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ml.chartshape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7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8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0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1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2.xml" ContentType="application/vnd.openxmlformats-officedocument.drawing+xml"/>
  <Override PartName="/xl/ink/ink1.xml" ContentType="application/inkml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3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4.xml" ContentType="application/vnd.openxmlformats-officedocument.drawing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ink/ink2.xml" ContentType="application/inkml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27.xml" ContentType="application/vnd.openxmlformats-officedocument.drawing+xml"/>
  <Override PartName="/xl/charts/chart56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8.xml" ContentType="application/vnd.openxmlformats-officedocument.drawing+xml"/>
  <Override PartName="/xl/ink/ink3.xml" ContentType="application/inkml+xml"/>
  <Override PartName="/xl/charts/chart57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8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9.xml" ContentType="application/vnd.openxmlformats-officedocument.drawing+xml"/>
  <Override PartName="/xl/charts/chart59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60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61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2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3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4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5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30.xml" ContentType="application/vnd.openxmlformats-officedocument.drawing+xml"/>
  <Override PartName="/xl/charts/chart66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7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31.xml" ContentType="application/vnd.openxmlformats-officedocument.drawing+xml"/>
  <Override PartName="/xl/ink/ink4.xml" ContentType="application/inkml+xml"/>
  <Override PartName="/xl/charts/chart68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9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DF8FEC01-8282-48BD-BE71-D7619C14DFB6}" xr6:coauthVersionLast="47" xr6:coauthVersionMax="47" xr10:uidLastSave="{00000000-0000-0000-0000-000000000000}"/>
  <bookViews>
    <workbookView xWindow="-120" yWindow="-120" windowWidth="51840" windowHeight="21120" tabRatio="667" activeTab="1" xr2:uid="{00000000-000D-0000-FFFF-FFFF00000000}"/>
  </bookViews>
  <sheets>
    <sheet name="All Chart" sheetId="24" r:id="rId1"/>
    <sheet name="Counterfactual_charts" sheetId="42" r:id="rId2"/>
    <sheet name="Ex_post_real_rate_gaps" sheetId="41" r:id="rId3"/>
    <sheet name="EA_output_obs_with_text" sheetId="30" r:id="rId4"/>
    <sheet name="EA_output_obs_with_text_backup" sheetId="29" state="hidden" r:id="rId5"/>
    <sheet name="EA_output_policy" sheetId="28" state="hidden" r:id="rId6"/>
    <sheet name="EA_core_obs_text" sheetId="37" r:id="rId7"/>
    <sheet name="EA_rawshocks_with_text2" sheetId="36" r:id="rId8"/>
    <sheet name="EA_core_obs_with_text" sheetId="27" state="hidden" r:id="rId9"/>
    <sheet name="EA_rawshocks_with_text" sheetId="31" r:id="rId10"/>
    <sheet name="Chart 3 - rstar" sheetId="12" r:id="rId11"/>
    <sheet name="EA_raw_policy_shocks" sheetId="25" r:id="rId12"/>
    <sheet name="EA_core_obs" sheetId="26" state="hidden" r:id="rId13"/>
    <sheet name="EA_5yExpectedAveRealRateGap" sheetId="32" r:id="rId14"/>
    <sheet name="EA_5yFWDRealRateGap" sheetId="33" r:id="rId15"/>
    <sheet name="EA_RealRateGap" sheetId="34" r:id="rId16"/>
    <sheet name="Chart NA - DSGE Raw Data" sheetId="1" r:id="rId17"/>
    <sheet name="DSGE HVD wFG - difference" sheetId="21" r:id="rId18"/>
    <sheet name="YC Chart - Policy rate" sheetId="20" r:id="rId19"/>
    <sheet name="Chart 1 -panel 2 - spreads" sheetId="40" r:id="rId20"/>
    <sheet name="DSGE HVD wFG" sheetId="35" r:id="rId21"/>
    <sheet name="Chart 2 - Real rate gaps" sheetId="11" r:id="rId22"/>
    <sheet name="Decomposition" sheetId="14" r:id="rId23"/>
    <sheet name="DSGE HVD wFGbackup" sheetId="15" state="hidden" r:id="rId24"/>
    <sheet name="EA_output_withoutFG_noYC" sheetId="38" r:id="rId25"/>
    <sheet name="EA_output_wFG" sheetId="23" r:id="rId26"/>
    <sheet name="EA_policy_rarte_vs_shadow_rate" sheetId="18" r:id="rId27"/>
    <sheet name="shockdec_obs_nominalrate_cond=n" sheetId="17" r:id="rId28"/>
    <sheet name="DSGE HVD wo FG" sheetId="16" r:id="rId29"/>
    <sheet name="2025Q2" sheetId="13" r:id="rId30"/>
    <sheet name="hist_ExAnteRealRate_wFG" sheetId="2" state="hidden" r:id="rId31"/>
    <sheet name="hist_RealNaturalRate_wFG" sheetId="3" state="hidden" r:id="rId32"/>
    <sheet name="hist_Forward5YearRealR_wFG" sheetId="5" state="hidden" r:id="rId33"/>
    <sheet name="hist_Forward5YearRNatR_wFG" sheetId="4" r:id="rId34"/>
    <sheet name="hist_ExAnteRealRate_woFG" sheetId="7" state="hidden" r:id="rId35"/>
    <sheet name="hist_RealNaturalRate_woFG" sheetId="8" state="hidden" r:id="rId36"/>
    <sheet name="hist_Forward5YearRealR_woFG" sheetId="10" state="hidden" r:id="rId37"/>
    <sheet name="hist_Forward5YearRNatR_woFG" sheetId="9" r:id="rId38"/>
  </sheets>
  <externalReferences>
    <externalReference r:id="rId39"/>
    <externalReference r:id="rId40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205" i="42" l="1"/>
  <c r="BP207" i="42"/>
  <c r="BP208" i="42"/>
  <c r="BP209" i="42"/>
  <c r="BP210" i="42"/>
  <c r="BP211" i="42"/>
  <c r="BP212" i="42"/>
  <c r="BP213" i="42"/>
  <c r="BP214" i="42"/>
  <c r="BP215" i="42"/>
  <c r="BP216" i="42"/>
  <c r="BP217" i="42"/>
  <c r="BP218" i="42"/>
  <c r="BP206" i="42"/>
  <c r="BO206" i="42"/>
  <c r="BO207" i="42"/>
  <c r="BO208" i="42"/>
  <c r="BO209" i="42"/>
  <c r="BO210" i="42"/>
  <c r="BO211" i="42"/>
  <c r="BO212" i="42"/>
  <c r="BO213" i="42"/>
  <c r="BO214" i="42"/>
  <c r="BO215" i="42"/>
  <c r="BO216" i="42"/>
  <c r="BO217" i="42"/>
  <c r="BO218" i="42"/>
  <c r="BO205" i="42"/>
  <c r="AY205" i="42"/>
  <c r="AY206" i="42"/>
  <c r="AY207" i="42"/>
  <c r="AY208" i="42"/>
  <c r="AY209" i="42"/>
  <c r="AY210" i="42"/>
  <c r="AY211" i="42"/>
  <c r="AY212" i="42"/>
  <c r="AY213" i="42"/>
  <c r="AY214" i="42"/>
  <c r="AY215" i="42"/>
  <c r="AY216" i="42"/>
  <c r="AY217" i="42"/>
  <c r="AY218" i="42"/>
  <c r="AY204" i="42"/>
  <c r="AE218" i="42"/>
  <c r="AE217" i="42"/>
  <c r="AE216" i="42"/>
  <c r="AE215" i="42"/>
  <c r="AE214" i="42"/>
  <c r="AE213" i="42"/>
  <c r="AE212" i="42"/>
  <c r="AE211" i="42"/>
  <c r="AE210" i="42"/>
  <c r="AE209" i="42"/>
  <c r="AE208" i="42"/>
  <c r="AE207" i="42"/>
  <c r="AE206" i="42"/>
  <c r="AE205" i="42"/>
  <c r="AE204" i="42"/>
  <c r="AZ205" i="42"/>
  <c r="AZ206" i="42"/>
  <c r="AZ207" i="42"/>
  <c r="AZ208" i="42"/>
  <c r="BA208" i="42" s="1"/>
  <c r="AZ209" i="42"/>
  <c r="AZ210" i="42"/>
  <c r="BA210" i="42" s="1"/>
  <c r="AZ211" i="42"/>
  <c r="AZ212" i="42"/>
  <c r="AZ213" i="42"/>
  <c r="AZ214" i="42"/>
  <c r="BA214" i="42" s="1"/>
  <c r="AZ215" i="42"/>
  <c r="AZ216" i="42"/>
  <c r="BA216" i="42" s="1"/>
  <c r="AZ217" i="42"/>
  <c r="AZ218" i="42"/>
  <c r="AZ204" i="42"/>
  <c r="AX205" i="42"/>
  <c r="AX206" i="42"/>
  <c r="AX207" i="42"/>
  <c r="AX208" i="42"/>
  <c r="AX209" i="42"/>
  <c r="AX210" i="42"/>
  <c r="AX211" i="42"/>
  <c r="AX212" i="42"/>
  <c r="AX213" i="42"/>
  <c r="AX214" i="42"/>
  <c r="AX215" i="42"/>
  <c r="AX216" i="42"/>
  <c r="AX217" i="42"/>
  <c r="AX218" i="42"/>
  <c r="AX204" i="42"/>
  <c r="AV205" i="42"/>
  <c r="AW205" i="42"/>
  <c r="AV206" i="42"/>
  <c r="AW206" i="42"/>
  <c r="AV207" i="42"/>
  <c r="AW207" i="42"/>
  <c r="AV208" i="42"/>
  <c r="AW208" i="42"/>
  <c r="AV209" i="42"/>
  <c r="AW209" i="42"/>
  <c r="AV210" i="42"/>
  <c r="AW210" i="42"/>
  <c r="AV211" i="42"/>
  <c r="AW211" i="42"/>
  <c r="AV212" i="42"/>
  <c r="AW212" i="42"/>
  <c r="AV213" i="42"/>
  <c r="AW213" i="42"/>
  <c r="AV214" i="42"/>
  <c r="AW214" i="42"/>
  <c r="AV215" i="42"/>
  <c r="AW215" i="42"/>
  <c r="AV216" i="42"/>
  <c r="AW216" i="42"/>
  <c r="AV217" i="42"/>
  <c r="AW217" i="42"/>
  <c r="AV218" i="42"/>
  <c r="AW218" i="42"/>
  <c r="AW204" i="42"/>
  <c r="AV204" i="42"/>
  <c r="AG17" i="42"/>
  <c r="AG23" i="42"/>
  <c r="AG29" i="42"/>
  <c r="AG35" i="42"/>
  <c r="AG41" i="42"/>
  <c r="AG47" i="42"/>
  <c r="AG53" i="42"/>
  <c r="AG59" i="42"/>
  <c r="AG65" i="42"/>
  <c r="AG71" i="42"/>
  <c r="AG76" i="42"/>
  <c r="AG77" i="42"/>
  <c r="AG82" i="42"/>
  <c r="AG83" i="42"/>
  <c r="AG88" i="42"/>
  <c r="AG89" i="42"/>
  <c r="AG94" i="42"/>
  <c r="AG95" i="42"/>
  <c r="AG100" i="42"/>
  <c r="AG101" i="42"/>
  <c r="AG106" i="42"/>
  <c r="AG107" i="42"/>
  <c r="AG112" i="42"/>
  <c r="AG113" i="42"/>
  <c r="AG118" i="42"/>
  <c r="AG119" i="42"/>
  <c r="AG124" i="42"/>
  <c r="AG125" i="42"/>
  <c r="AG130" i="42"/>
  <c r="AG131" i="42"/>
  <c r="AG136" i="42"/>
  <c r="AG137" i="42"/>
  <c r="AG142" i="42"/>
  <c r="AG143" i="42"/>
  <c r="AG148" i="42"/>
  <c r="AG149" i="42"/>
  <c r="AG154" i="42"/>
  <c r="AG155" i="42"/>
  <c r="AG160" i="42"/>
  <c r="AG161" i="42"/>
  <c r="AG166" i="42"/>
  <c r="AG167" i="42"/>
  <c r="AG172" i="42"/>
  <c r="AG173" i="42"/>
  <c r="AG178" i="42"/>
  <c r="AG179" i="42"/>
  <c r="AG184" i="42"/>
  <c r="AG185" i="42"/>
  <c r="AG190" i="42"/>
  <c r="AG191" i="42"/>
  <c r="AG196" i="42"/>
  <c r="AG197" i="42"/>
  <c r="AG202" i="42"/>
  <c r="AG203" i="42"/>
  <c r="AG208" i="42"/>
  <c r="AG209" i="42"/>
  <c r="AG214" i="42"/>
  <c r="AG215" i="42"/>
  <c r="AF3" i="42"/>
  <c r="AF4" i="42"/>
  <c r="AF5" i="42"/>
  <c r="AF6" i="42"/>
  <c r="AF7" i="42"/>
  <c r="AF8" i="42"/>
  <c r="AF9" i="42"/>
  <c r="AF10" i="42"/>
  <c r="AF11" i="42"/>
  <c r="AF12" i="42"/>
  <c r="AF13" i="42"/>
  <c r="AF14" i="42"/>
  <c r="AF15" i="42"/>
  <c r="AF16" i="42"/>
  <c r="AF17" i="42"/>
  <c r="AF18" i="42"/>
  <c r="AF19" i="42"/>
  <c r="AF20" i="42"/>
  <c r="AF21" i="42"/>
  <c r="AF22" i="42"/>
  <c r="AF23" i="42"/>
  <c r="AF24" i="42"/>
  <c r="AF25" i="42"/>
  <c r="AF26" i="42"/>
  <c r="AF27" i="42"/>
  <c r="AF28" i="42"/>
  <c r="AF29" i="42"/>
  <c r="AF30" i="42"/>
  <c r="AF31" i="42"/>
  <c r="AF32" i="42"/>
  <c r="AF33" i="42"/>
  <c r="AF34" i="42"/>
  <c r="AF35" i="42"/>
  <c r="AF36" i="42"/>
  <c r="AF37" i="42"/>
  <c r="AF38" i="42"/>
  <c r="AF39" i="42"/>
  <c r="AF40" i="42"/>
  <c r="AF41" i="42"/>
  <c r="AF42" i="42"/>
  <c r="AF43" i="42"/>
  <c r="AF44" i="42"/>
  <c r="AF45" i="42"/>
  <c r="AF46" i="42"/>
  <c r="AF47" i="42"/>
  <c r="AF48" i="42"/>
  <c r="AF49" i="42"/>
  <c r="AF50" i="42"/>
  <c r="AF51" i="42"/>
  <c r="AF52" i="42"/>
  <c r="AF53" i="42"/>
  <c r="AF54" i="42"/>
  <c r="AF55" i="42"/>
  <c r="AF56" i="42"/>
  <c r="AF57" i="42"/>
  <c r="AF58" i="42"/>
  <c r="AF59" i="42"/>
  <c r="AF60" i="42"/>
  <c r="AF61" i="42"/>
  <c r="AF62" i="42"/>
  <c r="AF63" i="42"/>
  <c r="AF64" i="42"/>
  <c r="AF65" i="42"/>
  <c r="AF66" i="42"/>
  <c r="AF67" i="42"/>
  <c r="AF68" i="42"/>
  <c r="AF69" i="42"/>
  <c r="AF70" i="42"/>
  <c r="AF71" i="42"/>
  <c r="AF72" i="42"/>
  <c r="AF73" i="42"/>
  <c r="AF74" i="42"/>
  <c r="AF75" i="42"/>
  <c r="AF76" i="42"/>
  <c r="AF77" i="42"/>
  <c r="AF78" i="42"/>
  <c r="AF79" i="42"/>
  <c r="AF80" i="42"/>
  <c r="AF81" i="42"/>
  <c r="AF82" i="42"/>
  <c r="AF83" i="42"/>
  <c r="AF84" i="42"/>
  <c r="AF85" i="42"/>
  <c r="AF86" i="42"/>
  <c r="AF87" i="42"/>
  <c r="AF88" i="42"/>
  <c r="AF89" i="42"/>
  <c r="AF90" i="42"/>
  <c r="AF91" i="42"/>
  <c r="AF92" i="42"/>
  <c r="AF93" i="42"/>
  <c r="AF94" i="42"/>
  <c r="AF95" i="42"/>
  <c r="AF96" i="42"/>
  <c r="AF97" i="42"/>
  <c r="AF98" i="42"/>
  <c r="AF99" i="42"/>
  <c r="AF100" i="42"/>
  <c r="AF101" i="42"/>
  <c r="AF102" i="42"/>
  <c r="AF103" i="42"/>
  <c r="AF104" i="42"/>
  <c r="AF105" i="42"/>
  <c r="AF106" i="42"/>
  <c r="AF107" i="42"/>
  <c r="AF108" i="42"/>
  <c r="AF109" i="42"/>
  <c r="AF110" i="42"/>
  <c r="AF111" i="42"/>
  <c r="AF112" i="42"/>
  <c r="AF113" i="42"/>
  <c r="AF114" i="42"/>
  <c r="AF115" i="42"/>
  <c r="AF116" i="42"/>
  <c r="AF117" i="42"/>
  <c r="AF118" i="42"/>
  <c r="AF119" i="42"/>
  <c r="AF120" i="42"/>
  <c r="AF121" i="42"/>
  <c r="AF122" i="42"/>
  <c r="AF123" i="42"/>
  <c r="AF124" i="42"/>
  <c r="AF125" i="42"/>
  <c r="AF126" i="42"/>
  <c r="AF127" i="42"/>
  <c r="AF128" i="42"/>
  <c r="AF129" i="42"/>
  <c r="AF130" i="42"/>
  <c r="AF131" i="42"/>
  <c r="AF132" i="42"/>
  <c r="AF133" i="42"/>
  <c r="AF134" i="42"/>
  <c r="AF135" i="42"/>
  <c r="AF136" i="42"/>
  <c r="AF137" i="42"/>
  <c r="AF138" i="42"/>
  <c r="AF139" i="42"/>
  <c r="AF140" i="42"/>
  <c r="AF141" i="42"/>
  <c r="AF142" i="42"/>
  <c r="AF143" i="42"/>
  <c r="AF144" i="42"/>
  <c r="AF145" i="42"/>
  <c r="AF146" i="42"/>
  <c r="AF147" i="42"/>
  <c r="AF148" i="42"/>
  <c r="AF149" i="42"/>
  <c r="AF150" i="42"/>
  <c r="AF151" i="42"/>
  <c r="AF152" i="42"/>
  <c r="AF153" i="42"/>
  <c r="AF154" i="42"/>
  <c r="AF155" i="42"/>
  <c r="AF156" i="42"/>
  <c r="AF157" i="42"/>
  <c r="AF158" i="42"/>
  <c r="AF159" i="42"/>
  <c r="AF160" i="42"/>
  <c r="AF161" i="42"/>
  <c r="AF162" i="42"/>
  <c r="AF163" i="42"/>
  <c r="AF164" i="42"/>
  <c r="AF165" i="42"/>
  <c r="AF166" i="42"/>
  <c r="AF167" i="42"/>
  <c r="AF168" i="42"/>
  <c r="AF169" i="42"/>
  <c r="AF170" i="42"/>
  <c r="AF171" i="42"/>
  <c r="AF172" i="42"/>
  <c r="AF173" i="42"/>
  <c r="AF174" i="42"/>
  <c r="AF175" i="42"/>
  <c r="AF176" i="42"/>
  <c r="AF177" i="42"/>
  <c r="AF178" i="42"/>
  <c r="AF179" i="42"/>
  <c r="AF180" i="42"/>
  <c r="AF181" i="42"/>
  <c r="AF182" i="42"/>
  <c r="AF183" i="42"/>
  <c r="AF184" i="42"/>
  <c r="AF185" i="42"/>
  <c r="AF186" i="42"/>
  <c r="AF187" i="42"/>
  <c r="AF188" i="42"/>
  <c r="AF189" i="42"/>
  <c r="AF190" i="42"/>
  <c r="AF191" i="42"/>
  <c r="AF192" i="42"/>
  <c r="AF193" i="42"/>
  <c r="AF194" i="42"/>
  <c r="AF195" i="42"/>
  <c r="AF196" i="42"/>
  <c r="AF197" i="42"/>
  <c r="AF198" i="42"/>
  <c r="AF199" i="42"/>
  <c r="AF200" i="42"/>
  <c r="AF201" i="42"/>
  <c r="AF202" i="42"/>
  <c r="AF203" i="42"/>
  <c r="AF204" i="42"/>
  <c r="AF205" i="42"/>
  <c r="AF206" i="42"/>
  <c r="AF207" i="42"/>
  <c r="AF208" i="42"/>
  <c r="AF209" i="42"/>
  <c r="AF210" i="42"/>
  <c r="AF211" i="42"/>
  <c r="AF212" i="42"/>
  <c r="AF213" i="42"/>
  <c r="AF214" i="42"/>
  <c r="AF215" i="42"/>
  <c r="AF216" i="42"/>
  <c r="AF217" i="42"/>
  <c r="AF218" i="42"/>
  <c r="AF219" i="42"/>
  <c r="AF2" i="42"/>
  <c r="AD219" i="42"/>
  <c r="AG219" i="42" s="1"/>
  <c r="X219" i="42"/>
  <c r="W219" i="42"/>
  <c r="AD218" i="42"/>
  <c r="AG218" i="42" s="1"/>
  <c r="AB218" i="42"/>
  <c r="AA218" i="42"/>
  <c r="X218" i="42"/>
  <c r="W218" i="42"/>
  <c r="AD217" i="42"/>
  <c r="AG217" i="42" s="1"/>
  <c r="AB217" i="42"/>
  <c r="AA217" i="42"/>
  <c r="X217" i="42"/>
  <c r="W217" i="42"/>
  <c r="AD216" i="42"/>
  <c r="AG216" i="42" s="1"/>
  <c r="AB216" i="42"/>
  <c r="AA216" i="42"/>
  <c r="X216" i="42"/>
  <c r="W216" i="42"/>
  <c r="AD215" i="42"/>
  <c r="AB215" i="42"/>
  <c r="AA215" i="42"/>
  <c r="X215" i="42"/>
  <c r="W215" i="42"/>
  <c r="AD214" i="42"/>
  <c r="AB214" i="42"/>
  <c r="AA214" i="42"/>
  <c r="X214" i="42"/>
  <c r="W214" i="42"/>
  <c r="AD213" i="42"/>
  <c r="AG213" i="42" s="1"/>
  <c r="AB213" i="42"/>
  <c r="AA213" i="42"/>
  <c r="X213" i="42"/>
  <c r="W213" i="42"/>
  <c r="AD212" i="42"/>
  <c r="AG212" i="42" s="1"/>
  <c r="AB212" i="42"/>
  <c r="AA212" i="42"/>
  <c r="X212" i="42"/>
  <c r="W212" i="42"/>
  <c r="AD211" i="42"/>
  <c r="AG211" i="42" s="1"/>
  <c r="AB211" i="42"/>
  <c r="AA211" i="42"/>
  <c r="X211" i="42"/>
  <c r="W211" i="42"/>
  <c r="AD210" i="42"/>
  <c r="AG210" i="42" s="1"/>
  <c r="AB210" i="42"/>
  <c r="AA210" i="42"/>
  <c r="X210" i="42"/>
  <c r="W210" i="42"/>
  <c r="AD209" i="42"/>
  <c r="AB209" i="42"/>
  <c r="AA209" i="42"/>
  <c r="X209" i="42"/>
  <c r="W209" i="42"/>
  <c r="AD208" i="42"/>
  <c r="AB208" i="42"/>
  <c r="AA208" i="42"/>
  <c r="X208" i="42"/>
  <c r="W208" i="42"/>
  <c r="AD207" i="42"/>
  <c r="AG207" i="42" s="1"/>
  <c r="AB207" i="42"/>
  <c r="AA207" i="42"/>
  <c r="X207" i="42"/>
  <c r="W207" i="42"/>
  <c r="AD206" i="42"/>
  <c r="AG206" i="42" s="1"/>
  <c r="AB206" i="42"/>
  <c r="AA206" i="42"/>
  <c r="X206" i="42"/>
  <c r="W206" i="42"/>
  <c r="AD205" i="42"/>
  <c r="AG205" i="42" s="1"/>
  <c r="AB205" i="42"/>
  <c r="AA205" i="42"/>
  <c r="X205" i="42"/>
  <c r="W205" i="42"/>
  <c r="AD204" i="42"/>
  <c r="AG204" i="42" s="1"/>
  <c r="AB204" i="42"/>
  <c r="AA204" i="42"/>
  <c r="X204" i="42"/>
  <c r="W204" i="42"/>
  <c r="AD203" i="42"/>
  <c r="X203" i="42"/>
  <c r="W203" i="42"/>
  <c r="AD202" i="42"/>
  <c r="X202" i="42"/>
  <c r="W202" i="42"/>
  <c r="AD201" i="42"/>
  <c r="AG201" i="42" s="1"/>
  <c r="X201" i="42"/>
  <c r="W201" i="42"/>
  <c r="AD200" i="42"/>
  <c r="AG200" i="42" s="1"/>
  <c r="X200" i="42"/>
  <c r="W200" i="42"/>
  <c r="AD199" i="42"/>
  <c r="AG199" i="42" s="1"/>
  <c r="X199" i="42"/>
  <c r="W199" i="42"/>
  <c r="AD198" i="42"/>
  <c r="AG198" i="42" s="1"/>
  <c r="X198" i="42"/>
  <c r="W198" i="42"/>
  <c r="AD197" i="42"/>
  <c r="X197" i="42"/>
  <c r="W197" i="42"/>
  <c r="AD196" i="42"/>
  <c r="X196" i="42"/>
  <c r="W196" i="42"/>
  <c r="AD195" i="42"/>
  <c r="AG195" i="42" s="1"/>
  <c r="X195" i="42"/>
  <c r="W195" i="42"/>
  <c r="AD194" i="42"/>
  <c r="AG194" i="42" s="1"/>
  <c r="X194" i="42"/>
  <c r="W194" i="42"/>
  <c r="AD193" i="42"/>
  <c r="AG193" i="42" s="1"/>
  <c r="X193" i="42"/>
  <c r="W193" i="42"/>
  <c r="AD192" i="42"/>
  <c r="AG192" i="42" s="1"/>
  <c r="X192" i="42"/>
  <c r="W192" i="42"/>
  <c r="AD191" i="42"/>
  <c r="X191" i="42"/>
  <c r="W191" i="42"/>
  <c r="AD190" i="42"/>
  <c r="X190" i="42"/>
  <c r="W190" i="42"/>
  <c r="AD189" i="42"/>
  <c r="AG189" i="42" s="1"/>
  <c r="X189" i="42"/>
  <c r="W189" i="42"/>
  <c r="AD188" i="42"/>
  <c r="AG188" i="42" s="1"/>
  <c r="X188" i="42"/>
  <c r="W188" i="42"/>
  <c r="AD187" i="42"/>
  <c r="AG187" i="42" s="1"/>
  <c r="X187" i="42"/>
  <c r="W187" i="42"/>
  <c r="AD186" i="42"/>
  <c r="AG186" i="42" s="1"/>
  <c r="X186" i="42"/>
  <c r="W186" i="42"/>
  <c r="AD185" i="42"/>
  <c r="X185" i="42"/>
  <c r="W185" i="42"/>
  <c r="AD184" i="42"/>
  <c r="X184" i="42"/>
  <c r="W184" i="42"/>
  <c r="AD183" i="42"/>
  <c r="AG183" i="42" s="1"/>
  <c r="X183" i="42"/>
  <c r="W183" i="42"/>
  <c r="AD182" i="42"/>
  <c r="AG182" i="42" s="1"/>
  <c r="X182" i="42"/>
  <c r="W182" i="42"/>
  <c r="AD181" i="42"/>
  <c r="AG181" i="42" s="1"/>
  <c r="X181" i="42"/>
  <c r="W181" i="42"/>
  <c r="AD180" i="42"/>
  <c r="AG180" i="42" s="1"/>
  <c r="X180" i="42"/>
  <c r="W180" i="42"/>
  <c r="AD179" i="42"/>
  <c r="X179" i="42"/>
  <c r="W179" i="42"/>
  <c r="AD178" i="42"/>
  <c r="X178" i="42"/>
  <c r="W178" i="42"/>
  <c r="AD177" i="42"/>
  <c r="AG177" i="42" s="1"/>
  <c r="X177" i="42"/>
  <c r="W177" i="42"/>
  <c r="AD176" i="42"/>
  <c r="AG176" i="42" s="1"/>
  <c r="X176" i="42"/>
  <c r="W176" i="42"/>
  <c r="AD175" i="42"/>
  <c r="AG175" i="42" s="1"/>
  <c r="X175" i="42"/>
  <c r="W175" i="42"/>
  <c r="AD174" i="42"/>
  <c r="AG174" i="42" s="1"/>
  <c r="X174" i="42"/>
  <c r="W174" i="42"/>
  <c r="AD173" i="42"/>
  <c r="X173" i="42"/>
  <c r="W173" i="42"/>
  <c r="AD172" i="42"/>
  <c r="X172" i="42"/>
  <c r="W172" i="42"/>
  <c r="AD171" i="42"/>
  <c r="AG171" i="42" s="1"/>
  <c r="X171" i="42"/>
  <c r="W171" i="42"/>
  <c r="AD170" i="42"/>
  <c r="AG170" i="42" s="1"/>
  <c r="X170" i="42"/>
  <c r="W170" i="42"/>
  <c r="AD169" i="42"/>
  <c r="AG169" i="42" s="1"/>
  <c r="X169" i="42"/>
  <c r="W169" i="42"/>
  <c r="AD168" i="42"/>
  <c r="AG168" i="42" s="1"/>
  <c r="X168" i="42"/>
  <c r="W168" i="42"/>
  <c r="AD167" i="42"/>
  <c r="X167" i="42"/>
  <c r="W167" i="42"/>
  <c r="AD166" i="42"/>
  <c r="X166" i="42"/>
  <c r="W166" i="42"/>
  <c r="AD165" i="42"/>
  <c r="AG165" i="42" s="1"/>
  <c r="X165" i="42"/>
  <c r="W165" i="42"/>
  <c r="AD164" i="42"/>
  <c r="AG164" i="42" s="1"/>
  <c r="X164" i="42"/>
  <c r="W164" i="42"/>
  <c r="AD163" i="42"/>
  <c r="AG163" i="42" s="1"/>
  <c r="X163" i="42"/>
  <c r="W163" i="42"/>
  <c r="AD162" i="42"/>
  <c r="AG162" i="42" s="1"/>
  <c r="X162" i="42"/>
  <c r="W162" i="42"/>
  <c r="AD161" i="42"/>
  <c r="X161" i="42"/>
  <c r="W161" i="42"/>
  <c r="AD160" i="42"/>
  <c r="X160" i="42"/>
  <c r="W160" i="42"/>
  <c r="AD159" i="42"/>
  <c r="AG159" i="42" s="1"/>
  <c r="X159" i="42"/>
  <c r="W159" i="42"/>
  <c r="AD158" i="42"/>
  <c r="AG158" i="42" s="1"/>
  <c r="X158" i="42"/>
  <c r="W158" i="42"/>
  <c r="AD157" i="42"/>
  <c r="AG157" i="42" s="1"/>
  <c r="X157" i="42"/>
  <c r="W157" i="42"/>
  <c r="AD156" i="42"/>
  <c r="AG156" i="42" s="1"/>
  <c r="X156" i="42"/>
  <c r="W156" i="42"/>
  <c r="AD155" i="42"/>
  <c r="X155" i="42"/>
  <c r="W155" i="42"/>
  <c r="AD154" i="42"/>
  <c r="X154" i="42"/>
  <c r="W154" i="42"/>
  <c r="AD153" i="42"/>
  <c r="AG153" i="42" s="1"/>
  <c r="X153" i="42"/>
  <c r="W153" i="42"/>
  <c r="AD152" i="42"/>
  <c r="AG152" i="42" s="1"/>
  <c r="X152" i="42"/>
  <c r="W152" i="42"/>
  <c r="AD151" i="42"/>
  <c r="AG151" i="42" s="1"/>
  <c r="X151" i="42"/>
  <c r="W151" i="42"/>
  <c r="AD150" i="42"/>
  <c r="AG150" i="42" s="1"/>
  <c r="X150" i="42"/>
  <c r="W150" i="42"/>
  <c r="AD149" i="42"/>
  <c r="X149" i="42"/>
  <c r="W149" i="42"/>
  <c r="AD148" i="42"/>
  <c r="X148" i="42"/>
  <c r="W148" i="42"/>
  <c r="AD147" i="42"/>
  <c r="AG147" i="42" s="1"/>
  <c r="X147" i="42"/>
  <c r="W147" i="42"/>
  <c r="AD146" i="42"/>
  <c r="AG146" i="42" s="1"/>
  <c r="X146" i="42"/>
  <c r="W146" i="42"/>
  <c r="AD145" i="42"/>
  <c r="AG145" i="42" s="1"/>
  <c r="X145" i="42"/>
  <c r="W145" i="42"/>
  <c r="AD144" i="42"/>
  <c r="AG144" i="42" s="1"/>
  <c r="X144" i="42"/>
  <c r="W144" i="42"/>
  <c r="AD143" i="42"/>
  <c r="X143" i="42"/>
  <c r="W143" i="42"/>
  <c r="AD142" i="42"/>
  <c r="X142" i="42"/>
  <c r="W142" i="42"/>
  <c r="AD141" i="42"/>
  <c r="AG141" i="42" s="1"/>
  <c r="X141" i="42"/>
  <c r="W141" i="42"/>
  <c r="AD140" i="42"/>
  <c r="AG140" i="42" s="1"/>
  <c r="X140" i="42"/>
  <c r="W140" i="42"/>
  <c r="AD139" i="42"/>
  <c r="AG139" i="42" s="1"/>
  <c r="X139" i="42"/>
  <c r="W139" i="42"/>
  <c r="AD138" i="42"/>
  <c r="AG138" i="42" s="1"/>
  <c r="X138" i="42"/>
  <c r="W138" i="42"/>
  <c r="AD137" i="42"/>
  <c r="X137" i="42"/>
  <c r="W137" i="42"/>
  <c r="AD136" i="42"/>
  <c r="X136" i="42"/>
  <c r="W136" i="42"/>
  <c r="AD135" i="42"/>
  <c r="AG135" i="42" s="1"/>
  <c r="X135" i="42"/>
  <c r="W135" i="42"/>
  <c r="AD134" i="42"/>
  <c r="AG134" i="42" s="1"/>
  <c r="X134" i="42"/>
  <c r="W134" i="42"/>
  <c r="AD133" i="42"/>
  <c r="AG133" i="42" s="1"/>
  <c r="X133" i="42"/>
  <c r="W133" i="42"/>
  <c r="AD132" i="42"/>
  <c r="AG132" i="42" s="1"/>
  <c r="X132" i="42"/>
  <c r="W132" i="42"/>
  <c r="AD131" i="42"/>
  <c r="X131" i="42"/>
  <c r="W131" i="42"/>
  <c r="AD130" i="42"/>
  <c r="X130" i="42"/>
  <c r="W130" i="42"/>
  <c r="AD129" i="42"/>
  <c r="AG129" i="42" s="1"/>
  <c r="X129" i="42"/>
  <c r="W129" i="42"/>
  <c r="AD128" i="42"/>
  <c r="AG128" i="42" s="1"/>
  <c r="X128" i="42"/>
  <c r="W128" i="42"/>
  <c r="AD127" i="42"/>
  <c r="AG127" i="42" s="1"/>
  <c r="X127" i="42"/>
  <c r="W127" i="42"/>
  <c r="AD126" i="42"/>
  <c r="AG126" i="42" s="1"/>
  <c r="X126" i="42"/>
  <c r="W126" i="42"/>
  <c r="AD125" i="42"/>
  <c r="X125" i="42"/>
  <c r="W125" i="42"/>
  <c r="AD124" i="42"/>
  <c r="X124" i="42"/>
  <c r="W124" i="42"/>
  <c r="AD123" i="42"/>
  <c r="AG123" i="42" s="1"/>
  <c r="X123" i="42"/>
  <c r="W123" i="42"/>
  <c r="AD122" i="42"/>
  <c r="AG122" i="42" s="1"/>
  <c r="X122" i="42"/>
  <c r="W122" i="42"/>
  <c r="AD121" i="42"/>
  <c r="AG121" i="42" s="1"/>
  <c r="X121" i="42"/>
  <c r="W121" i="42"/>
  <c r="AD120" i="42"/>
  <c r="AG120" i="42" s="1"/>
  <c r="X120" i="42"/>
  <c r="W120" i="42"/>
  <c r="AD119" i="42"/>
  <c r="X119" i="42"/>
  <c r="W119" i="42"/>
  <c r="AD118" i="42"/>
  <c r="X118" i="42"/>
  <c r="W118" i="42"/>
  <c r="AD117" i="42"/>
  <c r="AG117" i="42" s="1"/>
  <c r="X117" i="42"/>
  <c r="W117" i="42"/>
  <c r="AD116" i="42"/>
  <c r="AG116" i="42" s="1"/>
  <c r="X116" i="42"/>
  <c r="W116" i="42"/>
  <c r="AD115" i="42"/>
  <c r="AG115" i="42" s="1"/>
  <c r="X115" i="42"/>
  <c r="W115" i="42"/>
  <c r="AD114" i="42"/>
  <c r="AG114" i="42" s="1"/>
  <c r="X114" i="42"/>
  <c r="W114" i="42"/>
  <c r="AD113" i="42"/>
  <c r="X113" i="42"/>
  <c r="W113" i="42"/>
  <c r="AD112" i="42"/>
  <c r="X112" i="42"/>
  <c r="W112" i="42"/>
  <c r="AD111" i="42"/>
  <c r="AG111" i="42" s="1"/>
  <c r="X111" i="42"/>
  <c r="W111" i="42"/>
  <c r="AD110" i="42"/>
  <c r="AG110" i="42" s="1"/>
  <c r="X110" i="42"/>
  <c r="W110" i="42"/>
  <c r="AD109" i="42"/>
  <c r="AG109" i="42" s="1"/>
  <c r="X109" i="42"/>
  <c r="W109" i="42"/>
  <c r="AD108" i="42"/>
  <c r="AG108" i="42" s="1"/>
  <c r="X108" i="42"/>
  <c r="W108" i="42"/>
  <c r="AD107" i="42"/>
  <c r="X107" i="42"/>
  <c r="W107" i="42"/>
  <c r="AD106" i="42"/>
  <c r="X106" i="42"/>
  <c r="W106" i="42"/>
  <c r="AD105" i="42"/>
  <c r="AG105" i="42" s="1"/>
  <c r="X105" i="42"/>
  <c r="W105" i="42"/>
  <c r="AD104" i="42"/>
  <c r="AG104" i="42" s="1"/>
  <c r="X104" i="42"/>
  <c r="W104" i="42"/>
  <c r="AD103" i="42"/>
  <c r="AG103" i="42" s="1"/>
  <c r="X103" i="42"/>
  <c r="W103" i="42"/>
  <c r="AD102" i="42"/>
  <c r="AG102" i="42" s="1"/>
  <c r="X102" i="42"/>
  <c r="W102" i="42"/>
  <c r="AD101" i="42"/>
  <c r="X101" i="42"/>
  <c r="W101" i="42"/>
  <c r="AD100" i="42"/>
  <c r="X100" i="42"/>
  <c r="W100" i="42"/>
  <c r="AD99" i="42"/>
  <c r="AG99" i="42" s="1"/>
  <c r="X99" i="42"/>
  <c r="W99" i="42"/>
  <c r="AD98" i="42"/>
  <c r="AG98" i="42" s="1"/>
  <c r="X98" i="42"/>
  <c r="W98" i="42"/>
  <c r="AD97" i="42"/>
  <c r="AG97" i="42" s="1"/>
  <c r="X97" i="42"/>
  <c r="W97" i="42"/>
  <c r="AD96" i="42"/>
  <c r="AG96" i="42" s="1"/>
  <c r="X96" i="42"/>
  <c r="W96" i="42"/>
  <c r="AD95" i="42"/>
  <c r="X95" i="42"/>
  <c r="W95" i="42"/>
  <c r="AD94" i="42"/>
  <c r="X94" i="42"/>
  <c r="W94" i="42"/>
  <c r="AD93" i="42"/>
  <c r="AG93" i="42" s="1"/>
  <c r="X93" i="42"/>
  <c r="W93" i="42"/>
  <c r="AD92" i="42"/>
  <c r="AG92" i="42" s="1"/>
  <c r="X92" i="42"/>
  <c r="W92" i="42"/>
  <c r="AD91" i="42"/>
  <c r="AG91" i="42" s="1"/>
  <c r="X91" i="42"/>
  <c r="W91" i="42"/>
  <c r="AD90" i="42"/>
  <c r="AG90" i="42" s="1"/>
  <c r="X90" i="42"/>
  <c r="W90" i="42"/>
  <c r="AD89" i="42"/>
  <c r="X89" i="42"/>
  <c r="W89" i="42"/>
  <c r="AD88" i="42"/>
  <c r="X88" i="42"/>
  <c r="W88" i="42"/>
  <c r="AD87" i="42"/>
  <c r="AG87" i="42" s="1"/>
  <c r="X87" i="42"/>
  <c r="W87" i="42"/>
  <c r="AD86" i="42"/>
  <c r="AG86" i="42" s="1"/>
  <c r="X86" i="42"/>
  <c r="W86" i="42"/>
  <c r="AD85" i="42"/>
  <c r="AG85" i="42" s="1"/>
  <c r="X85" i="42"/>
  <c r="W85" i="42"/>
  <c r="AD84" i="42"/>
  <c r="AG84" i="42" s="1"/>
  <c r="X84" i="42"/>
  <c r="W84" i="42"/>
  <c r="AD83" i="42"/>
  <c r="X83" i="42"/>
  <c r="W83" i="42"/>
  <c r="AD82" i="42"/>
  <c r="X82" i="42"/>
  <c r="W82" i="42"/>
  <c r="AD81" i="42"/>
  <c r="AG81" i="42" s="1"/>
  <c r="X81" i="42"/>
  <c r="W81" i="42"/>
  <c r="AD80" i="42"/>
  <c r="AG80" i="42" s="1"/>
  <c r="X80" i="42"/>
  <c r="W80" i="42"/>
  <c r="AD79" i="42"/>
  <c r="AG79" i="42" s="1"/>
  <c r="X79" i="42"/>
  <c r="W79" i="42"/>
  <c r="AD78" i="42"/>
  <c r="AG78" i="42" s="1"/>
  <c r="X78" i="42"/>
  <c r="W78" i="42"/>
  <c r="AD77" i="42"/>
  <c r="X77" i="42"/>
  <c r="W77" i="42"/>
  <c r="AD76" i="42"/>
  <c r="X76" i="42"/>
  <c r="W76" i="42"/>
  <c r="AD75" i="42"/>
  <c r="AG75" i="42" s="1"/>
  <c r="X75" i="42"/>
  <c r="W75" i="42"/>
  <c r="AD74" i="42"/>
  <c r="AG74" i="42" s="1"/>
  <c r="X74" i="42"/>
  <c r="W74" i="42"/>
  <c r="AD73" i="42"/>
  <c r="AG73" i="42" s="1"/>
  <c r="X73" i="42"/>
  <c r="W73" i="42"/>
  <c r="AD72" i="42"/>
  <c r="AG72" i="42" s="1"/>
  <c r="W72" i="42"/>
  <c r="AD71" i="42"/>
  <c r="W71" i="42"/>
  <c r="AD70" i="42"/>
  <c r="AG70" i="42" s="1"/>
  <c r="W70" i="42"/>
  <c r="AD69" i="42"/>
  <c r="AG69" i="42" s="1"/>
  <c r="W69" i="42"/>
  <c r="AD68" i="42"/>
  <c r="AG68" i="42" s="1"/>
  <c r="W68" i="42"/>
  <c r="AD67" i="42"/>
  <c r="AG67" i="42" s="1"/>
  <c r="W67" i="42"/>
  <c r="AD66" i="42"/>
  <c r="AG66" i="42" s="1"/>
  <c r="W66" i="42"/>
  <c r="AD65" i="42"/>
  <c r="W65" i="42"/>
  <c r="AD64" i="42"/>
  <c r="AG64" i="42" s="1"/>
  <c r="W64" i="42"/>
  <c r="AD63" i="42"/>
  <c r="AG63" i="42" s="1"/>
  <c r="W63" i="42"/>
  <c r="AD62" i="42"/>
  <c r="AG62" i="42" s="1"/>
  <c r="W62" i="42"/>
  <c r="AD61" i="42"/>
  <c r="AG61" i="42" s="1"/>
  <c r="W61" i="42"/>
  <c r="AD60" i="42"/>
  <c r="AG60" i="42" s="1"/>
  <c r="W60" i="42"/>
  <c r="AD59" i="42"/>
  <c r="W59" i="42"/>
  <c r="AD58" i="42"/>
  <c r="AG58" i="42" s="1"/>
  <c r="W58" i="42"/>
  <c r="AD57" i="42"/>
  <c r="AG57" i="42" s="1"/>
  <c r="W57" i="42"/>
  <c r="AD56" i="42"/>
  <c r="AG56" i="42" s="1"/>
  <c r="W56" i="42"/>
  <c r="AD55" i="42"/>
  <c r="AG55" i="42" s="1"/>
  <c r="W55" i="42"/>
  <c r="AD54" i="42"/>
  <c r="AG54" i="42" s="1"/>
  <c r="W54" i="42"/>
  <c r="AD53" i="42"/>
  <c r="W53" i="42"/>
  <c r="AD52" i="42"/>
  <c r="AG52" i="42" s="1"/>
  <c r="W52" i="42"/>
  <c r="AD51" i="42"/>
  <c r="AG51" i="42" s="1"/>
  <c r="W51" i="42"/>
  <c r="AD50" i="42"/>
  <c r="AG50" i="42" s="1"/>
  <c r="W50" i="42"/>
  <c r="AD49" i="42"/>
  <c r="AG49" i="42" s="1"/>
  <c r="W49" i="42"/>
  <c r="AD48" i="42"/>
  <c r="AG48" i="42" s="1"/>
  <c r="W48" i="42"/>
  <c r="AD47" i="42"/>
  <c r="W47" i="42"/>
  <c r="AD46" i="42"/>
  <c r="AG46" i="42" s="1"/>
  <c r="W46" i="42"/>
  <c r="AD45" i="42"/>
  <c r="AG45" i="42" s="1"/>
  <c r="W45" i="42"/>
  <c r="AD44" i="42"/>
  <c r="AG44" i="42" s="1"/>
  <c r="W44" i="42"/>
  <c r="AD43" i="42"/>
  <c r="AG43" i="42" s="1"/>
  <c r="W43" i="42"/>
  <c r="AD42" i="42"/>
  <c r="AG42" i="42" s="1"/>
  <c r="W42" i="42"/>
  <c r="AD41" i="42"/>
  <c r="W41" i="42"/>
  <c r="AD40" i="42"/>
  <c r="AG40" i="42" s="1"/>
  <c r="W40" i="42"/>
  <c r="AD39" i="42"/>
  <c r="AG39" i="42" s="1"/>
  <c r="W39" i="42"/>
  <c r="AD38" i="42"/>
  <c r="AG38" i="42" s="1"/>
  <c r="W38" i="42"/>
  <c r="AD37" i="42"/>
  <c r="AG37" i="42" s="1"/>
  <c r="W37" i="42"/>
  <c r="AD36" i="42"/>
  <c r="AG36" i="42" s="1"/>
  <c r="W36" i="42"/>
  <c r="AD35" i="42"/>
  <c r="W35" i="42"/>
  <c r="AD34" i="42"/>
  <c r="AG34" i="42" s="1"/>
  <c r="W34" i="42"/>
  <c r="AD33" i="42"/>
  <c r="AG33" i="42" s="1"/>
  <c r="W33" i="42"/>
  <c r="AD32" i="42"/>
  <c r="AG32" i="42" s="1"/>
  <c r="W32" i="42"/>
  <c r="AD31" i="42"/>
  <c r="AG31" i="42" s="1"/>
  <c r="W31" i="42"/>
  <c r="AD30" i="42"/>
  <c r="AG30" i="42" s="1"/>
  <c r="W30" i="42"/>
  <c r="AD29" i="42"/>
  <c r="W29" i="42"/>
  <c r="AD28" i="42"/>
  <c r="AG28" i="42" s="1"/>
  <c r="W28" i="42"/>
  <c r="AD27" i="42"/>
  <c r="AG27" i="42" s="1"/>
  <c r="W27" i="42"/>
  <c r="AD26" i="42"/>
  <c r="AG26" i="42" s="1"/>
  <c r="W26" i="42"/>
  <c r="AD25" i="42"/>
  <c r="AG25" i="42" s="1"/>
  <c r="W25" i="42"/>
  <c r="AD24" i="42"/>
  <c r="AG24" i="42" s="1"/>
  <c r="W24" i="42"/>
  <c r="AD23" i="42"/>
  <c r="W23" i="42"/>
  <c r="AD22" i="42"/>
  <c r="AG22" i="42" s="1"/>
  <c r="W22" i="42"/>
  <c r="AD21" i="42"/>
  <c r="AG21" i="42" s="1"/>
  <c r="W21" i="42"/>
  <c r="AD20" i="42"/>
  <c r="AG20" i="42" s="1"/>
  <c r="W20" i="42"/>
  <c r="AD19" i="42"/>
  <c r="AG19" i="42" s="1"/>
  <c r="W19" i="42"/>
  <c r="AD18" i="42"/>
  <c r="AG18" i="42" s="1"/>
  <c r="W18" i="42"/>
  <c r="AD17" i="42"/>
  <c r="W17" i="42"/>
  <c r="AD16" i="42"/>
  <c r="AG16" i="42" s="1"/>
  <c r="W16" i="42"/>
  <c r="AD15" i="42"/>
  <c r="AG15" i="42" s="1"/>
  <c r="W15" i="42"/>
  <c r="AD14" i="42"/>
  <c r="AG14" i="42" s="1"/>
  <c r="W14" i="42"/>
  <c r="AD13" i="42"/>
  <c r="AG13" i="42" s="1"/>
  <c r="W13" i="42"/>
  <c r="AD12" i="42"/>
  <c r="AG12" i="42" s="1"/>
  <c r="W12" i="42"/>
  <c r="AD11" i="42"/>
  <c r="AG11" i="42" s="1"/>
  <c r="W11" i="42"/>
  <c r="W10" i="42"/>
  <c r="W9" i="42"/>
  <c r="W8" i="42"/>
  <c r="W7" i="42"/>
  <c r="W6" i="42"/>
  <c r="W5" i="42"/>
  <c r="W4" i="42"/>
  <c r="W3" i="42"/>
  <c r="W2" i="42"/>
  <c r="BC218" i="42"/>
  <c r="BB218" i="42"/>
  <c r="BA218" i="42"/>
  <c r="AU218" i="42"/>
  <c r="BC217" i="42"/>
  <c r="BB217" i="42"/>
  <c r="BA217" i="42"/>
  <c r="AU217" i="42"/>
  <c r="BC216" i="42"/>
  <c r="BB216" i="42"/>
  <c r="AU216" i="42"/>
  <c r="BC215" i="42"/>
  <c r="BB215" i="42"/>
  <c r="BA215" i="42"/>
  <c r="AU215" i="42"/>
  <c r="BC214" i="42"/>
  <c r="BB214" i="42"/>
  <c r="AU214" i="42"/>
  <c r="BC213" i="42"/>
  <c r="BB213" i="42"/>
  <c r="BA213" i="42"/>
  <c r="AU213" i="42"/>
  <c r="BC212" i="42"/>
  <c r="BB212" i="42"/>
  <c r="BA212" i="42"/>
  <c r="AU212" i="42"/>
  <c r="BC211" i="42"/>
  <c r="BB211" i="42"/>
  <c r="BA211" i="42"/>
  <c r="AU211" i="42"/>
  <c r="BC210" i="42"/>
  <c r="BB210" i="42"/>
  <c r="AU210" i="42"/>
  <c r="BC209" i="42"/>
  <c r="BB209" i="42"/>
  <c r="BA209" i="42"/>
  <c r="AU209" i="42"/>
  <c r="BC208" i="42"/>
  <c r="BB208" i="42"/>
  <c r="AU208" i="42"/>
  <c r="BC207" i="42"/>
  <c r="BB207" i="42"/>
  <c r="BA207" i="42"/>
  <c r="AU207" i="42"/>
  <c r="BC206" i="42"/>
  <c r="BB206" i="42"/>
  <c r="BA206" i="42"/>
  <c r="AU206" i="42"/>
  <c r="BC205" i="42"/>
  <c r="BB205" i="42"/>
  <c r="BA205" i="42"/>
  <c r="AU205" i="42"/>
  <c r="BC204" i="42"/>
  <c r="BB204" i="42"/>
  <c r="BA204" i="42"/>
  <c r="AU204" i="42"/>
  <c r="AU203" i="42"/>
  <c r="AU202" i="42"/>
  <c r="AU201" i="42"/>
  <c r="AS218" i="42"/>
  <c r="AS217" i="42"/>
  <c r="AS216" i="42"/>
  <c r="AS215" i="42"/>
  <c r="AS214" i="42"/>
  <c r="AS213" i="42"/>
  <c r="AS212" i="42"/>
  <c r="AS211" i="42"/>
  <c r="AS210" i="42"/>
  <c r="AS209" i="42"/>
  <c r="AS208" i="42"/>
  <c r="AS207" i="42"/>
  <c r="AS206" i="42"/>
  <c r="AS205" i="42"/>
  <c r="AS204" i="42"/>
  <c r="AS203" i="42"/>
  <c r="AS202" i="42"/>
  <c r="AS201" i="42"/>
  <c r="AS200" i="42"/>
  <c r="AS199" i="42"/>
  <c r="AS198" i="42"/>
  <c r="AS197" i="42"/>
  <c r="AS196" i="42"/>
  <c r="AS195" i="42"/>
  <c r="AS194" i="42"/>
  <c r="AS193" i="42"/>
  <c r="AS192" i="42"/>
  <c r="AS191" i="42"/>
  <c r="AS190" i="42"/>
  <c r="AS189" i="42"/>
  <c r="AS188" i="42"/>
  <c r="AS187" i="42"/>
  <c r="AS186" i="42"/>
  <c r="AS185" i="42"/>
  <c r="AS184" i="42"/>
  <c r="AS183" i="42"/>
  <c r="AS182" i="42"/>
  <c r="AS181" i="42"/>
  <c r="AS180" i="42"/>
  <c r="AS179" i="42"/>
  <c r="AS178" i="42"/>
  <c r="AS177" i="42"/>
  <c r="AS176" i="42"/>
  <c r="AS175" i="42"/>
  <c r="AS174" i="42"/>
  <c r="AS173" i="42"/>
  <c r="AS172" i="42"/>
  <c r="AS171" i="42"/>
  <c r="AS170" i="42"/>
  <c r="AS169" i="42"/>
  <c r="AS168" i="42"/>
  <c r="AS167" i="42"/>
  <c r="AS166" i="42"/>
  <c r="AS165" i="42"/>
  <c r="AS164" i="42"/>
  <c r="AS163" i="42"/>
  <c r="AS162" i="42"/>
  <c r="AS161" i="42"/>
  <c r="AS160" i="42"/>
  <c r="AS159" i="42"/>
  <c r="AS158" i="42"/>
  <c r="AS157" i="42"/>
  <c r="AS156" i="42"/>
  <c r="AS155" i="42"/>
  <c r="AS154" i="42"/>
  <c r="AS153" i="42"/>
  <c r="AS152" i="42"/>
  <c r="AS151" i="42"/>
  <c r="AS150" i="42"/>
  <c r="AS149" i="42"/>
  <c r="AS148" i="42"/>
  <c r="AS147" i="42"/>
  <c r="AS146" i="42"/>
  <c r="AS145" i="42"/>
  <c r="AS144" i="42"/>
  <c r="AS143" i="42"/>
  <c r="AS142" i="42"/>
  <c r="AS141" i="42"/>
  <c r="AS140" i="42"/>
  <c r="AS139" i="42"/>
  <c r="AS138" i="42"/>
  <c r="AS137" i="42"/>
  <c r="AS136" i="42"/>
  <c r="AS135" i="42"/>
  <c r="AS134" i="42"/>
  <c r="AS133" i="42"/>
  <c r="AS132" i="42"/>
  <c r="AS131" i="42"/>
  <c r="AS130" i="42"/>
  <c r="AS129" i="42"/>
  <c r="AS128" i="42"/>
  <c r="AS127" i="42"/>
  <c r="AS126" i="42"/>
  <c r="AS125" i="42"/>
  <c r="AS124" i="42"/>
  <c r="AS123" i="42"/>
  <c r="AS122" i="42"/>
  <c r="AS121" i="42"/>
  <c r="AS120" i="42"/>
  <c r="AS119" i="42"/>
  <c r="AS118" i="42"/>
  <c r="AS117" i="42"/>
  <c r="AS116" i="42"/>
  <c r="AS115" i="42"/>
  <c r="AS114" i="42"/>
  <c r="AS113" i="42"/>
  <c r="AS112" i="42"/>
  <c r="AS111" i="42"/>
  <c r="AS110" i="42"/>
  <c r="AS109" i="42"/>
  <c r="AS108" i="42"/>
  <c r="AS107" i="42"/>
  <c r="AS106" i="42"/>
  <c r="AS105" i="42"/>
  <c r="AS104" i="42"/>
  <c r="AS103" i="42"/>
  <c r="AS102" i="42"/>
  <c r="AS101" i="42"/>
  <c r="AS100" i="42"/>
  <c r="AS99" i="42"/>
  <c r="AS98" i="42"/>
  <c r="AS97" i="42"/>
  <c r="AS96" i="42"/>
  <c r="AS95" i="42"/>
  <c r="AS94" i="42"/>
  <c r="AS93" i="42"/>
  <c r="AS92" i="42"/>
  <c r="AS91" i="42"/>
  <c r="AS90" i="42"/>
  <c r="AS89" i="42"/>
  <c r="AS88" i="42"/>
  <c r="AS87" i="42"/>
  <c r="AS86" i="42"/>
  <c r="AS85" i="42"/>
  <c r="AS84" i="42"/>
  <c r="AS83" i="42"/>
  <c r="AS82" i="42"/>
  <c r="AS81" i="42"/>
  <c r="AS80" i="42"/>
  <c r="AS79" i="42"/>
  <c r="AS78" i="42"/>
  <c r="AS77" i="42"/>
  <c r="AS76" i="42"/>
  <c r="AS75" i="42"/>
  <c r="AS74" i="42"/>
  <c r="AS73" i="42"/>
  <c r="AS72" i="42"/>
  <c r="AS71" i="42"/>
  <c r="AS70" i="42"/>
  <c r="AS69" i="42"/>
  <c r="AS68" i="42"/>
  <c r="AS67" i="42"/>
  <c r="AS66" i="42"/>
  <c r="AS65" i="42"/>
  <c r="AS64" i="42"/>
  <c r="AS63" i="42"/>
  <c r="AS62" i="42"/>
  <c r="AS61" i="42"/>
  <c r="AS60" i="42"/>
  <c r="AS59" i="42"/>
  <c r="AS58" i="42"/>
  <c r="AS57" i="42"/>
  <c r="AS56" i="42"/>
  <c r="AS55" i="42"/>
  <c r="AS54" i="42"/>
  <c r="AS53" i="42"/>
  <c r="AS52" i="42"/>
  <c r="AS51" i="42"/>
  <c r="AS50" i="42"/>
  <c r="AS49" i="42"/>
  <c r="AS48" i="42"/>
  <c r="AS47" i="42"/>
  <c r="AS46" i="42"/>
  <c r="AS45" i="42"/>
  <c r="AS44" i="42"/>
  <c r="AS43" i="42"/>
  <c r="AS42" i="42"/>
  <c r="AS41" i="42"/>
  <c r="AS40" i="42"/>
  <c r="AS39" i="42"/>
  <c r="AS38" i="42"/>
  <c r="AS37" i="42"/>
  <c r="AS36" i="42"/>
  <c r="AS35" i="42"/>
  <c r="AS34" i="42"/>
  <c r="AS33" i="42"/>
  <c r="AS32" i="42"/>
  <c r="AS31" i="42"/>
  <c r="AS30" i="42"/>
  <c r="AS29" i="42"/>
  <c r="AS28" i="42"/>
  <c r="AS27" i="42"/>
  <c r="AS26" i="42"/>
  <c r="AS25" i="42"/>
  <c r="AS24" i="42"/>
  <c r="AS23" i="42"/>
  <c r="AS22" i="42"/>
  <c r="AS21" i="42"/>
  <c r="AS20" i="42"/>
  <c r="AS19" i="42"/>
  <c r="AS18" i="42"/>
  <c r="AS17" i="42"/>
  <c r="AS16" i="42"/>
  <c r="AS15" i="42"/>
  <c r="AS14" i="42"/>
  <c r="AS13" i="42"/>
  <c r="AS12" i="42"/>
  <c r="AS11" i="42"/>
  <c r="AS10" i="42"/>
  <c r="AS9" i="42"/>
  <c r="AS8" i="42"/>
  <c r="AS7" i="42"/>
  <c r="AS6" i="42"/>
  <c r="AS5" i="42"/>
  <c r="AS4" i="42"/>
  <c r="AS3" i="42"/>
  <c r="AS2" i="42"/>
  <c r="AD219" i="41"/>
  <c r="X219" i="41"/>
  <c r="W219" i="41"/>
  <c r="AD218" i="41"/>
  <c r="AB218" i="41"/>
  <c r="AE218" i="41" s="1"/>
  <c r="AA218" i="41"/>
  <c r="X218" i="41"/>
  <c r="W218" i="41"/>
  <c r="AD217" i="41"/>
  <c r="AB217" i="41"/>
  <c r="AE217" i="41" s="1"/>
  <c r="AA217" i="41"/>
  <c r="X217" i="41"/>
  <c r="W217" i="41"/>
  <c r="AD216" i="41"/>
  <c r="AB216" i="41"/>
  <c r="AE216" i="41" s="1"/>
  <c r="AA216" i="41"/>
  <c r="X216" i="41"/>
  <c r="W216" i="41"/>
  <c r="AD215" i="41"/>
  <c r="AB215" i="41"/>
  <c r="AE215" i="41" s="1"/>
  <c r="AA215" i="41"/>
  <c r="X215" i="41"/>
  <c r="W215" i="41"/>
  <c r="AE214" i="41"/>
  <c r="AD214" i="41"/>
  <c r="AB214" i="41"/>
  <c r="AA214" i="41"/>
  <c r="X214" i="41"/>
  <c r="W214" i="41"/>
  <c r="AE213" i="41"/>
  <c r="AD213" i="41"/>
  <c r="AB213" i="41"/>
  <c r="AA213" i="41"/>
  <c r="X213" i="41"/>
  <c r="W213" i="41"/>
  <c r="AE212" i="41"/>
  <c r="AD212" i="41"/>
  <c r="AB212" i="41"/>
  <c r="AA212" i="41"/>
  <c r="X212" i="41"/>
  <c r="W212" i="41"/>
  <c r="AE211" i="41"/>
  <c r="AD211" i="41"/>
  <c r="AB211" i="41"/>
  <c r="AA211" i="41"/>
  <c r="X211" i="41"/>
  <c r="W211" i="41"/>
  <c r="AE210" i="41"/>
  <c r="AD210" i="41"/>
  <c r="AB210" i="41"/>
  <c r="AA210" i="41"/>
  <c r="X210" i="41"/>
  <c r="W210" i="41"/>
  <c r="AE209" i="41"/>
  <c r="AD209" i="41"/>
  <c r="AB209" i="41"/>
  <c r="AA209" i="41"/>
  <c r="X209" i="41"/>
  <c r="W209" i="41"/>
  <c r="AE208" i="41"/>
  <c r="AD208" i="41"/>
  <c r="AB208" i="41"/>
  <c r="AA208" i="41"/>
  <c r="X208" i="41"/>
  <c r="W208" i="41"/>
  <c r="AE207" i="41"/>
  <c r="AD207" i="41"/>
  <c r="AB207" i="41"/>
  <c r="AA207" i="41"/>
  <c r="X207" i="41"/>
  <c r="W207" i="41"/>
  <c r="AE206" i="41"/>
  <c r="AD206" i="41"/>
  <c r="AB206" i="41"/>
  <c r="AA206" i="41"/>
  <c r="X206" i="41"/>
  <c r="W206" i="41"/>
  <c r="AE205" i="41"/>
  <c r="AD205" i="41"/>
  <c r="AB205" i="41"/>
  <c r="AA205" i="41"/>
  <c r="X205" i="41"/>
  <c r="W205" i="41"/>
  <c r="AE204" i="41"/>
  <c r="AD204" i="41"/>
  <c r="AB204" i="41"/>
  <c r="AA204" i="41"/>
  <c r="X204" i="41"/>
  <c r="W204" i="41"/>
  <c r="AD203" i="41"/>
  <c r="X203" i="41"/>
  <c r="W203" i="41"/>
  <c r="AD202" i="41"/>
  <c r="X202" i="41"/>
  <c r="W202" i="41"/>
  <c r="AD201" i="41"/>
  <c r="X201" i="41"/>
  <c r="W201" i="41"/>
  <c r="AD200" i="41"/>
  <c r="X200" i="41"/>
  <c r="W200" i="41"/>
  <c r="AD199" i="41"/>
  <c r="X199" i="41"/>
  <c r="W199" i="41"/>
  <c r="AD198" i="41"/>
  <c r="X198" i="41"/>
  <c r="W198" i="41"/>
  <c r="AD197" i="41"/>
  <c r="X197" i="41"/>
  <c r="W197" i="41"/>
  <c r="AD196" i="41"/>
  <c r="X196" i="41"/>
  <c r="W196" i="41"/>
  <c r="AD195" i="41"/>
  <c r="X195" i="41"/>
  <c r="W195" i="41"/>
  <c r="AD194" i="41"/>
  <c r="X194" i="41"/>
  <c r="W194" i="41"/>
  <c r="AD193" i="41"/>
  <c r="X193" i="41"/>
  <c r="W193" i="41"/>
  <c r="AD192" i="41"/>
  <c r="X192" i="41"/>
  <c r="W192" i="41"/>
  <c r="AD191" i="41"/>
  <c r="X191" i="41"/>
  <c r="W191" i="41"/>
  <c r="AD190" i="41"/>
  <c r="X190" i="41"/>
  <c r="W190" i="41"/>
  <c r="AD189" i="41"/>
  <c r="X189" i="41"/>
  <c r="W189" i="41"/>
  <c r="AD188" i="41"/>
  <c r="X188" i="41"/>
  <c r="W188" i="41"/>
  <c r="AD187" i="41"/>
  <c r="X187" i="41"/>
  <c r="W187" i="41"/>
  <c r="AD186" i="41"/>
  <c r="X186" i="41"/>
  <c r="W186" i="41"/>
  <c r="AD185" i="41"/>
  <c r="X185" i="41"/>
  <c r="W185" i="41"/>
  <c r="AD184" i="41"/>
  <c r="X184" i="41"/>
  <c r="W184" i="41"/>
  <c r="AD183" i="41"/>
  <c r="X183" i="41"/>
  <c r="W183" i="41"/>
  <c r="AD182" i="41"/>
  <c r="X182" i="41"/>
  <c r="W182" i="41"/>
  <c r="AD181" i="41"/>
  <c r="X181" i="41"/>
  <c r="W181" i="41"/>
  <c r="AD180" i="41"/>
  <c r="X180" i="41"/>
  <c r="W180" i="41"/>
  <c r="AD179" i="41"/>
  <c r="X179" i="41"/>
  <c r="W179" i="41"/>
  <c r="AD178" i="41"/>
  <c r="X178" i="41"/>
  <c r="W178" i="41"/>
  <c r="AD177" i="41"/>
  <c r="X177" i="41"/>
  <c r="W177" i="41"/>
  <c r="AD176" i="41"/>
  <c r="X176" i="41"/>
  <c r="W176" i="41"/>
  <c r="AD175" i="41"/>
  <c r="X175" i="41"/>
  <c r="W175" i="41"/>
  <c r="AD174" i="41"/>
  <c r="X174" i="41"/>
  <c r="W174" i="41"/>
  <c r="AD173" i="41"/>
  <c r="X173" i="41"/>
  <c r="W173" i="41"/>
  <c r="AD172" i="41"/>
  <c r="X172" i="41"/>
  <c r="W172" i="41"/>
  <c r="AD171" i="41"/>
  <c r="X171" i="41"/>
  <c r="W171" i="41"/>
  <c r="AD170" i="41"/>
  <c r="X170" i="41"/>
  <c r="W170" i="41"/>
  <c r="AD169" i="41"/>
  <c r="X169" i="41"/>
  <c r="W169" i="41"/>
  <c r="AD168" i="41"/>
  <c r="X168" i="41"/>
  <c r="W168" i="41"/>
  <c r="AD167" i="41"/>
  <c r="X167" i="41"/>
  <c r="W167" i="41"/>
  <c r="AD166" i="41"/>
  <c r="X166" i="41"/>
  <c r="W166" i="41"/>
  <c r="AD165" i="41"/>
  <c r="X165" i="41"/>
  <c r="W165" i="41"/>
  <c r="AD164" i="41"/>
  <c r="X164" i="41"/>
  <c r="W164" i="41"/>
  <c r="AD163" i="41"/>
  <c r="X163" i="41"/>
  <c r="W163" i="41"/>
  <c r="AD162" i="41"/>
  <c r="X162" i="41"/>
  <c r="W162" i="41"/>
  <c r="AD161" i="41"/>
  <c r="X161" i="41"/>
  <c r="W161" i="41"/>
  <c r="AD160" i="41"/>
  <c r="X160" i="41"/>
  <c r="W160" i="41"/>
  <c r="AD159" i="41"/>
  <c r="X159" i="41"/>
  <c r="W159" i="41"/>
  <c r="AD158" i="41"/>
  <c r="X158" i="41"/>
  <c r="W158" i="41"/>
  <c r="AD157" i="41"/>
  <c r="X157" i="41"/>
  <c r="W157" i="41"/>
  <c r="AD156" i="41"/>
  <c r="X156" i="41"/>
  <c r="W156" i="41"/>
  <c r="AD155" i="41"/>
  <c r="X155" i="41"/>
  <c r="W155" i="41"/>
  <c r="AD154" i="41"/>
  <c r="X154" i="41"/>
  <c r="W154" i="41"/>
  <c r="AD153" i="41"/>
  <c r="X153" i="41"/>
  <c r="W153" i="41"/>
  <c r="AD152" i="41"/>
  <c r="X152" i="41"/>
  <c r="W152" i="41"/>
  <c r="AD151" i="41"/>
  <c r="X151" i="41"/>
  <c r="W151" i="41"/>
  <c r="AD150" i="41"/>
  <c r="X150" i="41"/>
  <c r="W150" i="41"/>
  <c r="AD149" i="41"/>
  <c r="X149" i="41"/>
  <c r="W149" i="41"/>
  <c r="AD148" i="41"/>
  <c r="X148" i="41"/>
  <c r="W148" i="41"/>
  <c r="AD147" i="41"/>
  <c r="X147" i="41"/>
  <c r="W147" i="41"/>
  <c r="AD146" i="41"/>
  <c r="X146" i="41"/>
  <c r="W146" i="41"/>
  <c r="AD145" i="41"/>
  <c r="X145" i="41"/>
  <c r="W145" i="41"/>
  <c r="AD144" i="41"/>
  <c r="X144" i="41"/>
  <c r="W144" i="41"/>
  <c r="AD143" i="41"/>
  <c r="X143" i="41"/>
  <c r="W143" i="41"/>
  <c r="AD142" i="41"/>
  <c r="X142" i="41"/>
  <c r="W142" i="41"/>
  <c r="AD141" i="41"/>
  <c r="X141" i="41"/>
  <c r="W141" i="41"/>
  <c r="AD140" i="41"/>
  <c r="X140" i="41"/>
  <c r="W140" i="41"/>
  <c r="AD139" i="41"/>
  <c r="X139" i="41"/>
  <c r="W139" i="41"/>
  <c r="AD138" i="41"/>
  <c r="X138" i="41"/>
  <c r="W138" i="41"/>
  <c r="AD137" i="41"/>
  <c r="X137" i="41"/>
  <c r="W137" i="41"/>
  <c r="AD136" i="41"/>
  <c r="X136" i="41"/>
  <c r="W136" i="41"/>
  <c r="AD135" i="41"/>
  <c r="X135" i="41"/>
  <c r="W135" i="41"/>
  <c r="AD134" i="41"/>
  <c r="X134" i="41"/>
  <c r="W134" i="41"/>
  <c r="AD133" i="41"/>
  <c r="X133" i="41"/>
  <c r="W133" i="41"/>
  <c r="AD132" i="41"/>
  <c r="X132" i="41"/>
  <c r="W132" i="41"/>
  <c r="AD131" i="41"/>
  <c r="X131" i="41"/>
  <c r="W131" i="41"/>
  <c r="AD130" i="41"/>
  <c r="X130" i="41"/>
  <c r="W130" i="41"/>
  <c r="AD129" i="41"/>
  <c r="X129" i="41"/>
  <c r="W129" i="41"/>
  <c r="AD128" i="41"/>
  <c r="X128" i="41"/>
  <c r="W128" i="41"/>
  <c r="AD127" i="41"/>
  <c r="X127" i="41"/>
  <c r="W127" i="41"/>
  <c r="AD126" i="41"/>
  <c r="X126" i="41"/>
  <c r="W126" i="41"/>
  <c r="AD125" i="41"/>
  <c r="X125" i="41"/>
  <c r="W125" i="41"/>
  <c r="AD124" i="41"/>
  <c r="X124" i="41"/>
  <c r="W124" i="41"/>
  <c r="AD123" i="41"/>
  <c r="X123" i="41"/>
  <c r="W123" i="41"/>
  <c r="AD122" i="41"/>
  <c r="X122" i="41"/>
  <c r="W122" i="41"/>
  <c r="AD121" i="41"/>
  <c r="X121" i="41"/>
  <c r="W121" i="41"/>
  <c r="AD120" i="41"/>
  <c r="X120" i="41"/>
  <c r="W120" i="41"/>
  <c r="AD119" i="41"/>
  <c r="X119" i="41"/>
  <c r="W119" i="41"/>
  <c r="AD118" i="41"/>
  <c r="X118" i="41"/>
  <c r="W118" i="41"/>
  <c r="AD117" i="41"/>
  <c r="X117" i="41"/>
  <c r="W117" i="41"/>
  <c r="AD116" i="41"/>
  <c r="X116" i="41"/>
  <c r="W116" i="41"/>
  <c r="AD115" i="41"/>
  <c r="X115" i="41"/>
  <c r="W115" i="41"/>
  <c r="AD114" i="41"/>
  <c r="X114" i="41"/>
  <c r="W114" i="41"/>
  <c r="AD113" i="41"/>
  <c r="X113" i="41"/>
  <c r="W113" i="41"/>
  <c r="AD112" i="41"/>
  <c r="X112" i="41"/>
  <c r="W112" i="41"/>
  <c r="AD111" i="41"/>
  <c r="X111" i="41"/>
  <c r="W111" i="41"/>
  <c r="AD110" i="41"/>
  <c r="X110" i="41"/>
  <c r="W110" i="41"/>
  <c r="AD109" i="41"/>
  <c r="X109" i="41"/>
  <c r="W109" i="41"/>
  <c r="AD108" i="41"/>
  <c r="X108" i="41"/>
  <c r="W108" i="41"/>
  <c r="AD107" i="41"/>
  <c r="X107" i="41"/>
  <c r="W107" i="41"/>
  <c r="AD106" i="41"/>
  <c r="X106" i="41"/>
  <c r="W106" i="41"/>
  <c r="AD105" i="41"/>
  <c r="X105" i="41"/>
  <c r="W105" i="41"/>
  <c r="AD104" i="41"/>
  <c r="X104" i="41"/>
  <c r="W104" i="41"/>
  <c r="AD103" i="41"/>
  <c r="X103" i="41"/>
  <c r="W103" i="41"/>
  <c r="AD102" i="41"/>
  <c r="X102" i="41"/>
  <c r="W102" i="41"/>
  <c r="AD101" i="41"/>
  <c r="X101" i="41"/>
  <c r="W101" i="41"/>
  <c r="AD100" i="41"/>
  <c r="X100" i="41"/>
  <c r="W100" i="41"/>
  <c r="AD99" i="41"/>
  <c r="X99" i="41"/>
  <c r="W99" i="41"/>
  <c r="AD98" i="41"/>
  <c r="X98" i="41"/>
  <c r="W98" i="41"/>
  <c r="AD97" i="41"/>
  <c r="X97" i="41"/>
  <c r="W97" i="41"/>
  <c r="AD96" i="41"/>
  <c r="X96" i="41"/>
  <c r="W96" i="41"/>
  <c r="AD95" i="41"/>
  <c r="X95" i="41"/>
  <c r="W95" i="41"/>
  <c r="AD94" i="41"/>
  <c r="X94" i="41"/>
  <c r="W94" i="41"/>
  <c r="AD93" i="41"/>
  <c r="X93" i="41"/>
  <c r="W93" i="41"/>
  <c r="AD92" i="41"/>
  <c r="X92" i="41"/>
  <c r="W92" i="41"/>
  <c r="AD91" i="41"/>
  <c r="X91" i="41"/>
  <c r="W91" i="41"/>
  <c r="AD90" i="41"/>
  <c r="X90" i="41"/>
  <c r="W90" i="41"/>
  <c r="AD89" i="41"/>
  <c r="X89" i="41"/>
  <c r="W89" i="41"/>
  <c r="AD88" i="41"/>
  <c r="X88" i="41"/>
  <c r="W88" i="41"/>
  <c r="AD87" i="41"/>
  <c r="X87" i="41"/>
  <c r="W87" i="41"/>
  <c r="AD86" i="41"/>
  <c r="X86" i="41"/>
  <c r="W86" i="41"/>
  <c r="AD85" i="41"/>
  <c r="X85" i="41"/>
  <c r="W85" i="41"/>
  <c r="AD84" i="41"/>
  <c r="X84" i="41"/>
  <c r="W84" i="41"/>
  <c r="AD83" i="41"/>
  <c r="X83" i="41"/>
  <c r="W83" i="41"/>
  <c r="AD82" i="41"/>
  <c r="X82" i="41"/>
  <c r="W82" i="41"/>
  <c r="AD81" i="41"/>
  <c r="X81" i="41"/>
  <c r="W81" i="41"/>
  <c r="AD80" i="41"/>
  <c r="X80" i="41"/>
  <c r="W80" i="41"/>
  <c r="AD79" i="41"/>
  <c r="X79" i="41"/>
  <c r="W79" i="41"/>
  <c r="AD78" i="41"/>
  <c r="X78" i="41"/>
  <c r="W78" i="41"/>
  <c r="AD77" i="41"/>
  <c r="X77" i="41"/>
  <c r="W77" i="41"/>
  <c r="AD76" i="41"/>
  <c r="X76" i="41"/>
  <c r="W76" i="41"/>
  <c r="AD75" i="41"/>
  <c r="X75" i="41"/>
  <c r="W75" i="41"/>
  <c r="AD74" i="41"/>
  <c r="X74" i="41"/>
  <c r="W74" i="41"/>
  <c r="AD73" i="41"/>
  <c r="X73" i="41"/>
  <c r="W73" i="41"/>
  <c r="AD72" i="41"/>
  <c r="W72" i="41"/>
  <c r="AD71" i="41"/>
  <c r="W71" i="41"/>
  <c r="AD70" i="41"/>
  <c r="W70" i="41"/>
  <c r="AD69" i="41"/>
  <c r="W69" i="41"/>
  <c r="AD68" i="41"/>
  <c r="W68" i="41"/>
  <c r="AD67" i="41"/>
  <c r="W67" i="41"/>
  <c r="AD66" i="41"/>
  <c r="W66" i="41"/>
  <c r="AD65" i="41"/>
  <c r="W65" i="41"/>
  <c r="AD64" i="41"/>
  <c r="W64" i="41"/>
  <c r="AD63" i="41"/>
  <c r="W63" i="41"/>
  <c r="AD62" i="41"/>
  <c r="W62" i="41"/>
  <c r="AD61" i="41"/>
  <c r="W61" i="41"/>
  <c r="AD60" i="41"/>
  <c r="W60" i="41"/>
  <c r="AD59" i="41"/>
  <c r="W59" i="41"/>
  <c r="AD58" i="41"/>
  <c r="W58" i="41"/>
  <c r="AD57" i="41"/>
  <c r="W57" i="41"/>
  <c r="AD56" i="41"/>
  <c r="W56" i="41"/>
  <c r="AD55" i="41"/>
  <c r="W55" i="41"/>
  <c r="AD54" i="41"/>
  <c r="W54" i="41"/>
  <c r="AD53" i="41"/>
  <c r="W53" i="41"/>
  <c r="AD52" i="41"/>
  <c r="W52" i="41"/>
  <c r="AD51" i="41"/>
  <c r="W51" i="41"/>
  <c r="AD50" i="41"/>
  <c r="W50" i="41"/>
  <c r="AD49" i="41"/>
  <c r="W49" i="41"/>
  <c r="AD48" i="41"/>
  <c r="W48" i="41"/>
  <c r="AD47" i="41"/>
  <c r="W47" i="41"/>
  <c r="AD46" i="41"/>
  <c r="W46" i="41"/>
  <c r="AD45" i="41"/>
  <c r="W45" i="41"/>
  <c r="AD44" i="41"/>
  <c r="W44" i="41"/>
  <c r="AD43" i="41"/>
  <c r="W43" i="41"/>
  <c r="AD42" i="41"/>
  <c r="W42" i="41"/>
  <c r="AD41" i="41"/>
  <c r="W41" i="41"/>
  <c r="AD40" i="41"/>
  <c r="W40" i="41"/>
  <c r="AD39" i="41"/>
  <c r="W39" i="41"/>
  <c r="AD38" i="41"/>
  <c r="W38" i="41"/>
  <c r="AD37" i="41"/>
  <c r="W37" i="41"/>
  <c r="AD36" i="41"/>
  <c r="W36" i="41"/>
  <c r="AD35" i="41"/>
  <c r="W35" i="41"/>
  <c r="AD34" i="41"/>
  <c r="W34" i="41"/>
  <c r="AD33" i="41"/>
  <c r="W33" i="41"/>
  <c r="AD32" i="41"/>
  <c r="W32" i="41"/>
  <c r="AD31" i="41"/>
  <c r="W31" i="41"/>
  <c r="AD30" i="41"/>
  <c r="W30" i="41"/>
  <c r="AD29" i="41"/>
  <c r="W29" i="41"/>
  <c r="AD28" i="41"/>
  <c r="W28" i="41"/>
  <c r="AD27" i="41"/>
  <c r="W27" i="41"/>
  <c r="AD26" i="41"/>
  <c r="W26" i="41"/>
  <c r="AD25" i="41"/>
  <c r="W25" i="41"/>
  <c r="AD24" i="41"/>
  <c r="W24" i="41"/>
  <c r="AD23" i="41"/>
  <c r="W23" i="41"/>
  <c r="AD22" i="41"/>
  <c r="W22" i="41"/>
  <c r="AD21" i="41"/>
  <c r="W21" i="41"/>
  <c r="AD20" i="41"/>
  <c r="W20" i="41"/>
  <c r="AD19" i="41"/>
  <c r="W19" i="41"/>
  <c r="AD18" i="41"/>
  <c r="W18" i="41"/>
  <c r="AD17" i="41"/>
  <c r="W17" i="41"/>
  <c r="AD16" i="41"/>
  <c r="W16" i="41"/>
  <c r="AD15" i="41"/>
  <c r="W15" i="41"/>
  <c r="AD14" i="41"/>
  <c r="W14" i="41"/>
  <c r="AD13" i="41"/>
  <c r="W13" i="41"/>
  <c r="AD12" i="41"/>
  <c r="W12" i="41"/>
  <c r="AD11" i="41"/>
  <c r="W11" i="41"/>
  <c r="W10" i="41"/>
  <c r="W9" i="41"/>
  <c r="W8" i="41"/>
  <c r="W7" i="41"/>
  <c r="W6" i="41"/>
  <c r="W5" i="41"/>
  <c r="W4" i="41"/>
  <c r="W3" i="41"/>
  <c r="W2" i="41"/>
  <c r="E1" i="40" l="1"/>
  <c r="E2" i="40"/>
  <c r="E3" i="40"/>
  <c r="E4" i="40"/>
  <c r="E5" i="40"/>
  <c r="E6" i="40"/>
  <c r="E7" i="40"/>
  <c r="E8" i="40"/>
  <c r="E9" i="40"/>
  <c r="J3" i="40" s="1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J4" i="40" s="1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K5" i="40" s="1"/>
  <c r="E154" i="40"/>
  <c r="E155" i="40"/>
  <c r="E156" i="40"/>
  <c r="E157" i="40"/>
  <c r="E158" i="40"/>
  <c r="E159" i="40"/>
  <c r="E160" i="40"/>
  <c r="E161" i="40"/>
  <c r="E162" i="40"/>
  <c r="G162" i="40"/>
  <c r="H162" i="40"/>
  <c r="I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D220" i="40"/>
  <c r="E220" i="40"/>
  <c r="D221" i="40"/>
  <c r="E221" i="40"/>
  <c r="J5" i="40" l="1"/>
  <c r="L3" i="40"/>
  <c r="K3" i="40"/>
  <c r="L4" i="40"/>
  <c r="K4" i="40"/>
  <c r="L5" i="40"/>
  <c r="AO2" i="23" l="1"/>
  <c r="AO3" i="23"/>
  <c r="AO4" i="23"/>
  <c r="AO5" i="23"/>
  <c r="AO6" i="23"/>
  <c r="AO7" i="23"/>
  <c r="AO8" i="23"/>
  <c r="AO9" i="23"/>
  <c r="AO3" i="38"/>
  <c r="AO4" i="38"/>
  <c r="AO5" i="38"/>
  <c r="AO6" i="38"/>
  <c r="AO7" i="38"/>
  <c r="AO8" i="38"/>
  <c r="AO9" i="38"/>
  <c r="AO10" i="38"/>
  <c r="AO11" i="38"/>
  <c r="AO12" i="38"/>
  <c r="AO13" i="38"/>
  <c r="AO14" i="38"/>
  <c r="AO15" i="38"/>
  <c r="AO16" i="38"/>
  <c r="AO17" i="38"/>
  <c r="AO18" i="38"/>
  <c r="AO19" i="38"/>
  <c r="AO20" i="38"/>
  <c r="AO21" i="38"/>
  <c r="AO22" i="38"/>
  <c r="AO23" i="38"/>
  <c r="AO24" i="38"/>
  <c r="AO25" i="38"/>
  <c r="AO26" i="38"/>
  <c r="AO27" i="38"/>
  <c r="AO28" i="38"/>
  <c r="AO29" i="38"/>
  <c r="AO30" i="38"/>
  <c r="AO31" i="38"/>
  <c r="AO32" i="38"/>
  <c r="AO33" i="38"/>
  <c r="AO34" i="38"/>
  <c r="AO35" i="38"/>
  <c r="AO36" i="38"/>
  <c r="AO37" i="38"/>
  <c r="AO38" i="38"/>
  <c r="AO39" i="38"/>
  <c r="AO40" i="38"/>
  <c r="AO41" i="38"/>
  <c r="AO42" i="38"/>
  <c r="AO43" i="38"/>
  <c r="AO44" i="38"/>
  <c r="AO45" i="38"/>
  <c r="AO46" i="38"/>
  <c r="AO47" i="38"/>
  <c r="AO48" i="38"/>
  <c r="AO49" i="38"/>
  <c r="AO50" i="38"/>
  <c r="AO51" i="38"/>
  <c r="AO52" i="38"/>
  <c r="AO53" i="38"/>
  <c r="AO54" i="38"/>
  <c r="AO55" i="38"/>
  <c r="AO56" i="38"/>
  <c r="AO57" i="38"/>
  <c r="AO58" i="38"/>
  <c r="AO59" i="38"/>
  <c r="AO60" i="38"/>
  <c r="AO61" i="38"/>
  <c r="AO62" i="38"/>
  <c r="AO63" i="38"/>
  <c r="AO64" i="38"/>
  <c r="AO65" i="38"/>
  <c r="AO66" i="38"/>
  <c r="AO67" i="38"/>
  <c r="AO68" i="38"/>
  <c r="AO69" i="38"/>
  <c r="AO70" i="38"/>
  <c r="AO71" i="38"/>
  <c r="AO72" i="38"/>
  <c r="AO73" i="38"/>
  <c r="AO74" i="38"/>
  <c r="AO75" i="38"/>
  <c r="AO76" i="38"/>
  <c r="AO77" i="38"/>
  <c r="AO78" i="38"/>
  <c r="AO79" i="38"/>
  <c r="AO80" i="38"/>
  <c r="AO81" i="38"/>
  <c r="AO82" i="38"/>
  <c r="AO83" i="38"/>
  <c r="AO84" i="38"/>
  <c r="AO85" i="38"/>
  <c r="AO86" i="38"/>
  <c r="AO87" i="38"/>
  <c r="AO88" i="38"/>
  <c r="AO89" i="38"/>
  <c r="AO90" i="38"/>
  <c r="AO91" i="38"/>
  <c r="AO92" i="38"/>
  <c r="AO93" i="38"/>
  <c r="AO94" i="38"/>
  <c r="AO95" i="38"/>
  <c r="AO96" i="38"/>
  <c r="AO97" i="38"/>
  <c r="AO98" i="38"/>
  <c r="AO99" i="38"/>
  <c r="AO100" i="38"/>
  <c r="AO101" i="38"/>
  <c r="AO102" i="38"/>
  <c r="AO103" i="38"/>
  <c r="AO104" i="38"/>
  <c r="AO105" i="38"/>
  <c r="AO106" i="38"/>
  <c r="AO107" i="38"/>
  <c r="AO108" i="38"/>
  <c r="AO109" i="38"/>
  <c r="AO110" i="38"/>
  <c r="AO111" i="38"/>
  <c r="AO112" i="38"/>
  <c r="AO113" i="38"/>
  <c r="AO114" i="38"/>
  <c r="AO115" i="38"/>
  <c r="AO116" i="38"/>
  <c r="AO117" i="38"/>
  <c r="AO118" i="38"/>
  <c r="AO119" i="38"/>
  <c r="AO120" i="38"/>
  <c r="AO121" i="38"/>
  <c r="AO122" i="38"/>
  <c r="AO123" i="38"/>
  <c r="AO124" i="38"/>
  <c r="AO125" i="38"/>
  <c r="AO126" i="38"/>
  <c r="AO127" i="38"/>
  <c r="AO128" i="38"/>
  <c r="AO129" i="38"/>
  <c r="AO130" i="38"/>
  <c r="AO131" i="38"/>
  <c r="AO132" i="38"/>
  <c r="AO2" i="38"/>
  <c r="AH3" i="23"/>
  <c r="AH4" i="23"/>
  <c r="AH5" i="23"/>
  <c r="AI5" i="23" s="1"/>
  <c r="AH6" i="23"/>
  <c r="AI6" i="23" s="1"/>
  <c r="AH7" i="23"/>
  <c r="AI7" i="23" s="1"/>
  <c r="AH8" i="23"/>
  <c r="AI8" i="23" s="1"/>
  <c r="AH9" i="23"/>
  <c r="AH10" i="23"/>
  <c r="AH11" i="23"/>
  <c r="AI11" i="23" s="1"/>
  <c r="AH12" i="23"/>
  <c r="AI12" i="23" s="1"/>
  <c r="AH13" i="23"/>
  <c r="AI13" i="23" s="1"/>
  <c r="AH14" i="23"/>
  <c r="AI14" i="23" s="1"/>
  <c r="AH15" i="23"/>
  <c r="AH16" i="23"/>
  <c r="AH17" i="23"/>
  <c r="AI17" i="23" s="1"/>
  <c r="AH18" i="23"/>
  <c r="AI18" i="23" s="1"/>
  <c r="AH19" i="23"/>
  <c r="AI19" i="23" s="1"/>
  <c r="AH20" i="23"/>
  <c r="AI20" i="23" s="1"/>
  <c r="AH21" i="23"/>
  <c r="AH22" i="23"/>
  <c r="AH23" i="23"/>
  <c r="AI23" i="23" s="1"/>
  <c r="AH24" i="23"/>
  <c r="AI24" i="23" s="1"/>
  <c r="AH25" i="23"/>
  <c r="AI25" i="23" s="1"/>
  <c r="AH26" i="23"/>
  <c r="AI26" i="23" s="1"/>
  <c r="AH27" i="23"/>
  <c r="AH28" i="23"/>
  <c r="AH29" i="23"/>
  <c r="AI29" i="23" s="1"/>
  <c r="AH30" i="23"/>
  <c r="AI30" i="23" s="1"/>
  <c r="AH31" i="23"/>
  <c r="AI31" i="23" s="1"/>
  <c r="AH32" i="23"/>
  <c r="AI32" i="23" s="1"/>
  <c r="AH33" i="23"/>
  <c r="AH34" i="23"/>
  <c r="AH35" i="23"/>
  <c r="AI35" i="23" s="1"/>
  <c r="AH36" i="23"/>
  <c r="AI36" i="23" s="1"/>
  <c r="AH37" i="23"/>
  <c r="AI37" i="23" s="1"/>
  <c r="AH38" i="23"/>
  <c r="AI38" i="23" s="1"/>
  <c r="AH39" i="23"/>
  <c r="AH40" i="23"/>
  <c r="AH41" i="23"/>
  <c r="AI41" i="23" s="1"/>
  <c r="AH42" i="23"/>
  <c r="AI42" i="23" s="1"/>
  <c r="AH43" i="23"/>
  <c r="AI43" i="23" s="1"/>
  <c r="AH44" i="23"/>
  <c r="AI44" i="23" s="1"/>
  <c r="AH45" i="23"/>
  <c r="AH46" i="23"/>
  <c r="AH47" i="23"/>
  <c r="AI47" i="23" s="1"/>
  <c r="AH48" i="23"/>
  <c r="AI48" i="23" s="1"/>
  <c r="AH49" i="23"/>
  <c r="AI49" i="23" s="1"/>
  <c r="AH50" i="23"/>
  <c r="AI50" i="23" s="1"/>
  <c r="AH51" i="23"/>
  <c r="AH52" i="23"/>
  <c r="AH53" i="23"/>
  <c r="AI53" i="23" s="1"/>
  <c r="AH54" i="23"/>
  <c r="AI54" i="23" s="1"/>
  <c r="AH55" i="23"/>
  <c r="AI55" i="23" s="1"/>
  <c r="AH56" i="23"/>
  <c r="AI56" i="23" s="1"/>
  <c r="AH57" i="23"/>
  <c r="AH58" i="23"/>
  <c r="AH59" i="23"/>
  <c r="AI59" i="23" s="1"/>
  <c r="AH60" i="23"/>
  <c r="AI60" i="23" s="1"/>
  <c r="AH61" i="23"/>
  <c r="AI61" i="23" s="1"/>
  <c r="AH62" i="23"/>
  <c r="AI62" i="23" s="1"/>
  <c r="AH63" i="23"/>
  <c r="AH64" i="23"/>
  <c r="AH65" i="23"/>
  <c r="AI65" i="23" s="1"/>
  <c r="AH66" i="23"/>
  <c r="AI66" i="23" s="1"/>
  <c r="AH67" i="23"/>
  <c r="AI67" i="23" s="1"/>
  <c r="AH68" i="23"/>
  <c r="AI68" i="23" s="1"/>
  <c r="AH69" i="23"/>
  <c r="AH70" i="23"/>
  <c r="AH71" i="23"/>
  <c r="AI71" i="23" s="1"/>
  <c r="AH72" i="23"/>
  <c r="AI72" i="23" s="1"/>
  <c r="AH73" i="23"/>
  <c r="AI73" i="23" s="1"/>
  <c r="AH74" i="23"/>
  <c r="AI74" i="23" s="1"/>
  <c r="AH75" i="23"/>
  <c r="AH76" i="23"/>
  <c r="AH77" i="23"/>
  <c r="AI77" i="23" s="1"/>
  <c r="AH78" i="23"/>
  <c r="AI78" i="23" s="1"/>
  <c r="AH79" i="23"/>
  <c r="AI79" i="23" s="1"/>
  <c r="AH80" i="23"/>
  <c r="AI80" i="23" s="1"/>
  <c r="AH81" i="23"/>
  <c r="AH82" i="23"/>
  <c r="AH83" i="23"/>
  <c r="AI83" i="23" s="1"/>
  <c r="AH84" i="23"/>
  <c r="AI84" i="23" s="1"/>
  <c r="AH85" i="23"/>
  <c r="AI85" i="23" s="1"/>
  <c r="AH86" i="23"/>
  <c r="AI86" i="23" s="1"/>
  <c r="AH87" i="23"/>
  <c r="AH88" i="23"/>
  <c r="AH89" i="23"/>
  <c r="AI89" i="23" s="1"/>
  <c r="AH90" i="23"/>
  <c r="AI90" i="23" s="1"/>
  <c r="AH91" i="23"/>
  <c r="AI91" i="23" s="1"/>
  <c r="AH92" i="23"/>
  <c r="AI92" i="23" s="1"/>
  <c r="AH93" i="23"/>
  <c r="AH94" i="23"/>
  <c r="AH95" i="23"/>
  <c r="AI95" i="23" s="1"/>
  <c r="AH96" i="23"/>
  <c r="AI96" i="23" s="1"/>
  <c r="AH97" i="23"/>
  <c r="AI97" i="23" s="1"/>
  <c r="AH98" i="23"/>
  <c r="AI98" i="23" s="1"/>
  <c r="AH99" i="23"/>
  <c r="AH100" i="23"/>
  <c r="AH101" i="23"/>
  <c r="AI101" i="23" s="1"/>
  <c r="AH102" i="23"/>
  <c r="AI102" i="23" s="1"/>
  <c r="AH103" i="23"/>
  <c r="AI103" i="23" s="1"/>
  <c r="AH104" i="23"/>
  <c r="AI104" i="23" s="1"/>
  <c r="AH105" i="23"/>
  <c r="AH106" i="23"/>
  <c r="AH107" i="23"/>
  <c r="AI107" i="23" s="1"/>
  <c r="AH108" i="23"/>
  <c r="AI108" i="23" s="1"/>
  <c r="AH109" i="23"/>
  <c r="AI109" i="23" s="1"/>
  <c r="AH110" i="23"/>
  <c r="AI110" i="23" s="1"/>
  <c r="AH111" i="23"/>
  <c r="AH112" i="23"/>
  <c r="AH113" i="23"/>
  <c r="AI113" i="23" s="1"/>
  <c r="AH114" i="23"/>
  <c r="AI114" i="23" s="1"/>
  <c r="AH115" i="23"/>
  <c r="AI115" i="23" s="1"/>
  <c r="AH116" i="23"/>
  <c r="AI116" i="23" s="1"/>
  <c r="AH117" i="23"/>
  <c r="AH118" i="23"/>
  <c r="AH119" i="23"/>
  <c r="AI119" i="23" s="1"/>
  <c r="AH120" i="23"/>
  <c r="AI120" i="23" s="1"/>
  <c r="AH121" i="23"/>
  <c r="AI121" i="23" s="1"/>
  <c r="AH122" i="23"/>
  <c r="AI122" i="23" s="1"/>
  <c r="AH123" i="23"/>
  <c r="AH124" i="23"/>
  <c r="AH125" i="23"/>
  <c r="AI125" i="23" s="1"/>
  <c r="AH126" i="23"/>
  <c r="AI126" i="23" s="1"/>
  <c r="AH127" i="23"/>
  <c r="AI127" i="23" s="1"/>
  <c r="AH128" i="23"/>
  <c r="AI128" i="23" s="1"/>
  <c r="AH129" i="23"/>
  <c r="AH130" i="23"/>
  <c r="AH131" i="23"/>
  <c r="AI131" i="23" s="1"/>
  <c r="AH132" i="23"/>
  <c r="AI132" i="23" s="1"/>
  <c r="AH2" i="23"/>
  <c r="AI3" i="23"/>
  <c r="AI4" i="23"/>
  <c r="AI9" i="23"/>
  <c r="AI10" i="23"/>
  <c r="AI15" i="23"/>
  <c r="AI16" i="23"/>
  <c r="AI21" i="23"/>
  <c r="AI22" i="23"/>
  <c r="AI27" i="23"/>
  <c r="AI28" i="23"/>
  <c r="AI33" i="23"/>
  <c r="AI34" i="23"/>
  <c r="AI39" i="23"/>
  <c r="AI40" i="23"/>
  <c r="AI45" i="23"/>
  <c r="AI46" i="23"/>
  <c r="AI51" i="23"/>
  <c r="AI52" i="23"/>
  <c r="AI57" i="23"/>
  <c r="AI58" i="23"/>
  <c r="AI63" i="23"/>
  <c r="AI64" i="23"/>
  <c r="AI69" i="23"/>
  <c r="AI70" i="23"/>
  <c r="AI75" i="23"/>
  <c r="AI76" i="23"/>
  <c r="AI81" i="23"/>
  <c r="AI82" i="23"/>
  <c r="AI87" i="23"/>
  <c r="AI88" i="23"/>
  <c r="AI93" i="23"/>
  <c r="AI94" i="23"/>
  <c r="AI99" i="23"/>
  <c r="AI100" i="23"/>
  <c r="AI105" i="23"/>
  <c r="AI106" i="23"/>
  <c r="AI111" i="23"/>
  <c r="AI112" i="23"/>
  <c r="AI117" i="23"/>
  <c r="AI118" i="23"/>
  <c r="AI123" i="23"/>
  <c r="AI124" i="23"/>
  <c r="AI129" i="23"/>
  <c r="AI130" i="23"/>
  <c r="AG132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3" i="23"/>
  <c r="BB10" i="30" l="1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9" i="30"/>
  <c r="BB10" i="37"/>
  <c r="BB11" i="37"/>
  <c r="BB12" i="37"/>
  <c r="BB13" i="37"/>
  <c r="BB14" i="37"/>
  <c r="BB15" i="37"/>
  <c r="BB16" i="37"/>
  <c r="BB17" i="37"/>
  <c r="BB18" i="37"/>
  <c r="BB19" i="37"/>
  <c r="BB20" i="37"/>
  <c r="BB21" i="37"/>
  <c r="BB22" i="37"/>
  <c r="BB23" i="37"/>
  <c r="BB24" i="37"/>
  <c r="BB25" i="37"/>
  <c r="BB26" i="37"/>
  <c r="BB27" i="37"/>
  <c r="BB28" i="37"/>
  <c r="BB29" i="37"/>
  <c r="BB30" i="37"/>
  <c r="BB31" i="37"/>
  <c r="BB32" i="37"/>
  <c r="BB33" i="37"/>
  <c r="BB34" i="37"/>
  <c r="BB35" i="37"/>
  <c r="BB36" i="37"/>
  <c r="BB37" i="37"/>
  <c r="BB38" i="37"/>
  <c r="BB39" i="37"/>
  <c r="BB40" i="37"/>
  <c r="BB41" i="37"/>
  <c r="BB42" i="37"/>
  <c r="BB43" i="37"/>
  <c r="BB44" i="37"/>
  <c r="BB45" i="37"/>
  <c r="BB46" i="37"/>
  <c r="BB47" i="37"/>
  <c r="BB48" i="37"/>
  <c r="BB49" i="37"/>
  <c r="BB50" i="37"/>
  <c r="BB51" i="37"/>
  <c r="BB52" i="37"/>
  <c r="BB53" i="37"/>
  <c r="BB54" i="37"/>
  <c r="BB55" i="37"/>
  <c r="BB56" i="37"/>
  <c r="BB57" i="37"/>
  <c r="BB58" i="37"/>
  <c r="BB59" i="37"/>
  <c r="BB60" i="37"/>
  <c r="BB61" i="37"/>
  <c r="BB62" i="37"/>
  <c r="BB63" i="37"/>
  <c r="BB64" i="37"/>
  <c r="BB65" i="37"/>
  <c r="BB66" i="37"/>
  <c r="BB67" i="37"/>
  <c r="BB68" i="37"/>
  <c r="BB69" i="37"/>
  <c r="BB70" i="37"/>
  <c r="BB71" i="37"/>
  <c r="BB72" i="37"/>
  <c r="BB73" i="37"/>
  <c r="BB74" i="37"/>
  <c r="BB75" i="37"/>
  <c r="BB76" i="37"/>
  <c r="BB77" i="37"/>
  <c r="BB78" i="37"/>
  <c r="BB79" i="37"/>
  <c r="BB80" i="37"/>
  <c r="BB81" i="37"/>
  <c r="BB82" i="37"/>
  <c r="BB83" i="37"/>
  <c r="BB84" i="37"/>
  <c r="BB85" i="37"/>
  <c r="BB86" i="37"/>
  <c r="BB87" i="37"/>
  <c r="BB88" i="37"/>
  <c r="BB89" i="37"/>
  <c r="BB90" i="37"/>
  <c r="BB91" i="37"/>
  <c r="BB92" i="37"/>
  <c r="BB93" i="37"/>
  <c r="BB94" i="37"/>
  <c r="BB95" i="37"/>
  <c r="BB96" i="37"/>
  <c r="BB97" i="37"/>
  <c r="BB98" i="37"/>
  <c r="BB99" i="37"/>
  <c r="BB100" i="37"/>
  <c r="BB101" i="37"/>
  <c r="BB102" i="37"/>
  <c r="BB103" i="37"/>
  <c r="BB104" i="37"/>
  <c r="BB105" i="37"/>
  <c r="BB106" i="37"/>
  <c r="BB107" i="37"/>
  <c r="BB108" i="37"/>
  <c r="BB109" i="37"/>
  <c r="BB110" i="37"/>
  <c r="BB111" i="37"/>
  <c r="BB112" i="37"/>
  <c r="BB113" i="37"/>
  <c r="BB114" i="37"/>
  <c r="BB115" i="37"/>
  <c r="BB116" i="37"/>
  <c r="BB117" i="37"/>
  <c r="BB118" i="37"/>
  <c r="BB119" i="37"/>
  <c r="BB120" i="37"/>
  <c r="BB121" i="37"/>
  <c r="BB122" i="37"/>
  <c r="BB123" i="37"/>
  <c r="BB124" i="37"/>
  <c r="BB125" i="37"/>
  <c r="BB126" i="37"/>
  <c r="BB127" i="37"/>
  <c r="BB128" i="37"/>
  <c r="BB129" i="37"/>
  <c r="BB130" i="37"/>
  <c r="BB131" i="37"/>
  <c r="BB132" i="37"/>
  <c r="BB9" i="37"/>
  <c r="I162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G162" i="12" s="1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AO10" i="23"/>
  <c r="AO11" i="23"/>
  <c r="AO12" i="23"/>
  <c r="AO13" i="23"/>
  <c r="AO14" i="23"/>
  <c r="AO15" i="23"/>
  <c r="AO16" i="23"/>
  <c r="AO17" i="23"/>
  <c r="AO18" i="23"/>
  <c r="AO19" i="23"/>
  <c r="AO20" i="23"/>
  <c r="AO21" i="23"/>
  <c r="AO22" i="23"/>
  <c r="AO23" i="23"/>
  <c r="AO24" i="23"/>
  <c r="AO25" i="23"/>
  <c r="AO26" i="23"/>
  <c r="AO27" i="23"/>
  <c r="AO28" i="23"/>
  <c r="AO29" i="23"/>
  <c r="AO30" i="23"/>
  <c r="AO31" i="23"/>
  <c r="AO32" i="23"/>
  <c r="AO33" i="23"/>
  <c r="AO34" i="23"/>
  <c r="AO35" i="23"/>
  <c r="AO36" i="23"/>
  <c r="AO37" i="23"/>
  <c r="AO38" i="23"/>
  <c r="AO39" i="23"/>
  <c r="AO40" i="23"/>
  <c r="AO41" i="23"/>
  <c r="AO42" i="23"/>
  <c r="AO43" i="23"/>
  <c r="AO44" i="23"/>
  <c r="AO45" i="23"/>
  <c r="AO46" i="23"/>
  <c r="AO47" i="23"/>
  <c r="AO48" i="23"/>
  <c r="AO49" i="23"/>
  <c r="AO50" i="23"/>
  <c r="AO51" i="23"/>
  <c r="AO52" i="23"/>
  <c r="AO53" i="23"/>
  <c r="AO54" i="23"/>
  <c r="AO55" i="23"/>
  <c r="AO56" i="23"/>
  <c r="AO57" i="23"/>
  <c r="AO58" i="23"/>
  <c r="AO59" i="23"/>
  <c r="AO60" i="23"/>
  <c r="AO61" i="23"/>
  <c r="AO62" i="23"/>
  <c r="AO63" i="23"/>
  <c r="AO64" i="23"/>
  <c r="AO65" i="23"/>
  <c r="AO66" i="23"/>
  <c r="AO67" i="23"/>
  <c r="AO68" i="23"/>
  <c r="AO69" i="23"/>
  <c r="AO70" i="23"/>
  <c r="AO71" i="23"/>
  <c r="AO72" i="23"/>
  <c r="AO73" i="23"/>
  <c r="AO74" i="23"/>
  <c r="AO75" i="23"/>
  <c r="AO76" i="23"/>
  <c r="AO77" i="23"/>
  <c r="AO78" i="23"/>
  <c r="AO79" i="23"/>
  <c r="AO80" i="23"/>
  <c r="AO81" i="23"/>
  <c r="AO82" i="23"/>
  <c r="AO83" i="23"/>
  <c r="AO84" i="23"/>
  <c r="AO85" i="23"/>
  <c r="AO86" i="23"/>
  <c r="AO87" i="23"/>
  <c r="AO88" i="23"/>
  <c r="AO89" i="23"/>
  <c r="AO90" i="23"/>
  <c r="AO91" i="23"/>
  <c r="AO92" i="23"/>
  <c r="AO93" i="23"/>
  <c r="AO94" i="23"/>
  <c r="AO95" i="23"/>
  <c r="AO96" i="23"/>
  <c r="AO97" i="23"/>
  <c r="AO98" i="23"/>
  <c r="AO99" i="23"/>
  <c r="AO100" i="23"/>
  <c r="AO101" i="23"/>
  <c r="AO102" i="23"/>
  <c r="AO103" i="23"/>
  <c r="AO104" i="23"/>
  <c r="AO105" i="23"/>
  <c r="AO106" i="23"/>
  <c r="AO107" i="23"/>
  <c r="AO108" i="23"/>
  <c r="AO109" i="23"/>
  <c r="AO110" i="23"/>
  <c r="AO111" i="23"/>
  <c r="AO112" i="23"/>
  <c r="AO113" i="23"/>
  <c r="AO114" i="23"/>
  <c r="AO115" i="23"/>
  <c r="AO116" i="23"/>
  <c r="AO117" i="23"/>
  <c r="AO118" i="23"/>
  <c r="AO119" i="23"/>
  <c r="AO120" i="23"/>
  <c r="AO121" i="23"/>
  <c r="AO122" i="23"/>
  <c r="AO123" i="23"/>
  <c r="AO124" i="23"/>
  <c r="AO125" i="23"/>
  <c r="AO126" i="23"/>
  <c r="AO127" i="23"/>
  <c r="AO128" i="23"/>
  <c r="AO129" i="23"/>
  <c r="AO130" i="23"/>
  <c r="AO131" i="23"/>
  <c r="AO132" i="23"/>
  <c r="AQ10" i="23"/>
  <c r="AQ13" i="23"/>
  <c r="AQ14" i="23"/>
  <c r="AQ15" i="23"/>
  <c r="AQ19" i="23"/>
  <c r="AQ20" i="23"/>
  <c r="AQ21" i="23"/>
  <c r="AQ22" i="23"/>
  <c r="AQ25" i="23"/>
  <c r="AQ26" i="23"/>
  <c r="AQ27" i="23"/>
  <c r="AQ31" i="23"/>
  <c r="AQ32" i="23"/>
  <c r="AQ33" i="23"/>
  <c r="AQ34" i="23"/>
  <c r="AQ37" i="23"/>
  <c r="AQ38" i="23"/>
  <c r="AQ40" i="23"/>
  <c r="AQ43" i="23"/>
  <c r="AQ44" i="23"/>
  <c r="AQ45" i="23"/>
  <c r="AQ49" i="23"/>
  <c r="AQ50" i="23"/>
  <c r="AQ51" i="23"/>
  <c r="AQ52" i="23"/>
  <c r="AQ55" i="23"/>
  <c r="AQ56" i="23"/>
  <c r="AQ58" i="23"/>
  <c r="AQ61" i="23"/>
  <c r="AQ62" i="23"/>
  <c r="AQ63" i="23"/>
  <c r="AQ67" i="23"/>
  <c r="AQ68" i="23"/>
  <c r="AQ69" i="23"/>
  <c r="AQ70" i="23"/>
  <c r="AQ73" i="23"/>
  <c r="AQ74" i="23"/>
  <c r="AQ76" i="23"/>
  <c r="AQ79" i="23"/>
  <c r="AQ80" i="23"/>
  <c r="AQ81" i="23"/>
  <c r="AQ85" i="23"/>
  <c r="AQ86" i="23"/>
  <c r="AQ87" i="23"/>
  <c r="AQ88" i="23"/>
  <c r="AQ91" i="23"/>
  <c r="AQ92" i="23"/>
  <c r="AQ94" i="23"/>
  <c r="AQ97" i="23"/>
  <c r="AQ98" i="23"/>
  <c r="AQ99" i="23"/>
  <c r="AQ103" i="23"/>
  <c r="AQ104" i="23"/>
  <c r="AQ105" i="23"/>
  <c r="AQ106" i="23"/>
  <c r="AQ109" i="23"/>
  <c r="AQ110" i="23"/>
  <c r="AQ112" i="23"/>
  <c r="AQ115" i="23"/>
  <c r="AQ116" i="23"/>
  <c r="AQ117" i="23"/>
  <c r="AQ121" i="23"/>
  <c r="AQ122" i="23"/>
  <c r="AQ123" i="23"/>
  <c r="AQ124" i="23"/>
  <c r="AQ127" i="23"/>
  <c r="AQ128" i="23"/>
  <c r="AQ130" i="23"/>
  <c r="AP4" i="23"/>
  <c r="AQ6" i="23"/>
  <c r="AP7" i="23"/>
  <c r="AQ9" i="23"/>
  <c r="AP10" i="23"/>
  <c r="AQ11" i="23"/>
  <c r="AQ12" i="23"/>
  <c r="AQ16" i="23"/>
  <c r="AP17" i="23"/>
  <c r="AQ17" i="23"/>
  <c r="AQ18" i="23"/>
  <c r="AQ23" i="23"/>
  <c r="AP24" i="23"/>
  <c r="AQ24" i="23"/>
  <c r="AP28" i="23"/>
  <c r="AQ28" i="23"/>
  <c r="AQ29" i="23"/>
  <c r="AQ30" i="23"/>
  <c r="AP35" i="23"/>
  <c r="AQ35" i="23"/>
  <c r="AQ36" i="23"/>
  <c r="AQ39" i="23"/>
  <c r="AQ41" i="23"/>
  <c r="AP42" i="23"/>
  <c r="AQ42" i="23"/>
  <c r="AP46" i="23"/>
  <c r="AQ46" i="23"/>
  <c r="AQ47" i="23"/>
  <c r="AQ48" i="23"/>
  <c r="AP49" i="23"/>
  <c r="AP53" i="23"/>
  <c r="AQ53" i="23"/>
  <c r="AQ54" i="23"/>
  <c r="AQ57" i="23"/>
  <c r="AQ59" i="23"/>
  <c r="AP60" i="23"/>
  <c r="AQ60" i="23"/>
  <c r="AP64" i="23"/>
  <c r="AQ64" i="23"/>
  <c r="AQ65" i="23"/>
  <c r="AQ66" i="23"/>
  <c r="AP67" i="23"/>
  <c r="AP71" i="23"/>
  <c r="AQ71" i="23"/>
  <c r="AP72" i="23"/>
  <c r="AQ72" i="23"/>
  <c r="AQ75" i="23"/>
  <c r="AQ77" i="23"/>
  <c r="AP78" i="23"/>
  <c r="AQ78" i="23"/>
  <c r="AP82" i="23"/>
  <c r="AQ82" i="23"/>
  <c r="AQ83" i="23"/>
  <c r="AQ84" i="23"/>
  <c r="AP85" i="23"/>
  <c r="AP89" i="23"/>
  <c r="AQ89" i="23"/>
  <c r="AP90" i="23"/>
  <c r="AQ90" i="23"/>
  <c r="AQ93" i="23"/>
  <c r="AQ95" i="23"/>
  <c r="AP96" i="23"/>
  <c r="AQ96" i="23"/>
  <c r="AP100" i="23"/>
  <c r="AQ100" i="23"/>
  <c r="AP101" i="23"/>
  <c r="AQ101" i="23"/>
  <c r="AQ102" i="23"/>
  <c r="AP103" i="23"/>
  <c r="AP107" i="23"/>
  <c r="AQ107" i="23"/>
  <c r="AP108" i="23"/>
  <c r="AQ108" i="23"/>
  <c r="AQ111" i="23"/>
  <c r="AP112" i="23"/>
  <c r="AQ113" i="23"/>
  <c r="AP114" i="23"/>
  <c r="AQ114" i="23"/>
  <c r="AP118" i="23"/>
  <c r="AQ118" i="23"/>
  <c r="AP119" i="23"/>
  <c r="AQ119" i="23"/>
  <c r="AP120" i="23"/>
  <c r="AQ120" i="23"/>
  <c r="AP121" i="23"/>
  <c r="AP125" i="23"/>
  <c r="AQ125" i="23"/>
  <c r="AP126" i="23"/>
  <c r="AQ126" i="23"/>
  <c r="AQ129" i="23"/>
  <c r="AP130" i="23"/>
  <c r="AQ131" i="23"/>
  <c r="AP132" i="23"/>
  <c r="AQ132" i="23"/>
  <c r="AN132" i="23"/>
  <c r="AN131" i="23"/>
  <c r="AN130" i="23"/>
  <c r="AN129" i="23"/>
  <c r="AN128" i="23"/>
  <c r="AN127" i="23"/>
  <c r="AN126" i="23"/>
  <c r="AN125" i="23"/>
  <c r="AN124" i="23"/>
  <c r="AN123" i="23"/>
  <c r="AN122" i="23"/>
  <c r="AN121" i="23"/>
  <c r="AN120" i="23"/>
  <c r="AN119" i="23"/>
  <c r="AN118" i="23"/>
  <c r="AN117" i="23"/>
  <c r="AN116" i="23"/>
  <c r="AN115" i="23"/>
  <c r="AN114" i="23"/>
  <c r="AN113" i="23"/>
  <c r="AN112" i="23"/>
  <c r="AN111" i="23"/>
  <c r="AN110" i="23"/>
  <c r="AN109" i="23"/>
  <c r="AN108" i="23"/>
  <c r="AN107" i="23"/>
  <c r="AN106" i="23"/>
  <c r="AN105" i="23"/>
  <c r="AN104" i="23"/>
  <c r="AN103" i="23"/>
  <c r="AN102" i="23"/>
  <c r="AN101" i="23"/>
  <c r="AN100" i="23"/>
  <c r="AN99" i="23"/>
  <c r="AN98" i="23"/>
  <c r="AN97" i="23"/>
  <c r="AN96" i="23"/>
  <c r="AN95" i="23"/>
  <c r="AN94" i="23"/>
  <c r="AN93" i="23"/>
  <c r="AN92" i="23"/>
  <c r="AN91" i="23"/>
  <c r="AN90" i="23"/>
  <c r="AN89" i="23"/>
  <c r="AN88" i="23"/>
  <c r="AN87" i="23"/>
  <c r="AN86" i="23"/>
  <c r="AN85" i="23"/>
  <c r="AN84" i="23"/>
  <c r="AN83" i="23"/>
  <c r="AN82" i="23"/>
  <c r="AN81" i="23"/>
  <c r="AN80" i="23"/>
  <c r="AN79" i="23"/>
  <c r="AN78" i="23"/>
  <c r="AN77" i="23"/>
  <c r="AN76" i="23"/>
  <c r="AN75" i="23"/>
  <c r="AN74" i="23"/>
  <c r="AN73" i="23"/>
  <c r="AN72" i="23"/>
  <c r="AN71" i="23"/>
  <c r="AN70" i="23"/>
  <c r="AN69" i="23"/>
  <c r="AN68" i="23"/>
  <c r="AN67" i="23"/>
  <c r="AN66" i="23"/>
  <c r="AN65" i="23"/>
  <c r="AN64" i="23"/>
  <c r="AN63" i="23"/>
  <c r="AN62" i="23"/>
  <c r="AN61" i="23"/>
  <c r="AN60" i="23"/>
  <c r="AN59" i="23"/>
  <c r="AN58" i="23"/>
  <c r="AN57" i="23"/>
  <c r="AN56" i="23"/>
  <c r="AN55" i="23"/>
  <c r="AN54" i="23"/>
  <c r="AN53" i="23"/>
  <c r="AN52" i="23"/>
  <c r="AN51" i="23"/>
  <c r="AN50" i="23"/>
  <c r="AN49" i="23"/>
  <c r="AN48" i="23"/>
  <c r="AN47" i="23"/>
  <c r="AN46" i="23"/>
  <c r="AN45" i="23"/>
  <c r="AN44" i="23"/>
  <c r="AN43" i="23"/>
  <c r="AN42" i="23"/>
  <c r="AN41" i="23"/>
  <c r="AN40" i="23"/>
  <c r="AN39" i="23"/>
  <c r="AN38" i="23"/>
  <c r="AN37" i="23"/>
  <c r="AN36" i="23"/>
  <c r="AN35" i="23"/>
  <c r="AN34" i="23"/>
  <c r="AN33" i="23"/>
  <c r="AN32" i="23"/>
  <c r="AN31" i="23"/>
  <c r="AN30" i="23"/>
  <c r="AN29" i="23"/>
  <c r="AN28" i="23"/>
  <c r="AN27" i="23"/>
  <c r="AN26" i="23"/>
  <c r="AN25" i="23"/>
  <c r="AN24" i="23"/>
  <c r="AN23" i="23"/>
  <c r="AN22" i="23"/>
  <c r="AN21" i="23"/>
  <c r="AN20" i="23"/>
  <c r="AN19" i="23"/>
  <c r="AN18" i="23"/>
  <c r="AN17" i="23"/>
  <c r="AN16" i="23"/>
  <c r="AN15" i="23"/>
  <c r="AN14" i="23"/>
  <c r="AN13" i="23"/>
  <c r="AN12" i="23"/>
  <c r="AN11" i="23"/>
  <c r="AN10" i="23"/>
  <c r="AN9" i="23"/>
  <c r="AN8" i="23"/>
  <c r="AN7" i="23"/>
  <c r="AN6" i="23"/>
  <c r="AN5" i="23"/>
  <c r="AN4" i="23"/>
  <c r="AN3" i="23"/>
  <c r="AN2" i="23"/>
  <c r="AN132" i="38"/>
  <c r="AN131" i="38"/>
  <c r="AP131" i="23" s="1"/>
  <c r="AN130" i="38"/>
  <c r="AN129" i="38"/>
  <c r="AP129" i="23" s="1"/>
  <c r="AN128" i="38"/>
  <c r="AP128" i="23" s="1"/>
  <c r="AN127" i="38"/>
  <c r="AP127" i="23" s="1"/>
  <c r="AN126" i="38"/>
  <c r="AN125" i="38"/>
  <c r="AN124" i="38"/>
  <c r="AP124" i="23" s="1"/>
  <c r="AN123" i="38"/>
  <c r="AP123" i="23" s="1"/>
  <c r="AN122" i="38"/>
  <c r="AP122" i="23" s="1"/>
  <c r="AN121" i="38"/>
  <c r="AN120" i="38"/>
  <c r="AN119" i="38"/>
  <c r="AN118" i="38"/>
  <c r="AN117" i="38"/>
  <c r="AP117" i="23" s="1"/>
  <c r="AN116" i="38"/>
  <c r="AP116" i="23" s="1"/>
  <c r="AN115" i="38"/>
  <c r="AP115" i="23" s="1"/>
  <c r="AN114" i="38"/>
  <c r="AN113" i="38"/>
  <c r="AP113" i="23" s="1"/>
  <c r="AN112" i="38"/>
  <c r="AN111" i="38"/>
  <c r="AP111" i="23" s="1"/>
  <c r="AN110" i="38"/>
  <c r="AP110" i="23" s="1"/>
  <c r="AN109" i="38"/>
  <c r="AP109" i="23" s="1"/>
  <c r="AN108" i="38"/>
  <c r="AN107" i="38"/>
  <c r="AN106" i="38"/>
  <c r="AP106" i="23" s="1"/>
  <c r="AN105" i="38"/>
  <c r="AP105" i="23" s="1"/>
  <c r="AN104" i="38"/>
  <c r="AP104" i="23" s="1"/>
  <c r="AN103" i="38"/>
  <c r="AN102" i="38"/>
  <c r="AP102" i="23" s="1"/>
  <c r="AN101" i="38"/>
  <c r="AN100" i="38"/>
  <c r="AN99" i="38"/>
  <c r="AP99" i="23" s="1"/>
  <c r="AN98" i="38"/>
  <c r="AP98" i="23" s="1"/>
  <c r="AN97" i="38"/>
  <c r="AP97" i="23" s="1"/>
  <c r="AN96" i="38"/>
  <c r="AN95" i="38"/>
  <c r="AP95" i="23" s="1"/>
  <c r="AN94" i="38"/>
  <c r="AP94" i="23" s="1"/>
  <c r="AN93" i="38"/>
  <c r="AP93" i="23" s="1"/>
  <c r="AN92" i="38"/>
  <c r="AP92" i="23" s="1"/>
  <c r="AN91" i="38"/>
  <c r="AP91" i="23" s="1"/>
  <c r="AN90" i="38"/>
  <c r="AN89" i="38"/>
  <c r="AN88" i="38"/>
  <c r="AP88" i="23" s="1"/>
  <c r="AN87" i="38"/>
  <c r="AP87" i="23" s="1"/>
  <c r="AN86" i="38"/>
  <c r="AP86" i="23" s="1"/>
  <c r="AN85" i="38"/>
  <c r="AN84" i="38"/>
  <c r="AP84" i="23" s="1"/>
  <c r="AN83" i="38"/>
  <c r="AP83" i="23" s="1"/>
  <c r="AN82" i="38"/>
  <c r="AN81" i="38"/>
  <c r="AP81" i="23" s="1"/>
  <c r="AN80" i="38"/>
  <c r="AP80" i="23" s="1"/>
  <c r="AN79" i="38"/>
  <c r="AP79" i="23" s="1"/>
  <c r="AN78" i="38"/>
  <c r="AN77" i="38"/>
  <c r="AP77" i="23" s="1"/>
  <c r="AN76" i="38"/>
  <c r="AP76" i="23" s="1"/>
  <c r="AN75" i="38"/>
  <c r="AP75" i="23" s="1"/>
  <c r="AN74" i="38"/>
  <c r="AP74" i="23" s="1"/>
  <c r="AN73" i="38"/>
  <c r="AP73" i="23" s="1"/>
  <c r="AN72" i="38"/>
  <c r="AN71" i="38"/>
  <c r="AN70" i="38"/>
  <c r="AP70" i="23" s="1"/>
  <c r="AN69" i="38"/>
  <c r="AP69" i="23" s="1"/>
  <c r="AN68" i="38"/>
  <c r="AP68" i="23" s="1"/>
  <c r="AN67" i="38"/>
  <c r="AN66" i="38"/>
  <c r="AP66" i="23" s="1"/>
  <c r="AN65" i="38"/>
  <c r="AP65" i="23" s="1"/>
  <c r="AN64" i="38"/>
  <c r="AN63" i="38"/>
  <c r="AP63" i="23" s="1"/>
  <c r="AN62" i="38"/>
  <c r="AP62" i="23" s="1"/>
  <c r="AN61" i="38"/>
  <c r="AP61" i="23" s="1"/>
  <c r="AN60" i="38"/>
  <c r="AN59" i="38"/>
  <c r="AP59" i="23" s="1"/>
  <c r="AN58" i="38"/>
  <c r="AP58" i="23" s="1"/>
  <c r="AN57" i="38"/>
  <c r="AP57" i="23" s="1"/>
  <c r="AN56" i="38"/>
  <c r="AP56" i="23" s="1"/>
  <c r="AN55" i="38"/>
  <c r="AP55" i="23" s="1"/>
  <c r="AN54" i="38"/>
  <c r="AP54" i="23" s="1"/>
  <c r="AN53" i="38"/>
  <c r="AN52" i="38"/>
  <c r="AP52" i="23" s="1"/>
  <c r="AN51" i="38"/>
  <c r="AP51" i="23" s="1"/>
  <c r="AN50" i="38"/>
  <c r="AP50" i="23" s="1"/>
  <c r="AN49" i="38"/>
  <c r="AN48" i="38"/>
  <c r="AP48" i="23" s="1"/>
  <c r="AN47" i="38"/>
  <c r="AP47" i="23" s="1"/>
  <c r="AN46" i="38"/>
  <c r="AN45" i="38"/>
  <c r="AP45" i="23" s="1"/>
  <c r="AN44" i="38"/>
  <c r="AP44" i="23" s="1"/>
  <c r="AN43" i="38"/>
  <c r="AP43" i="23" s="1"/>
  <c r="AN42" i="38"/>
  <c r="AN41" i="38"/>
  <c r="AP41" i="23" s="1"/>
  <c r="AN40" i="38"/>
  <c r="AP40" i="23" s="1"/>
  <c r="AN39" i="38"/>
  <c r="AP39" i="23" s="1"/>
  <c r="AN38" i="38"/>
  <c r="AP38" i="23" s="1"/>
  <c r="AN37" i="38"/>
  <c r="AP37" i="23" s="1"/>
  <c r="AN36" i="38"/>
  <c r="AP36" i="23" s="1"/>
  <c r="AN35" i="38"/>
  <c r="AN34" i="38"/>
  <c r="AP34" i="23" s="1"/>
  <c r="AN33" i="38"/>
  <c r="AP33" i="23" s="1"/>
  <c r="AN32" i="38"/>
  <c r="AP32" i="23" s="1"/>
  <c r="AN31" i="38"/>
  <c r="AP31" i="23" s="1"/>
  <c r="AN30" i="38"/>
  <c r="AP30" i="23" s="1"/>
  <c r="AN29" i="38"/>
  <c r="AP29" i="23" s="1"/>
  <c r="AN28" i="38"/>
  <c r="AN27" i="38"/>
  <c r="AP27" i="23" s="1"/>
  <c r="AN26" i="38"/>
  <c r="AP26" i="23" s="1"/>
  <c r="AN25" i="38"/>
  <c r="AP25" i="23" s="1"/>
  <c r="AN24" i="38"/>
  <c r="AN23" i="38"/>
  <c r="AP23" i="23" s="1"/>
  <c r="AN22" i="38"/>
  <c r="AP22" i="23" s="1"/>
  <c r="AN21" i="38"/>
  <c r="AP21" i="23" s="1"/>
  <c r="AN20" i="38"/>
  <c r="AP20" i="23" s="1"/>
  <c r="AN19" i="38"/>
  <c r="AP19" i="23" s="1"/>
  <c r="AN18" i="38"/>
  <c r="AP18" i="23" s="1"/>
  <c r="AN17" i="38"/>
  <c r="AN16" i="38"/>
  <c r="AP16" i="23" s="1"/>
  <c r="AN15" i="38"/>
  <c r="AP15" i="23" s="1"/>
  <c r="AN14" i="38"/>
  <c r="AP14" i="23" s="1"/>
  <c r="AN13" i="38"/>
  <c r="AP13" i="23" s="1"/>
  <c r="AN12" i="38"/>
  <c r="AP12" i="23" s="1"/>
  <c r="AN11" i="38"/>
  <c r="AP11" i="23" s="1"/>
  <c r="AN10" i="38"/>
  <c r="AN9" i="38"/>
  <c r="AP9" i="23" s="1"/>
  <c r="AQ8" i="23"/>
  <c r="AN8" i="38"/>
  <c r="AP8" i="23" s="1"/>
  <c r="AQ7" i="23"/>
  <c r="AN7" i="38"/>
  <c r="AN6" i="38"/>
  <c r="AP6" i="23" s="1"/>
  <c r="AQ5" i="23"/>
  <c r="AN5" i="38"/>
  <c r="AP5" i="23" s="1"/>
  <c r="AQ4" i="23"/>
  <c r="AN4" i="38"/>
  <c r="AQ3" i="23"/>
  <c r="AN3" i="38"/>
  <c r="AP3" i="23" s="1"/>
  <c r="AQ2" i="23"/>
  <c r="AN2" i="38"/>
  <c r="AP2" i="23" s="1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H132" i="38"/>
  <c r="AI132" i="38" s="1"/>
  <c r="AH131" i="38"/>
  <c r="AI131" i="38" s="1"/>
  <c r="AH130" i="38"/>
  <c r="AI130" i="38" s="1"/>
  <c r="AH129" i="38"/>
  <c r="AI129" i="38" s="1"/>
  <c r="AH128" i="38"/>
  <c r="AI128" i="38" s="1"/>
  <c r="AH127" i="38"/>
  <c r="AI127" i="38" s="1"/>
  <c r="AH126" i="38"/>
  <c r="AI126" i="38" s="1"/>
  <c r="AI125" i="38"/>
  <c r="AH125" i="38"/>
  <c r="AI124" i="38"/>
  <c r="AH124" i="38"/>
  <c r="AI123" i="38"/>
  <c r="AH123" i="38"/>
  <c r="AI122" i="38"/>
  <c r="AH122" i="38"/>
  <c r="AI121" i="38"/>
  <c r="AH121" i="38"/>
  <c r="AI120" i="38"/>
  <c r="AH120" i="38"/>
  <c r="AH119" i="38"/>
  <c r="AI119" i="38" s="1"/>
  <c r="AI118" i="38"/>
  <c r="AH118" i="38"/>
  <c r="AI117" i="38"/>
  <c r="AH117" i="38"/>
  <c r="AI116" i="38"/>
  <c r="AH116" i="38"/>
  <c r="AI115" i="38"/>
  <c r="AH115" i="38"/>
  <c r="AI114" i="38"/>
  <c r="AH114" i="38"/>
  <c r="AI113" i="38"/>
  <c r="AH113" i="38"/>
  <c r="AI112" i="38"/>
  <c r="AH112" i="38"/>
  <c r="AI111" i="38"/>
  <c r="AH111" i="38"/>
  <c r="AI110" i="38"/>
  <c r="AH110" i="38"/>
  <c r="AI109" i="38"/>
  <c r="AH109" i="38"/>
  <c r="AI108" i="38"/>
  <c r="AH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I96" i="38"/>
  <c r="AH96" i="38"/>
  <c r="AI95" i="38"/>
  <c r="AH95" i="38"/>
  <c r="AI94" i="38"/>
  <c r="AH94" i="38"/>
  <c r="AI93" i="38"/>
  <c r="AH93" i="38"/>
  <c r="AI92" i="38"/>
  <c r="AH92" i="38"/>
  <c r="AI91" i="38"/>
  <c r="AH91" i="38"/>
  <c r="AI90" i="38"/>
  <c r="AH90" i="38"/>
  <c r="AI89" i="38"/>
  <c r="AH89" i="38"/>
  <c r="AI88" i="38"/>
  <c r="AH88" i="38"/>
  <c r="AH87" i="38"/>
  <c r="AI87" i="38" s="1"/>
  <c r="AH86" i="38"/>
  <c r="AI86" i="38" s="1"/>
  <c r="AH85" i="38"/>
  <c r="AI85" i="38" s="1"/>
  <c r="AH84" i="38"/>
  <c r="AI84" i="38" s="1"/>
  <c r="AH83" i="38"/>
  <c r="AI83" i="38" s="1"/>
  <c r="AH82" i="38"/>
  <c r="AI82" i="38" s="1"/>
  <c r="AI81" i="38"/>
  <c r="AH81" i="38"/>
  <c r="AI80" i="38"/>
  <c r="AH80" i="38"/>
  <c r="AH79" i="38"/>
  <c r="AI79" i="38" s="1"/>
  <c r="AI78" i="38"/>
  <c r="AH78" i="38"/>
  <c r="AI77" i="38"/>
  <c r="AH77" i="38"/>
  <c r="AI76" i="38"/>
  <c r="AH76" i="38"/>
  <c r="AI75" i="38"/>
  <c r="AH75" i="38"/>
  <c r="AH74" i="38"/>
  <c r="AI74" i="38" s="1"/>
  <c r="AI73" i="38"/>
  <c r="AH73" i="38"/>
  <c r="AI72" i="38"/>
  <c r="AH72" i="38"/>
  <c r="AI71" i="38"/>
  <c r="AH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H61" i="38"/>
  <c r="AI61" i="38" s="1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H53" i="38"/>
  <c r="AI53" i="38" s="1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H46" i="38"/>
  <c r="AI46" i="38" s="1"/>
  <c r="AI45" i="38"/>
  <c r="AH45" i="38"/>
  <c r="AI44" i="38"/>
  <c r="AH44" i="38"/>
  <c r="AI43" i="38"/>
  <c r="AH43" i="38"/>
  <c r="AI42" i="38"/>
  <c r="AH42" i="38"/>
  <c r="AH41" i="38"/>
  <c r="AI41" i="38" s="1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H34" i="38"/>
  <c r="AI34" i="38" s="1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H26" i="38"/>
  <c r="AI26" i="38" s="1"/>
  <c r="AH25" i="38"/>
  <c r="AI25" i="38" s="1"/>
  <c r="AI24" i="38"/>
  <c r="AH24" i="38"/>
  <c r="AI23" i="38"/>
  <c r="AH23" i="38"/>
  <c r="AI22" i="38"/>
  <c r="AH22" i="38"/>
  <c r="AI21" i="38"/>
  <c r="AH21" i="38"/>
  <c r="AI20" i="38"/>
  <c r="AH20" i="38"/>
  <c r="AI19" i="38"/>
  <c r="AH19" i="38"/>
  <c r="AI18" i="38"/>
  <c r="AH18" i="38"/>
  <c r="AI17" i="38"/>
  <c r="AH17" i="38"/>
  <c r="AI16" i="38"/>
  <c r="AH16" i="38"/>
  <c r="AI15" i="38"/>
  <c r="AH15" i="38"/>
  <c r="AI14" i="38"/>
  <c r="AH14" i="38"/>
  <c r="AI13" i="38"/>
  <c r="AH13" i="38"/>
  <c r="AI12" i="38"/>
  <c r="AH12" i="38"/>
  <c r="AH11" i="38"/>
  <c r="AI11" i="38" s="1"/>
  <c r="AH10" i="38"/>
  <c r="AI10" i="38" s="1"/>
  <c r="AI9" i="38"/>
  <c r="AH9" i="38"/>
  <c r="AI8" i="38"/>
  <c r="AH8" i="38"/>
  <c r="AI7" i="38"/>
  <c r="AH7" i="38"/>
  <c r="AI6" i="38"/>
  <c r="AH6" i="38"/>
  <c r="AI5" i="38"/>
  <c r="AH5" i="38"/>
  <c r="AI4" i="38"/>
  <c r="AH4" i="38"/>
  <c r="AI3" i="38"/>
  <c r="AH3" i="38"/>
  <c r="AI2" i="38"/>
  <c r="AH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T72" i="36"/>
  <c r="AS72" i="36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S131" i="37"/>
  <c r="AR131" i="37"/>
  <c r="BC131" i="37" s="1"/>
  <c r="AN131" i="37"/>
  <c r="BA131" i="37" s="1"/>
  <c r="AM131" i="37"/>
  <c r="AZ131" i="37" s="1"/>
  <c r="AL131" i="37"/>
  <c r="AY131" i="37" s="1"/>
  <c r="AK131" i="37"/>
  <c r="AX131" i="37" s="1"/>
  <c r="AJ131" i="37"/>
  <c r="AW131" i="37" s="1"/>
  <c r="AI131" i="37"/>
  <c r="AV131" i="37" s="1"/>
  <c r="AH131" i="37"/>
  <c r="AS130" i="37"/>
  <c r="AR130" i="37"/>
  <c r="BC130" i="37" s="1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I130" i="37"/>
  <c r="AV130" i="37" s="1"/>
  <c r="AH130" i="37"/>
  <c r="AS129" i="37"/>
  <c r="AR129" i="37"/>
  <c r="BC129" i="37" s="1"/>
  <c r="AN129" i="37"/>
  <c r="BA129" i="37" s="1"/>
  <c r="AM129" i="37"/>
  <c r="AZ129" i="37" s="1"/>
  <c r="AL129" i="37"/>
  <c r="AY129" i="37" s="1"/>
  <c r="AK129" i="37"/>
  <c r="AX129" i="37" s="1"/>
  <c r="AJ129" i="37"/>
  <c r="AW129" i="37" s="1"/>
  <c r="AI129" i="37"/>
  <c r="AV129" i="37" s="1"/>
  <c r="AH129" i="37"/>
  <c r="AS128" i="37"/>
  <c r="AR128" i="37"/>
  <c r="BC128" i="37" s="1"/>
  <c r="AN128" i="37"/>
  <c r="BA128" i="37" s="1"/>
  <c r="AM128" i="37"/>
  <c r="AZ128" i="37" s="1"/>
  <c r="AL128" i="37"/>
  <c r="AY128" i="37" s="1"/>
  <c r="AK128" i="37"/>
  <c r="AX128" i="37" s="1"/>
  <c r="AJ128" i="37"/>
  <c r="AW128" i="37" s="1"/>
  <c r="AI128" i="37"/>
  <c r="AV128" i="37" s="1"/>
  <c r="AH128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X127" i="37" s="1"/>
  <c r="AJ127" i="37"/>
  <c r="AW127" i="37" s="1"/>
  <c r="AI127" i="37"/>
  <c r="AV127" i="37" s="1"/>
  <c r="AH127" i="37"/>
  <c r="AS126" i="37"/>
  <c r="AR126" i="37"/>
  <c r="BC126" i="37" s="1"/>
  <c r="AN126" i="37"/>
  <c r="BA126" i="37" s="1"/>
  <c r="AM126" i="37"/>
  <c r="AZ126" i="37" s="1"/>
  <c r="AL126" i="37"/>
  <c r="AY126" i="37" s="1"/>
  <c r="AK126" i="37"/>
  <c r="AX126" i="37" s="1"/>
  <c r="AJ126" i="37"/>
  <c r="AW126" i="37" s="1"/>
  <c r="AI126" i="37"/>
  <c r="AV126" i="37" s="1"/>
  <c r="AH126" i="37"/>
  <c r="AS125" i="37"/>
  <c r="AR125" i="37"/>
  <c r="BC125" i="37" s="1"/>
  <c r="AN125" i="37"/>
  <c r="BA125" i="37" s="1"/>
  <c r="AM125" i="37"/>
  <c r="AZ125" i="37" s="1"/>
  <c r="AL125" i="37"/>
  <c r="AY125" i="37" s="1"/>
  <c r="AK125" i="37"/>
  <c r="AX125" i="37" s="1"/>
  <c r="AJ125" i="37"/>
  <c r="AW125" i="37" s="1"/>
  <c r="AI125" i="37"/>
  <c r="AV125" i="37" s="1"/>
  <c r="AH125" i="37"/>
  <c r="AS124" i="37"/>
  <c r="AR124" i="37"/>
  <c r="BC124" i="37" s="1"/>
  <c r="AN124" i="37"/>
  <c r="BA124" i="37" s="1"/>
  <c r="AM124" i="37"/>
  <c r="AZ124" i="37" s="1"/>
  <c r="AL124" i="37"/>
  <c r="AY124" i="37" s="1"/>
  <c r="AK124" i="37"/>
  <c r="AX124" i="37" s="1"/>
  <c r="AJ124" i="37"/>
  <c r="AW124" i="37" s="1"/>
  <c r="AI124" i="37"/>
  <c r="AV124" i="37" s="1"/>
  <c r="AH124" i="37"/>
  <c r="AS123" i="37"/>
  <c r="AR123" i="37"/>
  <c r="BC123" i="37" s="1"/>
  <c r="AN123" i="37"/>
  <c r="BA123" i="37" s="1"/>
  <c r="AM123" i="37"/>
  <c r="AZ123" i="37" s="1"/>
  <c r="AL123" i="37"/>
  <c r="AY123" i="37" s="1"/>
  <c r="AK123" i="37"/>
  <c r="AX123" i="37" s="1"/>
  <c r="AJ123" i="37"/>
  <c r="AW123" i="37" s="1"/>
  <c r="AI123" i="37"/>
  <c r="AV123" i="37" s="1"/>
  <c r="AH123" i="37"/>
  <c r="AS122" i="37"/>
  <c r="AR122" i="37"/>
  <c r="BC122" i="37" s="1"/>
  <c r="AN122" i="37"/>
  <c r="BA122" i="37" s="1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X121" i="37" s="1"/>
  <c r="AJ121" i="37"/>
  <c r="AW121" i="37" s="1"/>
  <c r="AI121" i="37"/>
  <c r="AV121" i="37" s="1"/>
  <c r="AH121" i="37"/>
  <c r="AS120" i="37"/>
  <c r="AR120" i="37"/>
  <c r="BC120" i="37" s="1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S119" i="37"/>
  <c r="AR119" i="37"/>
  <c r="BC119" i="37" s="1"/>
  <c r="AN119" i="37"/>
  <c r="BA119" i="37" s="1"/>
  <c r="AM119" i="37"/>
  <c r="AZ119" i="37" s="1"/>
  <c r="AL119" i="37"/>
  <c r="AY119" i="37" s="1"/>
  <c r="AK119" i="37"/>
  <c r="AX119" i="37" s="1"/>
  <c r="AJ119" i="37"/>
  <c r="AW119" i="37" s="1"/>
  <c r="AI119" i="37"/>
  <c r="AV119" i="37" s="1"/>
  <c r="AH119" i="37"/>
  <c r="AS118" i="37"/>
  <c r="AR118" i="37"/>
  <c r="BC118" i="37" s="1"/>
  <c r="AN118" i="37"/>
  <c r="BA118" i="37" s="1"/>
  <c r="AM118" i="37"/>
  <c r="AZ118" i="37" s="1"/>
  <c r="AL118" i="37"/>
  <c r="AY118" i="37" s="1"/>
  <c r="AK118" i="37"/>
  <c r="AX118" i="37" s="1"/>
  <c r="AJ118" i="37"/>
  <c r="AW118" i="37" s="1"/>
  <c r="AI118" i="37"/>
  <c r="AV118" i="37" s="1"/>
  <c r="AH118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X117" i="37" s="1"/>
  <c r="AJ117" i="37"/>
  <c r="AW117" i="37" s="1"/>
  <c r="AI117" i="37"/>
  <c r="AV117" i="37" s="1"/>
  <c r="AH117" i="37"/>
  <c r="AS116" i="37"/>
  <c r="AR116" i="37"/>
  <c r="BC116" i="37" s="1"/>
  <c r="AN116" i="37"/>
  <c r="BA116" i="37" s="1"/>
  <c r="AM116" i="37"/>
  <c r="AZ116" i="37" s="1"/>
  <c r="AL116" i="37"/>
  <c r="AY116" i="37" s="1"/>
  <c r="AK116" i="37"/>
  <c r="AX116" i="37" s="1"/>
  <c r="AJ116" i="37"/>
  <c r="AW116" i="37" s="1"/>
  <c r="AI116" i="37"/>
  <c r="AV116" i="37" s="1"/>
  <c r="AH116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X115" i="37" s="1"/>
  <c r="AJ115" i="37"/>
  <c r="AW115" i="37" s="1"/>
  <c r="AI115" i="37"/>
  <c r="AV115" i="37" s="1"/>
  <c r="AH115" i="37"/>
  <c r="AS114" i="37"/>
  <c r="AR114" i="37"/>
  <c r="BC114" i="37" s="1"/>
  <c r="AN114" i="37"/>
  <c r="BA114" i="37" s="1"/>
  <c r="AM114" i="37"/>
  <c r="AZ114" i="37" s="1"/>
  <c r="AL114" i="37"/>
  <c r="AY114" i="37" s="1"/>
  <c r="AK114" i="37"/>
  <c r="AX114" i="37" s="1"/>
  <c r="AJ114" i="37"/>
  <c r="AW114" i="37" s="1"/>
  <c r="AI114" i="37"/>
  <c r="AV114" i="37" s="1"/>
  <c r="AH114" i="37"/>
  <c r="AS113" i="37"/>
  <c r="AR113" i="37"/>
  <c r="BC113" i="37" s="1"/>
  <c r="AN113" i="37"/>
  <c r="BA113" i="37" s="1"/>
  <c r="AM113" i="37"/>
  <c r="AZ113" i="37" s="1"/>
  <c r="AL113" i="37"/>
  <c r="AY113" i="37" s="1"/>
  <c r="AK113" i="37"/>
  <c r="AX113" i="37" s="1"/>
  <c r="AJ113" i="37"/>
  <c r="AW113" i="37" s="1"/>
  <c r="AI113" i="37"/>
  <c r="AV113" i="37" s="1"/>
  <c r="AH113" i="37"/>
  <c r="AS112" i="37"/>
  <c r="AR112" i="37"/>
  <c r="BC112" i="37" s="1"/>
  <c r="AN112" i="37"/>
  <c r="BA112" i="37" s="1"/>
  <c r="AM112" i="37"/>
  <c r="AZ112" i="37" s="1"/>
  <c r="AL112" i="37"/>
  <c r="AY112" i="37" s="1"/>
  <c r="AK112" i="37"/>
  <c r="AX112" i="37" s="1"/>
  <c r="AJ112" i="37"/>
  <c r="AW112" i="37" s="1"/>
  <c r="AI112" i="37"/>
  <c r="AV112" i="37" s="1"/>
  <c r="AH112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W111" i="37" s="1"/>
  <c r="AI111" i="37"/>
  <c r="AV111" i="37" s="1"/>
  <c r="AH111" i="37"/>
  <c r="AS110" i="37"/>
  <c r="AR110" i="37"/>
  <c r="BC110" i="37" s="1"/>
  <c r="AN110" i="37"/>
  <c r="BA110" i="37" s="1"/>
  <c r="AM110" i="37"/>
  <c r="AZ110" i="37" s="1"/>
  <c r="AL110" i="37"/>
  <c r="AY110" i="37" s="1"/>
  <c r="AK110" i="37"/>
  <c r="AX110" i="37" s="1"/>
  <c r="AJ110" i="37"/>
  <c r="AW110" i="37" s="1"/>
  <c r="AI110" i="37"/>
  <c r="AV110" i="37" s="1"/>
  <c r="AH110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W109" i="37" s="1"/>
  <c r="AI109" i="37"/>
  <c r="AV109" i="37" s="1"/>
  <c r="AH109" i="37"/>
  <c r="AS108" i="37"/>
  <c r="AR108" i="37"/>
  <c r="BC108" i="37" s="1"/>
  <c r="AN108" i="37"/>
  <c r="BA108" i="37" s="1"/>
  <c r="AM108" i="37"/>
  <c r="AZ108" i="37" s="1"/>
  <c r="AL108" i="37"/>
  <c r="AY108" i="37" s="1"/>
  <c r="AK108" i="37"/>
  <c r="AX108" i="37" s="1"/>
  <c r="AJ108" i="37"/>
  <c r="AW108" i="37" s="1"/>
  <c r="AI108" i="37"/>
  <c r="AV108" i="37" s="1"/>
  <c r="AH108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W107" i="37" s="1"/>
  <c r="AI107" i="37"/>
  <c r="AV107" i="37" s="1"/>
  <c r="AH107" i="37"/>
  <c r="AS106" i="37"/>
  <c r="AR106" i="37"/>
  <c r="BC106" i="37" s="1"/>
  <c r="AN106" i="37"/>
  <c r="BA106" i="37" s="1"/>
  <c r="AM106" i="37"/>
  <c r="AZ106" i="37" s="1"/>
  <c r="AL106" i="37"/>
  <c r="AY106" i="37" s="1"/>
  <c r="AK106" i="37"/>
  <c r="AX106" i="37" s="1"/>
  <c r="AJ106" i="37"/>
  <c r="AW106" i="37" s="1"/>
  <c r="AI106" i="37"/>
  <c r="AV106" i="37" s="1"/>
  <c r="AH106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W105" i="37" s="1"/>
  <c r="AI105" i="37"/>
  <c r="AV105" i="37" s="1"/>
  <c r="AH105" i="37"/>
  <c r="AS104" i="37"/>
  <c r="AR104" i="37"/>
  <c r="BC104" i="37" s="1"/>
  <c r="AN104" i="37"/>
  <c r="BA104" i="37" s="1"/>
  <c r="AM104" i="37"/>
  <c r="AZ104" i="37" s="1"/>
  <c r="AL104" i="37"/>
  <c r="AY104" i="37" s="1"/>
  <c r="AK104" i="37"/>
  <c r="AX104" i="37" s="1"/>
  <c r="AJ104" i="37"/>
  <c r="AW104" i="37" s="1"/>
  <c r="AI104" i="37"/>
  <c r="AV104" i="37" s="1"/>
  <c r="AH104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X103" i="37" s="1"/>
  <c r="AJ103" i="37"/>
  <c r="AW103" i="37" s="1"/>
  <c r="AI103" i="37"/>
  <c r="AV103" i="37" s="1"/>
  <c r="AH103" i="37"/>
  <c r="AZ102" i="37"/>
  <c r="AS102" i="37"/>
  <c r="AR102" i="37"/>
  <c r="BC102" i="37" s="1"/>
  <c r="AN102" i="37"/>
  <c r="BA102" i="37" s="1"/>
  <c r="AM102" i="37"/>
  <c r="AL102" i="37"/>
  <c r="AY102" i="37" s="1"/>
  <c r="AK102" i="37"/>
  <c r="AX102" i="37" s="1"/>
  <c r="AJ102" i="37"/>
  <c r="AW102" i="37" s="1"/>
  <c r="AI102" i="37"/>
  <c r="AV102" i="37" s="1"/>
  <c r="AH102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W101" i="37" s="1"/>
  <c r="AI101" i="37"/>
  <c r="AV101" i="37" s="1"/>
  <c r="AH101" i="37"/>
  <c r="AS100" i="37"/>
  <c r="AR100" i="37"/>
  <c r="BC100" i="37" s="1"/>
  <c r="AN100" i="37"/>
  <c r="BA100" i="37" s="1"/>
  <c r="AM100" i="37"/>
  <c r="AZ100" i="37" s="1"/>
  <c r="AL100" i="37"/>
  <c r="AY100" i="37" s="1"/>
  <c r="AK100" i="37"/>
  <c r="AX100" i="37" s="1"/>
  <c r="AJ100" i="37"/>
  <c r="AW100" i="37" s="1"/>
  <c r="AI100" i="37"/>
  <c r="AV100" i="37" s="1"/>
  <c r="AH100" i="37"/>
  <c r="AS99" i="37"/>
  <c r="AR99" i="37"/>
  <c r="BC99" i="37" s="1"/>
  <c r="AN99" i="37"/>
  <c r="BA99" i="37" s="1"/>
  <c r="AM99" i="37"/>
  <c r="AZ99" i="37" s="1"/>
  <c r="AL99" i="37"/>
  <c r="AY99" i="37" s="1"/>
  <c r="AK99" i="37"/>
  <c r="AX99" i="37" s="1"/>
  <c r="AJ99" i="37"/>
  <c r="AW99" i="37" s="1"/>
  <c r="AI99" i="37"/>
  <c r="AV99" i="37" s="1"/>
  <c r="AH99" i="37"/>
  <c r="AS98" i="37"/>
  <c r="AR98" i="37"/>
  <c r="BC98" i="37" s="1"/>
  <c r="AN98" i="37"/>
  <c r="BA98" i="37" s="1"/>
  <c r="AM98" i="37"/>
  <c r="AZ98" i="37" s="1"/>
  <c r="AL98" i="37"/>
  <c r="AY98" i="37" s="1"/>
  <c r="AK98" i="37"/>
  <c r="AX98" i="37" s="1"/>
  <c r="AJ98" i="37"/>
  <c r="AW98" i="37" s="1"/>
  <c r="AI98" i="37"/>
  <c r="AV98" i="37" s="1"/>
  <c r="AH98" i="37"/>
  <c r="AS97" i="37"/>
  <c r="AR97" i="37"/>
  <c r="BC97" i="37" s="1"/>
  <c r="AN97" i="37"/>
  <c r="BA97" i="37" s="1"/>
  <c r="AM97" i="37"/>
  <c r="AZ97" i="37" s="1"/>
  <c r="AL97" i="37"/>
  <c r="AY97" i="37" s="1"/>
  <c r="AK97" i="37"/>
  <c r="AX97" i="37" s="1"/>
  <c r="AJ97" i="37"/>
  <c r="AW97" i="37" s="1"/>
  <c r="AI97" i="37"/>
  <c r="AV97" i="37" s="1"/>
  <c r="AH97" i="37"/>
  <c r="AS96" i="37"/>
  <c r="AR96" i="37"/>
  <c r="BC96" i="37" s="1"/>
  <c r="AN96" i="37"/>
  <c r="BA96" i="37" s="1"/>
  <c r="AM96" i="37"/>
  <c r="AZ96" i="37" s="1"/>
  <c r="AL96" i="37"/>
  <c r="AY96" i="37" s="1"/>
  <c r="AK96" i="37"/>
  <c r="AX96" i="37" s="1"/>
  <c r="AJ96" i="37"/>
  <c r="AW96" i="37" s="1"/>
  <c r="AI96" i="37"/>
  <c r="AV96" i="37" s="1"/>
  <c r="AH96" i="37"/>
  <c r="AS95" i="37"/>
  <c r="AR95" i="37"/>
  <c r="BC95" i="37" s="1"/>
  <c r="AN95" i="37"/>
  <c r="BA95" i="37" s="1"/>
  <c r="AM95" i="37"/>
  <c r="AZ95" i="37" s="1"/>
  <c r="AL95" i="37"/>
  <c r="AY95" i="37" s="1"/>
  <c r="AK95" i="37"/>
  <c r="AX95" i="37" s="1"/>
  <c r="AJ95" i="37"/>
  <c r="AW95" i="37" s="1"/>
  <c r="AI95" i="37"/>
  <c r="AV95" i="37" s="1"/>
  <c r="AH95" i="37"/>
  <c r="AS94" i="37"/>
  <c r="AR94" i="37"/>
  <c r="BC94" i="37" s="1"/>
  <c r="AN94" i="37"/>
  <c r="BA94" i="37" s="1"/>
  <c r="AM94" i="37"/>
  <c r="AZ94" i="37" s="1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AS92" i="37"/>
  <c r="AR92" i="37"/>
  <c r="BC92" i="37" s="1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V91" i="37" s="1"/>
  <c r="AH91" i="37"/>
  <c r="AS90" i="37"/>
  <c r="AR90" i="37"/>
  <c r="BC90" i="37" s="1"/>
  <c r="AN90" i="37"/>
  <c r="BA90" i="37" s="1"/>
  <c r="AM90" i="37"/>
  <c r="AZ90" i="37" s="1"/>
  <c r="AL90" i="37"/>
  <c r="AY90" i="37" s="1"/>
  <c r="AK90" i="37"/>
  <c r="AX90" i="37" s="1"/>
  <c r="AJ90" i="37"/>
  <c r="AW90" i="37" s="1"/>
  <c r="AI90" i="37"/>
  <c r="AV90" i="37" s="1"/>
  <c r="AH90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W89" i="37" s="1"/>
  <c r="AI89" i="37"/>
  <c r="AV89" i="37" s="1"/>
  <c r="AH89" i="37"/>
  <c r="AS88" i="37"/>
  <c r="AR88" i="37"/>
  <c r="BC88" i="37" s="1"/>
  <c r="AN88" i="37"/>
  <c r="BA88" i="37" s="1"/>
  <c r="AM88" i="37"/>
  <c r="AZ88" i="37" s="1"/>
  <c r="AL88" i="37"/>
  <c r="AY88" i="37" s="1"/>
  <c r="AK88" i="37"/>
  <c r="AX88" i="37" s="1"/>
  <c r="AJ88" i="37"/>
  <c r="AW88" i="37" s="1"/>
  <c r="AI88" i="37"/>
  <c r="AV88" i="37" s="1"/>
  <c r="AH88" i="37"/>
  <c r="AS87" i="37"/>
  <c r="AR87" i="37"/>
  <c r="BC87" i="37" s="1"/>
  <c r="AN87" i="37"/>
  <c r="BA87" i="37" s="1"/>
  <c r="AM87" i="37"/>
  <c r="AZ87" i="37" s="1"/>
  <c r="AL87" i="37"/>
  <c r="AY87" i="37" s="1"/>
  <c r="AK87" i="37"/>
  <c r="AX87" i="37" s="1"/>
  <c r="AJ87" i="37"/>
  <c r="AW87" i="37" s="1"/>
  <c r="AI87" i="37"/>
  <c r="AV87" i="37" s="1"/>
  <c r="AH87" i="37"/>
  <c r="AS86" i="37"/>
  <c r="AR86" i="37"/>
  <c r="BC86" i="37" s="1"/>
  <c r="AN86" i="37"/>
  <c r="BA86" i="37" s="1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AS85" i="37"/>
  <c r="AR85" i="37"/>
  <c r="BC85" i="37" s="1"/>
  <c r="AN85" i="37"/>
  <c r="BA85" i="37" s="1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AS84" i="37"/>
  <c r="AR84" i="37"/>
  <c r="BC84" i="37" s="1"/>
  <c r="AN84" i="37"/>
  <c r="BA84" i="37" s="1"/>
  <c r="AM84" i="37"/>
  <c r="AZ84" i="37" s="1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J82" i="37"/>
  <c r="AW82" i="37" s="1"/>
  <c r="AI82" i="37"/>
  <c r="AV82" i="37" s="1"/>
  <c r="AH82" i="37"/>
  <c r="BA81" i="37"/>
  <c r="AS81" i="37"/>
  <c r="AR81" i="37"/>
  <c r="BC81" i="37" s="1"/>
  <c r="AN81" i="37"/>
  <c r="AM81" i="37"/>
  <c r="AZ81" i="37" s="1"/>
  <c r="AL81" i="37"/>
  <c r="AY81" i="37" s="1"/>
  <c r="AK81" i="37"/>
  <c r="AX81" i="37" s="1"/>
  <c r="AJ81" i="37"/>
  <c r="AW81" i="37" s="1"/>
  <c r="AI81" i="37"/>
  <c r="AV81" i="37" s="1"/>
  <c r="AH81" i="37"/>
  <c r="AS80" i="37"/>
  <c r="AR80" i="37"/>
  <c r="BC80" i="37" s="1"/>
  <c r="AN80" i="37"/>
  <c r="BA80" i="37" s="1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AS79" i="37"/>
  <c r="AR79" i="37"/>
  <c r="BC79" i="37" s="1"/>
  <c r="AN79" i="37"/>
  <c r="BA79" i="37" s="1"/>
  <c r="AM79" i="37"/>
  <c r="AZ79" i="37" s="1"/>
  <c r="AL79" i="37"/>
  <c r="AY79" i="37" s="1"/>
  <c r="AK79" i="37"/>
  <c r="AX79" i="37" s="1"/>
  <c r="AJ79" i="37"/>
  <c r="AW79" i="37" s="1"/>
  <c r="AI79" i="37"/>
  <c r="AV79" i="37" s="1"/>
  <c r="AH79" i="37"/>
  <c r="AS78" i="37"/>
  <c r="AR78" i="37"/>
  <c r="BC78" i="37" s="1"/>
  <c r="AN78" i="37"/>
  <c r="BA78" i="37" s="1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AS77" i="37"/>
  <c r="AR77" i="37"/>
  <c r="BC77" i="37" s="1"/>
  <c r="AN77" i="37"/>
  <c r="BA77" i="37" s="1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AS76" i="37"/>
  <c r="AR76" i="37"/>
  <c r="BC76" i="37" s="1"/>
  <c r="AN76" i="37"/>
  <c r="BA76" i="37" s="1"/>
  <c r="AM76" i="37"/>
  <c r="AZ76" i="37" s="1"/>
  <c r="AL76" i="37"/>
  <c r="AY76" i="37" s="1"/>
  <c r="AK76" i="37"/>
  <c r="AX76" i="37" s="1"/>
  <c r="AJ76" i="37"/>
  <c r="AW76" i="37" s="1"/>
  <c r="AI76" i="37"/>
  <c r="AV76" i="37" s="1"/>
  <c r="AH76" i="37"/>
  <c r="AS75" i="37"/>
  <c r="AR75" i="37"/>
  <c r="BC75" i="37" s="1"/>
  <c r="AN75" i="37"/>
  <c r="BA75" i="37" s="1"/>
  <c r="AM75" i="37"/>
  <c r="AZ75" i="37" s="1"/>
  <c r="AL75" i="37"/>
  <c r="AY75" i="37" s="1"/>
  <c r="AK75" i="37"/>
  <c r="AX75" i="37" s="1"/>
  <c r="AJ75" i="37"/>
  <c r="AW75" i="37" s="1"/>
  <c r="AI75" i="37"/>
  <c r="AV75" i="37" s="1"/>
  <c r="AH75" i="37"/>
  <c r="AS74" i="37"/>
  <c r="AR74" i="37"/>
  <c r="BC74" i="37" s="1"/>
  <c r="AN74" i="37"/>
  <c r="BA74" i="37" s="1"/>
  <c r="AM74" i="37"/>
  <c r="AZ74" i="37" s="1"/>
  <c r="AL74" i="37"/>
  <c r="AY74" i="37" s="1"/>
  <c r="AK74" i="37"/>
  <c r="AX74" i="37" s="1"/>
  <c r="AJ74" i="37"/>
  <c r="AW74" i="37" s="1"/>
  <c r="AI74" i="37"/>
  <c r="AV74" i="37" s="1"/>
  <c r="AH74" i="37"/>
  <c r="AS73" i="37"/>
  <c r="AR73" i="37"/>
  <c r="BC73" i="37" s="1"/>
  <c r="AN73" i="37"/>
  <c r="BA73" i="37" s="1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AS72" i="37"/>
  <c r="AR72" i="37"/>
  <c r="BC72" i="37" s="1"/>
  <c r="AN72" i="37"/>
  <c r="BA72" i="37" s="1"/>
  <c r="AM72" i="37"/>
  <c r="AZ72" i="37" s="1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J70" i="37"/>
  <c r="AW70" i="37" s="1"/>
  <c r="AI70" i="37"/>
  <c r="AV70" i="37" s="1"/>
  <c r="AH70" i="37"/>
  <c r="AS69" i="37"/>
  <c r="AR69" i="37"/>
  <c r="BC69" i="37" s="1"/>
  <c r="AN69" i="37"/>
  <c r="BA69" i="37" s="1"/>
  <c r="AM69" i="37"/>
  <c r="AZ69" i="37" s="1"/>
  <c r="AL69" i="37"/>
  <c r="AY69" i="37" s="1"/>
  <c r="AK69" i="37"/>
  <c r="AX69" i="37" s="1"/>
  <c r="AJ69" i="37"/>
  <c r="AW69" i="37" s="1"/>
  <c r="AI69" i="37"/>
  <c r="AV69" i="37" s="1"/>
  <c r="AH69" i="37"/>
  <c r="AS68" i="37"/>
  <c r="AR68" i="37"/>
  <c r="BC68" i="37" s="1"/>
  <c r="AN68" i="37"/>
  <c r="BA68" i="37" s="1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AS67" i="37"/>
  <c r="AR67" i="37"/>
  <c r="BC67" i="37" s="1"/>
  <c r="AN67" i="37"/>
  <c r="BA67" i="37" s="1"/>
  <c r="AM67" i="37"/>
  <c r="AZ67" i="37" s="1"/>
  <c r="AL67" i="37"/>
  <c r="AY67" i="37" s="1"/>
  <c r="AK67" i="37"/>
  <c r="AX67" i="37" s="1"/>
  <c r="AJ67" i="37"/>
  <c r="AW67" i="37" s="1"/>
  <c r="AI67" i="37"/>
  <c r="AV67" i="37" s="1"/>
  <c r="AH67" i="37"/>
  <c r="AS66" i="37"/>
  <c r="AR66" i="37"/>
  <c r="BC66" i="37" s="1"/>
  <c r="AN66" i="37"/>
  <c r="BA66" i="37" s="1"/>
  <c r="AM66" i="37"/>
  <c r="AZ66" i="37" s="1"/>
  <c r="AL66" i="37"/>
  <c r="AY66" i="37" s="1"/>
  <c r="AK66" i="37"/>
  <c r="AX66" i="37" s="1"/>
  <c r="AJ66" i="37"/>
  <c r="AW66" i="37" s="1"/>
  <c r="AI66" i="37"/>
  <c r="AV66" i="37" s="1"/>
  <c r="AH66" i="37"/>
  <c r="AS65" i="37"/>
  <c r="AR65" i="37"/>
  <c r="BC65" i="37" s="1"/>
  <c r="AN65" i="37"/>
  <c r="BA65" i="37" s="1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AS64" i="37"/>
  <c r="AR64" i="37"/>
  <c r="BC64" i="37" s="1"/>
  <c r="AN64" i="37"/>
  <c r="BA64" i="37" s="1"/>
  <c r="AM64" i="37"/>
  <c r="AZ64" i="37" s="1"/>
  <c r="AL64" i="37"/>
  <c r="AY64" i="37" s="1"/>
  <c r="AK64" i="37"/>
  <c r="AX64" i="37" s="1"/>
  <c r="AJ64" i="37"/>
  <c r="AW64" i="37" s="1"/>
  <c r="AI64" i="37"/>
  <c r="AV64" i="37" s="1"/>
  <c r="AH64" i="37"/>
  <c r="AS63" i="37"/>
  <c r="AR63" i="37"/>
  <c r="BC63" i="37" s="1"/>
  <c r="AN63" i="37"/>
  <c r="BA63" i="37" s="1"/>
  <c r="AM63" i="37"/>
  <c r="AZ63" i="37" s="1"/>
  <c r="AL63" i="37"/>
  <c r="AY63" i="37" s="1"/>
  <c r="AK63" i="37"/>
  <c r="AX63" i="37" s="1"/>
  <c r="AJ63" i="37"/>
  <c r="AW63" i="37" s="1"/>
  <c r="AI63" i="37"/>
  <c r="AV63" i="37" s="1"/>
  <c r="AH63" i="37"/>
  <c r="AS62" i="37"/>
  <c r="AR62" i="37"/>
  <c r="BC62" i="37" s="1"/>
  <c r="AN62" i="37"/>
  <c r="BA62" i="37" s="1"/>
  <c r="AM62" i="37"/>
  <c r="AZ62" i="37" s="1"/>
  <c r="AL62" i="37"/>
  <c r="AY62" i="37" s="1"/>
  <c r="AK62" i="37"/>
  <c r="AX62" i="37" s="1"/>
  <c r="AJ62" i="37"/>
  <c r="AW62" i="37" s="1"/>
  <c r="AI62" i="37"/>
  <c r="AV62" i="37" s="1"/>
  <c r="AH62" i="37"/>
  <c r="AS61" i="37"/>
  <c r="AR61" i="37"/>
  <c r="BC61" i="37" s="1"/>
  <c r="AN61" i="37"/>
  <c r="BA61" i="37" s="1"/>
  <c r="AM61" i="37"/>
  <c r="AZ61" i="37" s="1"/>
  <c r="AL61" i="37"/>
  <c r="AY61" i="37" s="1"/>
  <c r="AK61" i="37"/>
  <c r="AX61" i="37" s="1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AS58" i="37"/>
  <c r="AR58" i="37"/>
  <c r="BC58" i="37" s="1"/>
  <c r="AN58" i="37"/>
  <c r="BA58" i="37" s="1"/>
  <c r="AM58" i="37"/>
  <c r="AZ58" i="37" s="1"/>
  <c r="AL58" i="37"/>
  <c r="AY58" i="37" s="1"/>
  <c r="AK58" i="37"/>
  <c r="AX58" i="37" s="1"/>
  <c r="AJ58" i="37"/>
  <c r="AW58" i="37" s="1"/>
  <c r="AI58" i="37"/>
  <c r="AV58" i="37" s="1"/>
  <c r="AH58" i="37"/>
  <c r="AY57" i="37"/>
  <c r="AS57" i="37"/>
  <c r="AR57" i="37"/>
  <c r="BC57" i="37" s="1"/>
  <c r="AN57" i="37"/>
  <c r="BA57" i="37" s="1"/>
  <c r="AM57" i="37"/>
  <c r="AZ57" i="37" s="1"/>
  <c r="AL57" i="37"/>
  <c r="AK57" i="37"/>
  <c r="AX57" i="37" s="1"/>
  <c r="AJ57" i="37"/>
  <c r="AW57" i="37" s="1"/>
  <c r="AI57" i="37"/>
  <c r="AV57" i="37" s="1"/>
  <c r="AH57" i="37"/>
  <c r="AS56" i="37"/>
  <c r="AR56" i="37"/>
  <c r="BC56" i="37" s="1"/>
  <c r="AN56" i="37"/>
  <c r="BA56" i="37" s="1"/>
  <c r="AM56" i="37"/>
  <c r="AZ56" i="37" s="1"/>
  <c r="AL56" i="37"/>
  <c r="AY56" i="37" s="1"/>
  <c r="AK56" i="37"/>
  <c r="AX56" i="37" s="1"/>
  <c r="AJ56" i="37"/>
  <c r="AW56" i="37" s="1"/>
  <c r="AI56" i="37"/>
  <c r="AV56" i="37" s="1"/>
  <c r="AH56" i="37"/>
  <c r="AS55" i="37"/>
  <c r="AR55" i="37"/>
  <c r="BC55" i="37" s="1"/>
  <c r="AN55" i="37"/>
  <c r="BA55" i="37" s="1"/>
  <c r="AM55" i="37"/>
  <c r="AZ55" i="37" s="1"/>
  <c r="AL55" i="37"/>
  <c r="AY55" i="37" s="1"/>
  <c r="AK55" i="37"/>
  <c r="AX55" i="37" s="1"/>
  <c r="AJ55" i="37"/>
  <c r="AW55" i="37" s="1"/>
  <c r="AI55" i="37"/>
  <c r="AV55" i="37" s="1"/>
  <c r="AH55" i="37"/>
  <c r="AS54" i="37"/>
  <c r="AR54" i="37"/>
  <c r="BC54" i="37" s="1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V54" i="37" s="1"/>
  <c r="AH54" i="37"/>
  <c r="AS53" i="37"/>
  <c r="AR53" i="37"/>
  <c r="BC53" i="37" s="1"/>
  <c r="AN53" i="37"/>
  <c r="BA53" i="37" s="1"/>
  <c r="AM53" i="37"/>
  <c r="AZ53" i="37" s="1"/>
  <c r="AL53" i="37"/>
  <c r="AY53" i="37" s="1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S51" i="37"/>
  <c r="AR51" i="37"/>
  <c r="BC51" i="37" s="1"/>
  <c r="AN51" i="37"/>
  <c r="BA51" i="37" s="1"/>
  <c r="AM51" i="37"/>
  <c r="AZ51" i="37" s="1"/>
  <c r="AL51" i="37"/>
  <c r="AY51" i="37" s="1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S49" i="37"/>
  <c r="AR49" i="37"/>
  <c r="BC49" i="37" s="1"/>
  <c r="AN49" i="37"/>
  <c r="BA49" i="37" s="1"/>
  <c r="AM49" i="37"/>
  <c r="AZ49" i="37" s="1"/>
  <c r="AL49" i="37"/>
  <c r="AY49" i="37" s="1"/>
  <c r="AK49" i="37"/>
  <c r="AX49" i="37" s="1"/>
  <c r="AJ49" i="37"/>
  <c r="AW49" i="37" s="1"/>
  <c r="AI49" i="37"/>
  <c r="AV49" i="37" s="1"/>
  <c r="AH49" i="37"/>
  <c r="AS48" i="37"/>
  <c r="AR48" i="37"/>
  <c r="BC48" i="37" s="1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V46" i="37" s="1"/>
  <c r="AH46" i="37"/>
  <c r="AS45" i="37"/>
  <c r="AR45" i="37"/>
  <c r="BC45" i="37" s="1"/>
  <c r="AN45" i="37"/>
  <c r="BA45" i="37" s="1"/>
  <c r="AM45" i="37"/>
  <c r="AZ45" i="37" s="1"/>
  <c r="AL45" i="37"/>
  <c r="AY45" i="37" s="1"/>
  <c r="AK45" i="37"/>
  <c r="AX45" i="37" s="1"/>
  <c r="AJ45" i="37"/>
  <c r="AW45" i="37" s="1"/>
  <c r="AI45" i="37"/>
  <c r="AV45" i="37" s="1"/>
  <c r="AH45" i="37"/>
  <c r="AS44" i="37"/>
  <c r="AR44" i="37"/>
  <c r="BC44" i="37" s="1"/>
  <c r="AN44" i="37"/>
  <c r="BA44" i="37" s="1"/>
  <c r="AM44" i="37"/>
  <c r="AZ44" i="37" s="1"/>
  <c r="AL44" i="37"/>
  <c r="AY44" i="37" s="1"/>
  <c r="AK44" i="37"/>
  <c r="AX44" i="37" s="1"/>
  <c r="AJ44" i="37"/>
  <c r="AW44" i="37" s="1"/>
  <c r="AI44" i="37"/>
  <c r="AV44" i="37" s="1"/>
  <c r="AH44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W43" i="37" s="1"/>
  <c r="AI43" i="37"/>
  <c r="AV43" i="37" s="1"/>
  <c r="AH43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W42" i="37" s="1"/>
  <c r="AI42" i="37"/>
  <c r="AV42" i="37" s="1"/>
  <c r="AH42" i="37"/>
  <c r="AS41" i="37"/>
  <c r="AR41" i="37"/>
  <c r="BC41" i="37" s="1"/>
  <c r="AN41" i="37"/>
  <c r="BA41" i="37" s="1"/>
  <c r="AM41" i="37"/>
  <c r="AZ41" i="37" s="1"/>
  <c r="AL41" i="37"/>
  <c r="AY41" i="37" s="1"/>
  <c r="AK41" i="37"/>
  <c r="AX41" i="37" s="1"/>
  <c r="AJ41" i="37"/>
  <c r="AW41" i="37" s="1"/>
  <c r="AI41" i="37"/>
  <c r="AV41" i="37" s="1"/>
  <c r="AH41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V40" i="37" s="1"/>
  <c r="AH40" i="37"/>
  <c r="AS39" i="37"/>
  <c r="AR39" i="37"/>
  <c r="BC39" i="37" s="1"/>
  <c r="AN39" i="37"/>
  <c r="BA39" i="37" s="1"/>
  <c r="AM39" i="37"/>
  <c r="AZ39" i="37" s="1"/>
  <c r="AL39" i="37"/>
  <c r="AY39" i="37" s="1"/>
  <c r="AK39" i="37"/>
  <c r="AX39" i="37" s="1"/>
  <c r="AJ39" i="37"/>
  <c r="AW39" i="37" s="1"/>
  <c r="AI39" i="37"/>
  <c r="AV39" i="37" s="1"/>
  <c r="AH39" i="37"/>
  <c r="AS38" i="37"/>
  <c r="AR38" i="37"/>
  <c r="BC38" i="37" s="1"/>
  <c r="AN38" i="37"/>
  <c r="BA38" i="37" s="1"/>
  <c r="AM38" i="37"/>
  <c r="AZ38" i="37" s="1"/>
  <c r="AL38" i="37"/>
  <c r="AY38" i="37" s="1"/>
  <c r="AK38" i="37"/>
  <c r="AX38" i="37" s="1"/>
  <c r="AJ38" i="37"/>
  <c r="AW38" i="37" s="1"/>
  <c r="AI38" i="37"/>
  <c r="AV38" i="37" s="1"/>
  <c r="AH38" i="37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W36" i="37" s="1"/>
  <c r="AI36" i="37"/>
  <c r="AV36" i="37" s="1"/>
  <c r="AH36" i="37"/>
  <c r="AS35" i="37"/>
  <c r="AR35" i="37"/>
  <c r="BC35" i="37" s="1"/>
  <c r="AN35" i="37"/>
  <c r="BA35" i="37" s="1"/>
  <c r="AM35" i="37"/>
  <c r="AZ35" i="37" s="1"/>
  <c r="AL35" i="37"/>
  <c r="AY35" i="37" s="1"/>
  <c r="AK35" i="37"/>
  <c r="AX35" i="37" s="1"/>
  <c r="AJ35" i="37"/>
  <c r="AW35" i="37" s="1"/>
  <c r="AI35" i="37"/>
  <c r="AV35" i="37" s="1"/>
  <c r="AH35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J34" i="37"/>
  <c r="AW34" i="37" s="1"/>
  <c r="AI34" i="37"/>
  <c r="AV34" i="37" s="1"/>
  <c r="AH34" i="37"/>
  <c r="AS33" i="37"/>
  <c r="AR33" i="37"/>
  <c r="BC33" i="37" s="1"/>
  <c r="AN33" i="37"/>
  <c r="BA33" i="37" s="1"/>
  <c r="AM33" i="37"/>
  <c r="AZ33" i="37" s="1"/>
  <c r="AL33" i="37"/>
  <c r="AY33" i="37" s="1"/>
  <c r="AK33" i="37"/>
  <c r="AX33" i="37" s="1"/>
  <c r="AJ33" i="37"/>
  <c r="AW33" i="37" s="1"/>
  <c r="AI33" i="37"/>
  <c r="AV33" i="37" s="1"/>
  <c r="AH33" i="37"/>
  <c r="AS32" i="37"/>
  <c r="AR32" i="37"/>
  <c r="BC32" i="37" s="1"/>
  <c r="AN32" i="37"/>
  <c r="BA32" i="37" s="1"/>
  <c r="AM32" i="37"/>
  <c r="AZ32" i="37" s="1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W30" i="37" s="1"/>
  <c r="AI30" i="37"/>
  <c r="AV30" i="37" s="1"/>
  <c r="AH30" i="37"/>
  <c r="AS29" i="37"/>
  <c r="AR29" i="37"/>
  <c r="BC29" i="37" s="1"/>
  <c r="AN29" i="37"/>
  <c r="BA29" i="37" s="1"/>
  <c r="AM29" i="37"/>
  <c r="AZ29" i="37" s="1"/>
  <c r="AL29" i="37"/>
  <c r="AY29" i="37" s="1"/>
  <c r="AK29" i="37"/>
  <c r="AX29" i="37" s="1"/>
  <c r="AJ29" i="37"/>
  <c r="AW29" i="37" s="1"/>
  <c r="AI29" i="37"/>
  <c r="AV29" i="37" s="1"/>
  <c r="AH29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V28" i="37" s="1"/>
  <c r="AH28" i="37"/>
  <c r="AS27" i="37"/>
  <c r="AR27" i="37"/>
  <c r="BC27" i="37" s="1"/>
  <c r="AN27" i="37"/>
  <c r="BA27" i="37" s="1"/>
  <c r="AM27" i="37"/>
  <c r="AZ27" i="37" s="1"/>
  <c r="AL27" i="37"/>
  <c r="AY27" i="37" s="1"/>
  <c r="AK27" i="37"/>
  <c r="AX27" i="37" s="1"/>
  <c r="AJ27" i="37"/>
  <c r="AW27" i="37" s="1"/>
  <c r="AI27" i="37"/>
  <c r="AV27" i="37" s="1"/>
  <c r="AH27" i="37"/>
  <c r="AS26" i="37"/>
  <c r="AR26" i="37"/>
  <c r="BC26" i="37" s="1"/>
  <c r="AN26" i="37"/>
  <c r="BA26" i="37" s="1"/>
  <c r="AM26" i="37"/>
  <c r="AZ26" i="37" s="1"/>
  <c r="AL26" i="37"/>
  <c r="AY26" i="37" s="1"/>
  <c r="AK26" i="37"/>
  <c r="AX26" i="37" s="1"/>
  <c r="AJ26" i="37"/>
  <c r="AW26" i="37" s="1"/>
  <c r="AI26" i="37"/>
  <c r="AV26" i="37" s="1"/>
  <c r="AH26" i="37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I24" i="37"/>
  <c r="AV24" i="37" s="1"/>
  <c r="AH24" i="37"/>
  <c r="AS23" i="37"/>
  <c r="AR23" i="37"/>
  <c r="BC23" i="37" s="1"/>
  <c r="AN23" i="37"/>
  <c r="BA23" i="37" s="1"/>
  <c r="AM23" i="37"/>
  <c r="AZ23" i="37" s="1"/>
  <c r="AL23" i="37"/>
  <c r="AY23" i="37" s="1"/>
  <c r="AK23" i="37"/>
  <c r="AX23" i="37" s="1"/>
  <c r="AJ23" i="37"/>
  <c r="AW23" i="37" s="1"/>
  <c r="AI23" i="37"/>
  <c r="AV23" i="37" s="1"/>
  <c r="AH23" i="37"/>
  <c r="BA22" i="37"/>
  <c r="AS22" i="37"/>
  <c r="AR22" i="37"/>
  <c r="BC22" i="37" s="1"/>
  <c r="AN22" i="37"/>
  <c r="AM22" i="37"/>
  <c r="AZ22" i="37" s="1"/>
  <c r="AL22" i="37"/>
  <c r="AY22" i="37" s="1"/>
  <c r="AK22" i="37"/>
  <c r="AX22" i="37" s="1"/>
  <c r="AJ22" i="37"/>
  <c r="AW22" i="37" s="1"/>
  <c r="AI22" i="37"/>
  <c r="AV22" i="37" s="1"/>
  <c r="AH22" i="37"/>
  <c r="AS21" i="37"/>
  <c r="AR21" i="37"/>
  <c r="BC21" i="37" s="1"/>
  <c r="AN21" i="37"/>
  <c r="BA21" i="37" s="1"/>
  <c r="AM21" i="37"/>
  <c r="AZ21" i="37" s="1"/>
  <c r="AL21" i="37"/>
  <c r="AY21" i="37" s="1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W19" i="37" s="1"/>
  <c r="AI19" i="37"/>
  <c r="AV19" i="37" s="1"/>
  <c r="AH19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I18" i="37"/>
  <c r="AV18" i="37" s="1"/>
  <c r="AH18" i="37"/>
  <c r="AS17" i="37"/>
  <c r="AR17" i="37"/>
  <c r="BC17" i="37" s="1"/>
  <c r="AN17" i="37"/>
  <c r="BA17" i="37" s="1"/>
  <c r="AM17" i="37"/>
  <c r="AZ17" i="37" s="1"/>
  <c r="AL17" i="37"/>
  <c r="AY17" i="37" s="1"/>
  <c r="AK17" i="37"/>
  <c r="AX17" i="37" s="1"/>
  <c r="AJ17" i="37"/>
  <c r="AW17" i="37" s="1"/>
  <c r="AI17" i="37"/>
  <c r="AV17" i="37" s="1"/>
  <c r="AH17" i="37"/>
  <c r="AS16" i="37"/>
  <c r="AR16" i="37"/>
  <c r="BC16" i="37" s="1"/>
  <c r="AN16" i="37"/>
  <c r="BA16" i="37" s="1"/>
  <c r="AM16" i="37"/>
  <c r="AZ16" i="37" s="1"/>
  <c r="AL16" i="37"/>
  <c r="AY16" i="37" s="1"/>
  <c r="AK16" i="37"/>
  <c r="AX16" i="37" s="1"/>
  <c r="AJ16" i="37"/>
  <c r="AW16" i="37" s="1"/>
  <c r="AI16" i="37"/>
  <c r="AV16" i="37" s="1"/>
  <c r="AH16" i="37"/>
  <c r="AS15" i="37"/>
  <c r="AR15" i="37"/>
  <c r="BC15" i="37" s="1"/>
  <c r="AN15" i="37"/>
  <c r="BA15" i="37" s="1"/>
  <c r="AM15" i="37"/>
  <c r="AZ15" i="37" s="1"/>
  <c r="AL15" i="37"/>
  <c r="AY15" i="37" s="1"/>
  <c r="AK15" i="37"/>
  <c r="AX15" i="37" s="1"/>
  <c r="AJ15" i="37"/>
  <c r="AW15" i="37" s="1"/>
  <c r="AI15" i="37"/>
  <c r="AV15" i="37" s="1"/>
  <c r="AH15" i="37"/>
  <c r="AS14" i="37"/>
  <c r="AR14" i="37"/>
  <c r="BC14" i="37" s="1"/>
  <c r="AN14" i="37"/>
  <c r="BA14" i="37" s="1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V12" i="37" s="1"/>
  <c r="AH12" i="37"/>
  <c r="AS11" i="37"/>
  <c r="AR11" i="37"/>
  <c r="BC11" i="37" s="1"/>
  <c r="AN11" i="37"/>
  <c r="BA11" i="37" s="1"/>
  <c r="AM11" i="37"/>
  <c r="AZ11" i="37" s="1"/>
  <c r="AL11" i="37"/>
  <c r="AY11" i="37" s="1"/>
  <c r="AK11" i="37"/>
  <c r="AX11" i="37" s="1"/>
  <c r="AJ11" i="37"/>
  <c r="AW11" i="37" s="1"/>
  <c r="AI11" i="37"/>
  <c r="AV11" i="37" s="1"/>
  <c r="AH11" i="37"/>
  <c r="AS10" i="37"/>
  <c r="AR10" i="37"/>
  <c r="BC10" i="37" s="1"/>
  <c r="AN10" i="37"/>
  <c r="BA10" i="37" s="1"/>
  <c r="AM10" i="37"/>
  <c r="AZ10" i="37" s="1"/>
  <c r="AL10" i="37"/>
  <c r="AY10" i="37" s="1"/>
  <c r="AK10" i="37"/>
  <c r="AX10" i="37" s="1"/>
  <c r="AJ10" i="37"/>
  <c r="AW10" i="37" s="1"/>
  <c r="AI10" i="37"/>
  <c r="AV10" i="37" s="1"/>
  <c r="AH10" i="37"/>
  <c r="AS9" i="37"/>
  <c r="AR9" i="37"/>
  <c r="BC9" i="37" s="1"/>
  <c r="AN9" i="37"/>
  <c r="BA9" i="37" s="1"/>
  <c r="AM9" i="37"/>
  <c r="AZ9" i="37" s="1"/>
  <c r="AL9" i="37"/>
  <c r="AY9" i="37" s="1"/>
  <c r="AK9" i="37"/>
  <c r="AX9" i="37" s="1"/>
  <c r="AJ9" i="37"/>
  <c r="AW9" i="37" s="1"/>
  <c r="AI9" i="37"/>
  <c r="AV9" i="37" s="1"/>
  <c r="AH9" i="37"/>
  <c r="AS8" i="37"/>
  <c r="AR8" i="37"/>
  <c r="BC8" i="37" s="1"/>
  <c r="AN8" i="37"/>
  <c r="BA8" i="37" s="1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AT18" i="37" s="1"/>
  <c r="BD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W7" i="37" s="1"/>
  <c r="AI7" i="37"/>
  <c r="AV7" i="37" s="1"/>
  <c r="AH7" i="37"/>
  <c r="BD6" i="37"/>
  <c r="AS6" i="37"/>
  <c r="AR6" i="37"/>
  <c r="BC6" i="37" s="1"/>
  <c r="AN6" i="37"/>
  <c r="BA6" i="37" s="1"/>
  <c r="AM6" i="37"/>
  <c r="AZ6" i="37" s="1"/>
  <c r="AL6" i="37"/>
  <c r="AY6" i="37" s="1"/>
  <c r="AK6" i="37"/>
  <c r="AX6" i="37" s="1"/>
  <c r="AJ6" i="37"/>
  <c r="AW6" i="37" s="1"/>
  <c r="AI6" i="37"/>
  <c r="AV6" i="37" s="1"/>
  <c r="AH6" i="37"/>
  <c r="BD5" i="37"/>
  <c r="AS5" i="37"/>
  <c r="AR5" i="37"/>
  <c r="BC5" i="37" s="1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W4" i="37" s="1"/>
  <c r="AI4" i="37"/>
  <c r="AV4" i="37" s="1"/>
  <c r="AH4" i="37"/>
  <c r="BD3" i="37"/>
  <c r="AS3" i="37"/>
  <c r="AR3" i="37"/>
  <c r="BC3" i="37" s="1"/>
  <c r="AN3" i="37"/>
  <c r="BA3" i="37" s="1"/>
  <c r="AM3" i="37"/>
  <c r="AZ3" i="37" s="1"/>
  <c r="AL3" i="37"/>
  <c r="AY3" i="37" s="1"/>
  <c r="AK3" i="37"/>
  <c r="AX3" i="37" s="1"/>
  <c r="AJ3" i="37"/>
  <c r="AW3" i="37" s="1"/>
  <c r="AI3" i="37"/>
  <c r="AV3" i="37" s="1"/>
  <c r="AH3" i="37"/>
  <c r="BD2" i="37"/>
  <c r="AS2" i="37"/>
  <c r="AR2" i="37"/>
  <c r="BC2" i="37" s="1"/>
  <c r="AN2" i="37"/>
  <c r="BA2" i="37" s="1"/>
  <c r="AM2" i="37"/>
  <c r="AZ2" i="37" s="1"/>
  <c r="AL2" i="37"/>
  <c r="AY2" i="37" s="1"/>
  <c r="AK2" i="37"/>
  <c r="AX2" i="37" s="1"/>
  <c r="AJ2" i="37"/>
  <c r="AW2" i="37" s="1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AR110" i="36"/>
  <c r="BA110" i="36" s="1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AR36" i="36"/>
  <c r="BA36" i="36" s="1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AR3" i="36"/>
  <c r="BA3" i="36" s="1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AU130" i="37" l="1"/>
  <c r="BE130" i="37" s="1"/>
  <c r="AT40" i="37"/>
  <c r="AT111" i="37"/>
  <c r="BD111" i="37" s="1"/>
  <c r="AT68" i="37"/>
  <c r="BD68" i="37" s="1"/>
  <c r="AT34" i="37"/>
  <c r="BD34" i="37" s="1"/>
  <c r="AT24" i="37"/>
  <c r="BD24" i="37" s="1"/>
  <c r="AT29" i="37"/>
  <c r="AU34" i="37"/>
  <c r="BE34" i="37" s="1"/>
  <c r="AT44" i="37"/>
  <c r="BD44" i="37" s="1"/>
  <c r="AU70" i="37"/>
  <c r="BE70" i="37" s="1"/>
  <c r="AU74" i="37"/>
  <c r="BE74" i="37" s="1"/>
  <c r="AT36" i="37"/>
  <c r="AT47" i="37"/>
  <c r="BD47" i="37" s="1"/>
  <c r="AU69" i="37"/>
  <c r="BE69" i="37" s="1"/>
  <c r="AU76" i="37"/>
  <c r="BE76" i="37" s="1"/>
  <c r="AU18" i="37"/>
  <c r="BE18" i="37" s="1"/>
  <c r="AT35" i="37"/>
  <c r="AU79" i="37"/>
  <c r="BE79" i="37" s="1"/>
  <c r="AT91" i="37"/>
  <c r="BD91" i="37" s="1"/>
  <c r="AT120" i="37"/>
  <c r="AT125" i="37"/>
  <c r="BD125" i="37" s="1"/>
  <c r="AT9" i="37"/>
  <c r="BD9" i="37" s="1"/>
  <c r="AT10" i="37"/>
  <c r="BD10" i="37" s="1"/>
  <c r="AT20" i="37"/>
  <c r="BD20" i="37" s="1"/>
  <c r="AT38" i="37"/>
  <c r="AU82" i="37"/>
  <c r="BE82" i="37" s="1"/>
  <c r="AT27" i="37"/>
  <c r="BD27" i="37" s="1"/>
  <c r="AU67" i="37"/>
  <c r="BE67" i="37" s="1"/>
  <c r="AU81" i="37"/>
  <c r="BE81" i="37" s="1"/>
  <c r="AU24" i="37"/>
  <c r="BE24" i="37" s="1"/>
  <c r="AT26" i="37"/>
  <c r="AT45" i="37"/>
  <c r="AU56" i="37"/>
  <c r="BE56" i="37" s="1"/>
  <c r="AU88" i="37"/>
  <c r="BE88" i="37" s="1"/>
  <c r="BC8" i="36"/>
  <c r="BC112" i="36"/>
  <c r="BC76" i="36"/>
  <c r="BC115" i="36"/>
  <c r="BC42" i="36"/>
  <c r="BC49" i="36"/>
  <c r="BC120" i="36"/>
  <c r="BC81" i="36"/>
  <c r="BC93" i="36"/>
  <c r="BC65" i="36"/>
  <c r="BC88" i="36"/>
  <c r="BC96" i="36"/>
  <c r="BC9" i="36"/>
  <c r="BC44" i="36"/>
  <c r="BC5" i="36"/>
  <c r="BC26" i="36"/>
  <c r="BC38" i="36"/>
  <c r="BC48" i="36"/>
  <c r="BC55" i="36"/>
  <c r="BC123" i="36"/>
  <c r="BC128" i="36"/>
  <c r="BC20" i="36"/>
  <c r="BC30" i="36"/>
  <c r="BC32" i="36"/>
  <c r="BC63" i="36"/>
  <c r="BC64" i="36"/>
  <c r="BC73" i="36"/>
  <c r="BC83" i="36"/>
  <c r="BC90" i="36"/>
  <c r="BC99" i="36"/>
  <c r="BC104" i="36"/>
  <c r="BC117" i="36"/>
  <c r="BC86" i="36"/>
  <c r="BC78" i="36"/>
  <c r="BC132" i="36"/>
  <c r="AU54" i="37"/>
  <c r="BE54" i="37" s="1"/>
  <c r="AT132" i="37"/>
  <c r="BD132" i="37" s="1"/>
  <c r="AT8" i="37"/>
  <c r="BD8" i="37" s="1"/>
  <c r="AT15" i="37"/>
  <c r="AT16" i="37"/>
  <c r="BD16" i="37" s="1"/>
  <c r="AT33" i="37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AT32" i="37"/>
  <c r="BD32" i="37" s="1"/>
  <c r="AT41" i="37"/>
  <c r="BD41" i="37" s="1"/>
  <c r="AU46" i="37"/>
  <c r="BE46" i="37" s="1"/>
  <c r="AT46" i="37"/>
  <c r="AU87" i="37"/>
  <c r="BE87" i="37" s="1"/>
  <c r="AT105" i="37"/>
  <c r="AT122" i="37"/>
  <c r="BD122" i="37" s="1"/>
  <c r="AU75" i="37"/>
  <c r="BE75" i="37" s="1"/>
  <c r="AU62" i="37"/>
  <c r="BE62" i="37" s="1"/>
  <c r="AT12" i="37"/>
  <c r="AT14" i="37"/>
  <c r="BD14" i="37" s="1"/>
  <c r="AT21" i="37"/>
  <c r="BD21" i="37" s="1"/>
  <c r="AT30" i="37"/>
  <c r="AT39" i="37"/>
  <c r="BD39" i="37" s="1"/>
  <c r="AU52" i="37"/>
  <c r="BE52" i="37" s="1"/>
  <c r="AU61" i="37"/>
  <c r="BE61" i="37" s="1"/>
  <c r="AU132" i="37"/>
  <c r="BE132" i="37" s="1"/>
  <c r="AT104" i="37"/>
  <c r="BD104" i="37" s="1"/>
  <c r="AT11" i="37"/>
  <c r="BD11" i="37" s="1"/>
  <c r="AT98" i="37"/>
  <c r="BD98" i="37" s="1"/>
  <c r="AT102" i="37"/>
  <c r="BD102" i="37" s="1"/>
  <c r="AT114" i="37"/>
  <c r="BD114" i="37" s="1"/>
  <c r="AT23" i="37"/>
  <c r="BD23" i="37" s="1"/>
  <c r="AU50" i="37"/>
  <c r="BE50" i="37" s="1"/>
  <c r="AT96" i="37"/>
  <c r="BD96" i="37" s="1"/>
  <c r="AU5" i="37"/>
  <c r="BE5" i="37" s="1"/>
  <c r="AT31" i="37"/>
  <c r="BD31" i="37" s="1"/>
  <c r="AT37" i="37"/>
  <c r="BD37" i="37" s="1"/>
  <c r="AT43" i="37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BD83" i="37" s="1"/>
  <c r="AU84" i="37"/>
  <c r="BE84" i="37" s="1"/>
  <c r="AU85" i="37"/>
  <c r="BE85" i="37" s="1"/>
  <c r="AT116" i="37"/>
  <c r="BD116" i="37" s="1"/>
  <c r="AT17" i="37"/>
  <c r="BD17" i="37" s="1"/>
  <c r="AU2" i="37"/>
  <c r="BB2" i="37" s="1"/>
  <c r="AU3" i="37"/>
  <c r="BB3" i="37" s="1"/>
  <c r="AU7" i="37"/>
  <c r="BB7" i="37" s="1"/>
  <c r="AT13" i="37"/>
  <c r="AT19" i="37"/>
  <c r="AT25" i="37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2" i="37"/>
  <c r="AU25" i="37"/>
  <c r="BE25" i="37" s="1"/>
  <c r="BD29" i="37"/>
  <c r="BD35" i="37"/>
  <c r="AU13" i="37"/>
  <c r="BE13" i="37" s="1"/>
  <c r="BD15" i="37"/>
  <c r="BD18" i="37"/>
  <c r="AU35" i="37"/>
  <c r="BE35" i="37" s="1"/>
  <c r="BD40" i="37"/>
  <c r="AU41" i="37"/>
  <c r="BE41" i="37" s="1"/>
  <c r="AU47" i="37"/>
  <c r="BE47" i="37" s="1"/>
  <c r="AU8" i="37"/>
  <c r="BE8" i="37" s="1"/>
  <c r="AU9" i="37"/>
  <c r="BE9" i="37" s="1"/>
  <c r="AU15" i="37"/>
  <c r="BE15" i="37" s="1"/>
  <c r="AU20" i="37"/>
  <c r="BE20" i="37" s="1"/>
  <c r="AU21" i="37"/>
  <c r="BE21" i="37" s="1"/>
  <c r="BD45" i="37"/>
  <c r="AU6" i="37"/>
  <c r="AU26" i="37"/>
  <c r="BE26" i="37" s="1"/>
  <c r="BD26" i="37"/>
  <c r="AU27" i="37"/>
  <c r="BE27" i="37" s="1"/>
  <c r="AU32" i="37"/>
  <c r="BE32" i="37" s="1"/>
  <c r="AU33" i="37"/>
  <c r="BE33" i="37" s="1"/>
  <c r="AU38" i="37"/>
  <c r="BE38" i="37" s="1"/>
  <c r="BD38" i="37"/>
  <c r="AU39" i="37"/>
  <c r="BE39" i="37" s="1"/>
  <c r="AU44" i="37"/>
  <c r="BE44" i="37" s="1"/>
  <c r="AU45" i="37"/>
  <c r="BE45" i="37" s="1"/>
  <c r="BD19" i="37"/>
  <c r="AU19" i="37"/>
  <c r="BE19" i="37" s="1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AU58" i="37"/>
  <c r="BE58" i="37" s="1"/>
  <c r="AU51" i="37"/>
  <c r="BE51" i="37" s="1"/>
  <c r="AU55" i="37"/>
  <c r="BE55" i="37" s="1"/>
  <c r="AU59" i="37"/>
  <c r="BE59" i="37" s="1"/>
  <c r="AU83" i="37"/>
  <c r="BE83" i="37" s="1"/>
  <c r="AU96" i="37"/>
  <c r="BE96" i="37" s="1"/>
  <c r="AU94" i="37"/>
  <c r="BE94" i="37" s="1"/>
  <c r="BD120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AU49" i="37"/>
  <c r="BE49" i="37" s="1"/>
  <c r="AU53" i="37"/>
  <c r="BE53" i="37" s="1"/>
  <c r="AU57" i="37"/>
  <c r="BE57" i="37" s="1"/>
  <c r="AU71" i="37"/>
  <c r="BE71" i="37" s="1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BC22" i="36"/>
  <c r="BC2" i="36"/>
  <c r="BC12" i="36"/>
  <c r="BC7" i="36"/>
  <c r="BC4" i="36"/>
  <c r="BC10" i="36"/>
  <c r="BC11" i="36"/>
  <c r="BC14" i="36"/>
  <c r="BC16" i="36"/>
  <c r="BC28" i="36"/>
  <c r="BC40" i="36"/>
  <c r="BC15" i="36"/>
  <c r="BC25" i="36"/>
  <c r="BC51" i="36"/>
  <c r="BC89" i="36"/>
  <c r="BC74" i="36"/>
  <c r="BC79" i="36"/>
  <c r="BC21" i="36"/>
  <c r="BC29" i="36"/>
  <c r="BC41" i="36"/>
  <c r="BC60" i="36"/>
  <c r="BC23" i="36"/>
  <c r="BC31" i="36"/>
  <c r="BC37" i="36"/>
  <c r="BC43" i="36"/>
  <c r="BC66" i="36"/>
  <c r="BC27" i="36"/>
  <c r="BC33" i="36"/>
  <c r="BC39" i="36"/>
  <c r="BC45" i="36"/>
  <c r="BC53" i="36"/>
  <c r="BC59" i="36"/>
  <c r="BC17" i="36"/>
  <c r="BC35" i="36"/>
  <c r="BC57" i="36"/>
  <c r="BC1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AR109" i="31"/>
  <c r="BB109" i="31" s="1"/>
  <c r="AN109" i="31"/>
  <c r="AM109" i="31"/>
  <c r="AL109" i="31"/>
  <c r="AK109" i="31"/>
  <c r="AJ109" i="31"/>
  <c r="AI109" i="31"/>
  <c r="AH109" i="3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B106" i="31"/>
  <c r="AR106" i="31"/>
  <c r="AN106" i="31"/>
  <c r="AM106" i="31"/>
  <c r="AL106" i="31"/>
  <c r="AK106" i="31"/>
  <c r="AJ106" i="31"/>
  <c r="AI106" i="31"/>
  <c r="AH106" i="31"/>
  <c r="BB105" i="31"/>
  <c r="AR105" i="31"/>
  <c r="AN105" i="31"/>
  <c r="AM105" i="31"/>
  <c r="AL105" i="31"/>
  <c r="AK105" i="31"/>
  <c r="AJ105" i="31"/>
  <c r="AI105" i="31"/>
  <c r="AH105" i="31"/>
  <c r="BD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AR98" i="31"/>
  <c r="BB98" i="31" s="1"/>
  <c r="AN98" i="31"/>
  <c r="AM98" i="31"/>
  <c r="AL98" i="31"/>
  <c r="AK98" i="31"/>
  <c r="AJ98" i="31"/>
  <c r="AI98" i="31"/>
  <c r="AH98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B42" i="31"/>
  <c r="AR42" i="31"/>
  <c r="AN42" i="31"/>
  <c r="AM42" i="31"/>
  <c r="AL42" i="31"/>
  <c r="AK42" i="31"/>
  <c r="AJ42" i="31"/>
  <c r="AI42" i="31"/>
  <c r="AH42" i="31"/>
  <c r="AR41" i="31"/>
  <c r="BB41" i="31" s="1"/>
  <c r="AN41" i="31"/>
  <c r="AM41" i="31"/>
  <c r="AL41" i="31"/>
  <c r="AK41" i="31"/>
  <c r="AJ41" i="31"/>
  <c r="AI41" i="31"/>
  <c r="AH41" i="31"/>
  <c r="BD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AR16" i="31"/>
  <c r="BB16" i="31" s="1"/>
  <c r="AN16" i="31"/>
  <c r="AM16" i="31"/>
  <c r="AL16" i="31"/>
  <c r="AK16" i="31"/>
  <c r="AJ16" i="31"/>
  <c r="BD16" i="31" s="1"/>
  <c r="AI16" i="31"/>
  <c r="AH16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B6" i="31"/>
  <c r="BD6" i="31"/>
  <c r="AR6" i="31"/>
  <c r="AN6" i="31"/>
  <c r="AM6" i="31"/>
  <c r="AL6" i="31"/>
  <c r="AK6" i="31"/>
  <c r="AJ6" i="31"/>
  <c r="AI6" i="31"/>
  <c r="AH6" i="31"/>
  <c r="BB5" i="31"/>
  <c r="AR5" i="31"/>
  <c r="AN5" i="31"/>
  <c r="AM5" i="31"/>
  <c r="AL5" i="31"/>
  <c r="AK5" i="31"/>
  <c r="AJ5" i="31"/>
  <c r="AI5" i="31"/>
  <c r="BD5" i="31" s="1"/>
  <c r="AH5" i="31"/>
  <c r="AR4" i="31"/>
  <c r="BB4" i="31" s="1"/>
  <c r="AN4" i="31"/>
  <c r="AM4" i="31"/>
  <c r="AL4" i="31"/>
  <c r="AK4" i="31"/>
  <c r="AJ4" i="31"/>
  <c r="AI4" i="31"/>
  <c r="BD4" i="31" s="1"/>
  <c r="AH4" i="31"/>
  <c r="AR3" i="31"/>
  <c r="BB3" i="31" s="1"/>
  <c r="AN3" i="31"/>
  <c r="AM3" i="31"/>
  <c r="AL3" i="31"/>
  <c r="AK3" i="31"/>
  <c r="AJ3" i="31"/>
  <c r="AI3" i="31"/>
  <c r="BD3" i="31" s="1"/>
  <c r="AH3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BC131" i="30"/>
  <c r="AX131" i="30"/>
  <c r="AS131" i="30"/>
  <c r="AR131" i="30"/>
  <c r="AN131" i="30"/>
  <c r="BA131" i="30" s="1"/>
  <c r="AM131" i="30"/>
  <c r="AZ131" i="30" s="1"/>
  <c r="AL131" i="30"/>
  <c r="AY131" i="30" s="1"/>
  <c r="AK131" i="30"/>
  <c r="AJ131" i="30"/>
  <c r="AW131" i="30" s="1"/>
  <c r="AI131" i="30"/>
  <c r="AV131" i="30" s="1"/>
  <c r="AH131" i="30"/>
  <c r="AT131" i="30" s="1"/>
  <c r="BC130" i="30"/>
  <c r="AX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W130" i="30" s="1"/>
  <c r="AI130" i="30"/>
  <c r="AV130" i="30" s="1"/>
  <c r="AH130" i="30"/>
  <c r="AW129" i="30"/>
  <c r="AT129" i="30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V128" i="30" s="1"/>
  <c r="AH128" i="30"/>
  <c r="AT127" i="30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X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W126" i="30" s="1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BA123" i="30"/>
  <c r="AS123" i="30"/>
  <c r="AR123" i="30"/>
  <c r="BC123" i="30" s="1"/>
  <c r="AN123" i="30"/>
  <c r="AM123" i="30"/>
  <c r="AZ123" i="30" s="1"/>
  <c r="AL123" i="30"/>
  <c r="AY123" i="30" s="1"/>
  <c r="AK123" i="30"/>
  <c r="AX123" i="30" s="1"/>
  <c r="AJ123" i="30"/>
  <c r="AW123" i="30" s="1"/>
  <c r="AI123" i="30"/>
  <c r="AV123" i="30" s="1"/>
  <c r="AH123" i="30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T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AS120" i="30"/>
  <c r="AR120" i="30"/>
  <c r="BC120" i="30" s="1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AS119" i="30"/>
  <c r="AR119" i="30"/>
  <c r="BC119" i="30" s="1"/>
  <c r="AN119" i="30"/>
  <c r="BA119" i="30" s="1"/>
  <c r="AM119" i="30"/>
  <c r="AZ119" i="30" s="1"/>
  <c r="AL119" i="30"/>
  <c r="AY119" i="30" s="1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A117" i="30"/>
  <c r="AS117" i="30"/>
  <c r="AR117" i="30"/>
  <c r="BC117" i="30" s="1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X116" i="30" s="1"/>
  <c r="AJ116" i="30"/>
  <c r="AW116" i="30" s="1"/>
  <c r="AI116" i="30"/>
  <c r="AV116" i="30" s="1"/>
  <c r="AH116" i="30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T115" i="30" s="1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X112" i="30" s="1"/>
  <c r="AJ112" i="30"/>
  <c r="AW112" i="30" s="1"/>
  <c r="AI112" i="30"/>
  <c r="AV112" i="30" s="1"/>
  <c r="AH112" i="30"/>
  <c r="AT112" i="30" s="1"/>
  <c r="AX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W111" i="30" s="1"/>
  <c r="AI111" i="30"/>
  <c r="AV111" i="30" s="1"/>
  <c r="AH111" i="30"/>
  <c r="AX110" i="30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W110" i="30" s="1"/>
  <c r="AI110" i="30"/>
  <c r="AV110" i="30" s="1"/>
  <c r="AH110" i="30"/>
  <c r="AT110" i="30" s="1"/>
  <c r="AW109" i="30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AT109" i="30" s="1"/>
  <c r="BC108" i="30"/>
  <c r="AW108" i="30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H108" i="30"/>
  <c r="AT108" i="30" s="1"/>
  <c r="BC107" i="30"/>
  <c r="AW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V107" i="30" s="1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AS105" i="30"/>
  <c r="AR105" i="30"/>
  <c r="BC105" i="30" s="1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V103" i="30"/>
  <c r="AT103" i="30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V99" i="30" s="1"/>
  <c r="AH99" i="30"/>
  <c r="AT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A95" i="30"/>
  <c r="AS95" i="30"/>
  <c r="AR95" i="30"/>
  <c r="BC95" i="30" s="1"/>
  <c r="AN95" i="30"/>
  <c r="AM95" i="30"/>
  <c r="AZ95" i="30" s="1"/>
  <c r="AL95" i="30"/>
  <c r="AY95" i="30" s="1"/>
  <c r="AK95" i="30"/>
  <c r="AX95" i="30" s="1"/>
  <c r="AJ95" i="30"/>
  <c r="AW95" i="30" s="1"/>
  <c r="AI95" i="30"/>
  <c r="AV95" i="30" s="1"/>
  <c r="AH95" i="30"/>
  <c r="BA94" i="30"/>
  <c r="AT94" i="30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A91" i="30"/>
  <c r="AV91" i="30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AT91" i="30" s="1"/>
  <c r="BA90" i="30"/>
  <c r="AT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H87" i="30"/>
  <c r="AT87" i="30" s="1"/>
  <c r="AS86" i="30"/>
  <c r="AR86" i="30"/>
  <c r="BC86" i="30" s="1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T85" i="30" s="1"/>
  <c r="AW84" i="30"/>
  <c r="AT84" i="30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T82" i="30" s="1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A80" i="30"/>
  <c r="AY80" i="30"/>
  <c r="AS80" i="30"/>
  <c r="AR80" i="30"/>
  <c r="BC80" i="30" s="1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A79" i="30"/>
  <c r="AZ79" i="30"/>
  <c r="AS79" i="30"/>
  <c r="AR79" i="30"/>
  <c r="BC79" i="30" s="1"/>
  <c r="AN79" i="30"/>
  <c r="AM79" i="30"/>
  <c r="AL79" i="30"/>
  <c r="AY79" i="30" s="1"/>
  <c r="AK79" i="30"/>
  <c r="AX79" i="30" s="1"/>
  <c r="AJ79" i="30"/>
  <c r="AW79" i="30" s="1"/>
  <c r="AI79" i="30"/>
  <c r="AV79" i="30" s="1"/>
  <c r="AH79" i="30"/>
  <c r="AS78" i="30"/>
  <c r="AR78" i="30"/>
  <c r="BC78" i="30" s="1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I76" i="30"/>
  <c r="AV76" i="30" s="1"/>
  <c r="AH76" i="30"/>
  <c r="AZ75" i="30"/>
  <c r="AX75" i="30"/>
  <c r="AS75" i="30"/>
  <c r="AR75" i="30"/>
  <c r="BC75" i="30" s="1"/>
  <c r="AN75" i="30"/>
  <c r="BA75" i="30" s="1"/>
  <c r="AM75" i="30"/>
  <c r="AL75" i="30"/>
  <c r="AY75" i="30" s="1"/>
  <c r="AK75" i="30"/>
  <c r="AJ75" i="30"/>
  <c r="AW75" i="30" s="1"/>
  <c r="AI75" i="30"/>
  <c r="AV75" i="30" s="1"/>
  <c r="AH75" i="30"/>
  <c r="AT75" i="30" s="1"/>
  <c r="AZ74" i="30"/>
  <c r="AT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W74" i="30" s="1"/>
  <c r="AI74" i="30"/>
  <c r="AV74" i="30" s="1"/>
  <c r="AH74" i="30"/>
  <c r="AS73" i="30"/>
  <c r="AR73" i="30"/>
  <c r="BC73" i="30" s="1"/>
  <c r="AN73" i="30"/>
  <c r="BA73" i="30" s="1"/>
  <c r="AM73" i="30"/>
  <c r="AZ73" i="30" s="1"/>
  <c r="AL73" i="30"/>
  <c r="AY73" i="30" s="1"/>
  <c r="AK73" i="30"/>
  <c r="AX73" i="30" s="1"/>
  <c r="AJ73" i="30"/>
  <c r="AW73" i="30" s="1"/>
  <c r="AI73" i="30"/>
  <c r="AV73" i="30" s="1"/>
  <c r="AH73" i="30"/>
  <c r="AY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W72" i="30" s="1"/>
  <c r="AI72" i="30"/>
  <c r="AV72" i="30" s="1"/>
  <c r="AH72" i="30"/>
  <c r="BA71" i="30"/>
  <c r="AW71" i="30"/>
  <c r="AV71" i="30"/>
  <c r="AS71" i="30"/>
  <c r="AR71" i="30"/>
  <c r="BC71" i="30" s="1"/>
  <c r="AN71" i="30"/>
  <c r="AM71" i="30"/>
  <c r="AZ71" i="30" s="1"/>
  <c r="AL71" i="30"/>
  <c r="AY71" i="30" s="1"/>
  <c r="AK71" i="30"/>
  <c r="AX71" i="30" s="1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AT69" i="30" s="1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AT66" i="30"/>
  <c r="AS66" i="30"/>
  <c r="AR66" i="30"/>
  <c r="BC66" i="30" s="1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AS61" i="30"/>
  <c r="AR61" i="30"/>
  <c r="BC61" i="30" s="1"/>
  <c r="AN61" i="30"/>
  <c r="BA61" i="30" s="1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Z58" i="30"/>
  <c r="AS58" i="30"/>
  <c r="AR58" i="30"/>
  <c r="BC58" i="30" s="1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AS57" i="30"/>
  <c r="AR57" i="30"/>
  <c r="BC57" i="30" s="1"/>
  <c r="AN57" i="30"/>
  <c r="BA57" i="30" s="1"/>
  <c r="AM57" i="30"/>
  <c r="AZ57" i="30" s="1"/>
  <c r="AL57" i="30"/>
  <c r="AY57" i="30" s="1"/>
  <c r="AK57" i="30"/>
  <c r="AX57" i="30" s="1"/>
  <c r="AJ57" i="30"/>
  <c r="AW57" i="30" s="1"/>
  <c r="AI57" i="30"/>
  <c r="AV57" i="30" s="1"/>
  <c r="AH57" i="30"/>
  <c r="AT57" i="30" s="1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AT55" i="30"/>
  <c r="AS55" i="30"/>
  <c r="AR55" i="30"/>
  <c r="BC55" i="30" s="1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BC54" i="30"/>
  <c r="AT54" i="30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T53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U53" i="30" s="1"/>
  <c r="BE53" i="30" s="1"/>
  <c r="AH53" i="30"/>
  <c r="AS52" i="30"/>
  <c r="AR52" i="30"/>
  <c r="BC52" i="30" s="1"/>
  <c r="AN52" i="30"/>
  <c r="BA52" i="30" s="1"/>
  <c r="AM52" i="30"/>
  <c r="AZ52" i="30" s="1"/>
  <c r="AL52" i="30"/>
  <c r="AY52" i="30" s="1"/>
  <c r="AK52" i="30"/>
  <c r="AX52" i="30" s="1"/>
  <c r="AJ52" i="30"/>
  <c r="AW52" i="30" s="1"/>
  <c r="AI52" i="30"/>
  <c r="AV52" i="30" s="1"/>
  <c r="AH52" i="30"/>
  <c r="AT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S50" i="30"/>
  <c r="AR50" i="30"/>
  <c r="BC50" i="30" s="1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BA44" i="30"/>
  <c r="AY44" i="30"/>
  <c r="AS44" i="30"/>
  <c r="AR44" i="30"/>
  <c r="BC44" i="30" s="1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AZ43" i="30"/>
  <c r="AY43" i="30"/>
  <c r="AS43" i="30"/>
  <c r="AR43" i="30"/>
  <c r="AN43" i="30"/>
  <c r="BA43" i="30" s="1"/>
  <c r="AM43" i="30"/>
  <c r="AL43" i="30"/>
  <c r="AK43" i="30"/>
  <c r="AX43" i="30" s="1"/>
  <c r="AJ43" i="30"/>
  <c r="AW43" i="30" s="1"/>
  <c r="AI43" i="30"/>
  <c r="AV43" i="30" s="1"/>
  <c r="AH43" i="30"/>
  <c r="AT43" i="30" s="1"/>
  <c r="AS42" i="30"/>
  <c r="AR42" i="30"/>
  <c r="BC42" i="30" s="1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H40" i="30"/>
  <c r="AT40" i="30" s="1"/>
  <c r="AS39" i="30"/>
  <c r="AR39" i="30"/>
  <c r="BC39" i="30" s="1"/>
  <c r="AN39" i="30"/>
  <c r="BA39" i="30" s="1"/>
  <c r="AM39" i="30"/>
  <c r="AZ39" i="30" s="1"/>
  <c r="AL39" i="30"/>
  <c r="AY39" i="30" s="1"/>
  <c r="AK39" i="30"/>
  <c r="AX39" i="30" s="1"/>
  <c r="AJ39" i="30"/>
  <c r="AW39" i="30" s="1"/>
  <c r="AI39" i="30"/>
  <c r="AV39" i="30" s="1"/>
  <c r="AU39" i="30" s="1"/>
  <c r="BE39" i="30" s="1"/>
  <c r="AH39" i="30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A37" i="30"/>
  <c r="AS37" i="30"/>
  <c r="AR37" i="30"/>
  <c r="BC37" i="30" s="1"/>
  <c r="AN37" i="30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AY36" i="30"/>
  <c r="AX36" i="30"/>
  <c r="AS36" i="30"/>
  <c r="AR36" i="30"/>
  <c r="BC36" i="30" s="1"/>
  <c r="AN36" i="30"/>
  <c r="BA36" i="30" s="1"/>
  <c r="AM36" i="30"/>
  <c r="AZ36" i="30" s="1"/>
  <c r="AL36" i="30"/>
  <c r="AK36" i="30"/>
  <c r="AJ36" i="30"/>
  <c r="AW36" i="30" s="1"/>
  <c r="AI36" i="30"/>
  <c r="AV36" i="30" s="1"/>
  <c r="AH36" i="30"/>
  <c r="AT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A34" i="30"/>
  <c r="AZ34" i="30"/>
  <c r="AY34" i="30"/>
  <c r="AS34" i="30"/>
  <c r="AR34" i="30"/>
  <c r="BC34" i="30" s="1"/>
  <c r="AN34" i="30"/>
  <c r="AM34" i="30"/>
  <c r="AL34" i="30"/>
  <c r="AK34" i="30"/>
  <c r="AX34" i="30" s="1"/>
  <c r="AJ34" i="30"/>
  <c r="AW34" i="30" s="1"/>
  <c r="AI34" i="30"/>
  <c r="AV34" i="30" s="1"/>
  <c r="AH34" i="30"/>
  <c r="BA33" i="30"/>
  <c r="AS33" i="30"/>
  <c r="AR33" i="30"/>
  <c r="BC33" i="30" s="1"/>
  <c r="AN33" i="30"/>
  <c r="AM33" i="30"/>
  <c r="AZ33" i="30" s="1"/>
  <c r="AL33" i="30"/>
  <c r="AY33" i="30" s="1"/>
  <c r="AK33" i="30"/>
  <c r="AX33" i="30" s="1"/>
  <c r="AJ33" i="30"/>
  <c r="AW33" i="30" s="1"/>
  <c r="AI33" i="30"/>
  <c r="AV33" i="30" s="1"/>
  <c r="AH33" i="30"/>
  <c r="AX32" i="30"/>
  <c r="AS32" i="30"/>
  <c r="AR32" i="30"/>
  <c r="BC32" i="30" s="1"/>
  <c r="AN32" i="30"/>
  <c r="BA32" i="30" s="1"/>
  <c r="AM32" i="30"/>
  <c r="AZ32" i="30" s="1"/>
  <c r="AL32" i="30"/>
  <c r="AY32" i="30" s="1"/>
  <c r="AK32" i="30"/>
  <c r="AJ32" i="30"/>
  <c r="AW32" i="30" s="1"/>
  <c r="AI32" i="30"/>
  <c r="AV32" i="30" s="1"/>
  <c r="AH32" i="30"/>
  <c r="AT32" i="30" s="1"/>
  <c r="BC31" i="30"/>
  <c r="AX31" i="30"/>
  <c r="AS31" i="30"/>
  <c r="AR31" i="30"/>
  <c r="AN31" i="30"/>
  <c r="BA31" i="30" s="1"/>
  <c r="AM31" i="30"/>
  <c r="AZ31" i="30" s="1"/>
  <c r="AL31" i="30"/>
  <c r="AY31" i="30" s="1"/>
  <c r="AK31" i="30"/>
  <c r="AJ31" i="30"/>
  <c r="AW31" i="30" s="1"/>
  <c r="AI31" i="30"/>
  <c r="AV31" i="30" s="1"/>
  <c r="AH31" i="30"/>
  <c r="AT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V27" i="30"/>
  <c r="AT27" i="30"/>
  <c r="AS27" i="30"/>
  <c r="AR27" i="30"/>
  <c r="AN27" i="30"/>
  <c r="BA27" i="30" s="1"/>
  <c r="AM27" i="30"/>
  <c r="AL27" i="30"/>
  <c r="AY27" i="30" s="1"/>
  <c r="AK27" i="30"/>
  <c r="AX27" i="30" s="1"/>
  <c r="AJ27" i="30"/>
  <c r="AW27" i="30" s="1"/>
  <c r="AI27" i="30"/>
  <c r="AH27" i="30"/>
  <c r="AS26" i="30"/>
  <c r="AR26" i="30"/>
  <c r="BC26" i="30" s="1"/>
  <c r="AN26" i="30"/>
  <c r="BA26" i="30" s="1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S23" i="30"/>
  <c r="AR23" i="30"/>
  <c r="BC23" i="30" s="1"/>
  <c r="AN23" i="30"/>
  <c r="BA23" i="30" s="1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AZ19" i="30"/>
  <c r="AY19" i="30"/>
  <c r="AX19" i="30"/>
  <c r="AS19" i="30"/>
  <c r="AR19" i="30"/>
  <c r="BC19" i="30" s="1"/>
  <c r="AN19" i="30"/>
  <c r="BA19" i="30" s="1"/>
  <c r="AM19" i="30"/>
  <c r="AL19" i="30"/>
  <c r="AK19" i="30"/>
  <c r="AJ19" i="30"/>
  <c r="AW19" i="30" s="1"/>
  <c r="AI19" i="30"/>
  <c r="AV19" i="30" s="1"/>
  <c r="AH19" i="30"/>
  <c r="AT19" i="30" s="1"/>
  <c r="BA18" i="30"/>
  <c r="AW18" i="30"/>
  <c r="AS18" i="30"/>
  <c r="AR18" i="30"/>
  <c r="BC18" i="30" s="1"/>
  <c r="AN18" i="30"/>
  <c r="AM18" i="30"/>
  <c r="AZ18" i="30" s="1"/>
  <c r="AL18" i="30"/>
  <c r="AY18" i="30" s="1"/>
  <c r="AK18" i="30"/>
  <c r="AX18" i="30" s="1"/>
  <c r="AJ18" i="30"/>
  <c r="AI18" i="30"/>
  <c r="AV18" i="30" s="1"/>
  <c r="AH18" i="30"/>
  <c r="BA17" i="30"/>
  <c r="AZ17" i="30"/>
  <c r="AS17" i="30"/>
  <c r="AR17" i="30"/>
  <c r="BC17" i="30" s="1"/>
  <c r="AN17" i="30"/>
  <c r="AM17" i="30"/>
  <c r="AL17" i="30"/>
  <c r="AY17" i="30" s="1"/>
  <c r="AK17" i="30"/>
  <c r="AX17" i="30" s="1"/>
  <c r="AJ17" i="30"/>
  <c r="AW17" i="30" s="1"/>
  <c r="AI17" i="30"/>
  <c r="AV17" i="30" s="1"/>
  <c r="AH17" i="30"/>
  <c r="AT17" i="30" s="1"/>
  <c r="AV16" i="30"/>
  <c r="AS16" i="30"/>
  <c r="AR16" i="30"/>
  <c r="BC16" i="30" s="1"/>
  <c r="AN16" i="30"/>
  <c r="BA16" i="30" s="1"/>
  <c r="AM16" i="30"/>
  <c r="AZ16" i="30" s="1"/>
  <c r="AL16" i="30"/>
  <c r="AY16" i="30" s="1"/>
  <c r="AK16" i="30"/>
  <c r="AX16" i="30" s="1"/>
  <c r="AJ16" i="30"/>
  <c r="AW16" i="30" s="1"/>
  <c r="AI16" i="30"/>
  <c r="AH16" i="30"/>
  <c r="AW15" i="30"/>
  <c r="AV15" i="30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U15" i="30" s="1"/>
  <c r="BE15" i="30" s="1"/>
  <c r="AJ15" i="30"/>
  <c r="AI15" i="30"/>
  <c r="AH15" i="30"/>
  <c r="AY14" i="30"/>
  <c r="AX14" i="30"/>
  <c r="AW14" i="30"/>
  <c r="AS14" i="30"/>
  <c r="AR14" i="30"/>
  <c r="BC14" i="30" s="1"/>
  <c r="AN14" i="30"/>
  <c r="BA14" i="30" s="1"/>
  <c r="AM14" i="30"/>
  <c r="AZ14" i="30" s="1"/>
  <c r="AL14" i="30"/>
  <c r="AK14" i="30"/>
  <c r="AJ14" i="30"/>
  <c r="AI14" i="30"/>
  <c r="AV14" i="30" s="1"/>
  <c r="AH14" i="30"/>
  <c r="AZ13" i="30"/>
  <c r="AS13" i="30"/>
  <c r="AR13" i="30"/>
  <c r="BC13" i="30" s="1"/>
  <c r="AN13" i="30"/>
  <c r="BA13" i="30" s="1"/>
  <c r="AM13" i="30"/>
  <c r="AL13" i="30"/>
  <c r="AY13" i="30" s="1"/>
  <c r="AK13" i="30"/>
  <c r="AX13" i="30" s="1"/>
  <c r="AJ13" i="30"/>
  <c r="AW13" i="30" s="1"/>
  <c r="AI13" i="30"/>
  <c r="AV13" i="30" s="1"/>
  <c r="AH13" i="30"/>
  <c r="AV12" i="30"/>
  <c r="AT12" i="30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8" i="30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V8" i="30" s="1"/>
  <c r="AH8" i="30"/>
  <c r="AT117" i="30" s="1"/>
  <c r="BD7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BD6" i="30"/>
  <c r="BC6" i="30"/>
  <c r="BA6" i="30"/>
  <c r="AY6" i="30"/>
  <c r="AS6" i="30"/>
  <c r="AR6" i="30"/>
  <c r="AN6" i="30"/>
  <c r="AM6" i="30"/>
  <c r="AZ6" i="30" s="1"/>
  <c r="AL6" i="30"/>
  <c r="AK6" i="30"/>
  <c r="AX6" i="30" s="1"/>
  <c r="AJ6" i="30"/>
  <c r="AW6" i="30" s="1"/>
  <c r="AI6" i="30"/>
  <c r="AV6" i="30" s="1"/>
  <c r="AH6" i="30"/>
  <c r="BD5" i="30"/>
  <c r="BA5" i="30"/>
  <c r="AY5" i="30"/>
  <c r="AS5" i="30"/>
  <c r="AR5" i="30"/>
  <c r="BC5" i="30" s="1"/>
  <c r="AN5" i="30"/>
  <c r="AM5" i="30"/>
  <c r="AZ5" i="30" s="1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K3" i="30"/>
  <c r="AX3" i="30" s="1"/>
  <c r="AJ3" i="30"/>
  <c r="AW3" i="30" s="1"/>
  <c r="AI3" i="30"/>
  <c r="AV3" i="30" s="1"/>
  <c r="AH3" i="30"/>
  <c r="BD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V2" i="30" s="1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BD52" i="30" l="1"/>
  <c r="BD86" i="30"/>
  <c r="BD113" i="30"/>
  <c r="AU57" i="30"/>
  <c r="BE57" i="30" s="1"/>
  <c r="AU12" i="30"/>
  <c r="BE12" i="30" s="1"/>
  <c r="BD38" i="30"/>
  <c r="BD55" i="30"/>
  <c r="BD69" i="30"/>
  <c r="BD85" i="30"/>
  <c r="BD109" i="30"/>
  <c r="BD112" i="30"/>
  <c r="BD129" i="30"/>
  <c r="BD36" i="30"/>
  <c r="BD91" i="30"/>
  <c r="BD115" i="30"/>
  <c r="BD12" i="30"/>
  <c r="AU75" i="30"/>
  <c r="BE75" i="30" s="1"/>
  <c r="BD83" i="30"/>
  <c r="BD84" i="30"/>
  <c r="BD110" i="30"/>
  <c r="BD8" i="30"/>
  <c r="BD10" i="30"/>
  <c r="BD11" i="30"/>
  <c r="BD23" i="30"/>
  <c r="BD29" i="30"/>
  <c r="BD32" i="30"/>
  <c r="BD47" i="30"/>
  <c r="BD48" i="30"/>
  <c r="BD57" i="30"/>
  <c r="BD93" i="30"/>
  <c r="BD19" i="30"/>
  <c r="BD54" i="30"/>
  <c r="BD61" i="30"/>
  <c r="BD75" i="30"/>
  <c r="BD82" i="30"/>
  <c r="BD90" i="30"/>
  <c r="BD108" i="30"/>
  <c r="BD27" i="30"/>
  <c r="BD58" i="30"/>
  <c r="BD92" i="30"/>
  <c r="BD102" i="30"/>
  <c r="BD103" i="30"/>
  <c r="BD120" i="30"/>
  <c r="BD122" i="30"/>
  <c r="AU120" i="30"/>
  <c r="BE120" i="30" s="1"/>
  <c r="AU6" i="30"/>
  <c r="BD17" i="30"/>
  <c r="BD20" i="30"/>
  <c r="BD22" i="30"/>
  <c r="BD25" i="30"/>
  <c r="BD31" i="30"/>
  <c r="BD37" i="30"/>
  <c r="BD53" i="30"/>
  <c r="BD65" i="30"/>
  <c r="BD66" i="30"/>
  <c r="BD88" i="30"/>
  <c r="BD94" i="30"/>
  <c r="BD127" i="30"/>
  <c r="BD131" i="30"/>
  <c r="BD117" i="30"/>
  <c r="AT9" i="30"/>
  <c r="AU13" i="30"/>
  <c r="BE13" i="30" s="1"/>
  <c r="AT18" i="30"/>
  <c r="AT33" i="30"/>
  <c r="AT34" i="30"/>
  <c r="AT41" i="30"/>
  <c r="AT46" i="30"/>
  <c r="AT51" i="30"/>
  <c r="AT60" i="30"/>
  <c r="AT68" i="30"/>
  <c r="AT76" i="30"/>
  <c r="AT79" i="30"/>
  <c r="AT101" i="30"/>
  <c r="AU108" i="30"/>
  <c r="BE108" i="30" s="1"/>
  <c r="AT132" i="30"/>
  <c r="BD74" i="30"/>
  <c r="BD105" i="30"/>
  <c r="AU7" i="30"/>
  <c r="AU8" i="30"/>
  <c r="BE8" i="30" s="1"/>
  <c r="AU17" i="30"/>
  <c r="BE17" i="30" s="1"/>
  <c r="AU18" i="30"/>
  <c r="BE18" i="30" s="1"/>
  <c r="BD35" i="30"/>
  <c r="BD40" i="30"/>
  <c r="BD43" i="30"/>
  <c r="BD56" i="30"/>
  <c r="BD62" i="30"/>
  <c r="BD63" i="30"/>
  <c r="BD64" i="30"/>
  <c r="BD67" i="30"/>
  <c r="BD81" i="30"/>
  <c r="BD87" i="30"/>
  <c r="BD96" i="30"/>
  <c r="BD99" i="30"/>
  <c r="BD100" i="30"/>
  <c r="BD118" i="30"/>
  <c r="BD121" i="30"/>
  <c r="AU3" i="30"/>
  <c r="AT21" i="30"/>
  <c r="AT24" i="30"/>
  <c r="AT30" i="30"/>
  <c r="AU35" i="30"/>
  <c r="BE35" i="30" s="1"/>
  <c r="AT39" i="30"/>
  <c r="AU40" i="30"/>
  <c r="BE40" i="30" s="1"/>
  <c r="AT45" i="30"/>
  <c r="AT50" i="30"/>
  <c r="AT59" i="30"/>
  <c r="AU73" i="30"/>
  <c r="BE73" i="30" s="1"/>
  <c r="AU87" i="30"/>
  <c r="BE87" i="30" s="1"/>
  <c r="AT95" i="30"/>
  <c r="AT116" i="30"/>
  <c r="AT123" i="30"/>
  <c r="AT124" i="30"/>
  <c r="AT128" i="30"/>
  <c r="BD30" i="37"/>
  <c r="BE3" i="37"/>
  <c r="BB5" i="37"/>
  <c r="BE7" i="37"/>
  <c r="BD36" i="37"/>
  <c r="BD42" i="37"/>
  <c r="AZ91" i="36"/>
  <c r="AZ110" i="36"/>
  <c r="BD105" i="37"/>
  <c r="BD43" i="37"/>
  <c r="BD25" i="37"/>
  <c r="BD13" i="37"/>
  <c r="BD33" i="37"/>
  <c r="BD12" i="37"/>
  <c r="BD28" i="37"/>
  <c r="BD80" i="37"/>
  <c r="BD85" i="37"/>
  <c r="BD118" i="37"/>
  <c r="BD81" i="37"/>
  <c r="BD101" i="37"/>
  <c r="BD62" i="37"/>
  <c r="BD110" i="37"/>
  <c r="BD54" i="37"/>
  <c r="BD48" i="37"/>
  <c r="BD60" i="37"/>
  <c r="BD127" i="37"/>
  <c r="BB4" i="37"/>
  <c r="BE4" i="37"/>
  <c r="BB6" i="37"/>
  <c r="BE6" i="37"/>
  <c r="BD79" i="37"/>
  <c r="BD112" i="37"/>
  <c r="BD75" i="37"/>
  <c r="BD61" i="37"/>
  <c r="BD108" i="37"/>
  <c r="BD95" i="37"/>
  <c r="BD59" i="37"/>
  <c r="BD53" i="37"/>
  <c r="BD66" i="37"/>
  <c r="BD97" i="37"/>
  <c r="BD70" i="37"/>
  <c r="BD73" i="37"/>
  <c r="BD106" i="37"/>
  <c r="BD99" i="37"/>
  <c r="BD130" i="37"/>
  <c r="BD58" i="37"/>
  <c r="BD52" i="37"/>
  <c r="BD72" i="37"/>
  <c r="BD103" i="37"/>
  <c r="BD76" i="37"/>
  <c r="BD67" i="37"/>
  <c r="BD100" i="37"/>
  <c r="BD86" i="37"/>
  <c r="BD128" i="37"/>
  <c r="BD129" i="37"/>
  <c r="BD89" i="37"/>
  <c r="BD57" i="37"/>
  <c r="BD51" i="37"/>
  <c r="BD78" i="37"/>
  <c r="BD109" i="37"/>
  <c r="BD82" i="37"/>
  <c r="BD94" i="37"/>
  <c r="BD63" i="37"/>
  <c r="BD119" i="37"/>
  <c r="BD74" i="37"/>
  <c r="BD126" i="37"/>
  <c r="BD77" i="37"/>
  <c r="BD56" i="37"/>
  <c r="BD50" i="37"/>
  <c r="BD84" i="37"/>
  <c r="BD115" i="37"/>
  <c r="BD88" i="37"/>
  <c r="BB8" i="37"/>
  <c r="BD69" i="37"/>
  <c r="BD93" i="37"/>
  <c r="BD124" i="37"/>
  <c r="BD131" i="37"/>
  <c r="BD87" i="37"/>
  <c r="BD64" i="37"/>
  <c r="BD117" i="37"/>
  <c r="BD113" i="37"/>
  <c r="BD65" i="37"/>
  <c r="BD55" i="37"/>
  <c r="BD49" i="37"/>
  <c r="BD90" i="37"/>
  <c r="BD121" i="37"/>
  <c r="AZ103" i="36"/>
  <c r="AZ98" i="36"/>
  <c r="AZ87" i="36"/>
  <c r="AZ124" i="36"/>
  <c r="AZ123" i="36"/>
  <c r="AZ99" i="36"/>
  <c r="AZ82" i="36"/>
  <c r="AZ109" i="36"/>
  <c r="AZ96" i="36"/>
  <c r="AZ106" i="36"/>
  <c r="AZ77" i="36"/>
  <c r="AZ89" i="36"/>
  <c r="AZ102" i="36"/>
  <c r="AZ94" i="36"/>
  <c r="AZ95" i="36"/>
  <c r="AZ105" i="36"/>
  <c r="AZ114" i="36"/>
  <c r="AZ100" i="36"/>
  <c r="AZ115" i="36"/>
  <c r="AZ90" i="36"/>
  <c r="AZ78" i="36"/>
  <c r="AZ125" i="36"/>
  <c r="AZ101" i="36"/>
  <c r="AZ112" i="36"/>
  <c r="AZ122" i="36"/>
  <c r="AZ81" i="36"/>
  <c r="AZ118" i="36"/>
  <c r="BC13" i="36"/>
  <c r="AZ108" i="36"/>
  <c r="BC6" i="36"/>
  <c r="AZ127" i="36"/>
  <c r="AZ84" i="36"/>
  <c r="AZ72" i="36"/>
  <c r="AZ113" i="36"/>
  <c r="AZ119" i="36"/>
  <c r="AZ80" i="36"/>
  <c r="AZ129" i="36"/>
  <c r="AZ104" i="36"/>
  <c r="AZ79" i="36"/>
  <c r="AZ111" i="36"/>
  <c r="AZ88" i="36"/>
  <c r="AZ76" i="36"/>
  <c r="AZ121" i="36"/>
  <c r="AZ97" i="36"/>
  <c r="AZ120" i="36"/>
  <c r="AZ92" i="36"/>
  <c r="AZ83" i="36"/>
  <c r="AZ132" i="36"/>
  <c r="AZ75" i="36"/>
  <c r="AZ131" i="36"/>
  <c r="AZ107" i="36"/>
  <c r="AZ86" i="36"/>
  <c r="AZ74" i="36"/>
  <c r="AZ117" i="36"/>
  <c r="AZ93" i="36"/>
  <c r="AZ130" i="36"/>
  <c r="AZ128" i="36"/>
  <c r="AZ73" i="36"/>
  <c r="AZ85" i="36"/>
  <c r="AZ116" i="36"/>
  <c r="AZ126" i="36"/>
  <c r="BC3" i="36"/>
  <c r="BD13" i="31"/>
  <c r="BD41" i="31"/>
  <c r="BD30" i="31"/>
  <c r="BD37" i="31"/>
  <c r="BD94" i="31"/>
  <c r="BD101" i="31"/>
  <c r="BD58" i="31"/>
  <c r="BD54" i="31"/>
  <c r="BD38" i="31"/>
  <c r="BD34" i="31"/>
  <c r="BD26" i="31"/>
  <c r="BD33" i="31"/>
  <c r="BD90" i="31"/>
  <c r="BD97" i="31"/>
  <c r="BD126" i="31"/>
  <c r="BD22" i="31"/>
  <c r="BD29" i="31"/>
  <c r="BD86" i="31"/>
  <c r="BD93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D78" i="31"/>
  <c r="BD85" i="31"/>
  <c r="BD57" i="31"/>
  <c r="BD46" i="31"/>
  <c r="BD45" i="31"/>
  <c r="BD98" i="31"/>
  <c r="BD74" i="31"/>
  <c r="BD81" i="31"/>
  <c r="BD130" i="31"/>
  <c r="BD65" i="31"/>
  <c r="BD129" i="31"/>
  <c r="BD61" i="31"/>
  <c r="BD50" i="31"/>
  <c r="BD114" i="31"/>
  <c r="BD110" i="31"/>
  <c r="BD106" i="31"/>
  <c r="BD70" i="31"/>
  <c r="BD77" i="31"/>
  <c r="AU2" i="30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AT16" i="30"/>
  <c r="AU24" i="30"/>
  <c r="BE24" i="30" s="1"/>
  <c r="AT44" i="30"/>
  <c r="AU47" i="30"/>
  <c r="BE47" i="30" s="1"/>
  <c r="AT72" i="30"/>
  <c r="AT73" i="30"/>
  <c r="AT77" i="30"/>
  <c r="AU92" i="30"/>
  <c r="BE92" i="30" s="1"/>
  <c r="AU101" i="30"/>
  <c r="BE101" i="30" s="1"/>
  <c r="AT111" i="30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AT119" i="30"/>
  <c r="AT130" i="30"/>
  <c r="AU80" i="30"/>
  <c r="BE80" i="30" s="1"/>
  <c r="AU23" i="30"/>
  <c r="BE23" i="30" s="1"/>
  <c r="AU4" i="30"/>
  <c r="AT14" i="30"/>
  <c r="AU20" i="30"/>
  <c r="BE20" i="30" s="1"/>
  <c r="AT28" i="30"/>
  <c r="AU29" i="30"/>
  <c r="BE29" i="30" s="1"/>
  <c r="AT49" i="30"/>
  <c r="AT71" i="30"/>
  <c r="AT98" i="30"/>
  <c r="AT104" i="30"/>
  <c r="AT13" i="30"/>
  <c r="AT26" i="30"/>
  <c r="AT42" i="30"/>
  <c r="AU104" i="30"/>
  <c r="BE104" i="30" s="1"/>
  <c r="AT70" i="30"/>
  <c r="AU19" i="30"/>
  <c r="BE19" i="30" s="1"/>
  <c r="AU36" i="30"/>
  <c r="BE36" i="30" s="1"/>
  <c r="AT78" i="30"/>
  <c r="AT80" i="30"/>
  <c r="AT107" i="30"/>
  <c r="AT126" i="30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AT97" i="30"/>
  <c r="AU10" i="30"/>
  <c r="BE10" i="30" s="1"/>
  <c r="AU44" i="30"/>
  <c r="BE44" i="30" s="1"/>
  <c r="AU83" i="30"/>
  <c r="BE83" i="30" s="1"/>
  <c r="AU111" i="30"/>
  <c r="BE111" i="30" s="1"/>
  <c r="AT114" i="30"/>
  <c r="AT125" i="30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BD114" i="30" l="1"/>
  <c r="BD89" i="30"/>
  <c r="BD77" i="30"/>
  <c r="BD39" i="30"/>
  <c r="BD76" i="30"/>
  <c r="BD98" i="30"/>
  <c r="BD15" i="30"/>
  <c r="BD128" i="30"/>
  <c r="BD68" i="30"/>
  <c r="BD33" i="30"/>
  <c r="BD132" i="30"/>
  <c r="BD80" i="30"/>
  <c r="BD42" i="30"/>
  <c r="BD49" i="30"/>
  <c r="BD111" i="30"/>
  <c r="BD123" i="30"/>
  <c r="BD50" i="30"/>
  <c r="BD24" i="30"/>
  <c r="BE7" i="30"/>
  <c r="BB7" i="30"/>
  <c r="BD51" i="30"/>
  <c r="BE6" i="30"/>
  <c r="BB6" i="30"/>
  <c r="BD104" i="30"/>
  <c r="BD119" i="30"/>
  <c r="BD16" i="30"/>
  <c r="BD34" i="30"/>
  <c r="BD126" i="30"/>
  <c r="BD107" i="30"/>
  <c r="BE4" i="30"/>
  <c r="BB4" i="30"/>
  <c r="BD72" i="30"/>
  <c r="BD124" i="30"/>
  <c r="BD59" i="30"/>
  <c r="BD30" i="30"/>
  <c r="BE5" i="30"/>
  <c r="BB5" i="30"/>
  <c r="BD78" i="30"/>
  <c r="BD26" i="30"/>
  <c r="BD44" i="30"/>
  <c r="BD116" i="30"/>
  <c r="BD45" i="30"/>
  <c r="BD21" i="30"/>
  <c r="BD101" i="30"/>
  <c r="BD46" i="30"/>
  <c r="BD9" i="30"/>
  <c r="BB8" i="30"/>
  <c r="BD70" i="30"/>
  <c r="BD14" i="30"/>
  <c r="BD106" i="30"/>
  <c r="BD73" i="30"/>
  <c r="BD71" i="30"/>
  <c r="BD60" i="30"/>
  <c r="BD18" i="30"/>
  <c r="BD125" i="30"/>
  <c r="BD97" i="30"/>
  <c r="BD13" i="30"/>
  <c r="BD28" i="30"/>
  <c r="BD130" i="30"/>
  <c r="BE2" i="30"/>
  <c r="BB2" i="30"/>
  <c r="BD95" i="30"/>
  <c r="BE3" i="30"/>
  <c r="BB3" i="30"/>
  <c r="BD79" i="30"/>
  <c r="BD41" i="30"/>
  <c r="AU29" i="26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E143" i="25"/>
  <c r="AG143" i="25"/>
  <c r="AI143" i="25"/>
  <c r="AK143" i="25"/>
  <c r="AE144" i="25"/>
  <c r="AG144" i="25"/>
  <c r="AI144" i="25"/>
  <c r="AJ144" i="25"/>
  <c r="AK144" i="25"/>
  <c r="AG145" i="25"/>
  <c r="AH145" i="25"/>
  <c r="AH146" i="25"/>
  <c r="AK146" i="25"/>
  <c r="AG147" i="25"/>
  <c r="AI147" i="25"/>
  <c r="AJ147" i="25"/>
  <c r="AE148" i="25"/>
  <c r="AE149" i="25"/>
  <c r="AK149" i="25"/>
  <c r="AE150" i="25"/>
  <c r="AG150" i="25"/>
  <c r="AH151" i="25"/>
  <c r="AJ151" i="25"/>
  <c r="AK152" i="25"/>
  <c r="AG153" i="25"/>
  <c r="AI153" i="25"/>
  <c r="AJ153" i="25"/>
  <c r="AK153" i="25"/>
  <c r="AE154" i="25"/>
  <c r="AF154" i="25"/>
  <c r="AE155" i="25"/>
  <c r="AK155" i="25"/>
  <c r="AE156" i="25"/>
  <c r="AH156" i="25"/>
  <c r="AJ156" i="25"/>
  <c r="AG157" i="25"/>
  <c r="AH157" i="25"/>
  <c r="AI158" i="25"/>
  <c r="AK158" i="25"/>
  <c r="AG159" i="25"/>
  <c r="AE160" i="25"/>
  <c r="AG160" i="25"/>
  <c r="AJ160" i="25"/>
  <c r="AK160" i="25"/>
  <c r="AE161" i="25"/>
  <c r="AI161" i="25"/>
  <c r="AK161" i="25"/>
  <c r="AE162" i="25"/>
  <c r="AG162" i="25"/>
  <c r="AI162" i="25"/>
  <c r="AH163" i="25"/>
  <c r="AJ163" i="25"/>
  <c r="AI164" i="25"/>
  <c r="AK164" i="25"/>
  <c r="AJ165" i="25"/>
  <c r="AE166" i="25"/>
  <c r="AF166" i="25"/>
  <c r="AE167" i="25"/>
  <c r="AH167" i="25"/>
  <c r="AI167" i="25"/>
  <c r="AK167" i="25"/>
  <c r="AE168" i="25"/>
  <c r="AI168" i="25"/>
  <c r="AJ168" i="25"/>
  <c r="AG170" i="25"/>
  <c r="AI170" i="25"/>
  <c r="AK170" i="25"/>
  <c r="AG171" i="25"/>
  <c r="AE172" i="25"/>
  <c r="AG172" i="25"/>
  <c r="AE173" i="25"/>
  <c r="AH173" i="25"/>
  <c r="AE174" i="25"/>
  <c r="AG174" i="25"/>
  <c r="AH174" i="25"/>
  <c r="AJ174" i="25"/>
  <c r="AK174" i="25"/>
  <c r="AG175" i="25"/>
  <c r="AH175" i="25"/>
  <c r="AI175" i="25"/>
  <c r="AK176" i="25"/>
  <c r="AF177" i="25"/>
  <c r="AG177" i="25"/>
  <c r="AE178" i="25"/>
  <c r="AF178" i="25"/>
  <c r="AG178" i="25"/>
  <c r="AH178" i="25"/>
  <c r="AE179" i="25"/>
  <c r="AK179" i="25"/>
  <c r="AE180" i="25"/>
  <c r="AG180" i="25"/>
  <c r="AI180" i="25"/>
  <c r="AJ180" i="25"/>
  <c r="AH182" i="25"/>
  <c r="AK182" i="25"/>
  <c r="AI183" i="25"/>
  <c r="AE184" i="25"/>
  <c r="AE185" i="25"/>
  <c r="AI185" i="25"/>
  <c r="AK185" i="25"/>
  <c r="AE186" i="25"/>
  <c r="AF186" i="25"/>
  <c r="AI186" i="25"/>
  <c r="AK186" i="25"/>
  <c r="AH187" i="25"/>
  <c r="AK187" i="25"/>
  <c r="AG188" i="25"/>
  <c r="AH188" i="25"/>
  <c r="AK188" i="25"/>
  <c r="AF189" i="25"/>
  <c r="AG189" i="25"/>
  <c r="AJ189" i="25"/>
  <c r="AE190" i="25"/>
  <c r="AF190" i="25"/>
  <c r="AH190" i="25"/>
  <c r="AJ190" i="25"/>
  <c r="AK190" i="25"/>
  <c r="AE191" i="25"/>
  <c r="AI191" i="25"/>
  <c r="AK191" i="25"/>
  <c r="AE192" i="25"/>
  <c r="AJ192" i="25"/>
  <c r="AK192" i="25"/>
  <c r="AG193" i="25"/>
  <c r="AH194" i="25"/>
  <c r="AI194" i="25"/>
  <c r="AK194" i="25"/>
  <c r="AG195" i="25"/>
  <c r="AJ195" i="25"/>
  <c r="AE196" i="25"/>
  <c r="AG196" i="25"/>
  <c r="AH196" i="25"/>
  <c r="AK196" i="25"/>
  <c r="AE197" i="25"/>
  <c r="AE198" i="25"/>
  <c r="AF198" i="25"/>
  <c r="AG198" i="25"/>
  <c r="AI198" i="25"/>
  <c r="AJ198" i="25"/>
  <c r="AG199" i="25"/>
  <c r="AK200" i="25"/>
  <c r="AF201" i="25"/>
  <c r="AG201" i="25"/>
  <c r="AI201" i="25"/>
  <c r="AJ201" i="25"/>
  <c r="AK201" i="25"/>
  <c r="AE202" i="25"/>
  <c r="AF202" i="25"/>
  <c r="AG202" i="25"/>
  <c r="AE203" i="25"/>
  <c r="AI203" i="25"/>
  <c r="AK203" i="25"/>
  <c r="AE204" i="25"/>
  <c r="AG204" i="25"/>
  <c r="AI204" i="25"/>
  <c r="AJ204" i="25"/>
  <c r="AK204" i="25"/>
  <c r="AH205" i="25"/>
  <c r="AK205" i="25"/>
  <c r="AI206" i="25"/>
  <c r="AF207" i="25"/>
  <c r="AJ207" i="25"/>
  <c r="AK207" i="25"/>
  <c r="AE208" i="25"/>
  <c r="AJ208" i="25"/>
  <c r="AE209" i="25"/>
  <c r="AH209" i="25"/>
  <c r="AI209" i="25"/>
  <c r="AK209" i="25"/>
  <c r="AE210" i="25"/>
  <c r="AF210" i="25"/>
  <c r="AG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I141" i="25"/>
  <c r="AJ141" i="25"/>
  <c r="AK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AE141" i="25" s="1"/>
  <c r="N141" i="25"/>
  <c r="O141" i="25"/>
  <c r="P141" i="25"/>
  <c r="AH141" i="25" s="1"/>
  <c r="Q141" i="25"/>
  <c r="R141" i="25"/>
  <c r="S141" i="25"/>
  <c r="L142" i="25"/>
  <c r="M142" i="25"/>
  <c r="N142" i="25"/>
  <c r="O142" i="25"/>
  <c r="P142" i="25"/>
  <c r="AH142" i="25" s="1"/>
  <c r="Q142" i="25"/>
  <c r="AI142" i="25" s="1"/>
  <c r="R142" i="25"/>
  <c r="AJ142" i="25" s="1"/>
  <c r="S142" i="25"/>
  <c r="AK142" i="25" s="1"/>
  <c r="L143" i="25"/>
  <c r="M143" i="25"/>
  <c r="N143" i="25"/>
  <c r="AF143" i="25" s="1"/>
  <c r="O143" i="25"/>
  <c r="P143" i="25"/>
  <c r="AH143" i="25" s="1"/>
  <c r="Q143" i="25"/>
  <c r="R143" i="25"/>
  <c r="AJ143" i="25" s="1"/>
  <c r="S143" i="25"/>
  <c r="L144" i="25"/>
  <c r="M144" i="25"/>
  <c r="N144" i="25"/>
  <c r="AF144" i="25" s="1"/>
  <c r="O144" i="25"/>
  <c r="P144" i="25"/>
  <c r="AH144" i="25" s="1"/>
  <c r="Q144" i="25"/>
  <c r="R144" i="25"/>
  <c r="S144" i="25"/>
  <c r="L145" i="25"/>
  <c r="M145" i="25"/>
  <c r="AE145" i="25" s="1"/>
  <c r="N145" i="25"/>
  <c r="AF145" i="25" s="1"/>
  <c r="O145" i="25"/>
  <c r="P145" i="25"/>
  <c r="Q145" i="25"/>
  <c r="AI145" i="25" s="1"/>
  <c r="R145" i="25"/>
  <c r="AJ145" i="25" s="1"/>
  <c r="S145" i="25"/>
  <c r="AK145" i="25" s="1"/>
  <c r="L146" i="25"/>
  <c r="M146" i="25"/>
  <c r="AE146" i="25" s="1"/>
  <c r="N146" i="25"/>
  <c r="AF146" i="25" s="1"/>
  <c r="O146" i="25"/>
  <c r="AG146" i="25" s="1"/>
  <c r="P146" i="25"/>
  <c r="Q146" i="25"/>
  <c r="AI146" i="25" s="1"/>
  <c r="R146" i="25"/>
  <c r="AJ146" i="25" s="1"/>
  <c r="S146" i="25"/>
  <c r="L147" i="25"/>
  <c r="M147" i="25"/>
  <c r="AE147" i="25" s="1"/>
  <c r="N147" i="25"/>
  <c r="AF147" i="25" s="1"/>
  <c r="O147" i="25"/>
  <c r="P147" i="25"/>
  <c r="AH147" i="25" s="1"/>
  <c r="Q147" i="25"/>
  <c r="R147" i="25"/>
  <c r="S147" i="25"/>
  <c r="AK147" i="25" s="1"/>
  <c r="L148" i="25"/>
  <c r="M148" i="25"/>
  <c r="N148" i="25"/>
  <c r="AF148" i="25" s="1"/>
  <c r="O148" i="25"/>
  <c r="AG148" i="25" s="1"/>
  <c r="P148" i="25"/>
  <c r="AH148" i="25" s="1"/>
  <c r="Q148" i="25"/>
  <c r="AI148" i="25" s="1"/>
  <c r="R148" i="25"/>
  <c r="AJ148" i="25" s="1"/>
  <c r="S148" i="25"/>
  <c r="AK148" i="25" s="1"/>
  <c r="L149" i="25"/>
  <c r="M149" i="25"/>
  <c r="N149" i="25"/>
  <c r="AF149" i="25" s="1"/>
  <c r="O149" i="25"/>
  <c r="AG149" i="25" s="1"/>
  <c r="P149" i="25"/>
  <c r="AH149" i="25" s="1"/>
  <c r="Q149" i="25"/>
  <c r="AI149" i="25" s="1"/>
  <c r="R149" i="25"/>
  <c r="AJ149" i="25" s="1"/>
  <c r="S149" i="25"/>
  <c r="L150" i="25"/>
  <c r="M150" i="25"/>
  <c r="N150" i="25"/>
  <c r="AF150" i="25" s="1"/>
  <c r="O150" i="25"/>
  <c r="P150" i="25"/>
  <c r="AH150" i="25" s="1"/>
  <c r="Q150" i="25"/>
  <c r="AI150" i="25" s="1"/>
  <c r="R150" i="25"/>
  <c r="AJ150" i="25" s="1"/>
  <c r="S150" i="25"/>
  <c r="AK150" i="25" s="1"/>
  <c r="L151" i="25"/>
  <c r="M151" i="25"/>
  <c r="AE151" i="25" s="1"/>
  <c r="N151" i="25"/>
  <c r="AF151" i="25" s="1"/>
  <c r="O151" i="25"/>
  <c r="AG151" i="25" s="1"/>
  <c r="P151" i="25"/>
  <c r="Q151" i="25"/>
  <c r="AI151" i="25" s="1"/>
  <c r="R151" i="25"/>
  <c r="S151" i="25"/>
  <c r="AK151" i="25" s="1"/>
  <c r="L152" i="25"/>
  <c r="M152" i="25"/>
  <c r="AE152" i="25" s="1"/>
  <c r="N152" i="25"/>
  <c r="AF152" i="25" s="1"/>
  <c r="O152" i="25"/>
  <c r="AG152" i="25" s="1"/>
  <c r="P152" i="25"/>
  <c r="AH152" i="25" s="1"/>
  <c r="Q152" i="25"/>
  <c r="AI152" i="25" s="1"/>
  <c r="R152" i="25"/>
  <c r="AJ152" i="25" s="1"/>
  <c r="S152" i="25"/>
  <c r="L153" i="25"/>
  <c r="M153" i="25"/>
  <c r="AE153" i="25" s="1"/>
  <c r="N153" i="25"/>
  <c r="AF153" i="25" s="1"/>
  <c r="O153" i="25"/>
  <c r="P153" i="25"/>
  <c r="AH153" i="25" s="1"/>
  <c r="Q153" i="25"/>
  <c r="R153" i="25"/>
  <c r="S153" i="25"/>
  <c r="L154" i="25"/>
  <c r="M154" i="25"/>
  <c r="N154" i="25"/>
  <c r="O154" i="25"/>
  <c r="AG154" i="25" s="1"/>
  <c r="P154" i="25"/>
  <c r="AH154" i="25" s="1"/>
  <c r="Q154" i="25"/>
  <c r="AI154" i="25" s="1"/>
  <c r="R154" i="25"/>
  <c r="AJ154" i="25" s="1"/>
  <c r="S154" i="25"/>
  <c r="AK154" i="25" s="1"/>
  <c r="L155" i="25"/>
  <c r="M155" i="25"/>
  <c r="N155" i="25"/>
  <c r="AF155" i="25" s="1"/>
  <c r="O155" i="25"/>
  <c r="AG155" i="25" s="1"/>
  <c r="P155" i="25"/>
  <c r="AH155" i="25" s="1"/>
  <c r="Q155" i="25"/>
  <c r="AI155" i="25" s="1"/>
  <c r="R155" i="25"/>
  <c r="AJ155" i="25" s="1"/>
  <c r="S155" i="25"/>
  <c r="L156" i="25"/>
  <c r="M156" i="25"/>
  <c r="N156" i="25"/>
  <c r="AF156" i="25" s="1"/>
  <c r="O156" i="25"/>
  <c r="AG156" i="25" s="1"/>
  <c r="P156" i="25"/>
  <c r="Q156" i="25"/>
  <c r="AI156" i="25" s="1"/>
  <c r="R156" i="25"/>
  <c r="S156" i="25"/>
  <c r="AK156" i="25" s="1"/>
  <c r="L157" i="25"/>
  <c r="M157" i="25"/>
  <c r="AE157" i="25" s="1"/>
  <c r="N157" i="25"/>
  <c r="AF157" i="25" s="1"/>
  <c r="O157" i="25"/>
  <c r="P157" i="25"/>
  <c r="Q157" i="25"/>
  <c r="AI157" i="25" s="1"/>
  <c r="R157" i="25"/>
  <c r="AJ157" i="25" s="1"/>
  <c r="S157" i="25"/>
  <c r="AK157" i="25" s="1"/>
  <c r="L158" i="25"/>
  <c r="M158" i="25"/>
  <c r="AE158" i="25" s="1"/>
  <c r="N158" i="25"/>
  <c r="AF158" i="25" s="1"/>
  <c r="O158" i="25"/>
  <c r="AG158" i="25" s="1"/>
  <c r="P158" i="25"/>
  <c r="AH158" i="25" s="1"/>
  <c r="Q158" i="25"/>
  <c r="R158" i="25"/>
  <c r="AJ158" i="25" s="1"/>
  <c r="S158" i="25"/>
  <c r="L159" i="25"/>
  <c r="M159" i="25"/>
  <c r="AE159" i="25" s="1"/>
  <c r="N159" i="25"/>
  <c r="AF159" i="25" s="1"/>
  <c r="O159" i="25"/>
  <c r="P159" i="25"/>
  <c r="AH159" i="25" s="1"/>
  <c r="Q159" i="25"/>
  <c r="AI159" i="25" s="1"/>
  <c r="R159" i="25"/>
  <c r="AJ159" i="25" s="1"/>
  <c r="S159" i="25"/>
  <c r="AK159" i="25" s="1"/>
  <c r="L160" i="25"/>
  <c r="M160" i="25"/>
  <c r="N160" i="25"/>
  <c r="AF160" i="25" s="1"/>
  <c r="O160" i="25"/>
  <c r="P160" i="25"/>
  <c r="AH160" i="25" s="1"/>
  <c r="Q160" i="25"/>
  <c r="AI160" i="25" s="1"/>
  <c r="R160" i="25"/>
  <c r="S160" i="25"/>
  <c r="L161" i="25"/>
  <c r="M161" i="25"/>
  <c r="N161" i="25"/>
  <c r="AF161" i="25" s="1"/>
  <c r="O161" i="25"/>
  <c r="AG161" i="25" s="1"/>
  <c r="P161" i="25"/>
  <c r="AH161" i="25" s="1"/>
  <c r="Q161" i="25"/>
  <c r="R161" i="25"/>
  <c r="AJ161" i="25" s="1"/>
  <c r="S161" i="25"/>
  <c r="L162" i="25"/>
  <c r="M162" i="25"/>
  <c r="N162" i="25"/>
  <c r="AF162" i="25" s="1"/>
  <c r="O162" i="25"/>
  <c r="P162" i="25"/>
  <c r="AH162" i="25" s="1"/>
  <c r="Q162" i="25"/>
  <c r="R162" i="25"/>
  <c r="AJ162" i="25" s="1"/>
  <c r="S162" i="25"/>
  <c r="AK162" i="25" s="1"/>
  <c r="L163" i="25"/>
  <c r="M163" i="25"/>
  <c r="AE163" i="25" s="1"/>
  <c r="N163" i="25"/>
  <c r="AF163" i="25" s="1"/>
  <c r="O163" i="25"/>
  <c r="AG163" i="25" s="1"/>
  <c r="P163" i="25"/>
  <c r="Q163" i="25"/>
  <c r="AI163" i="25" s="1"/>
  <c r="R163" i="25"/>
  <c r="S163" i="25"/>
  <c r="AK163" i="25" s="1"/>
  <c r="L164" i="25"/>
  <c r="M164" i="25"/>
  <c r="AE164" i="25" s="1"/>
  <c r="N164" i="25"/>
  <c r="AF164" i="25" s="1"/>
  <c r="O164" i="25"/>
  <c r="AG164" i="25" s="1"/>
  <c r="P164" i="25"/>
  <c r="AH164" i="25" s="1"/>
  <c r="Q164" i="25"/>
  <c r="R164" i="25"/>
  <c r="AJ164" i="25" s="1"/>
  <c r="S164" i="25"/>
  <c r="L165" i="25"/>
  <c r="M165" i="25"/>
  <c r="AE165" i="25" s="1"/>
  <c r="N165" i="25"/>
  <c r="AF165" i="25" s="1"/>
  <c r="O165" i="25"/>
  <c r="AG165" i="25" s="1"/>
  <c r="P165" i="25"/>
  <c r="AH165" i="25" s="1"/>
  <c r="Q165" i="25"/>
  <c r="AI165" i="25" s="1"/>
  <c r="R165" i="25"/>
  <c r="S165" i="25"/>
  <c r="AK165" i="25" s="1"/>
  <c r="L166" i="25"/>
  <c r="M166" i="25"/>
  <c r="N166" i="25"/>
  <c r="O166" i="25"/>
  <c r="AG166" i="25" s="1"/>
  <c r="P166" i="25"/>
  <c r="AH166" i="25" s="1"/>
  <c r="Q166" i="25"/>
  <c r="AI166" i="25" s="1"/>
  <c r="R166" i="25"/>
  <c r="AJ166" i="25" s="1"/>
  <c r="S166" i="25"/>
  <c r="AK166" i="25" s="1"/>
  <c r="L167" i="25"/>
  <c r="M167" i="25"/>
  <c r="N167" i="25"/>
  <c r="AF167" i="25" s="1"/>
  <c r="O167" i="25"/>
  <c r="AG167" i="25" s="1"/>
  <c r="P167" i="25"/>
  <c r="Q167" i="25"/>
  <c r="R167" i="25"/>
  <c r="AJ167" i="25" s="1"/>
  <c r="S167" i="25"/>
  <c r="L168" i="25"/>
  <c r="M168" i="25"/>
  <c r="N168" i="25"/>
  <c r="AF168" i="25" s="1"/>
  <c r="O168" i="25"/>
  <c r="AG168" i="25" s="1"/>
  <c r="P168" i="25"/>
  <c r="AH168" i="25" s="1"/>
  <c r="Q168" i="25"/>
  <c r="R168" i="25"/>
  <c r="S168" i="25"/>
  <c r="AK168" i="25" s="1"/>
  <c r="L169" i="25"/>
  <c r="M169" i="25"/>
  <c r="AE169" i="25" s="1"/>
  <c r="N169" i="25"/>
  <c r="AF169" i="25" s="1"/>
  <c r="O169" i="25"/>
  <c r="AG169" i="25" s="1"/>
  <c r="P169" i="25"/>
  <c r="AH169" i="25" s="1"/>
  <c r="Q169" i="25"/>
  <c r="AI169" i="25" s="1"/>
  <c r="R169" i="25"/>
  <c r="AJ169" i="25" s="1"/>
  <c r="S169" i="25"/>
  <c r="AK169" i="25" s="1"/>
  <c r="L170" i="25"/>
  <c r="M170" i="25"/>
  <c r="AE170" i="25" s="1"/>
  <c r="N170" i="25"/>
  <c r="AF170" i="25" s="1"/>
  <c r="O170" i="25"/>
  <c r="P170" i="25"/>
  <c r="AH170" i="25" s="1"/>
  <c r="Q170" i="25"/>
  <c r="R170" i="25"/>
  <c r="AJ170" i="25" s="1"/>
  <c r="S170" i="25"/>
  <c r="L171" i="25"/>
  <c r="M171" i="25"/>
  <c r="AE171" i="25" s="1"/>
  <c r="N171" i="25"/>
  <c r="AF171" i="25" s="1"/>
  <c r="O171" i="25"/>
  <c r="P171" i="25"/>
  <c r="AH171" i="25" s="1"/>
  <c r="Q171" i="25"/>
  <c r="AI171" i="25" s="1"/>
  <c r="R171" i="25"/>
  <c r="AJ171" i="25" s="1"/>
  <c r="S171" i="25"/>
  <c r="AK171" i="25" s="1"/>
  <c r="L172" i="25"/>
  <c r="M172" i="25"/>
  <c r="N172" i="25"/>
  <c r="AF172" i="25" s="1"/>
  <c r="O172" i="25"/>
  <c r="P172" i="25"/>
  <c r="AH172" i="25" s="1"/>
  <c r="Q172" i="25"/>
  <c r="AI172" i="25" s="1"/>
  <c r="R172" i="25"/>
  <c r="AJ172" i="25" s="1"/>
  <c r="S172" i="25"/>
  <c r="AK172" i="25" s="1"/>
  <c r="L173" i="25"/>
  <c r="M173" i="25"/>
  <c r="N173" i="25"/>
  <c r="AF173" i="25" s="1"/>
  <c r="O173" i="25"/>
  <c r="AG173" i="25" s="1"/>
  <c r="P173" i="25"/>
  <c r="Q173" i="25"/>
  <c r="AI173" i="25" s="1"/>
  <c r="R173" i="25"/>
  <c r="AJ173" i="25" s="1"/>
  <c r="S173" i="25"/>
  <c r="AK173" i="25" s="1"/>
  <c r="L174" i="25"/>
  <c r="M174" i="25"/>
  <c r="N174" i="25"/>
  <c r="AF174" i="25" s="1"/>
  <c r="O174" i="25"/>
  <c r="P174" i="25"/>
  <c r="Q174" i="25"/>
  <c r="AI174" i="25" s="1"/>
  <c r="R174" i="25"/>
  <c r="S174" i="25"/>
  <c r="L175" i="25"/>
  <c r="M175" i="25"/>
  <c r="AE175" i="25" s="1"/>
  <c r="N175" i="25"/>
  <c r="AF175" i="25" s="1"/>
  <c r="O175" i="25"/>
  <c r="P175" i="25"/>
  <c r="Q175" i="25"/>
  <c r="R175" i="25"/>
  <c r="AJ175" i="25" s="1"/>
  <c r="S175" i="25"/>
  <c r="AK175" i="25" s="1"/>
  <c r="L176" i="25"/>
  <c r="M176" i="25"/>
  <c r="AE176" i="25" s="1"/>
  <c r="N176" i="25"/>
  <c r="AF176" i="25" s="1"/>
  <c r="O176" i="25"/>
  <c r="AG176" i="25" s="1"/>
  <c r="P176" i="25"/>
  <c r="AH176" i="25" s="1"/>
  <c r="Q176" i="25"/>
  <c r="AI176" i="25" s="1"/>
  <c r="R176" i="25"/>
  <c r="AJ176" i="25" s="1"/>
  <c r="S176" i="25"/>
  <c r="L177" i="25"/>
  <c r="M177" i="25"/>
  <c r="AE177" i="25" s="1"/>
  <c r="N177" i="25"/>
  <c r="O177" i="25"/>
  <c r="P177" i="25"/>
  <c r="AH177" i="25" s="1"/>
  <c r="Q177" i="25"/>
  <c r="AI177" i="25" s="1"/>
  <c r="R177" i="25"/>
  <c r="AJ177" i="25" s="1"/>
  <c r="S177" i="25"/>
  <c r="AK177" i="25" s="1"/>
  <c r="L178" i="25"/>
  <c r="M178" i="25"/>
  <c r="N178" i="25"/>
  <c r="O178" i="25"/>
  <c r="P178" i="25"/>
  <c r="Q178" i="25"/>
  <c r="AI178" i="25" s="1"/>
  <c r="R178" i="25"/>
  <c r="AJ178" i="25" s="1"/>
  <c r="S178" i="25"/>
  <c r="AK178" i="25" s="1"/>
  <c r="L179" i="25"/>
  <c r="M179" i="25"/>
  <c r="N179" i="25"/>
  <c r="AF179" i="25" s="1"/>
  <c r="O179" i="25"/>
  <c r="AG179" i="25" s="1"/>
  <c r="P179" i="25"/>
  <c r="AH179" i="25" s="1"/>
  <c r="Q179" i="25"/>
  <c r="AI179" i="25" s="1"/>
  <c r="R179" i="25"/>
  <c r="AJ179" i="25" s="1"/>
  <c r="S179" i="25"/>
  <c r="L180" i="25"/>
  <c r="M180" i="25"/>
  <c r="N180" i="25"/>
  <c r="AF180" i="25" s="1"/>
  <c r="O180" i="25"/>
  <c r="P180" i="25"/>
  <c r="AH180" i="25" s="1"/>
  <c r="Q180" i="25"/>
  <c r="R180" i="25"/>
  <c r="S180" i="25"/>
  <c r="AK180" i="25" s="1"/>
  <c r="L181" i="25"/>
  <c r="M181" i="25"/>
  <c r="AE181" i="25" s="1"/>
  <c r="N181" i="25"/>
  <c r="AF181" i="25" s="1"/>
  <c r="O181" i="25"/>
  <c r="AG181" i="25" s="1"/>
  <c r="P181" i="25"/>
  <c r="AH181" i="25" s="1"/>
  <c r="Q181" i="25"/>
  <c r="AI181" i="25" s="1"/>
  <c r="R181" i="25"/>
  <c r="AJ181" i="25" s="1"/>
  <c r="S181" i="25"/>
  <c r="AK181" i="25" s="1"/>
  <c r="L182" i="25"/>
  <c r="M182" i="25"/>
  <c r="AE182" i="25" s="1"/>
  <c r="N182" i="25"/>
  <c r="AF182" i="25" s="1"/>
  <c r="O182" i="25"/>
  <c r="AG182" i="25" s="1"/>
  <c r="P182" i="25"/>
  <c r="Q182" i="25"/>
  <c r="AI182" i="25" s="1"/>
  <c r="R182" i="25"/>
  <c r="AJ182" i="25" s="1"/>
  <c r="S182" i="25"/>
  <c r="L183" i="25"/>
  <c r="M183" i="25"/>
  <c r="AE183" i="25" s="1"/>
  <c r="N183" i="25"/>
  <c r="AF183" i="25" s="1"/>
  <c r="O183" i="25"/>
  <c r="AG183" i="25" s="1"/>
  <c r="P183" i="25"/>
  <c r="AH183" i="25" s="1"/>
  <c r="Q183" i="25"/>
  <c r="R183" i="25"/>
  <c r="AJ183" i="25" s="1"/>
  <c r="S183" i="25"/>
  <c r="AK183" i="25" s="1"/>
  <c r="L184" i="25"/>
  <c r="M184" i="25"/>
  <c r="N184" i="25"/>
  <c r="AF184" i="25" s="1"/>
  <c r="O184" i="25"/>
  <c r="AG184" i="25" s="1"/>
  <c r="P184" i="25"/>
  <c r="AH184" i="25" s="1"/>
  <c r="Q184" i="25"/>
  <c r="AI184" i="25" s="1"/>
  <c r="R184" i="25"/>
  <c r="AJ184" i="25" s="1"/>
  <c r="S184" i="25"/>
  <c r="AK184" i="25" s="1"/>
  <c r="L185" i="25"/>
  <c r="M185" i="25"/>
  <c r="N185" i="25"/>
  <c r="AF185" i="25" s="1"/>
  <c r="O185" i="25"/>
  <c r="AG185" i="25" s="1"/>
  <c r="P185" i="25"/>
  <c r="AH185" i="25" s="1"/>
  <c r="Q185" i="25"/>
  <c r="R185" i="25"/>
  <c r="AJ185" i="25" s="1"/>
  <c r="S185" i="25"/>
  <c r="L186" i="25"/>
  <c r="M186" i="25"/>
  <c r="N186" i="25"/>
  <c r="O186" i="25"/>
  <c r="AG186" i="25" s="1"/>
  <c r="P186" i="25"/>
  <c r="AH186" i="25" s="1"/>
  <c r="Q186" i="25"/>
  <c r="R186" i="25"/>
  <c r="AJ186" i="25" s="1"/>
  <c r="S186" i="25"/>
  <c r="L187" i="25"/>
  <c r="M187" i="25"/>
  <c r="AE187" i="25" s="1"/>
  <c r="N187" i="25"/>
  <c r="AF187" i="25" s="1"/>
  <c r="O187" i="25"/>
  <c r="AG187" i="25" s="1"/>
  <c r="P187" i="25"/>
  <c r="Q187" i="25"/>
  <c r="AI187" i="25" s="1"/>
  <c r="R187" i="25"/>
  <c r="AJ187" i="25" s="1"/>
  <c r="S187" i="25"/>
  <c r="L188" i="25"/>
  <c r="M188" i="25"/>
  <c r="AE188" i="25" s="1"/>
  <c r="N188" i="25"/>
  <c r="AF188" i="25" s="1"/>
  <c r="O188" i="25"/>
  <c r="P188" i="25"/>
  <c r="Q188" i="25"/>
  <c r="AI188" i="25" s="1"/>
  <c r="R188" i="25"/>
  <c r="AJ188" i="25" s="1"/>
  <c r="S188" i="25"/>
  <c r="L189" i="25"/>
  <c r="M189" i="25"/>
  <c r="AE189" i="25" s="1"/>
  <c r="N189" i="25"/>
  <c r="O189" i="25"/>
  <c r="P189" i="25"/>
  <c r="AH189" i="25" s="1"/>
  <c r="Q189" i="25"/>
  <c r="AI189" i="25" s="1"/>
  <c r="R189" i="25"/>
  <c r="S189" i="25"/>
  <c r="AK189" i="25" s="1"/>
  <c r="L190" i="25"/>
  <c r="M190" i="25"/>
  <c r="N190" i="25"/>
  <c r="O190" i="25"/>
  <c r="AG190" i="25" s="1"/>
  <c r="P190" i="25"/>
  <c r="Q190" i="25"/>
  <c r="AI190" i="25" s="1"/>
  <c r="R190" i="25"/>
  <c r="S190" i="25"/>
  <c r="L191" i="25"/>
  <c r="M191" i="25"/>
  <c r="N191" i="25"/>
  <c r="AF191" i="25" s="1"/>
  <c r="O191" i="25"/>
  <c r="AG191" i="25" s="1"/>
  <c r="P191" i="25"/>
  <c r="AH191" i="25" s="1"/>
  <c r="Q191" i="25"/>
  <c r="R191" i="25"/>
  <c r="AJ191" i="25" s="1"/>
  <c r="S191" i="25"/>
  <c r="L192" i="25"/>
  <c r="M192" i="25"/>
  <c r="N192" i="25"/>
  <c r="AF192" i="25" s="1"/>
  <c r="O192" i="25"/>
  <c r="AG192" i="25" s="1"/>
  <c r="P192" i="25"/>
  <c r="AH192" i="25" s="1"/>
  <c r="Q192" i="25"/>
  <c r="AI192" i="25" s="1"/>
  <c r="R192" i="25"/>
  <c r="S192" i="25"/>
  <c r="L193" i="25"/>
  <c r="M193" i="25"/>
  <c r="AE193" i="25" s="1"/>
  <c r="N193" i="25"/>
  <c r="AF193" i="25" s="1"/>
  <c r="O193" i="25"/>
  <c r="P193" i="25"/>
  <c r="AH193" i="25" s="1"/>
  <c r="Q193" i="25"/>
  <c r="AI193" i="25" s="1"/>
  <c r="R193" i="25"/>
  <c r="AJ193" i="25" s="1"/>
  <c r="S193" i="25"/>
  <c r="AK193" i="25" s="1"/>
  <c r="L194" i="25"/>
  <c r="M194" i="25"/>
  <c r="AE194" i="25" s="1"/>
  <c r="N194" i="25"/>
  <c r="AF194" i="25" s="1"/>
  <c r="O194" i="25"/>
  <c r="AG194" i="25" s="1"/>
  <c r="P194" i="25"/>
  <c r="Q194" i="25"/>
  <c r="R194" i="25"/>
  <c r="AJ194" i="25" s="1"/>
  <c r="S194" i="25"/>
  <c r="L195" i="25"/>
  <c r="M195" i="25"/>
  <c r="AE195" i="25" s="1"/>
  <c r="N195" i="25"/>
  <c r="AF195" i="25" s="1"/>
  <c r="O195" i="25"/>
  <c r="P195" i="25"/>
  <c r="AH195" i="25" s="1"/>
  <c r="Q195" i="25"/>
  <c r="AI195" i="25" s="1"/>
  <c r="R195" i="25"/>
  <c r="S195" i="25"/>
  <c r="AK195" i="25" s="1"/>
  <c r="L196" i="25"/>
  <c r="M196" i="25"/>
  <c r="N196" i="25"/>
  <c r="AF196" i="25" s="1"/>
  <c r="O196" i="25"/>
  <c r="P196" i="25"/>
  <c r="Q196" i="25"/>
  <c r="AI196" i="25" s="1"/>
  <c r="R196" i="25"/>
  <c r="AJ196" i="25" s="1"/>
  <c r="S196" i="25"/>
  <c r="L197" i="25"/>
  <c r="M197" i="25"/>
  <c r="N197" i="25"/>
  <c r="AF197" i="25" s="1"/>
  <c r="O197" i="25"/>
  <c r="AG197" i="25" s="1"/>
  <c r="P197" i="25"/>
  <c r="AH197" i="25" s="1"/>
  <c r="Q197" i="25"/>
  <c r="AI197" i="25" s="1"/>
  <c r="R197" i="25"/>
  <c r="AJ197" i="25" s="1"/>
  <c r="S197" i="25"/>
  <c r="AK197" i="25" s="1"/>
  <c r="L198" i="25"/>
  <c r="M198" i="25"/>
  <c r="N198" i="25"/>
  <c r="O198" i="25"/>
  <c r="P198" i="25"/>
  <c r="AH198" i="25" s="1"/>
  <c r="Q198" i="25"/>
  <c r="R198" i="25"/>
  <c r="S198" i="25"/>
  <c r="AK198" i="25" s="1"/>
  <c r="L199" i="25"/>
  <c r="M199" i="25"/>
  <c r="AE199" i="25" s="1"/>
  <c r="N199" i="25"/>
  <c r="AF199" i="25" s="1"/>
  <c r="O199" i="25"/>
  <c r="P199" i="25"/>
  <c r="AH199" i="25" s="1"/>
  <c r="Q199" i="25"/>
  <c r="AI199" i="25" s="1"/>
  <c r="R199" i="25"/>
  <c r="AJ199" i="25" s="1"/>
  <c r="S199" i="25"/>
  <c r="AK199" i="25" s="1"/>
  <c r="L200" i="25"/>
  <c r="M200" i="25"/>
  <c r="AE200" i="25" s="1"/>
  <c r="N200" i="25"/>
  <c r="AF200" i="25" s="1"/>
  <c r="O200" i="25"/>
  <c r="AG200" i="25" s="1"/>
  <c r="P200" i="25"/>
  <c r="AH200" i="25" s="1"/>
  <c r="Q200" i="25"/>
  <c r="AI200" i="25" s="1"/>
  <c r="R200" i="25"/>
  <c r="AJ200" i="25" s="1"/>
  <c r="S200" i="25"/>
  <c r="L201" i="25"/>
  <c r="M201" i="25"/>
  <c r="AE201" i="25" s="1"/>
  <c r="N201" i="25"/>
  <c r="O201" i="25"/>
  <c r="P201" i="25"/>
  <c r="AH201" i="25" s="1"/>
  <c r="Q201" i="25"/>
  <c r="R201" i="25"/>
  <c r="S201" i="25"/>
  <c r="L202" i="25"/>
  <c r="M202" i="25"/>
  <c r="N202" i="25"/>
  <c r="O202" i="25"/>
  <c r="P202" i="25"/>
  <c r="AH202" i="25" s="1"/>
  <c r="Q202" i="25"/>
  <c r="AI202" i="25" s="1"/>
  <c r="R202" i="25"/>
  <c r="AJ202" i="25" s="1"/>
  <c r="S202" i="25"/>
  <c r="AK202" i="25" s="1"/>
  <c r="L203" i="25"/>
  <c r="M203" i="25"/>
  <c r="N203" i="25"/>
  <c r="AF203" i="25" s="1"/>
  <c r="O203" i="25"/>
  <c r="AG203" i="25" s="1"/>
  <c r="P203" i="25"/>
  <c r="AH203" i="25" s="1"/>
  <c r="Q203" i="25"/>
  <c r="R203" i="25"/>
  <c r="AJ203" i="25" s="1"/>
  <c r="S203" i="25"/>
  <c r="L204" i="25"/>
  <c r="M204" i="25"/>
  <c r="N204" i="25"/>
  <c r="AF204" i="25" s="1"/>
  <c r="O204" i="25"/>
  <c r="P204" i="25"/>
  <c r="AH204" i="25" s="1"/>
  <c r="Q204" i="25"/>
  <c r="R204" i="25"/>
  <c r="S204" i="25"/>
  <c r="L205" i="25"/>
  <c r="M205" i="25"/>
  <c r="AE205" i="25" s="1"/>
  <c r="N205" i="25"/>
  <c r="AF205" i="25" s="1"/>
  <c r="O205" i="25"/>
  <c r="AG205" i="25" s="1"/>
  <c r="P205" i="25"/>
  <c r="Q205" i="25"/>
  <c r="AI205" i="25" s="1"/>
  <c r="R205" i="25"/>
  <c r="AJ205" i="25" s="1"/>
  <c r="S205" i="25"/>
  <c r="L206" i="25"/>
  <c r="M206" i="25"/>
  <c r="AE206" i="25" s="1"/>
  <c r="N206" i="25"/>
  <c r="AF206" i="25" s="1"/>
  <c r="O206" i="25"/>
  <c r="AG206" i="25" s="1"/>
  <c r="P206" i="25"/>
  <c r="AH206" i="25" s="1"/>
  <c r="Q206" i="25"/>
  <c r="R206" i="25"/>
  <c r="AJ206" i="25" s="1"/>
  <c r="S206" i="25"/>
  <c r="AK206" i="25" s="1"/>
  <c r="L207" i="25"/>
  <c r="M207" i="25"/>
  <c r="AE207" i="25" s="1"/>
  <c r="N207" i="25"/>
  <c r="O207" i="25"/>
  <c r="AG207" i="25" s="1"/>
  <c r="P207" i="25"/>
  <c r="AH207" i="25" s="1"/>
  <c r="Q207" i="25"/>
  <c r="AI207" i="25" s="1"/>
  <c r="R207" i="25"/>
  <c r="S207" i="25"/>
  <c r="L208" i="25"/>
  <c r="M208" i="25"/>
  <c r="N208" i="25"/>
  <c r="AF208" i="25" s="1"/>
  <c r="O208" i="25"/>
  <c r="AG208" i="25" s="1"/>
  <c r="P208" i="25"/>
  <c r="AH208" i="25" s="1"/>
  <c r="Q208" i="25"/>
  <c r="AI208" i="25" s="1"/>
  <c r="R208" i="25"/>
  <c r="S208" i="25"/>
  <c r="AK208" i="25" s="1"/>
  <c r="L209" i="25"/>
  <c r="M209" i="25"/>
  <c r="N209" i="25"/>
  <c r="AF209" i="25" s="1"/>
  <c r="O209" i="25"/>
  <c r="AG209" i="25" s="1"/>
  <c r="P209" i="25"/>
  <c r="Q209" i="25"/>
  <c r="R209" i="25"/>
  <c r="AJ209" i="25" s="1"/>
  <c r="S209" i="25"/>
  <c r="L210" i="25"/>
  <c r="M210" i="25"/>
  <c r="N210" i="25"/>
  <c r="O210" i="25"/>
  <c r="P210" i="25"/>
  <c r="AH210" i="25" s="1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I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AY67" i="36" l="1"/>
  <c r="AZ67" i="31"/>
  <c r="AY58" i="36"/>
  <c r="AZ58" i="31"/>
  <c r="AY34" i="36"/>
  <c r="AZ34" i="31"/>
  <c r="AY69" i="36"/>
  <c r="AZ69" i="31"/>
  <c r="AY63" i="36"/>
  <c r="AZ63" i="31"/>
  <c r="AY60" i="36"/>
  <c r="AZ60" i="31"/>
  <c r="AY54" i="36"/>
  <c r="AZ54" i="31"/>
  <c r="AY45" i="36"/>
  <c r="AZ45" i="31"/>
  <c r="AY42" i="36"/>
  <c r="AZ42" i="31"/>
  <c r="AY39" i="36"/>
  <c r="AZ39" i="31"/>
  <c r="AY36" i="36"/>
  <c r="AZ36" i="31"/>
  <c r="AY33" i="36"/>
  <c r="AZ33" i="31"/>
  <c r="AY30" i="36"/>
  <c r="AZ30" i="31"/>
  <c r="AY27" i="36"/>
  <c r="AZ27" i="31"/>
  <c r="AY24" i="36"/>
  <c r="AZ24" i="31"/>
  <c r="AY18" i="36"/>
  <c r="AZ18" i="31"/>
  <c r="AY15" i="36"/>
  <c r="AZ15" i="31"/>
  <c r="AY12" i="36"/>
  <c r="AZ12" i="31"/>
  <c r="AY9" i="36"/>
  <c r="AZ9" i="31"/>
  <c r="AY6" i="36"/>
  <c r="AZ6" i="31"/>
  <c r="AY3" i="36"/>
  <c r="AZ3" i="31"/>
  <c r="AY59" i="36"/>
  <c r="AZ59" i="31"/>
  <c r="AY56" i="36"/>
  <c r="AZ56" i="31"/>
  <c r="AY50" i="36"/>
  <c r="AZ50" i="31"/>
  <c r="AY44" i="36"/>
  <c r="AZ44" i="31"/>
  <c r="AY41" i="36"/>
  <c r="AZ41" i="31"/>
  <c r="AY38" i="36"/>
  <c r="AZ38" i="31"/>
  <c r="AY32" i="36"/>
  <c r="AZ32" i="31"/>
  <c r="AY29" i="36"/>
  <c r="AZ29" i="31"/>
  <c r="AY26" i="36"/>
  <c r="AZ26" i="31"/>
  <c r="AY23" i="36"/>
  <c r="AZ23" i="31"/>
  <c r="AY20" i="36"/>
  <c r="AZ20" i="31"/>
  <c r="AY17" i="36"/>
  <c r="AZ17" i="31"/>
  <c r="AY11" i="36"/>
  <c r="AZ11" i="31"/>
  <c r="AY8" i="36"/>
  <c r="AZ8" i="31"/>
  <c r="AY68" i="36"/>
  <c r="AZ68" i="31"/>
  <c r="AY64" i="36"/>
  <c r="AZ64" i="31"/>
  <c r="AY61" i="36"/>
  <c r="AZ61" i="31"/>
  <c r="AY55" i="36"/>
  <c r="AZ55" i="31"/>
  <c r="AY43" i="36"/>
  <c r="AZ43" i="31"/>
  <c r="AY37" i="36"/>
  <c r="AZ37" i="31"/>
  <c r="AY31" i="36"/>
  <c r="AZ31" i="31"/>
  <c r="AY40" i="36"/>
  <c r="AZ40" i="31"/>
  <c r="AY28" i="36"/>
  <c r="AZ28" i="31"/>
  <c r="AY22" i="36"/>
  <c r="AZ22" i="31"/>
  <c r="AY16" i="36"/>
  <c r="AZ16" i="31"/>
  <c r="AY7" i="36"/>
  <c r="AZ7" i="31"/>
  <c r="AY2" i="36"/>
  <c r="AZ2" i="31"/>
  <c r="AY71" i="36"/>
  <c r="AZ71" i="31"/>
  <c r="AY70" i="36"/>
  <c r="AZ70" i="31"/>
  <c r="AY66" i="36"/>
  <c r="AZ66" i="31"/>
  <c r="AY57" i="36"/>
  <c r="AZ57" i="31"/>
  <c r="AY53" i="36"/>
  <c r="AZ53" i="31"/>
  <c r="AY51" i="36"/>
  <c r="AZ51" i="31"/>
  <c r="AY48" i="36"/>
  <c r="AZ48" i="31"/>
  <c r="AY46" i="36"/>
  <c r="AZ46" i="31"/>
  <c r="AY35" i="36"/>
  <c r="AZ35" i="31"/>
  <c r="AY25" i="36"/>
  <c r="AZ25" i="31"/>
  <c r="AY21" i="36"/>
  <c r="AZ21" i="31"/>
  <c r="AY19" i="36"/>
  <c r="AZ19" i="31"/>
  <c r="AY13" i="36"/>
  <c r="AZ13" i="31"/>
  <c r="AY10" i="36"/>
  <c r="AZ10" i="31"/>
  <c r="AY4" i="36"/>
  <c r="AZ4" i="31"/>
  <c r="AY65" i="36"/>
  <c r="AZ65" i="31"/>
  <c r="AY62" i="36"/>
  <c r="AZ62" i="31"/>
  <c r="AY47" i="36"/>
  <c r="AZ47" i="31"/>
  <c r="AY14" i="36"/>
  <c r="AZ14" i="31"/>
  <c r="AY5" i="36"/>
  <c r="AZ5" i="31"/>
  <c r="AY52" i="36"/>
  <c r="AZ52" i="31"/>
  <c r="AY49" i="36"/>
  <c r="AZ49" i="31"/>
  <c r="AX70" i="36"/>
  <c r="AY70" i="31"/>
  <c r="AX58" i="36"/>
  <c r="AY58" i="31"/>
  <c r="AX28" i="36"/>
  <c r="AY28" i="31"/>
  <c r="AX67" i="36"/>
  <c r="AY67" i="31"/>
  <c r="AX64" i="36"/>
  <c r="AY64" i="31"/>
  <c r="AX61" i="36"/>
  <c r="AY61" i="31"/>
  <c r="AX55" i="36"/>
  <c r="AY55" i="31"/>
  <c r="AX52" i="36"/>
  <c r="AY52" i="31"/>
  <c r="AX49" i="36"/>
  <c r="AY49" i="31"/>
  <c r="AX46" i="36"/>
  <c r="AY46" i="31"/>
  <c r="AX43" i="36"/>
  <c r="AY43" i="31"/>
  <c r="AX40" i="36"/>
  <c r="AY40" i="31"/>
  <c r="AX37" i="36"/>
  <c r="AY37" i="31"/>
  <c r="AX34" i="36"/>
  <c r="AY34" i="31"/>
  <c r="AX31" i="36"/>
  <c r="AY31" i="31"/>
  <c r="AX25" i="36"/>
  <c r="AY25" i="31"/>
  <c r="AX22" i="36"/>
  <c r="AY22" i="31"/>
  <c r="AX19" i="36"/>
  <c r="AY19" i="31"/>
  <c r="AX16" i="36"/>
  <c r="AY16" i="31"/>
  <c r="AX13" i="36"/>
  <c r="AY13" i="31"/>
  <c r="AX10" i="36"/>
  <c r="AY10" i="31"/>
  <c r="AX7" i="36"/>
  <c r="AY7" i="31"/>
  <c r="AX4" i="36"/>
  <c r="AY4" i="31"/>
  <c r="AX66" i="36"/>
  <c r="AY66" i="31"/>
  <c r="AX63" i="36"/>
  <c r="AY63" i="31"/>
  <c r="AX60" i="36"/>
  <c r="AY60" i="31"/>
  <c r="AX57" i="36"/>
  <c r="AY57" i="31"/>
  <c r="AX54" i="36"/>
  <c r="AY54" i="31"/>
  <c r="AX48" i="36"/>
  <c r="AY48" i="31"/>
  <c r="AX45" i="36"/>
  <c r="AY45" i="31"/>
  <c r="AX42" i="36"/>
  <c r="AY42" i="31"/>
  <c r="AX39" i="36"/>
  <c r="AY39" i="31"/>
  <c r="AX36" i="36"/>
  <c r="AY36" i="31"/>
  <c r="AX33" i="36"/>
  <c r="AY33" i="31"/>
  <c r="AX30" i="36"/>
  <c r="AY30" i="31"/>
  <c r="AX27" i="36"/>
  <c r="AY27" i="31"/>
  <c r="AX18" i="36"/>
  <c r="AY18" i="31"/>
  <c r="AX15" i="36"/>
  <c r="AY15" i="31"/>
  <c r="AX6" i="36"/>
  <c r="AY6" i="31"/>
  <c r="AX3" i="36"/>
  <c r="AY3" i="31"/>
  <c r="AX47" i="36"/>
  <c r="AY47" i="31"/>
  <c r="AX44" i="36"/>
  <c r="AY44" i="31"/>
  <c r="AX38" i="36"/>
  <c r="AY38" i="31"/>
  <c r="AX32" i="36"/>
  <c r="AY32" i="31"/>
  <c r="AX23" i="36"/>
  <c r="AY23" i="31"/>
  <c r="AX20" i="36"/>
  <c r="AY20" i="31"/>
  <c r="AX11" i="36"/>
  <c r="AY11" i="31"/>
  <c r="AX9" i="36"/>
  <c r="AY9" i="31"/>
  <c r="AX65" i="36"/>
  <c r="AY65" i="31"/>
  <c r="AX59" i="36"/>
  <c r="AY59" i="31"/>
  <c r="AX29" i="36"/>
  <c r="AY29" i="31"/>
  <c r="AX24" i="36"/>
  <c r="AY24" i="31"/>
  <c r="AX21" i="36"/>
  <c r="AY21" i="31"/>
  <c r="AX2" i="36"/>
  <c r="AY2" i="31"/>
  <c r="AX71" i="36"/>
  <c r="AY71" i="31"/>
  <c r="AX12" i="36"/>
  <c r="AY12" i="31"/>
  <c r="AX5" i="36"/>
  <c r="AY5" i="31"/>
  <c r="AX62" i="36"/>
  <c r="AY62" i="31"/>
  <c r="AX56" i="36"/>
  <c r="AY56" i="31"/>
  <c r="AX35" i="36"/>
  <c r="AY35" i="31"/>
  <c r="AX8" i="36"/>
  <c r="AY8" i="31"/>
  <c r="AX68" i="36"/>
  <c r="AY68" i="31"/>
  <c r="AX69" i="36"/>
  <c r="AY69" i="31"/>
  <c r="AX17" i="36"/>
  <c r="AY17" i="31"/>
  <c r="AX53" i="36"/>
  <c r="AY53" i="31"/>
  <c r="AX50" i="36"/>
  <c r="AY50" i="31"/>
  <c r="AX51" i="36"/>
  <c r="AY51" i="31"/>
  <c r="AX41" i="36"/>
  <c r="AY41" i="31"/>
  <c r="AX26" i="36"/>
  <c r="AY26" i="31"/>
  <c r="AX14" i="36"/>
  <c r="AY14" i="31"/>
  <c r="AW49" i="36"/>
  <c r="AX49" i="31"/>
  <c r="AW69" i="36"/>
  <c r="AX69" i="31"/>
  <c r="AW66" i="36"/>
  <c r="AX66" i="31"/>
  <c r="AW63" i="36"/>
  <c r="AX63" i="31"/>
  <c r="AW60" i="36"/>
  <c r="AX60" i="31"/>
  <c r="AW57" i="36"/>
  <c r="AX57" i="31"/>
  <c r="AW54" i="36"/>
  <c r="AX54" i="31"/>
  <c r="AW51" i="36"/>
  <c r="AX51" i="31"/>
  <c r="AW48" i="36"/>
  <c r="AX48" i="31"/>
  <c r="AW45" i="36"/>
  <c r="AX45" i="31"/>
  <c r="AW42" i="36"/>
  <c r="AX42" i="31"/>
  <c r="AW39" i="36"/>
  <c r="AX39" i="31"/>
  <c r="AW33" i="36"/>
  <c r="AX33" i="31"/>
  <c r="AW30" i="36"/>
  <c r="AX30" i="31"/>
  <c r="AW27" i="36"/>
  <c r="AX27" i="31"/>
  <c r="AW24" i="36"/>
  <c r="AX24" i="31"/>
  <c r="AW21" i="36"/>
  <c r="AX21" i="31"/>
  <c r="AW18" i="36"/>
  <c r="AX18" i="31"/>
  <c r="AW15" i="36"/>
  <c r="AX15" i="31"/>
  <c r="AW12" i="36"/>
  <c r="AX12" i="31"/>
  <c r="AW9" i="36"/>
  <c r="AX9" i="31"/>
  <c r="AW6" i="36"/>
  <c r="AX6" i="31"/>
  <c r="AW3" i="36"/>
  <c r="AX3" i="31"/>
  <c r="AW61" i="36"/>
  <c r="AX61" i="31"/>
  <c r="AW58" i="36"/>
  <c r="AX58" i="31"/>
  <c r="AW43" i="36"/>
  <c r="AX43" i="31"/>
  <c r="AW40" i="36"/>
  <c r="AX40" i="31"/>
  <c r="AW37" i="36"/>
  <c r="AX37" i="31"/>
  <c r="AW34" i="36"/>
  <c r="AX34" i="31"/>
  <c r="AW16" i="36"/>
  <c r="AX16" i="31"/>
  <c r="AW13" i="36"/>
  <c r="AX13" i="31"/>
  <c r="AW10" i="36"/>
  <c r="AX10" i="31"/>
  <c r="AW7" i="36"/>
  <c r="AX7" i="31"/>
  <c r="AW68" i="36"/>
  <c r="AX68" i="31"/>
  <c r="AW56" i="36"/>
  <c r="AX56" i="31"/>
  <c r="AW53" i="36"/>
  <c r="AX53" i="31"/>
  <c r="AW50" i="36"/>
  <c r="AX50" i="31"/>
  <c r="AW38" i="36"/>
  <c r="AX38" i="31"/>
  <c r="AW35" i="36"/>
  <c r="AX35" i="31"/>
  <c r="AW32" i="36"/>
  <c r="AX32" i="31"/>
  <c r="AW26" i="36"/>
  <c r="AX26" i="31"/>
  <c r="AW20" i="36"/>
  <c r="AX20" i="31"/>
  <c r="AW17" i="36"/>
  <c r="AX17" i="31"/>
  <c r="AW11" i="36"/>
  <c r="AX11" i="31"/>
  <c r="AW71" i="36"/>
  <c r="AX71" i="31"/>
  <c r="AW46" i="36"/>
  <c r="AX46" i="31"/>
  <c r="AW36" i="36"/>
  <c r="AX36" i="31"/>
  <c r="AW28" i="36"/>
  <c r="AX28" i="31"/>
  <c r="AW14" i="36"/>
  <c r="AX14" i="31"/>
  <c r="AW8" i="36"/>
  <c r="AX8" i="31"/>
  <c r="AW4" i="36"/>
  <c r="AX4" i="31"/>
  <c r="AW65" i="36"/>
  <c r="AX65" i="31"/>
  <c r="AW44" i="36"/>
  <c r="AX44" i="31"/>
  <c r="AW29" i="36"/>
  <c r="AX29" i="31"/>
  <c r="AW23" i="36"/>
  <c r="AX23" i="31"/>
  <c r="AW19" i="36"/>
  <c r="AX19" i="31"/>
  <c r="AW2" i="36"/>
  <c r="AX2" i="31"/>
  <c r="AW70" i="36"/>
  <c r="AX70" i="31"/>
  <c r="AW41" i="36"/>
  <c r="AX41" i="31"/>
  <c r="AW67" i="36"/>
  <c r="AX67" i="31"/>
  <c r="AW64" i="36"/>
  <c r="AX64" i="31"/>
  <c r="AW55" i="36"/>
  <c r="AX55" i="31"/>
  <c r="AW52" i="36"/>
  <c r="AX52" i="31"/>
  <c r="AW47" i="36"/>
  <c r="AX47" i="31"/>
  <c r="AW31" i="36"/>
  <c r="AX31" i="31"/>
  <c r="AW25" i="36"/>
  <c r="AX25" i="31"/>
  <c r="AW22" i="36"/>
  <c r="AX22" i="31"/>
  <c r="AW5" i="36"/>
  <c r="AX5" i="31"/>
  <c r="AW62" i="36"/>
  <c r="AX62" i="31"/>
  <c r="AW59" i="36"/>
  <c r="AX59" i="31"/>
  <c r="AV67" i="36"/>
  <c r="AW67" i="31"/>
  <c r="AV64" i="36"/>
  <c r="AW64" i="31"/>
  <c r="AV61" i="36"/>
  <c r="AW61" i="31"/>
  <c r="AV58" i="36"/>
  <c r="AW58" i="31"/>
  <c r="AV40" i="36"/>
  <c r="AW40" i="31"/>
  <c r="AV31" i="36"/>
  <c r="AW31" i="31"/>
  <c r="AV22" i="36"/>
  <c r="AW22" i="31"/>
  <c r="AV19" i="36"/>
  <c r="AW19" i="31"/>
  <c r="AV16" i="36"/>
  <c r="AW16" i="31"/>
  <c r="AV13" i="36"/>
  <c r="AW13" i="31"/>
  <c r="AV4" i="36"/>
  <c r="AW4" i="31"/>
  <c r="AV69" i="36"/>
  <c r="AW69" i="31"/>
  <c r="AV63" i="36"/>
  <c r="AW63" i="31"/>
  <c r="AV60" i="36"/>
  <c r="AW60" i="31"/>
  <c r="AV54" i="36"/>
  <c r="AW54" i="31"/>
  <c r="AV45" i="36"/>
  <c r="AW45" i="31"/>
  <c r="AV42" i="36"/>
  <c r="AW42" i="31"/>
  <c r="AV33" i="36"/>
  <c r="AW33" i="31"/>
  <c r="AV30" i="36"/>
  <c r="AW30" i="31"/>
  <c r="AV27" i="36"/>
  <c r="AW27" i="31"/>
  <c r="AV21" i="36"/>
  <c r="AW21" i="31"/>
  <c r="AV15" i="36"/>
  <c r="AW15" i="31"/>
  <c r="AV9" i="36"/>
  <c r="AW9" i="31"/>
  <c r="AV3" i="36"/>
  <c r="AW3" i="31"/>
  <c r="AV71" i="36"/>
  <c r="AW71" i="31"/>
  <c r="AV68" i="36"/>
  <c r="AW68" i="31"/>
  <c r="AV65" i="36"/>
  <c r="AW65" i="31"/>
  <c r="AV62" i="36"/>
  <c r="AW62" i="31"/>
  <c r="AV59" i="36"/>
  <c r="AW59" i="31"/>
  <c r="AV56" i="36"/>
  <c r="AW56" i="31"/>
  <c r="AV53" i="36"/>
  <c r="AW53" i="31"/>
  <c r="AV50" i="36"/>
  <c r="AW50" i="31"/>
  <c r="AV47" i="36"/>
  <c r="AW47" i="31"/>
  <c r="AV44" i="36"/>
  <c r="AW44" i="31"/>
  <c r="AV41" i="36"/>
  <c r="AW41" i="31"/>
  <c r="AV38" i="36"/>
  <c r="AW38" i="31"/>
  <c r="AV32" i="36"/>
  <c r="AW32" i="31"/>
  <c r="AV29" i="36"/>
  <c r="AW29" i="31"/>
  <c r="AV26" i="36"/>
  <c r="AW26" i="31"/>
  <c r="AV23" i="36"/>
  <c r="AW23" i="31"/>
  <c r="AV20" i="36"/>
  <c r="AW20" i="31"/>
  <c r="AV14" i="36"/>
  <c r="AW14" i="31"/>
  <c r="AV11" i="36"/>
  <c r="AW11" i="31"/>
  <c r="AV8" i="36"/>
  <c r="AW8" i="31"/>
  <c r="AV5" i="36"/>
  <c r="AW5" i="31"/>
  <c r="AV2" i="36"/>
  <c r="AW2" i="31"/>
  <c r="AV52" i="36"/>
  <c r="AW52" i="31"/>
  <c r="AV46" i="36"/>
  <c r="AW46" i="31"/>
  <c r="AV37" i="36"/>
  <c r="AW37" i="31"/>
  <c r="AV25" i="36"/>
  <c r="AW25" i="31"/>
  <c r="AV10" i="36"/>
  <c r="AW10" i="31"/>
  <c r="AV57" i="36"/>
  <c r="AW57" i="31"/>
  <c r="AV51" i="36"/>
  <c r="AW51" i="31"/>
  <c r="AV7" i="36"/>
  <c r="AW7" i="31"/>
  <c r="AV70" i="36"/>
  <c r="AW70" i="31"/>
  <c r="AV35" i="36"/>
  <c r="AW35" i="31"/>
  <c r="AV34" i="36"/>
  <c r="AW34" i="31"/>
  <c r="AV28" i="36"/>
  <c r="AW28" i="31"/>
  <c r="AV17" i="36"/>
  <c r="AW17" i="31"/>
  <c r="AV6" i="36"/>
  <c r="AW6" i="31"/>
  <c r="AV18" i="36"/>
  <c r="AW18" i="31"/>
  <c r="AV39" i="36"/>
  <c r="AW39" i="31"/>
  <c r="AV66" i="36"/>
  <c r="AW66" i="31"/>
  <c r="AV55" i="36"/>
  <c r="AW55" i="31"/>
  <c r="AV48" i="36"/>
  <c r="AW48" i="31"/>
  <c r="AV43" i="36"/>
  <c r="AW43" i="31"/>
  <c r="AV36" i="36"/>
  <c r="AW36" i="31"/>
  <c r="AV24" i="36"/>
  <c r="AW24" i="31"/>
  <c r="AV12" i="36"/>
  <c r="AW12" i="31"/>
  <c r="AV49" i="36"/>
  <c r="AW49" i="31"/>
  <c r="AU69" i="36"/>
  <c r="AV69" i="31"/>
  <c r="AU66" i="36"/>
  <c r="AV66" i="31"/>
  <c r="AU51" i="36"/>
  <c r="AV51" i="31"/>
  <c r="AU48" i="36"/>
  <c r="AV48" i="31"/>
  <c r="AU45" i="36"/>
  <c r="AV45" i="31"/>
  <c r="AU42" i="36"/>
  <c r="AV42" i="31"/>
  <c r="AU30" i="36"/>
  <c r="AV30" i="31"/>
  <c r="AU27" i="36"/>
  <c r="AV27" i="31"/>
  <c r="AU24" i="36"/>
  <c r="AV24" i="31"/>
  <c r="AU15" i="36"/>
  <c r="AV15" i="31"/>
  <c r="AU12" i="36"/>
  <c r="AV12" i="31"/>
  <c r="AU9" i="36"/>
  <c r="AV9" i="31"/>
  <c r="AU68" i="36"/>
  <c r="AV68" i="31"/>
  <c r="AU53" i="36"/>
  <c r="AV53" i="31"/>
  <c r="AU47" i="36"/>
  <c r="AV47" i="31"/>
  <c r="AU44" i="36"/>
  <c r="AV44" i="31"/>
  <c r="AU29" i="36"/>
  <c r="AV29" i="31"/>
  <c r="AU26" i="36"/>
  <c r="AV26" i="31"/>
  <c r="AU17" i="36"/>
  <c r="AV17" i="31"/>
  <c r="AU70" i="36"/>
  <c r="AV70" i="31"/>
  <c r="AU67" i="36"/>
  <c r="AV67" i="31"/>
  <c r="AU64" i="36"/>
  <c r="AV64" i="31"/>
  <c r="AU61" i="36"/>
  <c r="AV61" i="31"/>
  <c r="AU58" i="36"/>
  <c r="AV58" i="31"/>
  <c r="AU55" i="36"/>
  <c r="AV55" i="31"/>
  <c r="AU52" i="36"/>
  <c r="AV52" i="31"/>
  <c r="AU46" i="36"/>
  <c r="AV46" i="31"/>
  <c r="AU43" i="36"/>
  <c r="AV43" i="31"/>
  <c r="AU40" i="36"/>
  <c r="AV40" i="31"/>
  <c r="AU37" i="36"/>
  <c r="AV37" i="31"/>
  <c r="AU34" i="36"/>
  <c r="AV34" i="31"/>
  <c r="AU28" i="36"/>
  <c r="AV28" i="31"/>
  <c r="AU25" i="36"/>
  <c r="AV25" i="31"/>
  <c r="AU22" i="36"/>
  <c r="AV22" i="31"/>
  <c r="AU19" i="36"/>
  <c r="AV19" i="31"/>
  <c r="AU16" i="36"/>
  <c r="AV16" i="31"/>
  <c r="AU13" i="36"/>
  <c r="AV13" i="31"/>
  <c r="AU10" i="36"/>
  <c r="AV10" i="31"/>
  <c r="AU7" i="36"/>
  <c r="AV7" i="31"/>
  <c r="AU4" i="36"/>
  <c r="AV4" i="31"/>
  <c r="AU59" i="36"/>
  <c r="AV59" i="31"/>
  <c r="AU33" i="36"/>
  <c r="AV33" i="31"/>
  <c r="AU32" i="36"/>
  <c r="AV32" i="31"/>
  <c r="AU6" i="36"/>
  <c r="AV6" i="31"/>
  <c r="AU63" i="36"/>
  <c r="AV63" i="31"/>
  <c r="AU60" i="36"/>
  <c r="AV60" i="31"/>
  <c r="AU57" i="36"/>
  <c r="AV57" i="31"/>
  <c r="AU49" i="36"/>
  <c r="AV49" i="31"/>
  <c r="AU31" i="36"/>
  <c r="AV31" i="31"/>
  <c r="AU5" i="36"/>
  <c r="AV5" i="31"/>
  <c r="AU56" i="36"/>
  <c r="AV56" i="31"/>
  <c r="AU41" i="36"/>
  <c r="AV41" i="31"/>
  <c r="AU39" i="36"/>
  <c r="AV39" i="31"/>
  <c r="AU36" i="36"/>
  <c r="AV36" i="31"/>
  <c r="AU23" i="36"/>
  <c r="AV23" i="31"/>
  <c r="AU54" i="36"/>
  <c r="AV54" i="31"/>
  <c r="AU50" i="36"/>
  <c r="AV50" i="31"/>
  <c r="AU18" i="36"/>
  <c r="AV18" i="31"/>
  <c r="AU14" i="36"/>
  <c r="AV14" i="31"/>
  <c r="AU3" i="36"/>
  <c r="AV3" i="31"/>
  <c r="AU35" i="36"/>
  <c r="AV35" i="31"/>
  <c r="AU2" i="36"/>
  <c r="AV2" i="31"/>
  <c r="AU65" i="36"/>
  <c r="AV65" i="31"/>
  <c r="AU21" i="36"/>
  <c r="AV21" i="31"/>
  <c r="AU20" i="36"/>
  <c r="AV20" i="31"/>
  <c r="AU71" i="36"/>
  <c r="AV71" i="31"/>
  <c r="AU62" i="36"/>
  <c r="AV62" i="31"/>
  <c r="AU38" i="36"/>
  <c r="AV38" i="31"/>
  <c r="AU11" i="36"/>
  <c r="AV11" i="31"/>
  <c r="AU8" i="36"/>
  <c r="AV8" i="31"/>
  <c r="AT70" i="36"/>
  <c r="AU70" i="31"/>
  <c r="AT67" i="36"/>
  <c r="AU67" i="31"/>
  <c r="AT64" i="36"/>
  <c r="AU64" i="31"/>
  <c r="AT61" i="36"/>
  <c r="AU61" i="31"/>
  <c r="AT58" i="36"/>
  <c r="AU58" i="31"/>
  <c r="AT55" i="36"/>
  <c r="AU55" i="31"/>
  <c r="AT52" i="36"/>
  <c r="AU52" i="31"/>
  <c r="AT49" i="36"/>
  <c r="AU49" i="31"/>
  <c r="AT46" i="36"/>
  <c r="AU46" i="31"/>
  <c r="AT43" i="36"/>
  <c r="AU43" i="31"/>
  <c r="AT40" i="36"/>
  <c r="AU40" i="31"/>
  <c r="AT37" i="36"/>
  <c r="AU37" i="31"/>
  <c r="AT34" i="36"/>
  <c r="AU34" i="31"/>
  <c r="AT31" i="36"/>
  <c r="AU31" i="31"/>
  <c r="AT28" i="36"/>
  <c r="AU28" i="31"/>
  <c r="AT25" i="36"/>
  <c r="AU25" i="31"/>
  <c r="AT22" i="36"/>
  <c r="AU22" i="31"/>
  <c r="AT19" i="36"/>
  <c r="AU19" i="31"/>
  <c r="AT16" i="36"/>
  <c r="AU16" i="31"/>
  <c r="AT13" i="36"/>
  <c r="AU13" i="31"/>
  <c r="AT10" i="36"/>
  <c r="AU10" i="31"/>
  <c r="AT7" i="36"/>
  <c r="AU7" i="31"/>
  <c r="AT4" i="36"/>
  <c r="AU4" i="31"/>
  <c r="AT69" i="36"/>
  <c r="AU69" i="31"/>
  <c r="AT66" i="36"/>
  <c r="AU66" i="31"/>
  <c r="AT60" i="36"/>
  <c r="AU60" i="31"/>
  <c r="AT57" i="36"/>
  <c r="AU57" i="31"/>
  <c r="AT54" i="36"/>
  <c r="AU54" i="31"/>
  <c r="AT48" i="36"/>
  <c r="AU48" i="31"/>
  <c r="AT45" i="36"/>
  <c r="AU45" i="31"/>
  <c r="AT42" i="36"/>
  <c r="AU42" i="31"/>
  <c r="AT36" i="36"/>
  <c r="AU36" i="31"/>
  <c r="AT33" i="36"/>
  <c r="AU33" i="31"/>
  <c r="AT30" i="36"/>
  <c r="AU30" i="31"/>
  <c r="AT24" i="36"/>
  <c r="AU24" i="31"/>
  <c r="AT21" i="36"/>
  <c r="AU21" i="31"/>
  <c r="AT18" i="36"/>
  <c r="AU18" i="31"/>
  <c r="AT12" i="36"/>
  <c r="AU12" i="31"/>
  <c r="AT9" i="36"/>
  <c r="AU9" i="31"/>
  <c r="AT6" i="36"/>
  <c r="AU6" i="31"/>
  <c r="AT65" i="36"/>
  <c r="AU65" i="31"/>
  <c r="AT56" i="36"/>
  <c r="AU56" i="31"/>
  <c r="AT53" i="36"/>
  <c r="AU53" i="31"/>
  <c r="AT44" i="36"/>
  <c r="AU44" i="31"/>
  <c r="AT41" i="36"/>
  <c r="AU41" i="31"/>
  <c r="AT35" i="36"/>
  <c r="AU35" i="31"/>
  <c r="AT32" i="36"/>
  <c r="AU32" i="31"/>
  <c r="AT29" i="36"/>
  <c r="AU29" i="31"/>
  <c r="AT26" i="36"/>
  <c r="AU26" i="31"/>
  <c r="AT23" i="36"/>
  <c r="AU23" i="31"/>
  <c r="AT20" i="36"/>
  <c r="AU20" i="31"/>
  <c r="AT17" i="36"/>
  <c r="AU17" i="31"/>
  <c r="AT14" i="36"/>
  <c r="AU14" i="31"/>
  <c r="AT11" i="36"/>
  <c r="AU11" i="31"/>
  <c r="AT8" i="36"/>
  <c r="AU8" i="31"/>
  <c r="AT5" i="36"/>
  <c r="AU5" i="31"/>
  <c r="AT15" i="36"/>
  <c r="AU15" i="31"/>
  <c r="AT71" i="36"/>
  <c r="AU71" i="31"/>
  <c r="AT62" i="36"/>
  <c r="AU62" i="31"/>
  <c r="AT59" i="36"/>
  <c r="AU59" i="31"/>
  <c r="AT50" i="36"/>
  <c r="AU50" i="31"/>
  <c r="AT47" i="36"/>
  <c r="AU47" i="31"/>
  <c r="AT38" i="36"/>
  <c r="AU38" i="31"/>
  <c r="AT51" i="36"/>
  <c r="AU51" i="31"/>
  <c r="AT3" i="36"/>
  <c r="AU3" i="31"/>
  <c r="AT2" i="36"/>
  <c r="AU2" i="31"/>
  <c r="AT63" i="36"/>
  <c r="AU63" i="31"/>
  <c r="AT39" i="36"/>
  <c r="AU39" i="31"/>
  <c r="AT27" i="36"/>
  <c r="AU27" i="31"/>
  <c r="AT68" i="36"/>
  <c r="AU68" i="31"/>
  <c r="AS67" i="36"/>
  <c r="AT67" i="31"/>
  <c r="AS61" i="36"/>
  <c r="AT61" i="31"/>
  <c r="BC61" i="31" s="1"/>
  <c r="AS55" i="36"/>
  <c r="AT55" i="31"/>
  <c r="BC55" i="31" s="1"/>
  <c r="AS49" i="36"/>
  <c r="AT49" i="31"/>
  <c r="AS43" i="36"/>
  <c r="AT43" i="31"/>
  <c r="BC43" i="31" s="1"/>
  <c r="AS37" i="36"/>
  <c r="AT37" i="31"/>
  <c r="BC37" i="31" s="1"/>
  <c r="AS31" i="36"/>
  <c r="AT31" i="31"/>
  <c r="AS25" i="36"/>
  <c r="AT25" i="31"/>
  <c r="BC25" i="31" s="1"/>
  <c r="AS19" i="36"/>
  <c r="AT19" i="31"/>
  <c r="BC19" i="31" s="1"/>
  <c r="AS13" i="36"/>
  <c r="AT13" i="31"/>
  <c r="AS7" i="36"/>
  <c r="AT7" i="31"/>
  <c r="BC7" i="31" s="1"/>
  <c r="AS66" i="36"/>
  <c r="AT66" i="31"/>
  <c r="BC66" i="31" s="1"/>
  <c r="AS60" i="36"/>
  <c r="AT60" i="31"/>
  <c r="AS54" i="36"/>
  <c r="AT54" i="31"/>
  <c r="BC54" i="31" s="1"/>
  <c r="AS48" i="36"/>
  <c r="AT48" i="31"/>
  <c r="BC48" i="31" s="1"/>
  <c r="AS42" i="36"/>
  <c r="AT42" i="31"/>
  <c r="AS36" i="36"/>
  <c r="AT36" i="31"/>
  <c r="BC36" i="31" s="1"/>
  <c r="AS30" i="36"/>
  <c r="AT30" i="31"/>
  <c r="BC30" i="31" s="1"/>
  <c r="AS24" i="36"/>
  <c r="AT24" i="31"/>
  <c r="AS18" i="36"/>
  <c r="AT18" i="31"/>
  <c r="BC18" i="31" s="1"/>
  <c r="AS12" i="36"/>
  <c r="AT12" i="31"/>
  <c r="BC12" i="31" s="1"/>
  <c r="AS6" i="36"/>
  <c r="AT6" i="31"/>
  <c r="AS68" i="36"/>
  <c r="AT68" i="31"/>
  <c r="BC68" i="31" s="1"/>
  <c r="AS62" i="36"/>
  <c r="AT62" i="31"/>
  <c r="BC62" i="31" s="1"/>
  <c r="AS56" i="36"/>
  <c r="AT56" i="31"/>
  <c r="AS50" i="36"/>
  <c r="AT50" i="31"/>
  <c r="BC50" i="31" s="1"/>
  <c r="AS44" i="36"/>
  <c r="AT44" i="31"/>
  <c r="BC44" i="31" s="1"/>
  <c r="AS38" i="36"/>
  <c r="AT38" i="31"/>
  <c r="AS32" i="36"/>
  <c r="AT32" i="31"/>
  <c r="BC32" i="31" s="1"/>
  <c r="AS26" i="36"/>
  <c r="AT26" i="31"/>
  <c r="BC26" i="31" s="1"/>
  <c r="AS20" i="36"/>
  <c r="AT20" i="31"/>
  <c r="AS14" i="36"/>
  <c r="AT14" i="31"/>
  <c r="BC14" i="31" s="1"/>
  <c r="AS8" i="36"/>
  <c r="AT8" i="31"/>
  <c r="BC8" i="31" s="1"/>
  <c r="AS2" i="36"/>
  <c r="AT2" i="31"/>
  <c r="AS29" i="36"/>
  <c r="AT29" i="31"/>
  <c r="BC29" i="31" s="1"/>
  <c r="AS17" i="36"/>
  <c r="AT17" i="31"/>
  <c r="BC17" i="31" s="1"/>
  <c r="AS69" i="36"/>
  <c r="AT69" i="31"/>
  <c r="BC69" i="31" s="1"/>
  <c r="AS63" i="36"/>
  <c r="AT63" i="31"/>
  <c r="BC63" i="31" s="1"/>
  <c r="AS57" i="36"/>
  <c r="AT57" i="31"/>
  <c r="BC57" i="31" s="1"/>
  <c r="AS51" i="36"/>
  <c r="AT51" i="31"/>
  <c r="BC51" i="31" s="1"/>
  <c r="AS45" i="36"/>
  <c r="AT45" i="31"/>
  <c r="BC45" i="31" s="1"/>
  <c r="AS39" i="36"/>
  <c r="AT39" i="31"/>
  <c r="BC39" i="31" s="1"/>
  <c r="AS33" i="36"/>
  <c r="AT33" i="31"/>
  <c r="BC33" i="31" s="1"/>
  <c r="AS27" i="36"/>
  <c r="AT27" i="31"/>
  <c r="BC27" i="31" s="1"/>
  <c r="AS21" i="36"/>
  <c r="AT21" i="31"/>
  <c r="BC21" i="31" s="1"/>
  <c r="AS15" i="36"/>
  <c r="AT15" i="31"/>
  <c r="BC15" i="31" s="1"/>
  <c r="AS9" i="36"/>
  <c r="AT9" i="31"/>
  <c r="BC9" i="31" s="1"/>
  <c r="AS3" i="36"/>
  <c r="AT3" i="31"/>
  <c r="BC3" i="31" s="1"/>
  <c r="AS65" i="36"/>
  <c r="AT65" i="31"/>
  <c r="BC65" i="31" s="1"/>
  <c r="AS41" i="36"/>
  <c r="AT41" i="31"/>
  <c r="BC41" i="31" s="1"/>
  <c r="AS35" i="36"/>
  <c r="AT35" i="31"/>
  <c r="BC35" i="31" s="1"/>
  <c r="AS11" i="36"/>
  <c r="AT11" i="31"/>
  <c r="BC11" i="31" s="1"/>
  <c r="AS71" i="36"/>
  <c r="AT71" i="31"/>
  <c r="BC71" i="31" s="1"/>
  <c r="AS47" i="36"/>
  <c r="AT47" i="31"/>
  <c r="BC47" i="31" s="1"/>
  <c r="AS5" i="36"/>
  <c r="AT5" i="31"/>
  <c r="BC5" i="31" s="1"/>
  <c r="AS70" i="36"/>
  <c r="AT70" i="31"/>
  <c r="BC70" i="31" s="1"/>
  <c r="AS64" i="36"/>
  <c r="AT64" i="31"/>
  <c r="BC64" i="31" s="1"/>
  <c r="AS58" i="36"/>
  <c r="AT58" i="31"/>
  <c r="BC58" i="31" s="1"/>
  <c r="AS52" i="36"/>
  <c r="AT52" i="31"/>
  <c r="BC52" i="31" s="1"/>
  <c r="AS46" i="36"/>
  <c r="AT46" i="31"/>
  <c r="BC46" i="31" s="1"/>
  <c r="AS40" i="36"/>
  <c r="AT40" i="31"/>
  <c r="BC40" i="31" s="1"/>
  <c r="AS34" i="36"/>
  <c r="AT34" i="31"/>
  <c r="BC34" i="31" s="1"/>
  <c r="AS28" i="36"/>
  <c r="AT28" i="31"/>
  <c r="BC28" i="31" s="1"/>
  <c r="AS22" i="36"/>
  <c r="AT22" i="31"/>
  <c r="BC22" i="31" s="1"/>
  <c r="AS16" i="36"/>
  <c r="AT16" i="31"/>
  <c r="BC16" i="31" s="1"/>
  <c r="AS10" i="36"/>
  <c r="AT10" i="31"/>
  <c r="BC10" i="31" s="1"/>
  <c r="AS4" i="36"/>
  <c r="AT4" i="31"/>
  <c r="BC4" i="31" s="1"/>
  <c r="AS59" i="36"/>
  <c r="AT59" i="31"/>
  <c r="BC59" i="31" s="1"/>
  <c r="AS53" i="36"/>
  <c r="AT53" i="31"/>
  <c r="BC53" i="31" s="1"/>
  <c r="AS23" i="36"/>
  <c r="AT23" i="31"/>
  <c r="BC23" i="31" s="1"/>
  <c r="U209" i="20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E3" i="12"/>
  <c r="E4" i="12"/>
  <c r="E5" i="12"/>
  <c r="E6" i="12"/>
  <c r="E7" i="12"/>
  <c r="E8" i="12"/>
  <c r="E9" i="12"/>
  <c r="J3" i="12" s="1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J4" i="12" s="1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J5" i="12" s="1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L3" i="12" s="1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L4" i="12" s="1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L5" i="12" s="1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9" i="12"/>
  <c r="Q11" i="11"/>
  <c r="P11" i="11"/>
  <c r="O11" i="11"/>
  <c r="N11" i="11"/>
  <c r="AZ5" i="36" l="1"/>
  <c r="BB53" i="36"/>
  <c r="AZ53" i="36"/>
  <c r="BB10" i="36"/>
  <c r="AZ10" i="36"/>
  <c r="BB28" i="36"/>
  <c r="AZ28" i="36"/>
  <c r="BB46" i="36"/>
  <c r="AZ46" i="36"/>
  <c r="AZ64" i="36"/>
  <c r="BB64" i="36"/>
  <c r="AZ47" i="36"/>
  <c r="BB47" i="36"/>
  <c r="BB35" i="36"/>
  <c r="AZ35" i="36"/>
  <c r="BB3" i="36"/>
  <c r="AZ3" i="36"/>
  <c r="BB21" i="36"/>
  <c r="AZ21" i="36"/>
  <c r="BB39" i="36"/>
  <c r="AZ39" i="36"/>
  <c r="BB57" i="36"/>
  <c r="AZ57" i="36"/>
  <c r="BB17" i="36"/>
  <c r="AZ17" i="36"/>
  <c r="BB8" i="36"/>
  <c r="AZ8" i="36"/>
  <c r="AZ26" i="36"/>
  <c r="BB26" i="36"/>
  <c r="AZ44" i="36"/>
  <c r="BB44" i="36"/>
  <c r="BB62" i="36"/>
  <c r="AZ62" i="36"/>
  <c r="AZ12" i="36"/>
  <c r="BB12" i="36"/>
  <c r="BB30" i="36"/>
  <c r="AZ30" i="36"/>
  <c r="AZ48" i="36"/>
  <c r="BB48" i="36"/>
  <c r="AZ66" i="36"/>
  <c r="BB66" i="36"/>
  <c r="BB19" i="36"/>
  <c r="AZ19" i="36"/>
  <c r="AZ37" i="36"/>
  <c r="BB37" i="36"/>
  <c r="BB59" i="36"/>
  <c r="AZ59" i="36"/>
  <c r="BB16" i="36"/>
  <c r="AZ16" i="36"/>
  <c r="AZ34" i="36"/>
  <c r="BB34" i="36"/>
  <c r="AZ52" i="36"/>
  <c r="BB52" i="36"/>
  <c r="BB70" i="36"/>
  <c r="AZ70" i="36"/>
  <c r="BB71" i="36"/>
  <c r="AZ71" i="36"/>
  <c r="BB41" i="36"/>
  <c r="AZ41" i="36"/>
  <c r="BB9" i="36"/>
  <c r="AZ9" i="36"/>
  <c r="BB27" i="36"/>
  <c r="AZ27" i="36"/>
  <c r="AZ45" i="36"/>
  <c r="BB45" i="36"/>
  <c r="AZ63" i="36"/>
  <c r="BB63" i="36"/>
  <c r="BB29" i="36"/>
  <c r="AZ29" i="36"/>
  <c r="BB14" i="36"/>
  <c r="AZ14" i="36"/>
  <c r="AZ32" i="36"/>
  <c r="BB32" i="36"/>
  <c r="BB50" i="36"/>
  <c r="AZ50" i="36"/>
  <c r="AZ68" i="36"/>
  <c r="BB68" i="36"/>
  <c r="BB18" i="36"/>
  <c r="AZ18" i="36"/>
  <c r="BB36" i="36"/>
  <c r="AZ36" i="36"/>
  <c r="BB54" i="36"/>
  <c r="AZ54" i="36"/>
  <c r="BB7" i="36"/>
  <c r="AZ7" i="36"/>
  <c r="BB25" i="36"/>
  <c r="AZ25" i="36"/>
  <c r="AZ43" i="36"/>
  <c r="BB43" i="36"/>
  <c r="BB61" i="36"/>
  <c r="AZ61" i="36"/>
  <c r="BB55" i="36"/>
  <c r="AZ55" i="36"/>
  <c r="BC105" i="31"/>
  <c r="BC95" i="31"/>
  <c r="BC106" i="31"/>
  <c r="BC81" i="31"/>
  <c r="BC2" i="31"/>
  <c r="BC104" i="31"/>
  <c r="BC83" i="31"/>
  <c r="BC88" i="31"/>
  <c r="BC114" i="31"/>
  <c r="BC97" i="31"/>
  <c r="BC87" i="31"/>
  <c r="BC79" i="31"/>
  <c r="BC93" i="31"/>
  <c r="BC112" i="31"/>
  <c r="BC99" i="31"/>
  <c r="BC84" i="31"/>
  <c r="BC108" i="31"/>
  <c r="BC75" i="31"/>
  <c r="BC119" i="31"/>
  <c r="BC110" i="31"/>
  <c r="BC122" i="31"/>
  <c r="BC85" i="31"/>
  <c r="BC96" i="31"/>
  <c r="BC94" i="31"/>
  <c r="BC80" i="31"/>
  <c r="BC107" i="31"/>
  <c r="BC92" i="31"/>
  <c r="BC123" i="31"/>
  <c r="BC116" i="31"/>
  <c r="BC124" i="31"/>
  <c r="BC109" i="31"/>
  <c r="BC121" i="31"/>
  <c r="BC115" i="31"/>
  <c r="BC131" i="31"/>
  <c r="BC118" i="31"/>
  <c r="BC101" i="31"/>
  <c r="BC102" i="31"/>
  <c r="BC132" i="31"/>
  <c r="BC91" i="31"/>
  <c r="BC98" i="31"/>
  <c r="BC73" i="31"/>
  <c r="BC117" i="31"/>
  <c r="BC76" i="31"/>
  <c r="BC120" i="31"/>
  <c r="BC100" i="31"/>
  <c r="BC113" i="31"/>
  <c r="BC90" i="31"/>
  <c r="BC130" i="31"/>
  <c r="BC77" i="31"/>
  <c r="BC127" i="31"/>
  <c r="BC103" i="31"/>
  <c r="BC125" i="31"/>
  <c r="BC111" i="31"/>
  <c r="BC72" i="31"/>
  <c r="BC128" i="31"/>
  <c r="BC78" i="31"/>
  <c r="BC86" i="31"/>
  <c r="BC74" i="31"/>
  <c r="BC129" i="31"/>
  <c r="BC89" i="31"/>
  <c r="BC126" i="31"/>
  <c r="BC82" i="31"/>
  <c r="BC20" i="31"/>
  <c r="BC38" i="31"/>
  <c r="BC56" i="31"/>
  <c r="BC6" i="31"/>
  <c r="BC24" i="31"/>
  <c r="BC42" i="31"/>
  <c r="BC60" i="31"/>
  <c r="BC13" i="31"/>
  <c r="BC31" i="31"/>
  <c r="BC49" i="31"/>
  <c r="BC67" i="31"/>
  <c r="AZ23" i="36"/>
  <c r="BB23" i="36"/>
  <c r="AZ4" i="36"/>
  <c r="BB4" i="36"/>
  <c r="BB22" i="36"/>
  <c r="AZ22" i="36"/>
  <c r="BB40" i="36"/>
  <c r="AZ40" i="36"/>
  <c r="AZ58" i="36"/>
  <c r="BB58" i="36"/>
  <c r="BB11" i="36"/>
  <c r="AZ11" i="36"/>
  <c r="BB65" i="36"/>
  <c r="AZ65" i="36"/>
  <c r="BB15" i="36"/>
  <c r="AZ15" i="36"/>
  <c r="BB33" i="36"/>
  <c r="AZ33" i="36"/>
  <c r="BB51" i="36"/>
  <c r="AZ51" i="36"/>
  <c r="AZ69" i="36"/>
  <c r="BB69" i="36"/>
  <c r="BB5" i="36"/>
  <c r="BB116" i="36"/>
  <c r="BB91" i="36"/>
  <c r="AZ2" i="36"/>
  <c r="BB118" i="36"/>
  <c r="BB110" i="36"/>
  <c r="BB94" i="36"/>
  <c r="BB126" i="36"/>
  <c r="BB2" i="36"/>
  <c r="BB108" i="36"/>
  <c r="BB103" i="36"/>
  <c r="BB98" i="36"/>
  <c r="BB123" i="36"/>
  <c r="BB102" i="36"/>
  <c r="BB115" i="36"/>
  <c r="BB72" i="36"/>
  <c r="BB83" i="36"/>
  <c r="BB132" i="36"/>
  <c r="BB131" i="36"/>
  <c r="BB74" i="36"/>
  <c r="BB82" i="36"/>
  <c r="BB101" i="36"/>
  <c r="BB76" i="36"/>
  <c r="BB87" i="36"/>
  <c r="BB77" i="36"/>
  <c r="BB81" i="36"/>
  <c r="BB129" i="36"/>
  <c r="BB111" i="36"/>
  <c r="BB121" i="36"/>
  <c r="BB120" i="36"/>
  <c r="BB85" i="36"/>
  <c r="BB124" i="36"/>
  <c r="BB78" i="36"/>
  <c r="BB122" i="36"/>
  <c r="BB84" i="36"/>
  <c r="BB114" i="36"/>
  <c r="BB80" i="36"/>
  <c r="BB99" i="36"/>
  <c r="BB109" i="36"/>
  <c r="BB96" i="36"/>
  <c r="BB90" i="36"/>
  <c r="BB125" i="36"/>
  <c r="BB112" i="36"/>
  <c r="BB127" i="36"/>
  <c r="BB113" i="36"/>
  <c r="BB75" i="36"/>
  <c r="BB107" i="36"/>
  <c r="BB117" i="36"/>
  <c r="BB130" i="36"/>
  <c r="BB79" i="36"/>
  <c r="BB86" i="36"/>
  <c r="BB128" i="36"/>
  <c r="BB89" i="36"/>
  <c r="BB105" i="36"/>
  <c r="BB100" i="36"/>
  <c r="BB119" i="36"/>
  <c r="BB104" i="36"/>
  <c r="BB88" i="36"/>
  <c r="BB97" i="36"/>
  <c r="BB92" i="36"/>
  <c r="BB106" i="36"/>
  <c r="BB93" i="36"/>
  <c r="BB95" i="36"/>
  <c r="BB73" i="36"/>
  <c r="BB20" i="36"/>
  <c r="AZ20" i="36"/>
  <c r="AZ38" i="36"/>
  <c r="BB38" i="36"/>
  <c r="BB56" i="36"/>
  <c r="AZ56" i="36"/>
  <c r="BB6" i="36"/>
  <c r="AZ6" i="36"/>
  <c r="AZ24" i="36"/>
  <c r="BB24" i="36"/>
  <c r="BB42" i="36"/>
  <c r="AZ42" i="36"/>
  <c r="AZ60" i="36"/>
  <c r="BB60" i="36"/>
  <c r="BB13" i="36"/>
  <c r="AZ13" i="36"/>
  <c r="AZ31" i="36"/>
  <c r="BB31" i="36"/>
  <c r="BB49" i="36"/>
  <c r="AZ49" i="36"/>
  <c r="AZ67" i="36"/>
  <c r="BB67" i="36"/>
  <c r="K3" i="12"/>
  <c r="K5" i="12"/>
  <c r="K4" i="12"/>
  <c r="H162" i="12"/>
  <c r="AI131" i="16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<sst xmlns="http://schemas.openxmlformats.org/spreadsheetml/2006/main" count="4817" uniqueCount="380">
  <si>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</si>
  <si>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</si>
  <si>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</si>
  <si>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</si>
  <si>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</si>
  <si>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</si>
  <si>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</si>
  <si>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</si>
  <si>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</si>
  <si>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</si>
  <si>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</si>
  <si>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</si>
  <si>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</si>
  <si>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</si>
  <si>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</si>
  <si>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</si>
  <si>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</si>
  <si>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</si>
  <si>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</si>
  <si>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</si>
  <si>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</si>
  <si>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</si>
  <si>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</si>
  <si>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</si>
  <si>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</si>
  <si>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</si>
  <si>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</si>
  <si>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</si>
  <si>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</si>
  <si>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</si>
  <si>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</si>
  <si>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</si>
  <si>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</si>
  <si>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</si>
  <si>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</si>
  <si>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</si>
  <si>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</si>
  <si>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</si>
  <si>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</si>
  <si>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</si>
  <si>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</si>
  <si>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</si>
  <si>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</si>
  <si>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</si>
  <si>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</si>
  <si>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</si>
  <si>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</si>
  <si>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</si>
  <si>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</si>
  <si>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</si>
  <si>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</si>
  <si>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</si>
  <si>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</si>
  <si>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</si>
  <si>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</si>
  <si>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</si>
  <si>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</si>
  <si>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</si>
  <si>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</si>
  <si>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</si>
  <si>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</si>
  <si>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</si>
  <si>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</si>
  <si>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</si>
  <si>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</si>
  <si>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</si>
  <si>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</si>
  <si>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</si>
  <si>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</si>
  <si>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</si>
  <si>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</si>
  <si>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</si>
  <si>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</si>
  <si>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</si>
  <si>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</si>
  <si>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</si>
  <si>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</si>
  <si>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</si>
  <si>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</si>
  <si>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</si>
  <si>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</si>
  <si>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</si>
  <si>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</si>
  <si>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</si>
  <si>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</si>
  <si>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</si>
  <si>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</si>
  <si>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</si>
  <si>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</si>
  <si>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</si>
  <si>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</si>
  <si>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</si>
  <si>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</si>
  <si>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</si>
  <si>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</si>
  <si>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</si>
  <si>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</si>
  <si>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</si>
  <si>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</si>
  <si>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</si>
  <si>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</si>
  <si>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</si>
  <si>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</si>
  <si>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</si>
  <si>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</si>
  <si>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</si>
  <si>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</si>
  <si>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</si>
  <si>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</si>
  <si>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</si>
  <si>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</si>
  <si>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</si>
  <si>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</si>
  <si>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</si>
  <si>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</si>
  <si>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</si>
  <si>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</si>
  <si>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</si>
  <si>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</si>
  <si>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</si>
  <si>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</si>
  <si>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</si>
  <si>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</si>
  <si>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</si>
  <si>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</si>
  <si>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</si>
  <si>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</si>
  <si>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</si>
  <si>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</si>
  <si>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</si>
  <si>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</si>
  <si>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</si>
  <si>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</si>
  <si>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</si>
  <si>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</si>
  <si>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</si>
  <si>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</si>
  <si>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</si>
  <si>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</si>
  <si>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</si>
  <si>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</si>
  <si>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</si>
  <si>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</si>
  <si>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</si>
  <si>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</si>
  <si>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</si>
  <si>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</si>
  <si>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</si>
  <si>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</si>
  <si>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</si>
  <si>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</si>
  <si>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</si>
  <si>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</si>
  <si>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</si>
  <si>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</si>
  <si>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</si>
  <si>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</si>
  <si>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</si>
  <si>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</si>
  <si>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</si>
  <si>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</si>
  <si>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</si>
  <si>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</si>
  <si>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</si>
  <si>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</si>
  <si>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</si>
  <si>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</si>
  <si>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</si>
  <si>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</si>
  <si>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</si>
  <si>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</si>
  <si>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</si>
  <si>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</si>
  <si>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</si>
  <si>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</si>
  <si>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</si>
  <si>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</si>
  <si>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</si>
  <si>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</si>
  <si>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</si>
  <si>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</si>
  <si>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</si>
  <si>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</si>
  <si>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</si>
  <si>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</si>
  <si>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</si>
  <si>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</si>
  <si>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</si>
  <si>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</si>
  <si>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</si>
  <si>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</si>
  <si>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</si>
  <si>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</si>
  <si>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</si>
  <si>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</si>
  <si>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</si>
  <si>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</si>
  <si>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</si>
  <si>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</si>
  <si>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</si>
  <si>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</si>
  <si>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</si>
  <si>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</si>
  <si>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</si>
  <si>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</si>
  <si>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</si>
  <si>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</si>
  <si>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</si>
  <si>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</si>
  <si>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</si>
  <si>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</si>
  <si>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</si>
  <si>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</si>
  <si>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</si>
  <si>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</si>
  <si>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</si>
  <si>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</si>
  <si>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</si>
  <si>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</si>
  <si>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</si>
  <si>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</si>
  <si>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</si>
  <si>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</si>
  <si>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</si>
  <si>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</si>
  <si>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</si>
  <si>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</si>
  <si>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</si>
  <si>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</si>
  <si>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</si>
  <si>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</si>
  <si>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</si>
  <si>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</si>
  <si>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</si>
  <si>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</si>
  <si>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</si>
  <si>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</si>
  <si>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</si>
  <si>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</si>
  <si>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</si>
  <si>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</si>
  <si>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</si>
  <si>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</si>
  <si>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</si>
  <si>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</si>
  <si>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</si>
  <si>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</si>
  <si>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</si>
  <si>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</si>
  <si>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</si>
  <si>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</si>
  <si>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</si>
  <si>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</si>
  <si>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</si>
  <si>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</si>
  <si>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</si>
  <si>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</si>
  <si>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</si>
  <si>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</si>
  <si>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</si>
  <si>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</si>
  <si>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</si>
  <si>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</si>
  <si>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</si>
  <si>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</si>
  <si>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</si>
  <si>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</si>
  <si>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</si>
  <si>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</si>
  <si>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</si>
  <si>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</si>
  <si>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</si>
  <si>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</si>
  <si>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</si>
  <si>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</si>
  <si>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</si>
  <si>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</si>
  <si>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</si>
  <si>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</si>
  <si>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</si>
  <si>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</si>
  <si>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</si>
  <si>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</si>
  <si>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</si>
  <si>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</si>
  <si>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</si>
  <si>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</si>
  <si>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</si>
  <si>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</si>
  <si>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</si>
  <si>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</si>
  <si>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</si>
  <si>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</si>
  <si>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</si>
  <si>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</si>
  <si>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</si>
  <si>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</si>
  <si>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</si>
  <si>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</si>
  <si>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</si>
  <si>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</si>
  <si>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</si>
  <si>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</si>
  <si>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</si>
  <si>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</si>
  <si>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</si>
  <si>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</si>
  <si>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</si>
  <si>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</si>
  <si>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</si>
  <si>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</si>
  <si>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</si>
  <si>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</si>
  <si>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</si>
  <si>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</si>
  <si>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</si>
  <si>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</si>
  <si>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</si>
  <si>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</si>
  <si>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</si>
  <si>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</si>
  <si>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</si>
  <si>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</si>
  <si>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</si>
  <si>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</si>
  <si>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</si>
  <si>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</si>
  <si>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</si>
  <si>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</si>
  <si>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</si>
  <si>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</si>
  <si>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</si>
  <si>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</si>
  <si>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</si>
  <si>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</si>
  <si>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</si>
  <si>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</si>
  <si>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</si>
  <si>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</si>
  <si>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</si>
  <si>
    <t>AAA Spread Observable (APR)</t>
  </si>
  <si>
    <t>BAA Spread Observable (APR)</t>
  </si>
  <si>
    <t>Long-term Bond Yields Observable (APR)</t>
  </si>
  <si>
    <t>Policy rate (APR)</t>
  </si>
  <si>
    <t>DSGE Output Gap</t>
  </si>
  <si>
    <t>EC Output Gap</t>
  </si>
  <si>
    <t>HLW Output Gap</t>
  </si>
  <si>
    <t>IMF Output Gap</t>
  </si>
  <si>
    <t>obs_hours</t>
  </si>
  <si>
    <t>obs_wages</t>
  </si>
  <si>
    <t>obs_corepce</t>
  </si>
  <si>
    <t>obs_consumption</t>
  </si>
  <si>
    <t>obs_investment</t>
  </si>
  <si>
    <t>obs_BBBspread</t>
  </si>
  <si>
    <t>obs_tfp</t>
  </si>
  <si>
    <t>obs_gdi</t>
  </si>
  <si>
    <t>obs_AAAspread</t>
  </si>
  <si>
    <t>ex_ante_real_rate</t>
  </si>
  <si>
    <t>ex_post_real_rate</t>
  </si>
  <si>
    <t>ex_post_real_rate_core</t>
  </si>
  <si>
    <t>HLW r* (25Q3)</t>
  </si>
  <si>
    <t>DSGE r* wFG</t>
  </si>
  <si>
    <t>Delta_Rstar_HLW</t>
  </si>
  <si>
    <t>Delta_Rstar_DSGE</t>
  </si>
  <si>
    <t>actual_MP_stance</t>
  </si>
  <si>
    <t>NaN</t>
  </si>
  <si>
    <t>CHART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</si>
  <si>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HLW</t>
    </r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</si>
  <si>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DSGE</t>
    </r>
  </si>
  <si>
    <t>Actual Real Rate Gap</t>
  </si>
  <si>
    <t>Counterfactual  Real Rate Gap</t>
  </si>
  <si>
    <t>Actual Output Growth</t>
  </si>
  <si>
    <t>Counterfactual  Output Growth</t>
  </si>
  <si>
    <t>Output (deviation from baseline)</t>
  </si>
  <si>
    <t>Inflation (deviation from baseline)</t>
  </si>
  <si>
    <t>InflationYoY</t>
  </si>
  <si>
    <t>Output</t>
  </si>
  <si>
    <t>TargetedPath</t>
  </si>
  <si>
    <t>PolicyRate</t>
  </si>
  <si>
    <t>ExAnteRealRate_Annualized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</si>
</sst>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5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22" fillId="0" borderId="0" xfId="0" applyFont="1"/>
    <xf numFmtId="0" fontId="0" fillId="35" borderId="0" xfId="0" applyFill="1"/>
    <xf numFmtId="0" fontId="0" fillId="36" borderId="0" xfId="0" applyFill="1"/>
    <xf numFmtId="14" fontId="0" fillId="35" borderId="0" xfId="0" applyNumberFormat="1" applyFill="1"/>
    <xf numFmtId="14" fontId="0" fillId="36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43633885715942"/>
          <c:y val="7.7811431763842323E-2"/>
          <c:w val="0.8582543804985906"/>
          <c:h val="0.75339362573894819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Counterfactual_charts!$AW$1</c:f>
              <c:strCache>
                <c:ptCount val="1"/>
                <c:pt idx="0">
                  <c:v>Δr* DSGE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Counterfactual_charts!$AW$204:$AW$218</c:f>
              <c:numCache>
                <c:formatCode>General</c:formatCode>
                <c:ptCount val="15"/>
                <c:pt idx="0">
                  <c:v>0</c:v>
                </c:pt>
                <c:pt idx="1">
                  <c:v>-0.10230058510579987</c:v>
                </c:pt>
                <c:pt idx="2">
                  <c:v>0.29865774186322991</c:v>
                </c:pt>
                <c:pt idx="3">
                  <c:v>0.28980462483504987</c:v>
                </c:pt>
                <c:pt idx="4">
                  <c:v>0.38832947932245987</c:v>
                </c:pt>
                <c:pt idx="5">
                  <c:v>0.6698389681718</c:v>
                </c:pt>
                <c:pt idx="6">
                  <c:v>1.090023742810208</c:v>
                </c:pt>
                <c:pt idx="7">
                  <c:v>1.408981867393442</c:v>
                </c:pt>
                <c:pt idx="8">
                  <c:v>1.4234907856565391</c:v>
                </c:pt>
                <c:pt idx="9">
                  <c:v>1.531489051172688</c:v>
                </c:pt>
                <c:pt idx="10">
                  <c:v>1.632570367806996</c:v>
                </c:pt>
                <c:pt idx="11">
                  <c:v>1.7943065705141299</c:v>
                </c:pt>
                <c:pt idx="12">
                  <c:v>1.8429377125410999</c:v>
                </c:pt>
                <c:pt idx="13">
                  <c:v>1.564286093031245</c:v>
                </c:pt>
                <c:pt idx="14">
                  <c:v>1.5730906731904311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F-4C9D-89C2-7D9D37DE1E1E}"/>
            </c:ext>
          </c:extLst>
        </c:ser>
        <c:ser>
          <c:idx val="0"/>
          <c:order val="1"/>
          <c:tx>
            <c:strRef>
              <c:f>Counterfactual_charts!$AV$1</c:f>
              <c:strCache>
                <c:ptCount val="1"/>
                <c:pt idx="0">
                  <c:v>Δr* 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Counterfactual_charts!$AV$204:$AV$218</c:f>
              <c:numCache>
                <c:formatCode>General</c:formatCode>
                <c:ptCount val="15"/>
                <c:pt idx="0">
                  <c:v>0</c:v>
                </c:pt>
                <c:pt idx="1">
                  <c:v>0.23424822952813401</c:v>
                </c:pt>
                <c:pt idx="2">
                  <c:v>0.10957873817355801</c:v>
                </c:pt>
                <c:pt idx="3">
                  <c:v>8.4643454359764003E-2</c:v>
                </c:pt>
                <c:pt idx="4">
                  <c:v>0.19533029288849901</c:v>
                </c:pt>
                <c:pt idx="5">
                  <c:v>0.42459092683334199</c:v>
                </c:pt>
                <c:pt idx="6">
                  <c:v>0.42512640186936601</c:v>
                </c:pt>
                <c:pt idx="7">
                  <c:v>0.58329392949947001</c:v>
                </c:pt>
                <c:pt idx="8">
                  <c:v>0.71395348387621305</c:v>
                </c:pt>
                <c:pt idx="9">
                  <c:v>0.65927636394242395</c:v>
                </c:pt>
                <c:pt idx="10">
                  <c:v>0.47036697337289601</c:v>
                </c:pt>
                <c:pt idx="11">
                  <c:v>0.27327190359606501</c:v>
                </c:pt>
                <c:pt idx="12">
                  <c:v>0.10049249264579299</c:v>
                </c:pt>
                <c:pt idx="13">
                  <c:v>9.2329693353782993E-2</c:v>
                </c:pt>
                <c:pt idx="14">
                  <c:v>-6.2357422450531094E-2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7F-4C9D-89C2-7D9D37DE1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Counterfactual_charts!$AX$1</c:f>
              <c:strCache>
                <c:ptCount val="1"/>
                <c:pt idx="0">
                  <c:v>Actual 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Counterfactual_charts!$AX$204:$AX$218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-2.20394362936239</c:v>
                </c:pt>
                <c:pt idx="2">
                  <c:v>-2.5361337249404601</c:v>
                </c:pt>
                <c:pt idx="3">
                  <c:v>-2.10827164083434</c:v>
                </c:pt>
                <c:pt idx="4">
                  <c:v>-2.6894906956472799</c:v>
                </c:pt>
                <c:pt idx="5">
                  <c:v>-3.0381609415747102</c:v>
                </c:pt>
                <c:pt idx="6">
                  <c:v>-3.2353154228082901</c:v>
                </c:pt>
                <c:pt idx="7">
                  <c:v>-3.5064340141483101</c:v>
                </c:pt>
                <c:pt idx="8">
                  <c:v>-3.0817770044883401</c:v>
                </c:pt>
                <c:pt idx="9">
                  <c:v>-2.00973089191706</c:v>
                </c:pt>
                <c:pt idx="10">
                  <c:v>-0.83443293557340303</c:v>
                </c:pt>
                <c:pt idx="11">
                  <c:v>0.38792714878275802</c:v>
                </c:pt>
                <c:pt idx="12">
                  <c:v>1.16887252737119</c:v>
                </c:pt>
                <c:pt idx="13">
                  <c:v>1.4854071305884899</c:v>
                </c:pt>
                <c:pt idx="14">
                  <c:v>1.78517744517305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21-414D-BF99-385D7933BA3B}"/>
            </c:ext>
          </c:extLst>
        </c:ser>
        <c:ser>
          <c:idx val="0"/>
          <c:order val="1"/>
          <c:tx>
            <c:strRef>
              <c:f>Counterfactual_charts!$AY$1</c:f>
              <c:strCache>
                <c:ptCount val="1"/>
                <c:pt idx="0">
                  <c:v>Counterfactual  Real Rate Gap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Counterfactual_charts!$AY$204:$AY$218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-2.5404924439963237</c:v>
                </c:pt>
                <c:pt idx="2">
                  <c:v>-2.347054721250788</c:v>
                </c:pt>
                <c:pt idx="3">
                  <c:v>-1.9031104703590542</c:v>
                </c:pt>
                <c:pt idx="4">
                  <c:v>-2.4964915092133193</c:v>
                </c:pt>
                <c:pt idx="5">
                  <c:v>-2.792912900236252</c:v>
                </c:pt>
                <c:pt idx="6">
                  <c:v>-2.570418081867448</c:v>
                </c:pt>
                <c:pt idx="7">
                  <c:v>-2.680746076254338</c:v>
                </c:pt>
                <c:pt idx="8">
                  <c:v>-2.372239702708014</c:v>
                </c:pt>
                <c:pt idx="9">
                  <c:v>-1.137518204686796</c:v>
                </c:pt>
                <c:pt idx="10">
                  <c:v>0.32777045886069689</c:v>
                </c:pt>
                <c:pt idx="11">
                  <c:v>1.908961815700823</c:v>
                </c:pt>
                <c:pt idx="12">
                  <c:v>2.9113177472664971</c:v>
                </c:pt>
                <c:pt idx="13">
                  <c:v>2.957363530265952</c:v>
                </c:pt>
                <c:pt idx="14">
                  <c:v>3.420625540814012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21-414D-BF99-385D7933B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Counterfactual_charts!$AZ$1</c:f>
              <c:strCache>
                <c:ptCount val="1"/>
                <c:pt idx="0">
                  <c:v>Actual Output Growth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Counterfactual_charts!$AZ$204:$AZ$218</c:f>
              <c:numCache>
                <c:formatCode>General</c:formatCode>
                <c:ptCount val="15"/>
                <c:pt idx="0">
                  <c:v>1.28</c:v>
                </c:pt>
                <c:pt idx="1">
                  <c:v>2.48</c:v>
                </c:pt>
                <c:pt idx="2">
                  <c:v>8.7200000000000006</c:v>
                </c:pt>
                <c:pt idx="3">
                  <c:v>7.08</c:v>
                </c:pt>
                <c:pt idx="4">
                  <c:v>2.72</c:v>
                </c:pt>
                <c:pt idx="5">
                  <c:v>1.28</c:v>
                </c:pt>
                <c:pt idx="6">
                  <c:v>2.4</c:v>
                </c:pt>
                <c:pt idx="7">
                  <c:v>1.64</c:v>
                </c:pt>
                <c:pt idx="8">
                  <c:v>-1.1200000000000001</c:v>
                </c:pt>
                <c:pt idx="9">
                  <c:v>-1</c:v>
                </c:pt>
                <c:pt idx="10">
                  <c:v>-0.12</c:v>
                </c:pt>
                <c:pt idx="11">
                  <c:v>-0.68</c:v>
                </c:pt>
                <c:pt idx="12">
                  <c:v>-0.6</c:v>
                </c:pt>
                <c:pt idx="13">
                  <c:v>0.96</c:v>
                </c:pt>
                <c:pt idx="14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B-4F63-8608-69E950A5B5DD}"/>
            </c:ext>
          </c:extLst>
        </c:ser>
        <c:ser>
          <c:idx val="0"/>
          <c:order val="1"/>
          <c:tx>
            <c:strRef>
              <c:f>Counterfactual_charts!$BA$1</c:f>
              <c:strCache>
                <c:ptCount val="1"/>
                <c:pt idx="0">
                  <c:v>Counterfactual  Output Growth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Counterfactual_charts!$BA$204:$BA$218</c:f>
              <c:numCache>
                <c:formatCode>General</c:formatCode>
                <c:ptCount val="15"/>
                <c:pt idx="0">
                  <c:v>1.28</c:v>
                </c:pt>
                <c:pt idx="1">
                  <c:v>3.5818791569834598</c:v>
                </c:pt>
                <c:pt idx="2">
                  <c:v>7.2449132270498504</c:v>
                </c:pt>
                <c:pt idx="3">
                  <c:v>6.7822501996083577</c:v>
                </c:pt>
                <c:pt idx="4">
                  <c:v>2.6183928646705112</c:v>
                </c:pt>
                <c:pt idx="5">
                  <c:v>1.0359199703413031</c:v>
                </c:pt>
                <c:pt idx="6">
                  <c:v>0.94014872822139983</c:v>
                </c:pt>
                <c:pt idx="7">
                  <c:v>0.75082667421744986</c:v>
                </c:pt>
                <c:pt idx="8">
                  <c:v>-1.0711405421320919</c:v>
                </c:pt>
                <c:pt idx="9">
                  <c:v>-1.654960909855627</c:v>
                </c:pt>
                <c:pt idx="10">
                  <c:v>-1.2846107065397301</c:v>
                </c:pt>
                <c:pt idx="11">
                  <c:v>-2.21359254219202</c:v>
                </c:pt>
                <c:pt idx="12">
                  <c:v>-1.8169322430171402</c:v>
                </c:pt>
                <c:pt idx="13">
                  <c:v>1.372316845245644</c:v>
                </c:pt>
                <c:pt idx="14">
                  <c:v>-1.1281599819598009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B-4F63-8608-69E950A5B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Counterfactual_charts!$BB$1</c:f>
              <c:strCache>
                <c:ptCount val="1"/>
                <c:pt idx="0">
                  <c:v>Output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Counterfactual_charts!$BB$204:$BB$218</c:f>
              <c:numCache>
                <c:formatCode>General</c:formatCode>
                <c:ptCount val="15"/>
                <c:pt idx="0">
                  <c:v>0</c:v>
                </c:pt>
                <c:pt idx="1">
                  <c:v>0.27546978924586601</c:v>
                </c:pt>
                <c:pt idx="2">
                  <c:v>-9.33019039916725E-2</c:v>
                </c:pt>
                <c:pt idx="3">
                  <c:v>-0.16773935408958299</c:v>
                </c:pt>
                <c:pt idx="4">
                  <c:v>-0.193141137921955</c:v>
                </c:pt>
                <c:pt idx="5">
                  <c:v>-0.25416114533662998</c:v>
                </c:pt>
                <c:pt idx="6">
                  <c:v>-0.61912396328128105</c:v>
                </c:pt>
                <c:pt idx="7">
                  <c:v>-0.84141729472691895</c:v>
                </c:pt>
                <c:pt idx="8">
                  <c:v>-0.829202430259942</c:v>
                </c:pt>
                <c:pt idx="9">
                  <c:v>-0.99294265772384904</c:v>
                </c:pt>
                <c:pt idx="10">
                  <c:v>-1.28409533435878</c:v>
                </c:pt>
                <c:pt idx="11">
                  <c:v>-1.66749346990679</c:v>
                </c:pt>
                <c:pt idx="12">
                  <c:v>-1.9717265306610701</c:v>
                </c:pt>
                <c:pt idx="13">
                  <c:v>-1.86864731934966</c:v>
                </c:pt>
                <c:pt idx="14">
                  <c:v>-2.0306873148396098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2B-4340-9015-2B6156D8B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Counterfactual_charts!$BC$1</c:f>
              <c:strCache>
                <c:ptCount val="1"/>
                <c:pt idx="0">
                  <c:v>Inflation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Counterfactual_charts!$BC$204:$BC$218</c:f>
              <c:numCache>
                <c:formatCode>General</c:formatCode>
                <c:ptCount val="15"/>
                <c:pt idx="0">
                  <c:v>0</c:v>
                </c:pt>
                <c:pt idx="1">
                  <c:v>5.2842172221155299E-3</c:v>
                </c:pt>
                <c:pt idx="2">
                  <c:v>-1.8593125078471501E-3</c:v>
                </c:pt>
                <c:pt idx="3">
                  <c:v>-3.0522907982214699E-3</c:v>
                </c:pt>
                <c:pt idx="4">
                  <c:v>-3.5603855112989699E-3</c:v>
                </c:pt>
                <c:pt idx="5">
                  <c:v>-4.8524271213258603E-3</c:v>
                </c:pt>
                <c:pt idx="6">
                  <c:v>-1.19735862118518E-2</c:v>
                </c:pt>
                <c:pt idx="7">
                  <c:v>-1.6283191307747101E-2</c:v>
                </c:pt>
                <c:pt idx="8">
                  <c:v>-1.6284645235342999E-2</c:v>
                </c:pt>
                <c:pt idx="9">
                  <c:v>-1.98055550381179E-2</c:v>
                </c:pt>
                <c:pt idx="10">
                  <c:v>-2.5638714565452098E-2</c:v>
                </c:pt>
                <c:pt idx="11">
                  <c:v>-3.3172774819135803E-2</c:v>
                </c:pt>
                <c:pt idx="12">
                  <c:v>-3.9208994470956597E-2</c:v>
                </c:pt>
                <c:pt idx="13">
                  <c:v>-3.7542255466454601E-2</c:v>
                </c:pt>
                <c:pt idx="14">
                  <c:v>-4.1089874800192501E-2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5-4270-8EE3-C48D41023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-2.527216482609394E-3</c:v>
                </c:pt>
                <c:pt idx="8">
                  <c:v>-7.8479944689952841E-2</c:v>
                </c:pt>
                <c:pt idx="9">
                  <c:v>-0.13161002652324105</c:v>
                </c:pt>
                <c:pt idx="10">
                  <c:v>-0.18773659474495658</c:v>
                </c:pt>
                <c:pt idx="11">
                  <c:v>-0.29860630203883765</c:v>
                </c:pt>
                <c:pt idx="12">
                  <c:v>-0.32879894346369259</c:v>
                </c:pt>
                <c:pt idx="13">
                  <c:v>-0.28545936934727945</c:v>
                </c:pt>
                <c:pt idx="14">
                  <c:v>-0.31862295229253323</c:v>
                </c:pt>
                <c:pt idx="15">
                  <c:v>-0.41056393061451946</c:v>
                </c:pt>
                <c:pt idx="16">
                  <c:v>-0.55058015629744517</c:v>
                </c:pt>
                <c:pt idx="17">
                  <c:v>-0.72209662189081936</c:v>
                </c:pt>
                <c:pt idx="18">
                  <c:v>-0.7053168333467712</c:v>
                </c:pt>
                <c:pt idx="19">
                  <c:v>-0.67247706401749752</c:v>
                </c:pt>
                <c:pt idx="20">
                  <c:v>-0.6437681305585804</c:v>
                </c:pt>
                <c:pt idx="21">
                  <c:v>-0.59442120481488547</c:v>
                </c:pt>
                <c:pt idx="22">
                  <c:v>-0.5274627366270942</c:v>
                </c:pt>
                <c:pt idx="23">
                  <c:v>-0.49444961623930073</c:v>
                </c:pt>
                <c:pt idx="24">
                  <c:v>-0.50404139252031754</c:v>
                </c:pt>
                <c:pt idx="25">
                  <c:v>-0.46544199321733282</c:v>
                </c:pt>
                <c:pt idx="26">
                  <c:v>-0.45810842397302881</c:v>
                </c:pt>
                <c:pt idx="27">
                  <c:v>-0.47500667298611909</c:v>
                </c:pt>
                <c:pt idx="28">
                  <c:v>-0.53155199462588132</c:v>
                </c:pt>
                <c:pt idx="29">
                  <c:v>-0.65669199695900893</c:v>
                </c:pt>
                <c:pt idx="30">
                  <c:v>-0.67245270514773692</c:v>
                </c:pt>
                <c:pt idx="31">
                  <c:v>-0.76549587853189349</c:v>
                </c:pt>
                <c:pt idx="32">
                  <c:v>-0.8737036849845693</c:v>
                </c:pt>
                <c:pt idx="33">
                  <c:v>-0.88376252207099337</c:v>
                </c:pt>
                <c:pt idx="34">
                  <c:v>-0.95527079670927839</c:v>
                </c:pt>
                <c:pt idx="35">
                  <c:v>-0.91791706104586956</c:v>
                </c:pt>
                <c:pt idx="36">
                  <c:v>-0.90169435021338762</c:v>
                </c:pt>
                <c:pt idx="37">
                  <c:v>-0.86477993241656115</c:v>
                </c:pt>
                <c:pt idx="38">
                  <c:v>-0.79968468298298256</c:v>
                </c:pt>
                <c:pt idx="39">
                  <c:v>-0.75176299013886883</c:v>
                </c:pt>
                <c:pt idx="40">
                  <c:v>-0.69371262229584207</c:v>
                </c:pt>
                <c:pt idx="41">
                  <c:v>-0.63274853588785596</c:v>
                </c:pt>
                <c:pt idx="42">
                  <c:v>-0.65628006946649764</c:v>
                </c:pt>
                <c:pt idx="43">
                  <c:v>-0.60844424101939099</c:v>
                </c:pt>
                <c:pt idx="44">
                  <c:v>-0.51210505388105876</c:v>
                </c:pt>
                <c:pt idx="45">
                  <c:v>-0.4219397743197672</c:v>
                </c:pt>
                <c:pt idx="46">
                  <c:v>-0.2989320385613215</c:v>
                </c:pt>
                <c:pt idx="47">
                  <c:v>-0.18917681784240462</c:v>
                </c:pt>
                <c:pt idx="48">
                  <c:v>-0.14181803144243965</c:v>
                </c:pt>
                <c:pt idx="49">
                  <c:v>-3.707831915760753E-2</c:v>
                </c:pt>
                <c:pt idx="50">
                  <c:v>-2.4562972879289994E-2</c:v>
                </c:pt>
                <c:pt idx="51">
                  <c:v>4.7174524839920982E-2</c:v>
                </c:pt>
                <c:pt idx="52">
                  <c:v>2.4444156017953043E-2</c:v>
                </c:pt>
                <c:pt idx="53">
                  <c:v>-4.0625110739417519E-2</c:v>
                </c:pt>
                <c:pt idx="54">
                  <c:v>-0.1619274243224868</c:v>
                </c:pt>
                <c:pt idx="55">
                  <c:v>-0.29863425865273496</c:v>
                </c:pt>
                <c:pt idx="56">
                  <c:v>-0.44411458175999297</c:v>
                </c:pt>
                <c:pt idx="57">
                  <c:v>-0.36321361856121442</c:v>
                </c:pt>
                <c:pt idx="58">
                  <c:v>-0.27664558534958339</c:v>
                </c:pt>
                <c:pt idx="59">
                  <c:v>-0.24583210114829684</c:v>
                </c:pt>
                <c:pt idx="60">
                  <c:v>-0.26220261768914188</c:v>
                </c:pt>
                <c:pt idx="61">
                  <c:v>-0.35363397375267325</c:v>
                </c:pt>
                <c:pt idx="62">
                  <c:v>-0.41211177629727158</c:v>
                </c:pt>
                <c:pt idx="63">
                  <c:v>-0.50230683486643302</c:v>
                </c:pt>
                <c:pt idx="64">
                  <c:v>-0.53254733212187844</c:v>
                </c:pt>
                <c:pt idx="65">
                  <c:v>-0.53842372604406608</c:v>
                </c:pt>
                <c:pt idx="66">
                  <c:v>-0.50098679850095629</c:v>
                </c:pt>
                <c:pt idx="67">
                  <c:v>-0.45129691997351729</c:v>
                </c:pt>
                <c:pt idx="68">
                  <c:v>-0.34892135925245632</c:v>
                </c:pt>
                <c:pt idx="69">
                  <c:v>-0.27207029432284807</c:v>
                </c:pt>
                <c:pt idx="70">
                  <c:v>-0.19452703350258763</c:v>
                </c:pt>
                <c:pt idx="71">
                  <c:v>-0.12989669335030152</c:v>
                </c:pt>
                <c:pt idx="72">
                  <c:v>-8.2175528900475872E-2</c:v>
                </c:pt>
                <c:pt idx="73">
                  <c:v>-5.0362196068021482E-2</c:v>
                </c:pt>
                <c:pt idx="74">
                  <c:v>-3.068547727190955E-2</c:v>
                </c:pt>
                <c:pt idx="75">
                  <c:v>-1.9358084975523895E-2</c:v>
                </c:pt>
                <c:pt idx="76">
                  <c:v>-1.2545859578428315E-2</c:v>
                </c:pt>
                <c:pt idx="77">
                  <c:v>-8.1474146249711117E-3</c:v>
                </c:pt>
                <c:pt idx="78">
                  <c:v>-5.0949352250182281E-3</c:v>
                </c:pt>
                <c:pt idx="79">
                  <c:v>-2.8583771941419374E-3</c:v>
                </c:pt>
                <c:pt idx="80">
                  <c:v>-1.1693645889686629E-3</c:v>
                </c:pt>
                <c:pt idx="81">
                  <c:v>1.1723878799267499E-4</c:v>
                </c:pt>
                <c:pt idx="82">
                  <c:v>1.0888172793304656E-3</c:v>
                </c:pt>
                <c:pt idx="83">
                  <c:v>1.8049217616891433E-3</c:v>
                </c:pt>
                <c:pt idx="84">
                  <c:v>2.3106804791044166E-3</c:v>
                </c:pt>
                <c:pt idx="85">
                  <c:v>2.6427957089340454E-3</c:v>
                </c:pt>
                <c:pt idx="86">
                  <c:v>2.8322853800283022E-3</c:v>
                </c:pt>
                <c:pt idx="87">
                  <c:v>2.9058173733378886E-3</c:v>
                </c:pt>
                <c:pt idx="88">
                  <c:v>2.8864398079833818E-3</c:v>
                </c:pt>
                <c:pt idx="89">
                  <c:v>2.7940505628882878E-3</c:v>
                </c:pt>
                <c:pt idx="90">
                  <c:v>2.6457505016645195E-3</c:v>
                </c:pt>
                <c:pt idx="91">
                  <c:v>2.4561403055823154E-3</c:v>
                </c:pt>
                <c:pt idx="92">
                  <c:v>2.2375853477815803E-3</c:v>
                </c:pt>
                <c:pt idx="93">
                  <c:v>2.0004583861462219E-3</c:v>
                </c:pt>
                <c:pt idx="94">
                  <c:v>1.753363922253197E-3</c:v>
                </c:pt>
                <c:pt idx="95">
                  <c:v>1.5033457612638362E-3</c:v>
                </c:pt>
                <c:pt idx="96">
                  <c:v>1.2560784749115076E-3</c:v>
                </c:pt>
                <c:pt idx="97">
                  <c:v>1.0160432295099958E-3</c:v>
                </c:pt>
                <c:pt idx="98">
                  <c:v>7.8668842753773418E-4</c:v>
                </c:pt>
                <c:pt idx="99">
                  <c:v>5.7057567549774241E-4</c:v>
                </c:pt>
                <c:pt idx="100">
                  <c:v>3.6951167228576942E-4</c:v>
                </c:pt>
                <c:pt idx="101">
                  <c:v>1.8466668779660379E-4</c:v>
                </c:pt>
                <c:pt idx="102">
                  <c:v>1.6680362618159441E-5</c:v>
                </c:pt>
                <c:pt idx="103">
                  <c:v>-1.3424439574280403E-4</c:v>
                </c:pt>
                <c:pt idx="104">
                  <c:v>-2.6825861620491896E-4</c:v>
                </c:pt>
                <c:pt idx="105">
                  <c:v>-3.8579474941391662E-4</c:v>
                </c:pt>
                <c:pt idx="106">
                  <c:v>-4.8750361664776169E-4</c:v>
                </c:pt>
                <c:pt idx="107">
                  <c:v>-5.7420001434507414E-4</c:v>
                </c:pt>
                <c:pt idx="108">
                  <c:v>-6.4681618594980279E-4</c:v>
                </c:pt>
                <c:pt idx="109">
                  <c:v>-7.0636240002248344E-4</c:v>
                </c:pt>
                <c:pt idx="110">
                  <c:v>-7.5389390682810279E-4</c:v>
                </c:pt>
                <c:pt idx="111">
                  <c:v>-7.9048358343740172E-4</c:v>
                </c:pt>
                <c:pt idx="112">
                  <c:v>-8.1719961849030119E-4</c:v>
                </c:pt>
                <c:pt idx="113">
                  <c:v>-8.3508763103723276E-4</c:v>
                </c:pt>
                <c:pt idx="114">
                  <c:v>-8.4515666231507541E-4</c:v>
                </c:pt>
                <c:pt idx="115">
                  <c:v>-8.4836852408903297E-4</c:v>
                </c:pt>
                <c:pt idx="116">
                  <c:v>-8.4563003159323833E-4</c:v>
                </c:pt>
                <c:pt idx="117">
                  <c:v>-8.3778769254625753E-4</c:v>
                </c:pt>
                <c:pt idx="118">
                  <c:v>-8.2562446573108429E-4</c:v>
                </c:pt>
                <c:pt idx="119">
                  <c:v>-8.0985824284132701E-4</c:v>
                </c:pt>
                <c:pt idx="120">
                  <c:v>-7.9114174542547621E-4</c:v>
                </c:pt>
                <c:pt idx="121">
                  <c:v>-7.7006356460779376E-4</c:v>
                </c:pt>
                <c:pt idx="122">
                  <c:v>-7.4715010469590757E-4</c:v>
                </c:pt>
                <c:pt idx="123">
                  <c:v>-7.2286822272857537E-4</c:v>
                </c:pt>
                <c:pt idx="124">
                  <c:v>-6.9762838445073161E-4</c:v>
                </c:pt>
                <c:pt idx="125">
                  <c:v>-6.7178818314655065E-4</c:v>
                </c:pt>
                <c:pt idx="126">
                  <c:v>-6.456560912696136E-4</c:v>
                </c:pt>
                <c:pt idx="127">
                  <c:v>-6.1949533596433119E-4</c:v>
                </c:pt>
                <c:pt idx="128">
                  <c:v>-5.9352780847830541E-4</c:v>
                </c:pt>
                <c:pt idx="129">
                  <c:v>-5.6793793424087934E-4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1.054285392639208E-4</c:v>
                </c:pt>
                <c:pt idx="8">
                  <c:v>1.1917256634805446E-4</c:v>
                </c:pt>
                <c:pt idx="9">
                  <c:v>1.4196407248501683E-4</c:v>
                </c:pt>
                <c:pt idx="10">
                  <c:v>1.6054865429556534E-4</c:v>
                </c:pt>
                <c:pt idx="11">
                  <c:v>1.6113950573572178E-4</c:v>
                </c:pt>
                <c:pt idx="12">
                  <c:v>2.1728270831643267E-4</c:v>
                </c:pt>
                <c:pt idx="13">
                  <c:v>2.9744254516781094E-4</c:v>
                </c:pt>
                <c:pt idx="14">
                  <c:v>3.7237169445841783E-4</c:v>
                </c:pt>
                <c:pt idx="15">
                  <c:v>4.5641971415692377E-4</c:v>
                </c:pt>
                <c:pt idx="16">
                  <c:v>5.3474868400107619E-4</c:v>
                </c:pt>
                <c:pt idx="17">
                  <c:v>6.4000109206408212E-4</c:v>
                </c:pt>
                <c:pt idx="18">
                  <c:v>9.201740218498306E-4</c:v>
                </c:pt>
                <c:pt idx="19">
                  <c:v>1.3097523320924258E-3</c:v>
                </c:pt>
                <c:pt idx="20">
                  <c:v>1.5370693405687623E-3</c:v>
                </c:pt>
                <c:pt idx="21">
                  <c:v>1.5781031566636833E-3</c:v>
                </c:pt>
                <c:pt idx="22">
                  <c:v>1.4822368043764258E-3</c:v>
                </c:pt>
                <c:pt idx="23">
                  <c:v>1.3245498668369407E-3</c:v>
                </c:pt>
                <c:pt idx="24">
                  <c:v>1.1322085714723564E-3</c:v>
                </c:pt>
                <c:pt idx="25">
                  <c:v>9.8628863341639105E-4</c:v>
                </c:pt>
                <c:pt idx="26">
                  <c:v>8.6005349921015439E-4</c:v>
                </c:pt>
                <c:pt idx="27">
                  <c:v>7.390659852323238E-4</c:v>
                </c:pt>
                <c:pt idx="28">
                  <c:v>6.3651649793033266E-4</c:v>
                </c:pt>
                <c:pt idx="29">
                  <c:v>5.4509435330763367E-4</c:v>
                </c:pt>
                <c:pt idx="30">
                  <c:v>4.9656480739709006E-4</c:v>
                </c:pt>
                <c:pt idx="31">
                  <c:v>3.9172399628124849E-4</c:v>
                </c:pt>
                <c:pt idx="32">
                  <c:v>2.9146628658120792E-4</c:v>
                </c:pt>
                <c:pt idx="33">
                  <c:v>2.7445415971502477E-4</c:v>
                </c:pt>
                <c:pt idx="34">
                  <c:v>2.2479480304256631E-4</c:v>
                </c:pt>
                <c:pt idx="35">
                  <c:v>2.2440318175946634E-4</c:v>
                </c:pt>
                <c:pt idx="36">
                  <c:v>1.8976634795531683E-4</c:v>
                </c:pt>
                <c:pt idx="37">
                  <c:v>1.2282769017678911E-4</c:v>
                </c:pt>
                <c:pt idx="38">
                  <c:v>5.8272004935449409E-5</c:v>
                </c:pt>
                <c:pt idx="39">
                  <c:v>-2.416430523793703E-6</c:v>
                </c:pt>
                <c:pt idx="40">
                  <c:v>-4.5139615501658616E-5</c:v>
                </c:pt>
                <c:pt idx="41">
                  <c:v>-6.8320223562279511E-5</c:v>
                </c:pt>
                <c:pt idx="42">
                  <c:v>-1.2497571238839902E-4</c:v>
                </c:pt>
                <c:pt idx="43">
                  <c:v>-1.4206032289790398E-4</c:v>
                </c:pt>
                <c:pt idx="44">
                  <c:v>-1.0730568924309901E-4</c:v>
                </c:pt>
                <c:pt idx="45">
                  <c:v>-7.5683923006995745E-5</c:v>
                </c:pt>
                <c:pt idx="46">
                  <c:v>-4.6481674507468025E-5</c:v>
                </c:pt>
                <c:pt idx="47">
                  <c:v>-2.7255200898718518E-5</c:v>
                </c:pt>
                <c:pt idx="48">
                  <c:v>-5.4222749698864854E-5</c:v>
                </c:pt>
                <c:pt idx="49">
                  <c:v>-3.1476196438930296E-5</c:v>
                </c:pt>
                <c:pt idx="50">
                  <c:v>-6.5318092476091591E-5</c:v>
                </c:pt>
                <c:pt idx="51">
                  <c:v>-6.7998859310539712E-5</c:v>
                </c:pt>
                <c:pt idx="52">
                  <c:v>-1.2752161074499802E-4</c:v>
                </c:pt>
                <c:pt idx="53">
                  <c:v>-2.2013719215535841E-4</c:v>
                </c:pt>
                <c:pt idx="54">
                  <c:v>-3.5815337000775246E-4</c:v>
                </c:pt>
                <c:pt idx="55">
                  <c:v>-5.3133762229639811E-4</c:v>
                </c:pt>
                <c:pt idx="56">
                  <c:v>-6.5091842366737918E-4</c:v>
                </c:pt>
                <c:pt idx="57">
                  <c:v>-6.1390515873481575E-4</c:v>
                </c:pt>
                <c:pt idx="58">
                  <c:v>-5.595274878392565E-4</c:v>
                </c:pt>
                <c:pt idx="59">
                  <c:v>-5.6812068439733067E-4</c:v>
                </c:pt>
                <c:pt idx="60">
                  <c:v>-5.674095179529396E-4</c:v>
                </c:pt>
                <c:pt idx="61">
                  <c:v>-5.8305111901157426E-4</c:v>
                </c:pt>
                <c:pt idx="62">
                  <c:v>-5.9456121850355343E-4</c:v>
                </c:pt>
                <c:pt idx="63">
                  <c:v>-6.0062343269385546E-4</c:v>
                </c:pt>
                <c:pt idx="64">
                  <c:v>-5.6070362320956443E-4</c:v>
                </c:pt>
                <c:pt idx="65">
                  <c:v>-5.0442168682641585E-4</c:v>
                </c:pt>
                <c:pt idx="66">
                  <c:v>-4.556413502168584E-4</c:v>
                </c:pt>
                <c:pt idx="67">
                  <c:v>-4.2921592145700493E-4</c:v>
                </c:pt>
                <c:pt idx="68">
                  <c:v>-3.7439917403932573E-4</c:v>
                </c:pt>
                <c:pt idx="69">
                  <c:v>-3.3672854549035547E-4</c:v>
                </c:pt>
                <c:pt idx="70">
                  <c:v>-2.9865496289711288E-4</c:v>
                </c:pt>
                <c:pt idx="71">
                  <c:v>-2.6127297013355053E-4</c:v>
                </c:pt>
                <c:pt idx="72">
                  <c:v>-2.2631939912563068E-4</c:v>
                </c:pt>
                <c:pt idx="73">
                  <c:v>-1.947205846905208E-4</c:v>
                </c:pt>
                <c:pt idx="74">
                  <c:v>-1.6672452933254951E-4</c:v>
                </c:pt>
                <c:pt idx="75">
                  <c:v>-1.4220707719629009E-4</c:v>
                </c:pt>
                <c:pt idx="76">
                  <c:v>-1.2088197495794753E-4</c:v>
                </c:pt>
                <c:pt idx="77">
                  <c:v>-1.0241324229529407E-4</c:v>
                </c:pt>
                <c:pt idx="78">
                  <c:v>-8.6467609998754265E-5</c:v>
                </c:pt>
                <c:pt idx="79">
                  <c:v>-7.2735893836567235E-5</c:v>
                </c:pt>
                <c:pt idx="80">
                  <c:v>-6.0939737697642475E-5</c:v>
                </c:pt>
                <c:pt idx="81">
                  <c:v>-5.0831998364406535E-5</c:v>
                </c:pt>
                <c:pt idx="82">
                  <c:v>-4.2194643725612375E-5</c:v>
                </c:pt>
                <c:pt idx="83">
                  <c:v>-3.4835876514957425E-5</c:v>
                </c:pt>
                <c:pt idx="84">
                  <c:v>-2.8587195301284259E-5</c:v>
                </c:pt>
                <c:pt idx="85">
                  <c:v>-2.330066089896475E-5</c:v>
                </c:pt>
                <c:pt idx="86">
                  <c:v>-1.8846447849317424E-5</c:v>
                </c:pt>
                <c:pt idx="87">
                  <c:v>-1.5110684886721188E-5</c:v>
                </c:pt>
                <c:pt idx="88">
                  <c:v>-1.1993560888768316E-5</c:v>
                </c:pt>
                <c:pt idx="89">
                  <c:v>-9.4076653545460593E-6</c:v>
                </c:pt>
                <c:pt idx="90">
                  <c:v>-7.2765327840085449E-6</c:v>
                </c:pt>
                <c:pt idx="91">
                  <c:v>-5.5333633516723959E-6</c:v>
                </c:pt>
                <c:pt idx="92">
                  <c:v>-4.1198959225446239E-6</c:v>
                </c:pt>
                <c:pt idx="93">
                  <c:v>-2.9854129665471783E-6</c:v>
                </c:pt>
                <c:pt idx="94">
                  <c:v>-2.0858600333955051E-6</c:v>
                </c:pt>
                <c:pt idx="95">
                  <c:v>-1.3830651046000097E-6</c:v>
                </c:pt>
                <c:pt idx="96">
                  <c:v>-8.4404537166836832E-7</c:v>
                </c:pt>
                <c:pt idx="97">
                  <c:v>-4.4039085230715644E-7</c:v>
                </c:pt>
                <c:pt idx="98">
                  <c:v>-1.4771580522590097E-7</c:v>
                </c:pt>
                <c:pt idx="99">
                  <c:v>5.482980953149228E-8</c:v>
                </c:pt>
                <c:pt idx="100">
                  <c:v>1.849955090992119E-7</c:v>
                </c:pt>
                <c:pt idx="101">
                  <c:v>2.5781790028374552E-7</c:v>
                </c:pt>
                <c:pt idx="102">
                  <c:v>2.8596577942072576E-7</c:v>
                </c:pt>
                <c:pt idx="103">
                  <c:v>2.8004715208004553E-7</c:v>
                </c:pt>
                <c:pt idx="104">
                  <c:v>2.4888208305552177E-7</c:v>
                </c:pt>
                <c:pt idx="105">
                  <c:v>1.9974484574748515E-7</c:v>
                </c:pt>
                <c:pt idx="106">
                  <c:v>1.3857846458065345E-7</c:v>
                </c:pt>
                <c:pt idx="107">
                  <c:v>7.0184422365162968E-8</c:v>
                </c:pt>
                <c:pt idx="108">
                  <c:v>-1.6099733599709207E-9</c:v>
                </c:pt>
                <c:pt idx="109">
                  <c:v>-7.3804312949197823E-8</c:v>
                </c:pt>
                <c:pt idx="110">
                  <c:v>-1.4409585673327031E-7</c:v>
                </c:pt>
                <c:pt idx="111">
                  <c:v>-2.1076650533207032E-7</c:v>
                </c:pt>
                <c:pt idx="112">
                  <c:v>-2.7258428510288322E-7</c:v>
                </c:pt>
                <c:pt idx="113">
                  <c:v>-3.2871781691876829E-7</c:v>
                </c:pt>
                <c:pt idx="114">
                  <c:v>-3.7866237352570397E-7</c:v>
                </c:pt>
                <c:pt idx="115">
                  <c:v>-4.2217625561384949E-7</c:v>
                </c:pt>
                <c:pt idx="116">
                  <c:v>-4.5922633109055348E-7</c:v>
                </c:pt>
                <c:pt idx="117">
                  <c:v>-4.8994168715085835E-7</c:v>
                </c:pt>
                <c:pt idx="118">
                  <c:v>-5.1457444162698707E-7</c:v>
                </c:pt>
                <c:pt idx="119">
                  <c:v>-5.3346684957434454E-7</c:v>
                </c:pt>
                <c:pt idx="120">
                  <c:v>-5.4702392377073664E-7</c:v>
                </c:pt>
                <c:pt idx="121">
                  <c:v>-5.5569086429918117E-7</c:v>
                </c:pt>
                <c:pt idx="122">
                  <c:v>-5.5993466309292172E-7</c:v>
                </c:pt>
                <c:pt idx="123">
                  <c:v>-5.6022931461730891E-7</c:v>
                </c:pt>
                <c:pt idx="124">
                  <c:v>-5.5704412407140985E-7</c:v>
                </c:pt>
                <c:pt idx="125">
                  <c:v>-5.5083465990228218E-7</c:v>
                </c:pt>
                <c:pt idx="126">
                  <c:v>-5.4203594830206933E-7</c:v>
                </c:pt>
                <c:pt idx="127">
                  <c:v>-5.3105755395113071E-7</c:v>
                </c:pt>
                <c:pt idx="128">
                  <c:v>-5.1828023381642579E-7</c:v>
                </c:pt>
                <c:pt idx="129">
                  <c:v>-5.0405388954271581E-7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1.13607717500548E-3</c:v>
                </c:pt>
                <c:pt idx="8">
                  <c:v>-3.3816963953800301E-2</c:v>
                </c:pt>
                <c:pt idx="9">
                  <c:v>-6.0097768634801402E-2</c:v>
                </c:pt>
                <c:pt idx="10">
                  <c:v>-8.7035224774391406E-2</c:v>
                </c:pt>
                <c:pt idx="11">
                  <c:v>-0.12023296751875701</c:v>
                </c:pt>
                <c:pt idx="12">
                  <c:v>-0.124654629511423</c:v>
                </c:pt>
                <c:pt idx="13">
                  <c:v>-0.113400036414261</c:v>
                </c:pt>
                <c:pt idx="14">
                  <c:v>-0.13161657130622501</c:v>
                </c:pt>
                <c:pt idx="15">
                  <c:v>-0.17234402844161301</c:v>
                </c:pt>
                <c:pt idx="16">
                  <c:v>-0.23479294640213599</c:v>
                </c:pt>
                <c:pt idx="17">
                  <c:v>-0.31196076339877699</c:v>
                </c:pt>
                <c:pt idx="18">
                  <c:v>-0.335378032458645</c:v>
                </c:pt>
                <c:pt idx="19">
                  <c:v>-0.36705006800539502</c:v>
                </c:pt>
                <c:pt idx="20">
                  <c:v>-0.38886088231674198</c:v>
                </c:pt>
                <c:pt idx="21">
                  <c:v>-0.39995621568579698</c:v>
                </c:pt>
                <c:pt idx="22">
                  <c:v>-0.40151491731475503</c:v>
                </c:pt>
                <c:pt idx="23">
                  <c:v>-0.404469564128562</c:v>
                </c:pt>
                <c:pt idx="24">
                  <c:v>-0.416313036998607</c:v>
                </c:pt>
                <c:pt idx="25">
                  <c:v>-0.40558340406122301</c:v>
                </c:pt>
                <c:pt idx="26">
                  <c:v>-0.39428587799730203</c:v>
                </c:pt>
                <c:pt idx="27">
                  <c:v>-0.38326211997052601</c:v>
                </c:pt>
                <c:pt idx="28">
                  <c:v>-0.38710189864202399</c:v>
                </c:pt>
                <c:pt idx="29">
                  <c:v>-0.411240596985253</c:v>
                </c:pt>
                <c:pt idx="30">
                  <c:v>-0.39873970335180298</c:v>
                </c:pt>
                <c:pt idx="31">
                  <c:v>-0.40717626711869398</c:v>
                </c:pt>
                <c:pt idx="32">
                  <c:v>-0.41526096167379101</c:v>
                </c:pt>
                <c:pt idx="33">
                  <c:v>-0.38911863410313702</c:v>
                </c:pt>
                <c:pt idx="34">
                  <c:v>-0.38903392469700498</c:v>
                </c:pt>
                <c:pt idx="35">
                  <c:v>-0.34845725189967902</c:v>
                </c:pt>
                <c:pt idx="36">
                  <c:v>-0.31975729297466998</c:v>
                </c:pt>
                <c:pt idx="37">
                  <c:v>-0.28637949228111198</c:v>
                </c:pt>
                <c:pt idx="38">
                  <c:v>-0.24911077769174</c:v>
                </c:pt>
                <c:pt idx="39">
                  <c:v>-0.22277832969724101</c:v>
                </c:pt>
                <c:pt idx="40">
                  <c:v>-0.19620803906332801</c:v>
                </c:pt>
                <c:pt idx="41">
                  <c:v>-0.17216602469516501</c:v>
                </c:pt>
                <c:pt idx="42">
                  <c:v>-0.181720283528996</c:v>
                </c:pt>
                <c:pt idx="43">
                  <c:v>-0.16741012762521601</c:v>
                </c:pt>
                <c:pt idx="44">
                  <c:v>-0.13502041605390699</c:v>
                </c:pt>
                <c:pt idx="45">
                  <c:v>-0.103671938199821</c:v>
                </c:pt>
                <c:pt idx="46">
                  <c:v>-6.5704606404808297E-2</c:v>
                </c:pt>
                <c:pt idx="47">
                  <c:v>-3.9867831430474697E-2</c:v>
                </c:pt>
                <c:pt idx="48">
                  <c:v>-3.9886104818283502E-2</c:v>
                </c:pt>
                <c:pt idx="49">
                  <c:v>-2.08848347349627E-2</c:v>
                </c:pt>
                <c:pt idx="50">
                  <c:v>-2.7307998285793399E-2</c:v>
                </c:pt>
                <c:pt idx="51">
                  <c:v>-9.5509400501666408E-3</c:v>
                </c:pt>
                <c:pt idx="52">
                  <c:v>-2.9376764224941999E-2</c:v>
                </c:pt>
                <c:pt idx="53">
                  <c:v>-6.3052025211483606E-2</c:v>
                </c:pt>
                <c:pt idx="54">
                  <c:v>-0.11422292450152299</c:v>
                </c:pt>
                <c:pt idx="55">
                  <c:v>-0.165583122678402</c:v>
                </c:pt>
                <c:pt idx="56">
                  <c:v>-0.20245027743352101</c:v>
                </c:pt>
                <c:pt idx="57">
                  <c:v>-0.13909877351495201</c:v>
                </c:pt>
                <c:pt idx="58">
                  <c:v>-7.1576560745999301E-2</c:v>
                </c:pt>
                <c:pt idx="59">
                  <c:v>-1.1041328919490501E-2</c:v>
                </c:pt>
                <c:pt idx="60">
                  <c:v>1.49158143256555E-2</c:v>
                </c:pt>
                <c:pt idx="61">
                  <c:v>-1.74852957823886E-2</c:v>
                </c:pt>
                <c:pt idx="62">
                  <c:v>-4.6183621120288898E-2</c:v>
                </c:pt>
                <c:pt idx="63">
                  <c:v>-8.4745112712531795E-2</c:v>
                </c:pt>
                <c:pt idx="64">
                  <c:v>-9.3374849177289998E-2</c:v>
                </c:pt>
                <c:pt idx="65">
                  <c:v>-9.5946736746838998E-2</c:v>
                </c:pt>
                <c:pt idx="66">
                  <c:v>-9.1577040320109104E-2</c:v>
                </c:pt>
                <c:pt idx="67">
                  <c:v>-9.1466019469630205E-2</c:v>
                </c:pt>
                <c:pt idx="68">
                  <c:v>-7.2323673229177904E-2</c:v>
                </c:pt>
                <c:pt idx="69">
                  <c:v>-6.4590959950707003E-2</c:v>
                </c:pt>
                <c:pt idx="70">
                  <c:v>-5.4475582152015603E-2</c:v>
                </c:pt>
                <c:pt idx="71">
                  <c:v>-4.7094854840625297E-2</c:v>
                </c:pt>
                <c:pt idx="72">
                  <c:v>-4.0808878377263498E-2</c:v>
                </c:pt>
                <c:pt idx="73">
                  <c:v>-3.5250742905202803E-2</c:v>
                </c:pt>
                <c:pt idx="74">
                  <c:v>-3.0339942797198299E-2</c:v>
                </c:pt>
                <c:pt idx="75">
                  <c:v>-2.6034947292719799E-2</c:v>
                </c:pt>
                <c:pt idx="76">
                  <c:v>-2.2286913406755399E-2</c:v>
                </c:pt>
                <c:pt idx="77">
                  <c:v>-1.9039628491290098E-2</c:v>
                </c:pt>
                <c:pt idx="78">
                  <c:v>-1.62356272385638E-2</c:v>
                </c:pt>
                <c:pt idx="79">
                  <c:v>-1.3820400133170801E-2</c:v>
                </c:pt>
                <c:pt idx="80">
                  <c:v>-1.17443242259935E-2</c:v>
                </c:pt>
                <c:pt idx="81">
                  <c:v>-9.9631936673664993E-3</c:v>
                </c:pt>
                <c:pt idx="82">
                  <c:v>-8.4380619949853408E-3</c:v>
                </c:pt>
                <c:pt idx="83">
                  <c:v>-7.1348035263337703E-3</c:v>
                </c:pt>
                <c:pt idx="84">
                  <c:v>-6.0235945919456602E-3</c:v>
                </c:pt>
                <c:pt idx="85">
                  <c:v>-5.0784032263911797E-3</c:v>
                </c:pt>
                <c:pt idx="86">
                  <c:v>-4.2765213523752099E-3</c:v>
                </c:pt>
                <c:pt idx="87">
                  <c:v>-3.59814888001358E-3</c:v>
                </c:pt>
                <c:pt idx="88">
                  <c:v>-3.0260288937394202E-3</c:v>
                </c:pt>
                <c:pt idx="89">
                  <c:v>-2.54512934858072E-3</c:v>
                </c:pt>
                <c:pt idx="90">
                  <c:v>-2.1423657347187102E-3</c:v>
                </c:pt>
                <c:pt idx="91">
                  <c:v>-1.8063593212221201E-3</c:v>
                </c:pt>
                <c:pt idx="92">
                  <c:v>-1.52722613116171E-3</c:v>
                </c:pt>
                <c:pt idx="93">
                  <c:v>-1.2963924298947901E-3</c:v>
                </c:pt>
                <c:pt idx="94">
                  <c:v>-1.10643310959096E-3</c:v>
                </c:pt>
                <c:pt idx="95">
                  <c:v>-9.5092988724649696E-4</c:v>
                </c:pt>
                <c:pt idx="96">
                  <c:v>-8.2434669320832299E-4</c:v>
                </c:pt>
                <c:pt idx="97">
                  <c:v>-7.2192001717495701E-4</c:v>
                </c:pt>
                <c:pt idx="98">
                  <c:v>-6.3956230710253002E-4</c:v>
                </c:pt>
                <c:pt idx="99">
                  <c:v>-5.7377679229620099E-4</c:v>
                </c:pt>
                <c:pt idx="100">
                  <c:v>-5.2158233343803199E-4</c:v>
                </c:pt>
                <c:pt idx="101">
                  <c:v>-4.8044709660841002E-4</c:v>
                </c:pt>
                <c:pt idx="102">
                  <c:v>-4.4823001167165597E-4</c:v>
                </c:pt>
                <c:pt idx="103">
                  <c:v>-4.2312911292908699E-4</c:v>
                </c:pt>
                <c:pt idx="104">
                  <c:v>-4.0363597606288401E-4</c:v>
                </c:pt>
                <c:pt idx="105">
                  <c:v>-3.88495563746587E-4</c:v>
                </c:pt>
                <c:pt idx="106">
                  <c:v>-3.7667087591275602E-4</c:v>
                </c:pt>
                <c:pt idx="107">
                  <c:v>-3.6731187205804502E-4</c:v>
                </c:pt>
                <c:pt idx="108">
                  <c:v>-3.5972819420790802E-4</c:v>
                </c:pt>
                <c:pt idx="109">
                  <c:v>-3.5336527197127597E-4</c:v>
                </c:pt>
                <c:pt idx="110">
                  <c:v>-3.4778343690070003E-4</c:v>
                </c:pt>
                <c:pt idx="111">
                  <c:v>-3.42639713294158E-4</c:v>
                </c:pt>
                <c:pt idx="112">
                  <c:v>-3.3767198758118897E-4</c:v>
                </c:pt>
                <c:pt idx="113">
                  <c:v>-3.3268528930591499E-4</c:v>
                </c:pt>
                <c:pt idx="114">
                  <c:v>-3.2753994408877499E-4</c:v>
                </c:pt>
                <c:pt idx="115">
                  <c:v>-3.2214138333699801E-4</c:v>
                </c:pt>
                <c:pt idx="116">
                  <c:v>-3.1643141730583197E-4</c:v>
                </c:pt>
                <c:pt idx="117">
                  <c:v>-3.1038079773559603E-4</c:v>
                </c:pt>
                <c:pt idx="118">
                  <c:v>-3.0398291398854501E-4</c:v>
                </c:pt>
                <c:pt idx="119">
                  <c:v>-2.9724848261855798E-4</c:v>
                </c:pt>
                <c:pt idx="120">
                  <c:v>-2.9020110481931297E-4</c:v>
                </c:pt>
                <c:pt idx="121">
                  <c:v>-2.828735793737E-4</c:v>
                </c:pt>
                <c:pt idx="122">
                  <c:v>-2.7530487070396903E-4</c:v>
                </c:pt>
                <c:pt idx="123">
                  <c:v>-2.67537642512415E-4</c:v>
                </c:pt>
                <c:pt idx="124">
                  <c:v>-2.5961627740430997E-4</c:v>
                </c:pt>
                <c:pt idx="125">
                  <c:v>-2.5158531188292001E-4</c:v>
                </c:pt>
                <c:pt idx="126">
                  <c:v>-2.4348822427525899E-4</c:v>
                </c:pt>
                <c:pt idx="127">
                  <c:v>-2.3536652055287E-4</c:v>
                </c:pt>
                <c:pt idx="128">
                  <c:v>-2.27259069713969E-4</c:v>
                </c:pt>
                <c:pt idx="129">
                  <c:v>-2.19201646445969E-4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-1.0405905123478399E-2</c:v>
                </c:pt>
                <c:pt idx="8">
                  <c:v>-2.8137432212619901E-2</c:v>
                </c:pt>
                <c:pt idx="9">
                  <c:v>-3.7546150514395797E-2</c:v>
                </c:pt>
                <c:pt idx="10">
                  <c:v>-4.2992720807874502E-2</c:v>
                </c:pt>
                <c:pt idx="11">
                  <c:v>-6.5084982882722103E-2</c:v>
                </c:pt>
                <c:pt idx="12">
                  <c:v>-5.9048051075810203E-2</c:v>
                </c:pt>
                <c:pt idx="13">
                  <c:v>-3.0207387424552201E-2</c:v>
                </c:pt>
                <c:pt idx="14">
                  <c:v>-2.5337705648337899E-2</c:v>
                </c:pt>
                <c:pt idx="15">
                  <c:v>-2.89595364136826E-2</c:v>
                </c:pt>
                <c:pt idx="16">
                  <c:v>-4.3769393607364003E-2</c:v>
                </c:pt>
                <c:pt idx="17">
                  <c:v>-7.14460223242777E-2</c:v>
                </c:pt>
                <c:pt idx="18">
                  <c:v>-5.00437182195883E-2</c:v>
                </c:pt>
                <c:pt idx="19">
                  <c:v>-2.3956624919320001E-2</c:v>
                </c:pt>
                <c:pt idx="20">
                  <c:v>-4.4608504755952998E-3</c:v>
                </c:pt>
                <c:pt idx="21">
                  <c:v>1.7212687966716701E-2</c:v>
                </c:pt>
                <c:pt idx="22">
                  <c:v>2.8801443686911399E-2</c:v>
                </c:pt>
                <c:pt idx="23">
                  <c:v>1.56346999946093E-2</c:v>
                </c:pt>
                <c:pt idx="24">
                  <c:v>-1.38210555764233E-2</c:v>
                </c:pt>
                <c:pt idx="25">
                  <c:v>-3.0996145026014998E-2</c:v>
                </c:pt>
                <c:pt idx="26">
                  <c:v>-5.49746574723535E-2</c:v>
                </c:pt>
                <c:pt idx="27">
                  <c:v>-7.9803883344350998E-2</c:v>
                </c:pt>
                <c:pt idx="28">
                  <c:v>-0.10554365580161</c:v>
                </c:pt>
                <c:pt idx="29">
                  <c:v>-0.144209602289083</c:v>
                </c:pt>
                <c:pt idx="30">
                  <c:v>-0.148815233536367</c:v>
                </c:pt>
                <c:pt idx="31">
                  <c:v>-0.171814456298923</c:v>
                </c:pt>
                <c:pt idx="32">
                  <c:v>-0.196392599536928</c:v>
                </c:pt>
                <c:pt idx="33">
                  <c:v>-0.18748728444085699</c:v>
                </c:pt>
                <c:pt idx="34">
                  <c:v>-0.197663524004908</c:v>
                </c:pt>
                <c:pt idx="35">
                  <c:v>-0.18095749395809799</c:v>
                </c:pt>
                <c:pt idx="36">
                  <c:v>-0.167605492411667</c:v>
                </c:pt>
                <c:pt idx="37">
                  <c:v>-0.15534030150014899</c:v>
                </c:pt>
                <c:pt idx="38">
                  <c:v>-0.13717972487962199</c:v>
                </c:pt>
                <c:pt idx="39">
                  <c:v>-0.12800079197185599</c:v>
                </c:pt>
                <c:pt idx="40">
                  <c:v>-0.11851545526893301</c:v>
                </c:pt>
                <c:pt idx="41">
                  <c:v>-0.108680445508494</c:v>
                </c:pt>
                <c:pt idx="42">
                  <c:v>-0.120569049526843</c:v>
                </c:pt>
                <c:pt idx="43">
                  <c:v>-0.113024725605335</c:v>
                </c:pt>
                <c:pt idx="44">
                  <c:v>-9.2362308243868499E-2</c:v>
                </c:pt>
                <c:pt idx="45">
                  <c:v>-7.6267469598501905E-2</c:v>
                </c:pt>
                <c:pt idx="46">
                  <c:v>-4.8055403935239403E-2</c:v>
                </c:pt>
                <c:pt idx="47">
                  <c:v>-2.4150993887484901E-2</c:v>
                </c:pt>
                <c:pt idx="48">
                  <c:v>-1.9969382699968102E-2</c:v>
                </c:pt>
                <c:pt idx="49">
                  <c:v>-2.9236774044592798E-3</c:v>
                </c:pt>
                <c:pt idx="50">
                  <c:v>-1.3598765230252901E-2</c:v>
                </c:pt>
                <c:pt idx="51">
                  <c:v>-7.6935420395734004E-3</c:v>
                </c:pt>
                <c:pt idx="52">
                  <c:v>-2.1628804574957101E-2</c:v>
                </c:pt>
                <c:pt idx="53">
                  <c:v>-4.6170281127374799E-2</c:v>
                </c:pt>
                <c:pt idx="54">
                  <c:v>-8.0683042514258105E-2</c:v>
                </c:pt>
                <c:pt idx="55">
                  <c:v>-0.119676387229494</c:v>
                </c:pt>
                <c:pt idx="56">
                  <c:v>-0.16029487924100799</c:v>
                </c:pt>
                <c:pt idx="57">
                  <c:v>-0.140517376698265</c:v>
                </c:pt>
                <c:pt idx="58">
                  <c:v>-0.11813577768019699</c:v>
                </c:pt>
                <c:pt idx="59">
                  <c:v>-0.100903809938445</c:v>
                </c:pt>
                <c:pt idx="60">
                  <c:v>-9.8254184145545598E-2</c:v>
                </c:pt>
                <c:pt idx="61">
                  <c:v>-0.113011687202403</c:v>
                </c:pt>
                <c:pt idx="62">
                  <c:v>-0.12594983546984201</c:v>
                </c:pt>
                <c:pt idx="63">
                  <c:v>-0.14598494167603901</c:v>
                </c:pt>
                <c:pt idx="64">
                  <c:v>-0.150902949966915</c:v>
                </c:pt>
                <c:pt idx="65">
                  <c:v>-0.146907486851067</c:v>
                </c:pt>
                <c:pt idx="66">
                  <c:v>-0.134807656309338</c:v>
                </c:pt>
                <c:pt idx="67">
                  <c:v>-0.117916512723512</c:v>
                </c:pt>
                <c:pt idx="68">
                  <c:v>-9.1274657516416294E-2</c:v>
                </c:pt>
                <c:pt idx="69">
                  <c:v>-7.39609262994083E-2</c:v>
                </c:pt>
                <c:pt idx="70">
                  <c:v>-5.8625743703144703E-2</c:v>
                </c:pt>
                <c:pt idx="71">
                  <c:v>-4.5307048731443998E-2</c:v>
                </c:pt>
                <c:pt idx="72">
                  <c:v>-3.6600791844753698E-2</c:v>
                </c:pt>
                <c:pt idx="73">
                  <c:v>-3.0234693837835998E-2</c:v>
                </c:pt>
                <c:pt idx="74">
                  <c:v>-2.52159827558113E-2</c:v>
                </c:pt>
                <c:pt idx="75">
                  <c:v>-2.1087999925326999E-2</c:v>
                </c:pt>
                <c:pt idx="76">
                  <c:v>-1.7620566661760598E-2</c:v>
                </c:pt>
                <c:pt idx="77">
                  <c:v>-1.46814937344978E-2</c:v>
                </c:pt>
                <c:pt idx="78">
                  <c:v>-1.218321397519E-2</c:v>
                </c:pt>
                <c:pt idx="79">
                  <c:v>-1.0060417486421201E-2</c:v>
                </c:pt>
                <c:pt idx="80">
                  <c:v>-8.2604529056107493E-3</c:v>
                </c:pt>
                <c:pt idx="81">
                  <c:v>-6.73899639833589E-3</c:v>
                </c:pt>
                <c:pt idx="82">
                  <c:v>-5.4579159467803501E-3</c:v>
                </c:pt>
                <c:pt idx="83">
                  <c:v>-4.3840731111425097E-3</c:v>
                </c:pt>
                <c:pt idx="84">
                  <c:v>-3.4885455060798898E-3</c:v>
                </c:pt>
                <c:pt idx="85">
                  <c:v>-2.74605520546856E-3</c:v>
                </c:pt>
                <c:pt idx="86">
                  <c:v>-2.1345114008952302E-3</c:v>
                </c:pt>
                <c:pt idx="87">
                  <c:v>-1.63462610395189E-3</c:v>
                </c:pt>
                <c:pt idx="88">
                  <c:v>-1.2295826708298399E-3</c:v>
                </c:pt>
                <c:pt idx="89">
                  <c:v>-9.0474593170049604E-4</c:v>
                </c:pt>
                <c:pt idx="90">
                  <c:v>-6.4740680030935199E-4</c:v>
                </c:pt>
                <c:pt idx="91">
                  <c:v>-4.4655628163666199E-4</c:v>
                </c:pt>
                <c:pt idx="92">
                  <c:v>-2.9268494856026401E-4</c:v>
                </c:pt>
                <c:pt idx="93">
                  <c:v>-1.77604698661366E-4</c:v>
                </c:pt>
                <c:pt idx="94">
                  <c:v>-9.4290129920743306E-5</c:v>
                </c:pt>
                <c:pt idx="95">
                  <c:v>-3.6737277318352998E-5</c:v>
                </c:pt>
                <c:pt idx="96">
                  <c:v>1.62226549117961E-7</c:v>
                </c:pt>
                <c:pt idx="97">
                  <c:v>2.07332421403879E-5</c:v>
                </c:pt>
                <c:pt idx="98">
                  <c:v>2.8616924317357098E-5</c:v>
                </c:pt>
                <c:pt idx="99">
                  <c:v>2.6859513956596E-5</c:v>
                </c:pt>
                <c:pt idx="100">
                  <c:v>1.7991248639303199E-5</c:v>
                </c:pt>
                <c:pt idx="101">
                  <c:v>4.0963939513800697E-6</c:v>
                </c:pt>
                <c:pt idx="102">
                  <c:v>-1.3124711282996899E-5</c:v>
                </c:pt>
                <c:pt idx="103">
                  <c:v>-3.2300795199400901E-5</c:v>
                </c:pt>
                <c:pt idx="104">
                  <c:v>-5.2341257927681802E-5</c:v>
                </c:pt>
                <c:pt idx="105">
                  <c:v>-7.2393590573943599E-5</c:v>
                </c:pt>
                <c:pt idx="106">
                  <c:v>-9.1806018496702998E-5</c:v>
                </c:pt>
                <c:pt idx="107">
                  <c:v>-1.10094833481678E-4</c:v>
                </c:pt>
                <c:pt idx="108">
                  <c:v>-1.2691592789200299E-4</c:v>
                </c:pt>
                <c:pt idx="109">
                  <c:v>-1.4204008750558301E-4</c:v>
                </c:pt>
                <c:pt idx="110">
                  <c:v>-1.5533163930029801E-4</c:v>
                </c:pt>
                <c:pt idx="111">
                  <c:v>-1.6673008650481801E-4</c:v>
                </c:pt>
                <c:pt idx="112">
                  <c:v>-1.7623439626633501E-4</c:v>
                </c:pt>
                <c:pt idx="113">
                  <c:v>-1.8388963566610999E-4</c:v>
                </c:pt>
                <c:pt idx="114">
                  <c:v>-1.8977567983138901E-4</c:v>
                </c:pt>
                <c:pt idx="115">
                  <c:v>-1.93997741779997E-4</c:v>
                </c:pt>
                <c:pt idx="116">
                  <c:v>-1.9667849757784101E-4</c:v>
                </c:pt>
                <c:pt idx="117">
                  <c:v>-1.9795160254064401E-4</c:v>
                </c:pt>
                <c:pt idx="118">
                  <c:v>-1.9795641469494101E-4</c:v>
                </c:pt>
                <c:pt idx="119">
                  <c:v>-1.9683376063544199E-4</c:v>
                </c:pt>
                <c:pt idx="120">
                  <c:v>-1.94722596368781E-4</c:v>
                </c:pt>
                <c:pt idx="121">
                  <c:v>-1.9175743179975001E-4</c:v>
                </c:pt>
                <c:pt idx="122">
                  <c:v>-1.8806640227109301E-4</c:v>
                </c:pt>
                <c:pt idx="123">
                  <c:v>-1.8376988408276001E-4</c:v>
                </c:pt>
                <c:pt idx="124">
                  <c:v>-1.7897956325921399E-4</c:v>
                </c:pt>
                <c:pt idx="125">
                  <c:v>-1.7379787806962499E-4</c:v>
                </c:pt>
                <c:pt idx="126">
                  <c:v>-1.68317766000056E-4</c:v>
                </c:pt>
                <c:pt idx="127">
                  <c:v>-1.6262265509202299E-4</c:v>
                </c:pt>
                <c:pt idx="128">
                  <c:v>-1.5678664786046101E-4</c:v>
                </c:pt>
                <c:pt idx="129">
                  <c:v>-1.5087485344704199E-4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3.74709985154644E-3</c:v>
                </c:pt>
                <c:pt idx="8">
                  <c:v>-3.2333516212836502E-3</c:v>
                </c:pt>
                <c:pt idx="9">
                  <c:v>-7.4446219693045301E-3</c:v>
                </c:pt>
                <c:pt idx="10">
                  <c:v>-1.2186165739094699E-2</c:v>
                </c:pt>
                <c:pt idx="11">
                  <c:v>-3.1164413519320502E-2</c:v>
                </c:pt>
                <c:pt idx="12">
                  <c:v>-3.69878600843579E-2</c:v>
                </c:pt>
                <c:pt idx="13">
                  <c:v>-2.45631722487358E-2</c:v>
                </c:pt>
                <c:pt idx="14">
                  <c:v>-2.5292569318823802E-2</c:v>
                </c:pt>
                <c:pt idx="15">
                  <c:v>-3.6878177989968501E-2</c:v>
                </c:pt>
                <c:pt idx="16">
                  <c:v>-5.0042410470091302E-2</c:v>
                </c:pt>
                <c:pt idx="17">
                  <c:v>-6.4437662972887999E-2</c:v>
                </c:pt>
                <c:pt idx="18">
                  <c:v>-4.4928327509397299E-2</c:v>
                </c:pt>
                <c:pt idx="19">
                  <c:v>-2.3475231073348601E-2</c:v>
                </c:pt>
                <c:pt idx="20">
                  <c:v>-9.1387666393743499E-3</c:v>
                </c:pt>
                <c:pt idx="21">
                  <c:v>8.0001191304939993E-3</c:v>
                </c:pt>
                <c:pt idx="22">
                  <c:v>3.1656345114900203E-2</c:v>
                </c:pt>
                <c:pt idx="23">
                  <c:v>3.9606330882881402E-2</c:v>
                </c:pt>
                <c:pt idx="24">
                  <c:v>2.8920859639866001E-2</c:v>
                </c:pt>
                <c:pt idx="25">
                  <c:v>2.1636968265759601E-2</c:v>
                </c:pt>
                <c:pt idx="26">
                  <c:v>3.4028993673123299E-3</c:v>
                </c:pt>
                <c:pt idx="27">
                  <c:v>-2.0422413840025799E-2</c:v>
                </c:pt>
                <c:pt idx="28">
                  <c:v>-4.6927811410257397E-2</c:v>
                </c:pt>
                <c:pt idx="29">
                  <c:v>-7.9623242465604802E-2</c:v>
                </c:pt>
                <c:pt idx="30">
                  <c:v>-8.75978796994724E-2</c:v>
                </c:pt>
                <c:pt idx="31">
                  <c:v>-0.10955811124112</c:v>
                </c:pt>
                <c:pt idx="32">
                  <c:v>-0.13216859071404</c:v>
                </c:pt>
                <c:pt idx="33">
                  <c:v>-0.13457307008844099</c:v>
                </c:pt>
                <c:pt idx="34">
                  <c:v>-0.14172289473562399</c:v>
                </c:pt>
                <c:pt idx="35">
                  <c:v>-0.13227601457726901</c:v>
                </c:pt>
                <c:pt idx="36">
                  <c:v>-0.12795598295239599</c:v>
                </c:pt>
                <c:pt idx="37">
                  <c:v>-0.11731452573007101</c:v>
                </c:pt>
                <c:pt idx="38">
                  <c:v>-0.10500690476272199</c:v>
                </c:pt>
                <c:pt idx="39">
                  <c:v>-9.5540008260020001E-2</c:v>
                </c:pt>
                <c:pt idx="40">
                  <c:v>-8.7871527866314997E-2</c:v>
                </c:pt>
                <c:pt idx="41">
                  <c:v>-8.1370097864219199E-2</c:v>
                </c:pt>
                <c:pt idx="42">
                  <c:v>-9.0531236611031796E-2</c:v>
                </c:pt>
                <c:pt idx="43">
                  <c:v>-8.6596130751422903E-2</c:v>
                </c:pt>
                <c:pt idx="44">
                  <c:v>-7.3971045883628503E-2</c:v>
                </c:pt>
                <c:pt idx="45">
                  <c:v>-6.3303715445336597E-2</c:v>
                </c:pt>
                <c:pt idx="46">
                  <c:v>-4.6609347620220502E-2</c:v>
                </c:pt>
                <c:pt idx="47">
                  <c:v>-2.7194925005598201E-2</c:v>
                </c:pt>
                <c:pt idx="48">
                  <c:v>-1.79228264389324E-2</c:v>
                </c:pt>
                <c:pt idx="49">
                  <c:v>4.7294768625243599E-4</c:v>
                </c:pt>
                <c:pt idx="50">
                  <c:v>-1.8035746339773501E-3</c:v>
                </c:pt>
                <c:pt idx="51">
                  <c:v>5.4852190344465996E-3</c:v>
                </c:pt>
                <c:pt idx="52">
                  <c:v>-4.7528725078955798E-3</c:v>
                </c:pt>
                <c:pt idx="53">
                  <c:v>-1.8237688732476401E-2</c:v>
                </c:pt>
                <c:pt idx="54">
                  <c:v>-4.28316556914859E-2</c:v>
                </c:pt>
                <c:pt idx="55">
                  <c:v>-6.5645440085725995E-2</c:v>
                </c:pt>
                <c:pt idx="56">
                  <c:v>-9.4678276874803804E-2</c:v>
                </c:pt>
                <c:pt idx="57">
                  <c:v>-8.6574930956558105E-2</c:v>
                </c:pt>
                <c:pt idx="58">
                  <c:v>-7.9233102119801196E-2</c:v>
                </c:pt>
                <c:pt idx="59">
                  <c:v>-7.4633660114097305E-2</c:v>
                </c:pt>
                <c:pt idx="60">
                  <c:v>-7.3987247473990894E-2</c:v>
                </c:pt>
                <c:pt idx="61">
                  <c:v>-7.5463717707971598E-2</c:v>
                </c:pt>
                <c:pt idx="62">
                  <c:v>-7.2297778099113405E-2</c:v>
                </c:pt>
                <c:pt idx="63">
                  <c:v>-8.2017991909002205E-2</c:v>
                </c:pt>
                <c:pt idx="64">
                  <c:v>-8.7210839291514894E-2</c:v>
                </c:pt>
                <c:pt idx="65">
                  <c:v>-8.94696789283871E-2</c:v>
                </c:pt>
                <c:pt idx="66">
                  <c:v>-7.9607784298729195E-2</c:v>
                </c:pt>
                <c:pt idx="67">
                  <c:v>-6.8054731452906497E-2</c:v>
                </c:pt>
                <c:pt idx="68">
                  <c:v>-4.7528384071922898E-2</c:v>
                </c:pt>
                <c:pt idx="69">
                  <c:v>-3.2210210555684002E-2</c:v>
                </c:pt>
                <c:pt idx="70">
                  <c:v>-1.8274423124490201E-2</c:v>
                </c:pt>
                <c:pt idx="71">
                  <c:v>-7.76881233963817E-3</c:v>
                </c:pt>
                <c:pt idx="72">
                  <c:v>-2.62413334828062E-4</c:v>
                </c:pt>
                <c:pt idx="73">
                  <c:v>2.9947446906347201E-3</c:v>
                </c:pt>
                <c:pt idx="74">
                  <c:v>4.2374692266428501E-3</c:v>
                </c:pt>
                <c:pt idx="75">
                  <c:v>4.5721857976606401E-3</c:v>
                </c:pt>
                <c:pt idx="76">
                  <c:v>4.5156355223492997E-3</c:v>
                </c:pt>
                <c:pt idx="77">
                  <c:v>4.2997083109926702E-3</c:v>
                </c:pt>
                <c:pt idx="78">
                  <c:v>4.0252769022510303E-3</c:v>
                </c:pt>
                <c:pt idx="79">
                  <c:v>3.7350262991606401E-3</c:v>
                </c:pt>
                <c:pt idx="80">
                  <c:v>3.4465264803920101E-3</c:v>
                </c:pt>
                <c:pt idx="81">
                  <c:v>3.1667958470278498E-3</c:v>
                </c:pt>
                <c:pt idx="82">
                  <c:v>2.8985486777769898E-3</c:v>
                </c:pt>
                <c:pt idx="83">
                  <c:v>2.6428047985642199E-3</c:v>
                </c:pt>
                <c:pt idx="84">
                  <c:v>2.39994377933571E-3</c:v>
                </c:pt>
                <c:pt idx="85">
                  <c:v>2.1701093331845198E-3</c:v>
                </c:pt>
                <c:pt idx="86">
                  <c:v>1.9533502686845099E-3</c:v>
                </c:pt>
                <c:pt idx="87">
                  <c:v>1.74965971074824E-3</c:v>
                </c:pt>
                <c:pt idx="88">
                  <c:v>1.5589787315197E-3</c:v>
                </c:pt>
                <c:pt idx="89">
                  <c:v>1.3811904854404201E-3</c:v>
                </c:pt>
                <c:pt idx="90">
                  <c:v>1.21611444378167E-3</c:v>
                </c:pt>
                <c:pt idx="91">
                  <c:v>1.0635036871911199E-3</c:v>
                </c:pt>
                <c:pt idx="92">
                  <c:v>9.2304565665259899E-4</c:v>
                </c:pt>
                <c:pt idx="93">
                  <c:v>7.9436586593138498E-4</c:v>
                </c:pt>
                <c:pt idx="94">
                  <c:v>6.7703384129441603E-4</c:v>
                </c:pt>
                <c:pt idx="95">
                  <c:v>5.7057056715418099E-4</c:v>
                </c:pt>
                <c:pt idx="96">
                  <c:v>4.7445681373074701E-4</c:v>
                </c:pt>
                <c:pt idx="97">
                  <c:v>3.8814183955069198E-4</c:v>
                </c:pt>
                <c:pt idx="98">
                  <c:v>3.1105207306404898E-4</c:v>
                </c:pt>
                <c:pt idx="99">
                  <c:v>2.4259947570026799E-4</c:v>
                </c:pt>
                <c:pt idx="100">
                  <c:v>1.8218937158360701E-4</c:v>
                </c:pt>
                <c:pt idx="101">
                  <c:v>1.29227597591517E-4</c:v>
                </c:pt>
                <c:pt idx="102">
                  <c:v>8.3126882982931594E-5</c:v>
                </c:pt>
                <c:pt idx="103">
                  <c:v>4.3312412141872803E-5</c:v>
                </c:pt>
                <c:pt idx="104">
                  <c:v>9.2265587081105001E-6</c:v>
                </c:pt>
                <c:pt idx="105">
                  <c:v>-1.96671940115529E-5</c:v>
                </c:pt>
                <c:pt idx="106">
                  <c:v>-4.3881111618796903E-5</c:v>
                </c:pt>
                <c:pt idx="107">
                  <c:v>-6.3900797238970798E-5</c:v>
                </c:pt>
                <c:pt idx="108">
                  <c:v>-8.01834516318511E-5</c:v>
                </c:pt>
                <c:pt idx="109">
                  <c:v>-9.3156740405157798E-5</c:v>
                </c:pt>
                <c:pt idx="110">
                  <c:v>-1.0321820109153E-4</c:v>
                </c:pt>
                <c:pt idx="111">
                  <c:v>-1.10735122368948E-4</c:v>
                </c:pt>
                <c:pt idx="112">
                  <c:v>-1.16044829050291E-4</c:v>
                </c:pt>
                <c:pt idx="113">
                  <c:v>-1.19455309185895E-4</c:v>
                </c:pt>
                <c:pt idx="114">
                  <c:v>-1.21246123334706E-4</c:v>
                </c:pt>
                <c:pt idx="115">
                  <c:v>-1.2166954045137499E-4</c:v>
                </c:pt>
                <c:pt idx="116">
                  <c:v>-1.20951849651838E-4</c:v>
                </c:pt>
                <c:pt idx="117">
                  <c:v>-1.19294802151083E-4</c:v>
                </c:pt>
                <c:pt idx="118">
                  <c:v>-1.16877142748682E-4</c:v>
                </c:pt>
                <c:pt idx="119">
                  <c:v>-1.1385619524126E-4</c:v>
                </c:pt>
                <c:pt idx="120">
                  <c:v>-1.10369470967838E-4</c:v>
                </c:pt>
                <c:pt idx="121">
                  <c:v>-1.06536274271271E-4</c:v>
                </c:pt>
                <c:pt idx="122">
                  <c:v>-1.0245928293583E-4</c:v>
                </c:pt>
                <c:pt idx="123">
                  <c:v>-9.8226085603803496E-5</c:v>
                </c:pt>
                <c:pt idx="124">
                  <c:v>-9.3910661764415199E-5</c:v>
                </c:pt>
                <c:pt idx="125">
                  <c:v>-8.9574793139085001E-5</c:v>
                </c:pt>
                <c:pt idx="126">
                  <c:v>-8.5269398160645499E-5</c:v>
                </c:pt>
                <c:pt idx="127">
                  <c:v>-8.1035783770035905E-5</c:v>
                </c:pt>
                <c:pt idx="128">
                  <c:v>-7.6906810947264607E-5</c:v>
                </c:pt>
                <c:pt idx="129">
                  <c:v>-7.2907972273079306E-5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2.32490985796358E-3</c:v>
                </c:pt>
                <c:pt idx="8">
                  <c:v>-4.48691903603187E-3</c:v>
                </c:pt>
                <c:pt idx="9">
                  <c:v>-3.6792140504518398E-3</c:v>
                </c:pt>
                <c:pt idx="10">
                  <c:v>-3.2064995187164299E-3</c:v>
                </c:pt>
                <c:pt idx="11">
                  <c:v>-9.9986328583442502E-3</c:v>
                </c:pt>
                <c:pt idx="12">
                  <c:v>-5.4343691808069602E-3</c:v>
                </c:pt>
                <c:pt idx="13">
                  <c:v>8.5543240105667301E-3</c:v>
                </c:pt>
                <c:pt idx="14">
                  <c:v>1.42382171218921E-2</c:v>
                </c:pt>
                <c:pt idx="15">
                  <c:v>8.7554730303737605E-3</c:v>
                </c:pt>
                <c:pt idx="16">
                  <c:v>-2.9603679020709399E-3</c:v>
                </c:pt>
                <c:pt idx="17">
                  <c:v>-1.3039714454246801E-2</c:v>
                </c:pt>
                <c:pt idx="18">
                  <c:v>4.7449538989615403E-3</c:v>
                </c:pt>
                <c:pt idx="19">
                  <c:v>1.79169896866977E-2</c:v>
                </c:pt>
                <c:pt idx="20">
                  <c:v>2.16273350688365E-2</c:v>
                </c:pt>
                <c:pt idx="21">
                  <c:v>2.6322783271029101E-2</c:v>
                </c:pt>
                <c:pt idx="22">
                  <c:v>3.7061798314152801E-2</c:v>
                </c:pt>
                <c:pt idx="23">
                  <c:v>4.89468007039566E-2</c:v>
                </c:pt>
                <c:pt idx="24">
                  <c:v>5.12446338962824E-2</c:v>
                </c:pt>
                <c:pt idx="25">
                  <c:v>5.23703674889332E-2</c:v>
                </c:pt>
                <c:pt idx="26">
                  <c:v>4.1770802293611999E-2</c:v>
                </c:pt>
                <c:pt idx="27">
                  <c:v>2.4060577300744099E-2</c:v>
                </c:pt>
                <c:pt idx="28">
                  <c:v>6.2621721372642901E-4</c:v>
                </c:pt>
                <c:pt idx="29">
                  <c:v>-3.0052907625886301E-2</c:v>
                </c:pt>
                <c:pt idx="30">
                  <c:v>-4.0666869531335997E-2</c:v>
                </c:pt>
                <c:pt idx="31">
                  <c:v>-6.3635185562028407E-2</c:v>
                </c:pt>
                <c:pt idx="32">
                  <c:v>-8.79717409951844E-2</c:v>
                </c:pt>
                <c:pt idx="33">
                  <c:v>-9.9373938206173296E-2</c:v>
                </c:pt>
                <c:pt idx="34">
                  <c:v>-0.115638948396666</c:v>
                </c:pt>
                <c:pt idx="35">
                  <c:v>-0.11309570535220501</c:v>
                </c:pt>
                <c:pt idx="36">
                  <c:v>-0.11739205143070899</c:v>
                </c:pt>
                <c:pt idx="37">
                  <c:v>-0.116842145751753</c:v>
                </c:pt>
                <c:pt idx="38">
                  <c:v>-0.10879066880938899</c:v>
                </c:pt>
                <c:pt idx="39">
                  <c:v>-0.10393735967164899</c:v>
                </c:pt>
                <c:pt idx="40">
                  <c:v>-9.5529653875684406E-2</c:v>
                </c:pt>
                <c:pt idx="41">
                  <c:v>-8.9001107103622495E-2</c:v>
                </c:pt>
                <c:pt idx="42">
                  <c:v>-9.2917763716728399E-2</c:v>
                </c:pt>
                <c:pt idx="43">
                  <c:v>-8.6065596600371094E-2</c:v>
                </c:pt>
                <c:pt idx="44">
                  <c:v>-7.5369074683773601E-2</c:v>
                </c:pt>
                <c:pt idx="45">
                  <c:v>-6.4787411656016702E-2</c:v>
                </c:pt>
                <c:pt idx="46">
                  <c:v>-4.9541698992250499E-2</c:v>
                </c:pt>
                <c:pt idx="47">
                  <c:v>-3.5442723346814899E-2</c:v>
                </c:pt>
                <c:pt idx="48">
                  <c:v>-2.4403954293010101E-2</c:v>
                </c:pt>
                <c:pt idx="49">
                  <c:v>-4.3195913952870698E-3</c:v>
                </c:pt>
                <c:pt idx="50">
                  <c:v>-2.65998134813949E-4</c:v>
                </c:pt>
                <c:pt idx="51">
                  <c:v>9.8516833083230598E-3</c:v>
                </c:pt>
                <c:pt idx="52">
                  <c:v>5.8989901304045203E-3</c:v>
                </c:pt>
                <c:pt idx="53">
                  <c:v>-4.3142506301073599E-3</c:v>
                </c:pt>
                <c:pt idx="54">
                  <c:v>-2.0103372064856701E-2</c:v>
                </c:pt>
                <c:pt idx="55">
                  <c:v>-3.9380636630289401E-2</c:v>
                </c:pt>
                <c:pt idx="56">
                  <c:v>-6.1298714216150199E-2</c:v>
                </c:pt>
                <c:pt idx="57">
                  <c:v>-6.1320638894409099E-2</c:v>
                </c:pt>
                <c:pt idx="58">
                  <c:v>-6.3387910838940201E-2</c:v>
                </c:pt>
                <c:pt idx="59">
                  <c:v>-8.5604195581503395E-2</c:v>
                </c:pt>
                <c:pt idx="60">
                  <c:v>-0.102774181846802</c:v>
                </c:pt>
                <c:pt idx="61">
                  <c:v>-0.11675386712855899</c:v>
                </c:pt>
                <c:pt idx="62">
                  <c:v>-0.118509760684387</c:v>
                </c:pt>
                <c:pt idx="63">
                  <c:v>-0.127972002504666</c:v>
                </c:pt>
                <c:pt idx="64">
                  <c:v>-0.13583881931462699</c:v>
                </c:pt>
                <c:pt idx="65">
                  <c:v>-0.135211510045844</c:v>
                </c:pt>
                <c:pt idx="66">
                  <c:v>-0.124812111077405</c:v>
                </c:pt>
                <c:pt idx="67">
                  <c:v>-0.108819969658427</c:v>
                </c:pt>
                <c:pt idx="68">
                  <c:v>-8.6420382589860997E-2</c:v>
                </c:pt>
                <c:pt idx="69">
                  <c:v>-6.4667458313033097E-2</c:v>
                </c:pt>
                <c:pt idx="70">
                  <c:v>-4.37379771700247E-2</c:v>
                </c:pt>
                <c:pt idx="71">
                  <c:v>-2.60789074647075E-2</c:v>
                </c:pt>
                <c:pt idx="72">
                  <c:v>-1.3280899650790001E-2</c:v>
                </c:pt>
                <c:pt idx="73">
                  <c:v>-4.5245988224490797E-3</c:v>
                </c:pt>
                <c:pt idx="74">
                  <c:v>-1.91722059659954E-4</c:v>
                </c:pt>
                <c:pt idx="75">
                  <c:v>1.8451172158846501E-3</c:v>
                </c:pt>
                <c:pt idx="76">
                  <c:v>2.7608340369921301E-3</c:v>
                </c:pt>
                <c:pt idx="77">
                  <c:v>3.1428012044484102E-3</c:v>
                </c:pt>
                <c:pt idx="78">
                  <c:v>3.2694208545791898E-3</c:v>
                </c:pt>
                <c:pt idx="79">
                  <c:v>3.2691363995091898E-3</c:v>
                </c:pt>
                <c:pt idx="80">
                  <c:v>3.2010234881961201E-3</c:v>
                </c:pt>
                <c:pt idx="81">
                  <c:v>3.09304158093592E-3</c:v>
                </c:pt>
                <c:pt idx="82">
                  <c:v>2.9594363014553799E-3</c:v>
                </c:pt>
                <c:pt idx="83">
                  <c:v>2.8084175406203598E-3</c:v>
                </c:pt>
                <c:pt idx="84">
                  <c:v>2.6454652475329599E-3</c:v>
                </c:pt>
                <c:pt idx="85">
                  <c:v>2.4747231195831301E-3</c:v>
                </c:pt>
                <c:pt idx="86">
                  <c:v>2.2995760390361899E-3</c:v>
                </c:pt>
                <c:pt idx="87">
                  <c:v>2.12288774693478E-3</c:v>
                </c:pt>
                <c:pt idx="88">
                  <c:v>1.9471016470718301E-3</c:v>
                </c:pt>
                <c:pt idx="89">
                  <c:v>1.77428926409288E-3</c:v>
                </c:pt>
                <c:pt idx="90">
                  <c:v>1.60618055984834E-3</c:v>
                </c:pt>
                <c:pt idx="91">
                  <c:v>1.4441892847723999E-3</c:v>
                </c:pt>
                <c:pt idx="92">
                  <c:v>1.2894379367671899E-3</c:v>
                </c:pt>
                <c:pt idx="93">
                  <c:v>1.1427834937476199E-3</c:v>
                </c:pt>
                <c:pt idx="94">
                  <c:v>1.00484382319734E-3</c:v>
                </c:pt>
                <c:pt idx="95">
                  <c:v>8.7602427578907505E-4</c:v>
                </c:pt>
                <c:pt idx="96">
                  <c:v>7.5654391206646601E-4</c:v>
                </c:pt>
                <c:pt idx="97">
                  <c:v>6.4646087546908401E-4</c:v>
                </c:pt>
                <c:pt idx="98">
                  <c:v>5.4569652492415896E-4</c:v>
                </c:pt>
                <c:pt idx="99">
                  <c:v>4.5405804216051398E-4</c:v>
                </c:pt>
                <c:pt idx="100">
                  <c:v>3.7125932069934098E-4</c:v>
                </c:pt>
                <c:pt idx="101">
                  <c:v>2.9694002165279402E-4</c:v>
                </c:pt>
                <c:pt idx="102">
                  <c:v>2.30682745890674E-4</c:v>
                </c:pt>
                <c:pt idx="103">
                  <c:v>1.72028323926086E-4</c:v>
                </c:pt>
                <c:pt idx="104">
                  <c:v>1.20489265508113E-4</c:v>
                </c:pt>
                <c:pt idx="105">
                  <c:v>7.5561441917949802E-5</c:v>
                </c:pt>
                <c:pt idx="106">
                  <c:v>3.6734096780484598E-5</c:v>
                </c:pt>
                <c:pt idx="107">
                  <c:v>3.49829713040722E-6</c:v>
                </c:pt>
                <c:pt idx="108">
                  <c:v>-2.4646053326737199E-5</c:v>
                </c:pt>
                <c:pt idx="109">
                  <c:v>-4.81845113174359E-5</c:v>
                </c:pt>
                <c:pt idx="110">
                  <c:v>-6.7583572329908895E-5</c:v>
                </c:pt>
                <c:pt idx="111">
                  <c:v>-8.3287202364644794E-5</c:v>
                </c:pt>
                <c:pt idx="112">
                  <c:v>-9.5714298988392203E-5</c:v>
                </c:pt>
                <c:pt idx="113">
                  <c:v>-1.0525696304778199E-4</c:v>
                </c:pt>
                <c:pt idx="114">
                  <c:v>-1.1227946917181099E-4</c:v>
                </c:pt>
                <c:pt idx="115">
                  <c:v>-1.17117830857229E-4</c:v>
                </c:pt>
                <c:pt idx="116">
                  <c:v>-1.2007986414847299E-4</c:v>
                </c:pt>
                <c:pt idx="117">
                  <c:v>-1.21445662415695E-4</c:v>
                </c:pt>
                <c:pt idx="118">
                  <c:v>-1.21468403275303E-4</c:v>
                </c:pt>
                <c:pt idx="119">
                  <c:v>-1.2037541710794E-4</c:v>
                </c:pt>
                <c:pt idx="120">
                  <c:v>-1.1836945476952001E-4</c:v>
                </c:pt>
                <c:pt idx="121">
                  <c:v>-1.15630099856479E-4</c:v>
                </c:pt>
                <c:pt idx="122">
                  <c:v>-1.12315278200368E-4</c:v>
                </c:pt>
                <c:pt idx="123">
                  <c:v>-1.0856282407753001E-4</c:v>
                </c:pt>
                <c:pt idx="124">
                  <c:v>-1.04492068895093E-4</c:v>
                </c:pt>
                <c:pt idx="125">
                  <c:v>-1.00205423840225E-4</c:v>
                </c:pt>
                <c:pt idx="126">
                  <c:v>-9.5789933154109106E-5</c:v>
                </c:pt>
                <c:pt idx="127">
                  <c:v>-9.1318779325083899E-5</c:v>
                </c:pt>
                <c:pt idx="128">
                  <c:v>-8.6852725604748E-5</c:v>
                </c:pt>
                <c:pt idx="129">
                  <c:v>-8.2441484860932497E-5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5.65173217089585E-4</c:v>
                </c:pt>
                <c:pt idx="8">
                  <c:v>-8.9244504325651803E-3</c:v>
                </c:pt>
                <c:pt idx="9">
                  <c:v>-2.2984235426772501E-2</c:v>
                </c:pt>
                <c:pt idx="10">
                  <c:v>-4.2476532559175099E-2</c:v>
                </c:pt>
                <c:pt idx="11">
                  <c:v>-7.2286444765429503E-2</c:v>
                </c:pt>
                <c:pt idx="12">
                  <c:v>-0.102891316319611</c:v>
                </c:pt>
                <c:pt idx="13">
                  <c:v>-0.126140539815465</c:v>
                </c:pt>
                <c:pt idx="14">
                  <c:v>-0.15098669483549701</c:v>
                </c:pt>
                <c:pt idx="15">
                  <c:v>-0.181594080513786</c:v>
                </c:pt>
                <c:pt idx="16">
                  <c:v>-0.219549786599784</c:v>
                </c:pt>
                <c:pt idx="17">
                  <c:v>-0.26185245983269401</c:v>
                </c:pt>
                <c:pt idx="18">
                  <c:v>-0.28063188307995202</c:v>
                </c:pt>
                <c:pt idx="19">
                  <c:v>-0.27722188203822401</c:v>
                </c:pt>
                <c:pt idx="20">
                  <c:v>-0.26447203553627402</c:v>
                </c:pt>
                <c:pt idx="21">
                  <c:v>-0.24757868265399199</c:v>
                </c:pt>
                <c:pt idx="22">
                  <c:v>-0.22494964323267999</c:v>
                </c:pt>
                <c:pt idx="23">
                  <c:v>-0.19549243355902299</c:v>
                </c:pt>
                <c:pt idx="24">
                  <c:v>-0.15520500205290799</c:v>
                </c:pt>
                <c:pt idx="25">
                  <c:v>-0.103856068518204</c:v>
                </c:pt>
                <c:pt idx="26">
                  <c:v>-5.4881643663507798E-2</c:v>
                </c:pt>
                <c:pt idx="27">
                  <c:v>-1.63178991171927E-2</c:v>
                </c:pt>
                <c:pt idx="28">
                  <c:v>6.7586375163533304E-3</c:v>
                </c:pt>
                <c:pt idx="29">
                  <c:v>7.8892580535105498E-3</c:v>
                </c:pt>
                <c:pt idx="30">
                  <c:v>2.8704161638443801E-3</c:v>
                </c:pt>
                <c:pt idx="31">
                  <c:v>-1.37035823074093E-2</c:v>
                </c:pt>
                <c:pt idx="32">
                  <c:v>-4.2201258351207097E-2</c:v>
                </c:pt>
                <c:pt idx="33">
                  <c:v>-7.3484049392100195E-2</c:v>
                </c:pt>
                <c:pt idx="34">
                  <c:v>-0.11143629967811799</c:v>
                </c:pt>
                <c:pt idx="35">
                  <c:v>-0.143354998440378</c:v>
                </c:pt>
                <c:pt idx="36">
                  <c:v>-0.16917329679190099</c:v>
                </c:pt>
                <c:pt idx="37">
                  <c:v>-0.18902629484365299</c:v>
                </c:pt>
                <c:pt idx="38">
                  <c:v>-0.19965487884444499</c:v>
                </c:pt>
                <c:pt idx="39">
                  <c:v>-0.201504084107579</c:v>
                </c:pt>
                <c:pt idx="40">
                  <c:v>-0.19554280660608001</c:v>
                </c:pt>
                <c:pt idx="41">
                  <c:v>-0.18146254049279301</c:v>
                </c:pt>
                <c:pt idx="42">
                  <c:v>-0.17041676037051001</c:v>
                </c:pt>
                <c:pt idx="43">
                  <c:v>-0.155205600114148</c:v>
                </c:pt>
                <c:pt idx="44">
                  <c:v>-0.135274903326638</c:v>
                </c:pt>
                <c:pt idx="45">
                  <c:v>-0.113833555497084</c:v>
                </c:pt>
                <c:pt idx="46">
                  <c:v>-8.8974499934295306E-2</c:v>
                </c:pt>
                <c:pt idx="47">
                  <c:v>-6.2493088971133197E-2</c:v>
                </c:pt>
                <c:pt idx="48">
                  <c:v>-3.9581540442546699E-2</c:v>
                </c:pt>
                <c:pt idx="49">
                  <c:v>-9.39168711271199E-3</c:v>
                </c:pt>
                <c:pt idx="50">
                  <c:v>1.8478681498023699E-2</c:v>
                </c:pt>
                <c:pt idx="51">
                  <c:v>4.9150103446201902E-2</c:v>
                </c:pt>
                <c:pt idx="52">
                  <c:v>7.4431128806088195E-2</c:v>
                </c:pt>
                <c:pt idx="53">
                  <c:v>9.1369272154180003E-2</c:v>
                </c:pt>
                <c:pt idx="54">
                  <c:v>9.6271723819644606E-2</c:v>
                </c:pt>
                <c:pt idx="55">
                  <c:v>9.2182665593472796E-2</c:v>
                </c:pt>
                <c:pt idx="56">
                  <c:v>7.5258484429157405E-2</c:v>
                </c:pt>
                <c:pt idx="57">
                  <c:v>6.4912006661704602E-2</c:v>
                </c:pt>
                <c:pt idx="58">
                  <c:v>5.6247293523193499E-2</c:v>
                </c:pt>
                <c:pt idx="59">
                  <c:v>2.6919014089636699E-2</c:v>
                </c:pt>
                <c:pt idx="60">
                  <c:v>-1.5354090305059701E-3</c:v>
                </c:pt>
                <c:pt idx="61">
                  <c:v>-3.0336354812339501E-2</c:v>
                </c:pt>
                <c:pt idx="62">
                  <c:v>-4.8576219705136703E-2</c:v>
                </c:pt>
                <c:pt idx="63">
                  <c:v>-6.0986162631500099E-2</c:v>
                </c:pt>
                <c:pt idx="64">
                  <c:v>-6.4659170748322004E-2</c:v>
                </c:pt>
                <c:pt idx="65">
                  <c:v>-7.0383891785102501E-2</c:v>
                </c:pt>
                <c:pt idx="66">
                  <c:v>-6.9726565145158195E-2</c:v>
                </c:pt>
                <c:pt idx="67">
                  <c:v>-6.4610470747584595E-2</c:v>
                </c:pt>
                <c:pt idx="68">
                  <c:v>-5.0999862671038898E-2</c:v>
                </c:pt>
                <c:pt idx="69">
                  <c:v>-3.6304010658525301E-2</c:v>
                </c:pt>
                <c:pt idx="70">
                  <c:v>-1.9114652390015301E-2</c:v>
                </c:pt>
                <c:pt idx="71">
                  <c:v>-3.3857970037529999E-3</c:v>
                </c:pt>
                <c:pt idx="72">
                  <c:v>9.0037737062850093E-3</c:v>
                </c:pt>
                <c:pt idx="73">
                  <c:v>1.6847815391522199E-2</c:v>
                </c:pt>
                <c:pt idx="74">
                  <c:v>2.0991425643449701E-2</c:v>
                </c:pt>
                <c:pt idx="75">
                  <c:v>2.1489766306173899E-2</c:v>
                </c:pt>
                <c:pt idx="76">
                  <c:v>2.0206032905704201E-2</c:v>
                </c:pt>
                <c:pt idx="77">
                  <c:v>1.8233611327671002E-2</c:v>
                </c:pt>
                <c:pt idx="78">
                  <c:v>1.6115675841904101E-2</c:v>
                </c:pt>
                <c:pt idx="79">
                  <c:v>1.40910136206168E-2</c:v>
                </c:pt>
                <c:pt idx="80">
                  <c:v>1.22488023117451E-2</c:v>
                </c:pt>
                <c:pt idx="81">
                  <c:v>1.06104234240957E-2</c:v>
                </c:pt>
                <c:pt idx="82">
                  <c:v>9.1690048855894001E-3</c:v>
                </c:pt>
                <c:pt idx="83">
                  <c:v>7.9074119364958007E-3</c:v>
                </c:pt>
                <c:pt idx="84">
                  <c:v>6.8059987455625802E-3</c:v>
                </c:pt>
                <c:pt idx="85">
                  <c:v>5.8457223489251E-3</c:v>
                </c:pt>
                <c:pt idx="86">
                  <c:v>5.0092382734273598E-3</c:v>
                </c:pt>
                <c:pt idx="87">
                  <c:v>4.28115558450706E-3</c:v>
                </c:pt>
                <c:pt idx="88">
                  <c:v>3.6479645548498801E-3</c:v>
                </c:pt>
                <c:pt idx="89">
                  <c:v>3.0978537589907498E-3</c:v>
                </c:pt>
                <c:pt idx="90">
                  <c:v>2.6205045658465802E-3</c:v>
                </c:pt>
                <c:pt idx="91">
                  <c:v>2.2068962998292498E-3</c:v>
                </c:pt>
                <c:pt idx="92">
                  <c:v>1.84913273000631E-3</c:v>
                </c:pt>
                <c:pt idx="93">
                  <c:v>1.5402915679899199E-3</c:v>
                </c:pt>
                <c:pt idx="94">
                  <c:v>1.27429535730654E-3</c:v>
                </c:pt>
                <c:pt idx="95">
                  <c:v>1.04580114799003E-3</c:v>
                </c:pt>
                <c:pt idx="96">
                  <c:v>8.5010626114516799E-4</c:v>
                </c:pt>
                <c:pt idx="97">
                  <c:v>6.8306768037709601E-4</c:v>
                </c:pt>
                <c:pt idx="98">
                  <c:v>5.4103292813992504E-4</c:v>
                </c:pt>
                <c:pt idx="99">
                  <c:v>4.2078060616703399E-4</c:v>
                </c:pt>
                <c:pt idx="100">
                  <c:v>3.1946906929245102E-4</c:v>
                </c:pt>
                <c:pt idx="101">
                  <c:v>2.34591953309039E-4</c:v>
                </c:pt>
                <c:pt idx="102">
                  <c:v>1.6393949091978599E-4</c:v>
                </c:pt>
                <c:pt idx="103">
                  <c:v>1.05564729165645E-4</c:v>
                </c:pt>
                <c:pt idx="104">
                  <c:v>5.7753911486367802E-5</c:v>
                </c:pt>
                <c:pt idx="105">
                  <c:v>1.9000412154469599E-5</c:v>
                </c:pt>
                <c:pt idx="106">
                  <c:v>-1.2018285864571E-5</c:v>
                </c:pt>
                <c:pt idx="107">
                  <c:v>-3.6460993119152602E-5</c:v>
                </c:pt>
                <c:pt idx="108">
                  <c:v>-5.5340948917943397E-5</c:v>
                </c:pt>
                <c:pt idx="109">
                  <c:v>-6.9541984510081495E-5</c:v>
                </c:pt>
                <c:pt idx="110">
                  <c:v>-7.9832961348932498E-5</c:v>
                </c:pt>
                <c:pt idx="111">
                  <c:v>-8.6880692399500794E-5</c:v>
                </c:pt>
                <c:pt idx="112">
                  <c:v>-9.1261522318991002E-5</c:v>
                </c:pt>
                <c:pt idx="113">
                  <c:v>-9.3471716014611995E-5</c:v>
                </c:pt>
                <c:pt idx="114">
                  <c:v>-9.3936783514868698E-5</c:v>
                </c:pt>
                <c:pt idx="115">
                  <c:v>-9.3019851407820194E-5</c:v>
                </c:pt>
                <c:pt idx="116">
                  <c:v>-9.1029176578163697E-5</c:v>
                </c:pt>
                <c:pt idx="117">
                  <c:v>-8.8224886016088704E-5</c:v>
                </c:pt>
                <c:pt idx="118">
                  <c:v>-8.4825016581986206E-5</c:v>
                </c:pt>
                <c:pt idx="119">
                  <c:v>-8.1010920388552697E-5</c:v>
                </c:pt>
                <c:pt idx="120">
                  <c:v>-7.6932094576253595E-5</c:v>
                </c:pt>
                <c:pt idx="121">
                  <c:v>-7.2710488442294599E-5</c:v>
                </c:pt>
                <c:pt idx="122">
                  <c:v>-6.8444335921554595E-5</c:v>
                </c:pt>
                <c:pt idx="123">
                  <c:v>-6.4211557137449496E-5</c:v>
                </c:pt>
                <c:pt idx="124">
                  <c:v>-6.0072769003627998E-5</c:v>
                </c:pt>
                <c:pt idx="125">
                  <c:v>-5.6073941554793398E-5</c:v>
                </c:pt>
                <c:pt idx="126">
                  <c:v>-5.2248733731242002E-5</c:v>
                </c:pt>
                <c:pt idx="127">
                  <c:v>-4.8620539670367299E-5</c:v>
                </c:pt>
                <c:pt idx="128">
                  <c:v>-4.52042741180464E-5</c:v>
                </c:pt>
                <c:pt idx="129">
                  <c:v>-4.2007923324313897E-5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-2.6954457649700485E-3</c:v>
                </c:pt>
                <c:pt idx="8">
                  <c:v>0.22113506449296783</c:v>
                </c:pt>
                <c:pt idx="9">
                  <c:v>0.2483409509002123</c:v>
                </c:pt>
                <c:pt idx="10">
                  <c:v>0.14489526581625023</c:v>
                </c:pt>
                <c:pt idx="11">
                  <c:v>-0.13920908394333742</c:v>
                </c:pt>
                <c:pt idx="12">
                  <c:v>-9.0841817678517511E-2</c:v>
                </c:pt>
                <c:pt idx="13">
                  <c:v>-7.4134137486141338E-2</c:v>
                </c:pt>
                <c:pt idx="14">
                  <c:v>-0.25357280035665275</c:v>
                </c:pt>
                <c:pt idx="15">
                  <c:v>-0.4438464636632854</c:v>
                </c:pt>
                <c:pt idx="16">
                  <c:v>-0.60098977974903711</c:v>
                </c:pt>
                <c:pt idx="17">
                  <c:v>-0.97970091523041758</c:v>
                </c:pt>
                <c:pt idx="18">
                  <c:v>-0.96275151266869363</c:v>
                </c:pt>
                <c:pt idx="19">
                  <c:v>-0.85072290103517201</c:v>
                </c:pt>
                <c:pt idx="20">
                  <c:v>-0.80612080402979591</c:v>
                </c:pt>
                <c:pt idx="21">
                  <c:v>-1.0408176655268597</c:v>
                </c:pt>
                <c:pt idx="22">
                  <c:v>-1.257379277225867</c:v>
                </c:pt>
                <c:pt idx="23">
                  <c:v>-1.5806772586064244</c:v>
                </c:pt>
                <c:pt idx="24">
                  <c:v>-2.0953772182492392</c:v>
                </c:pt>
                <c:pt idx="25">
                  <c:v>-2.2532928530767045</c:v>
                </c:pt>
                <c:pt idx="26">
                  <c:v>-2.3563255996317962</c:v>
                </c:pt>
                <c:pt idx="27">
                  <c:v>-2.4699470013735896</c:v>
                </c:pt>
                <c:pt idx="28">
                  <c:v>-2.870764513792003</c:v>
                </c:pt>
                <c:pt idx="29">
                  <c:v>-3.1228436331106475</c:v>
                </c:pt>
                <c:pt idx="30">
                  <c:v>-3.0323691810108775</c:v>
                </c:pt>
                <c:pt idx="31">
                  <c:v>-3.0835800419641841</c:v>
                </c:pt>
                <c:pt idx="32">
                  <c:v>-3.3613100480582707</c:v>
                </c:pt>
                <c:pt idx="33">
                  <c:v>-3.1290366946175814</c:v>
                </c:pt>
                <c:pt idx="34">
                  <c:v>-3.1815643277432679</c:v>
                </c:pt>
                <c:pt idx="35">
                  <c:v>-3.0319560275509998</c:v>
                </c:pt>
                <c:pt idx="36">
                  <c:v>-2.8504950962270872</c:v>
                </c:pt>
                <c:pt idx="37">
                  <c:v>-2.6913064992663407</c:v>
                </c:pt>
                <c:pt idx="38">
                  <c:v>-2.5846942084146778</c:v>
                </c:pt>
                <c:pt idx="39">
                  <c:v>-2.3939616364564911</c:v>
                </c:pt>
                <c:pt idx="40">
                  <c:v>-2.2058043554890214</c:v>
                </c:pt>
                <c:pt idx="41">
                  <c:v>-2.0293428568733303</c:v>
                </c:pt>
                <c:pt idx="42">
                  <c:v>-2.0693818156863886</c:v>
                </c:pt>
                <c:pt idx="43">
                  <c:v>-1.841595222988043</c:v>
                </c:pt>
                <c:pt idx="44">
                  <c:v>-1.5336183562059795</c:v>
                </c:pt>
                <c:pt idx="45">
                  <c:v>-1.1549375816530343</c:v>
                </c:pt>
                <c:pt idx="46">
                  <c:v>-0.94224444389506079</c:v>
                </c:pt>
                <c:pt idx="47">
                  <c:v>-0.70028581918492228</c:v>
                </c:pt>
                <c:pt idx="48">
                  <c:v>-0.61908638966999663</c:v>
                </c:pt>
                <c:pt idx="49">
                  <c:v>-0.39909039174985689</c:v>
                </c:pt>
                <c:pt idx="50">
                  <c:v>-0.35755159524000263</c:v>
                </c:pt>
                <c:pt idx="51">
                  <c:v>-0.27124595475948571</c:v>
                </c:pt>
                <c:pt idx="52">
                  <c:v>-0.94171288330516234</c:v>
                </c:pt>
                <c:pt idx="53">
                  <c:v>-1.9327195892622213</c:v>
                </c:pt>
                <c:pt idx="54">
                  <c:v>-3.2144403724397601</c:v>
                </c:pt>
                <c:pt idx="55">
                  <c:v>-4.3698932266407438</c:v>
                </c:pt>
                <c:pt idx="56">
                  <c:v>-4.750522156239116</c:v>
                </c:pt>
                <c:pt idx="57">
                  <c:v>-3.2009071153984379</c:v>
                </c:pt>
                <c:pt idx="58">
                  <c:v>-1.9149647361129181</c:v>
                </c:pt>
                <c:pt idx="59">
                  <c:v>-1.6170756651819007</c:v>
                </c:pt>
                <c:pt idx="60">
                  <c:v>-1.1861596932113072</c:v>
                </c:pt>
                <c:pt idx="61">
                  <c:v>-0.85997718413261537</c:v>
                </c:pt>
                <c:pt idx="62">
                  <c:v>-0.80438467108644274</c:v>
                </c:pt>
                <c:pt idx="63">
                  <c:v>-1.2889730624108864</c:v>
                </c:pt>
                <c:pt idx="64">
                  <c:v>-1.4156989592757117</c:v>
                </c:pt>
                <c:pt idx="65">
                  <c:v>-1.4772348340025794</c:v>
                </c:pt>
                <c:pt idx="66">
                  <c:v>-1.5069981984552241</c:v>
                </c:pt>
                <c:pt idx="67">
                  <c:v>-1.6872719173390496</c:v>
                </c:pt>
                <c:pt idx="68">
                  <c:v>-1.4908393640329922</c:v>
                </c:pt>
                <c:pt idx="69">
                  <c:v>-1.5305057771246027</c:v>
                </c:pt>
                <c:pt idx="70">
                  <c:v>-1.4315888026358869</c:v>
                </c:pt>
                <c:pt idx="71">
                  <c:v>-1.2864513938458306</c:v>
                </c:pt>
                <c:pt idx="72">
                  <c:v>-1.1395154387716051</c:v>
                </c:pt>
                <c:pt idx="73">
                  <c:v>-1.0082932410730761</c:v>
                </c:pt>
                <c:pt idx="74">
                  <c:v>-0.89652168089282991</c:v>
                </c:pt>
                <c:pt idx="75">
                  <c:v>-0.80281936966113654</c:v>
                </c:pt>
                <c:pt idx="76">
                  <c:v>-0.72355414060966117</c:v>
                </c:pt>
                <c:pt idx="77">
                  <c:v>-0.65596113217505969</c:v>
                </c:pt>
                <c:pt idx="78">
                  <c:v>-0.59803205003725357</c:v>
                </c:pt>
                <c:pt idx="79">
                  <c:v>-0.54826455260867357</c:v>
                </c:pt>
                <c:pt idx="80">
                  <c:v>-0.50548002600579645</c:v>
                </c:pt>
                <c:pt idx="81">
                  <c:v>-0.46871471452666341</c:v>
                </c:pt>
                <c:pt idx="82">
                  <c:v>-0.43715770207842036</c:v>
                </c:pt>
                <c:pt idx="83">
                  <c:v>-0.41011472234099777</c:v>
                </c:pt>
                <c:pt idx="84">
                  <c:v>-0.3869855173496064</c:v>
                </c:pt>
                <c:pt idx="85">
                  <c:v>-0.36724833963041098</c:v>
                </c:pt>
                <c:pt idx="86">
                  <c:v>-0.35044841429338314</c:v>
                </c:pt>
                <c:pt idx="87">
                  <c:v>-0.33618879199380414</c:v>
                </c:pt>
                <c:pt idx="88">
                  <c:v>-0.32412279768688246</c:v>
                </c:pt>
                <c:pt idx="89">
                  <c:v>-0.31394764529117974</c:v>
                </c:pt>
                <c:pt idx="90">
                  <c:v>-0.30539896255513249</c:v>
                </c:pt>
                <c:pt idx="91">
                  <c:v>-0.29824605707870588</c:v>
                </c:pt>
                <c:pt idx="92">
                  <c:v>-0.29228780101158963</c:v>
                </c:pt>
                <c:pt idx="93">
                  <c:v>-0.28734903972335951</c:v>
                </c:pt>
                <c:pt idx="94">
                  <c:v>-0.28327744821011158</c:v>
                </c:pt>
                <c:pt idx="95">
                  <c:v>-0.27994077243608972</c:v>
                </c:pt>
                <c:pt idx="96">
                  <c:v>-0.27722440319341224</c:v>
                </c:pt>
                <c:pt idx="97">
                  <c:v>-0.27502923838424614</c:v>
                </c:pt>
                <c:pt idx="98">
                  <c:v>-0.27326979642911836</c:v>
                </c:pt>
                <c:pt idx="99">
                  <c:v>-0.27187254911783298</c:v>
                </c:pt>
                <c:pt idx="100">
                  <c:v>-0.27077444687793223</c:v>
                </c:pt>
                <c:pt idx="101">
                  <c:v>-0.26992161331442138</c:v>
                </c:pt>
                <c:pt idx="102">
                  <c:v>-0.26926818911165395</c:v>
                </c:pt>
                <c:pt idx="103">
                  <c:v>-0.2687753080959574</c:v>
                </c:pt>
                <c:pt idx="104">
                  <c:v>-0.2684101905280144</c:v>
                </c:pt>
                <c:pt idx="105">
                  <c:v>-0.26814534060341616</c:v>
                </c:pt>
                <c:pt idx="106">
                  <c:v>-0.26795783675129153</c:v>
                </c:pt>
                <c:pt idx="107">
                  <c:v>-0.26782870468663145</c:v>
                </c:pt>
                <c:pt idx="108">
                  <c:v>-0.26774236433495446</c:v>
                </c:pt>
                <c:pt idx="109">
                  <c:v>-0.26768614274372521</c:v>
                </c:pt>
                <c:pt idx="110">
                  <c:v>-0.2676498459525698</c:v>
                </c:pt>
                <c:pt idx="111">
                  <c:v>-0.26762538353766113</c:v>
                </c:pt>
                <c:pt idx="112">
                  <c:v>-0.26760644019415242</c:v>
                </c:pt>
                <c:pt idx="113">
                  <c:v>-0.26758818929007822</c:v>
                </c:pt>
                <c:pt idx="114">
                  <c:v>-0.26756704382861263</c:v>
                </c:pt>
                <c:pt idx="115">
                  <c:v>-0.2675404407034298</c:v>
                </c:pt>
                <c:pt idx="116">
                  <c:v>-0.26750665453262434</c:v>
                </c:pt>
                <c:pt idx="117">
                  <c:v>-0.26746463771706297</c:v>
                </c:pt>
                <c:pt idx="118">
                  <c:v>-0.26741388369470959</c:v>
                </c:pt>
                <c:pt idx="119">
                  <c:v>-0.2673543106578754</c:v>
                </c:pt>
                <c:pt idx="120">
                  <c:v>-0.26728616326915383</c:v>
                </c:pt>
                <c:pt idx="121">
                  <c:v>-0.26720993015697969</c:v>
                </c:pt>
                <c:pt idx="122">
                  <c:v>-0.26712627519575838</c:v>
                </c:pt>
                <c:pt idx="123">
                  <c:v>-0.26703598078036861</c:v>
                </c:pt>
                <c:pt idx="124">
                  <c:v>-0.26693990149226127</c:v>
                </c:pt>
                <c:pt idx="125">
                  <c:v>-0.26683892672580389</c:v>
                </c:pt>
                <c:pt idx="126">
                  <c:v>-0.26673395100020192</c:v>
                </c:pt>
                <c:pt idx="127">
                  <c:v>-0.26662585082537421</c:v>
                </c:pt>
                <c:pt idx="128">
                  <c:v>-0.26651546712053659</c:v>
                </c:pt>
                <c:pt idx="129">
                  <c:v>-0.26640359230285598</c:v>
                </c:pt>
                <c:pt idx="130">
                  <c:v>-0.25913469913049308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2.3379449549335313E-5</c:v>
                </c:pt>
                <c:pt idx="8">
                  <c:v>-1.9582604007978978E-3</c:v>
                </c:pt>
                <c:pt idx="9">
                  <c:v>-3.0098771660554482E-3</c:v>
                </c:pt>
                <c:pt idx="10">
                  <c:v>-4.0044662522199948E-3</c:v>
                </c:pt>
                <c:pt idx="11">
                  <c:v>-6.6510985417704621E-3</c:v>
                </c:pt>
                <c:pt idx="12">
                  <c:v>-6.837983898117626E-3</c:v>
                </c:pt>
                <c:pt idx="13">
                  <c:v>-4.8444229963907999E-3</c:v>
                </c:pt>
                <c:pt idx="14">
                  <c:v>-5.2085607528550753E-3</c:v>
                </c:pt>
                <c:pt idx="15">
                  <c:v>-7.4116031732505529E-3</c:v>
                </c:pt>
                <c:pt idx="16">
                  <c:v>-1.0739122397213832E-2</c:v>
                </c:pt>
                <c:pt idx="17">
                  <c:v>-1.4358179047537431E-2</c:v>
                </c:pt>
                <c:pt idx="18">
                  <c:v>-1.1998024522962059E-2</c:v>
                </c:pt>
                <c:pt idx="19">
                  <c:v>-9.3493782175495671E-3</c:v>
                </c:pt>
                <c:pt idx="20">
                  <c:v>-7.7800872207420772E-3</c:v>
                </c:pt>
                <c:pt idx="21">
                  <c:v>-6.4928889511996343E-3</c:v>
                </c:pt>
                <c:pt idx="22">
                  <c:v>-5.3610099462228795E-3</c:v>
                </c:pt>
                <c:pt idx="23">
                  <c:v>-5.5560643654113439E-3</c:v>
                </c:pt>
                <c:pt idx="24">
                  <c:v>-6.7483418723055999E-3</c:v>
                </c:pt>
                <c:pt idx="25">
                  <c:v>-6.1462228986749867E-3</c:v>
                </c:pt>
                <c:pt idx="26">
                  <c:v>-6.2865926518730856E-3</c:v>
                </c:pt>
                <c:pt idx="27">
                  <c:v>-6.9830165297329163E-3</c:v>
                </c:pt>
                <c:pt idx="28">
                  <c:v>-8.5149156282651739E-3</c:v>
                </c:pt>
                <c:pt idx="29">
                  <c:v>-1.1629754388371849E-2</c:v>
                </c:pt>
                <c:pt idx="30">
                  <c:v>-1.115150242851976E-2</c:v>
                </c:pt>
                <c:pt idx="31">
                  <c:v>-1.2932979015952794E-2</c:v>
                </c:pt>
                <c:pt idx="32">
                  <c:v>-1.5117370785107102E-2</c:v>
                </c:pt>
                <c:pt idx="33">
                  <c:v>-1.4609169417538008E-2</c:v>
                </c:pt>
                <c:pt idx="34">
                  <c:v>-1.5953534900163206E-2</c:v>
                </c:pt>
                <c:pt idx="35">
                  <c:v>-1.4461957077481958E-2</c:v>
                </c:pt>
                <c:pt idx="36">
                  <c:v>-1.4015198866251424E-2</c:v>
                </c:pt>
                <c:pt idx="37">
                  <c:v>-1.3291374503968011E-2</c:v>
                </c:pt>
                <c:pt idx="38">
                  <c:v>-1.2001851504680014E-2</c:v>
                </c:pt>
                <c:pt idx="39">
                  <c:v>-1.1366093755461434E-2</c:v>
                </c:pt>
                <c:pt idx="40">
                  <c:v>-1.0485615362701093E-2</c:v>
                </c:pt>
                <c:pt idx="41">
                  <c:v>-9.5301764373088606E-3</c:v>
                </c:pt>
                <c:pt idx="42">
                  <c:v>-1.0827096517602391E-2</c:v>
                </c:pt>
                <c:pt idx="43">
                  <c:v>-9.7933530605889673E-3</c:v>
                </c:pt>
                <c:pt idx="44">
                  <c:v>-7.4574705875735444E-3</c:v>
                </c:pt>
                <c:pt idx="45">
                  <c:v>-5.5523011279435871E-3</c:v>
                </c:pt>
                <c:pt idx="46">
                  <c:v>-3.0004381062311365E-3</c:v>
                </c:pt>
                <c:pt idx="47">
                  <c:v>-1.0311660238749285E-3</c:v>
                </c:pt>
                <c:pt idx="48">
                  <c:v>-8.2777180456885689E-4</c:v>
                </c:pt>
                <c:pt idx="49">
                  <c:v>1.1938808053599719E-3</c:v>
                </c:pt>
                <c:pt idx="50">
                  <c:v>6.5087014187592128E-4</c:v>
                </c:pt>
                <c:pt idx="51">
                  <c:v>2.0461585570798594E-3</c:v>
                </c:pt>
                <c:pt idx="52">
                  <c:v>1.112577893591594E-3</c:v>
                </c:pt>
                <c:pt idx="53">
                  <c:v>-4.6465962960368827E-4</c:v>
                </c:pt>
                <c:pt idx="54">
                  <c:v>-2.9917644244811439E-3</c:v>
                </c:pt>
                <c:pt idx="55">
                  <c:v>-5.3067467631762403E-3</c:v>
                </c:pt>
                <c:pt idx="56">
                  <c:v>-7.7055118853510398E-3</c:v>
                </c:pt>
                <c:pt idx="57">
                  <c:v>-4.1869507750145222E-3</c:v>
                </c:pt>
                <c:pt idx="58">
                  <c:v>-1.5669051031351085E-3</c:v>
                </c:pt>
                <c:pt idx="59">
                  <c:v>-2.2915908811339883E-3</c:v>
                </c:pt>
                <c:pt idx="60">
                  <c:v>-4.0239197543956561E-3</c:v>
                </c:pt>
                <c:pt idx="61">
                  <c:v>-6.8139631114655843E-3</c:v>
                </c:pt>
                <c:pt idx="62">
                  <c:v>-7.544816751895396E-3</c:v>
                </c:pt>
                <c:pt idx="63">
                  <c:v>-8.5381632883604203E-3</c:v>
                </c:pt>
                <c:pt idx="64">
                  <c:v>-7.6481969985201514E-3</c:v>
                </c:pt>
                <c:pt idx="65">
                  <c:v>-6.5252001240981208E-3</c:v>
                </c:pt>
                <c:pt idx="66">
                  <c:v>-5.0365785500309443E-3</c:v>
                </c:pt>
                <c:pt idx="67">
                  <c:v>-4.0006719643050238E-3</c:v>
                </c:pt>
                <c:pt idx="68">
                  <c:v>-2.1941011039509233E-3</c:v>
                </c:pt>
                <c:pt idx="69">
                  <c:v>-1.5390271010516056E-3</c:v>
                </c:pt>
                <c:pt idx="70">
                  <c:v>-1.0109456648057921E-3</c:v>
                </c:pt>
                <c:pt idx="71">
                  <c:v>-5.6994373061881138E-4</c:v>
                </c:pt>
                <c:pt idx="72">
                  <c:v>-1.9907231466557616E-4</c:v>
                </c:pt>
                <c:pt idx="73">
                  <c:v>1.1182372880931974E-4</c:v>
                </c:pt>
                <c:pt idx="74">
                  <c:v>3.7093967125275594E-4</c:v>
                </c:pt>
                <c:pt idx="75">
                  <c:v>5.8557023638050056E-4</c:v>
                </c:pt>
                <c:pt idx="76">
                  <c:v>7.6221377204185382E-4</c:v>
                </c:pt>
                <c:pt idx="77">
                  <c:v>9.0645978889699903E-4</c:v>
                </c:pt>
                <c:pt idx="78">
                  <c:v>1.0230691669921286E-3</c:v>
                </c:pt>
                <c:pt idx="79">
                  <c:v>1.1161023041848402E-3</c:v>
                </c:pt>
                <c:pt idx="80">
                  <c:v>1.1890364859652356E-3</c:v>
                </c:pt>
                <c:pt idx="81">
                  <c:v>1.2448598060401173E-3</c:v>
                </c:pt>
                <c:pt idx="82">
                  <c:v>1.2861445965842012E-3</c:v>
                </c:pt>
                <c:pt idx="83">
                  <c:v>1.315106013747103E-3</c:v>
                </c:pt>
                <c:pt idx="84">
                  <c:v>1.3336503089337824E-3</c:v>
                </c:pt>
                <c:pt idx="85">
                  <c:v>1.3434157380380835E-3</c:v>
                </c:pt>
                <c:pt idx="86">
                  <c:v>1.3458078974365496E-3</c:v>
                </c:pt>
                <c:pt idx="87">
                  <c:v>1.3420305740604835E-3</c:v>
                </c:pt>
                <c:pt idx="88">
                  <c:v>1.3331128115733884E-3</c:v>
                </c:pt>
                <c:pt idx="89">
                  <c:v>1.3199326784820136E-3</c:v>
                </c:pt>
                <c:pt idx="90">
                  <c:v>1.3032381212893299E-3</c:v>
                </c:pt>
                <c:pt idx="91">
                  <c:v>1.2836652231398686E-3</c:v>
                </c:pt>
                <c:pt idx="92">
                  <c:v>1.2617541439870058E-3</c:v>
                </c:pt>
                <c:pt idx="93">
                  <c:v>1.2379629968092738E-3</c:v>
                </c:pt>
                <c:pt idx="94">
                  <c:v>1.2126798877605269E-3</c:v>
                </c:pt>
                <c:pt idx="95">
                  <c:v>1.1862333291719931E-3</c:v>
                </c:pt>
                <c:pt idx="96">
                  <c:v>1.158901211936938E-3</c:v>
                </c:pt>
                <c:pt idx="97">
                  <c:v>1.1309185169551996E-3</c:v>
                </c:pt>
                <c:pt idx="98">
                  <c:v>1.1024839116701368E-3</c:v>
                </c:pt>
                <c:pt idx="99">
                  <c:v>1.0737653824942717E-3</c:v>
                </c:pt>
                <c:pt idx="100">
                  <c:v>1.0449050183476874E-3</c:v>
                </c:pt>
                <c:pt idx="101">
                  <c:v>1.0160230680813019E-3</c:v>
                </c:pt>
                <c:pt idx="102">
                  <c:v>9.8722136392905046E-4</c:v>
                </c:pt>
                <c:pt idx="103">
                  <c:v>9.5858620242911621E-4</c:v>
                </c:pt>
                <c:pt idx="104">
                  <c:v>9.3019076433998715E-4</c:v>
                </c:pt>
                <c:pt idx="105">
                  <c:v>9.0209713402782327E-4</c:v>
                </c:pt>
                <c:pt idx="106">
                  <c:v>8.743579876437659E-4</c:v>
                </c:pt>
                <c:pt idx="107">
                  <c:v>8.4701799502829569E-4</c:v>
                </c:pt>
                <c:pt idx="108">
                  <c:v>8.2011498527581161E-4</c:v>
                </c:pt>
                <c:pt idx="109">
                  <c:v>7.9368091157004108E-4</c:v>
                </c:pt>
                <c:pt idx="110">
                  <c:v>7.6774265192099231E-4</c:v>
                </c:pt>
                <c:pt idx="111">
                  <c:v>7.4232267079254977E-4</c:v>
                </c:pt>
                <c:pt idx="112">
                  <c:v>7.1743957123351725E-4</c:v>
                </c:pt>
                <c:pt idx="113">
                  <c:v>6.9310855108129475E-4</c:v>
                </c:pt>
                <c:pt idx="114">
                  <c:v>6.693417863177795E-4</c:v>
                </c:pt>
                <c:pt idx="115">
                  <c:v>6.4614875334278793E-4</c:v>
                </c:pt>
                <c:pt idx="116">
                  <c:v>6.2353650269172478E-4</c:v>
                </c:pt>
                <c:pt idx="117">
                  <c:v>6.0150989240667532E-4</c:v>
                </c:pt>
                <c:pt idx="118">
                  <c:v>5.8007179198229456E-4</c:v>
                </c:pt>
                <c:pt idx="119">
                  <c:v>5.592232607400569E-4</c:v>
                </c:pt>
                <c:pt idx="120">
                  <c:v>5.3896370724008458E-4</c:v>
                </c:pt>
                <c:pt idx="121">
                  <c:v>5.1929103269428083E-4</c:v>
                </c:pt>
                <c:pt idx="122">
                  <c:v>5.0020176245178338E-4</c:v>
                </c:pt>
                <c:pt idx="123">
                  <c:v>4.8169116807615712E-4</c:v>
                </c:pt>
                <c:pt idx="124">
                  <c:v>4.6375338068486136E-4</c:v>
                </c:pt>
                <c:pt idx="125">
                  <c:v>4.4638149813400294E-4</c:v>
                </c:pt>
                <c:pt idx="126">
                  <c:v>4.2956768718380286E-4</c:v>
                </c:pt>
                <c:pt idx="127">
                  <c:v>4.1330327845199726E-4</c:v>
                </c:pt>
                <c:pt idx="128">
                  <c:v>3.9757886057317023E-4</c:v>
                </c:pt>
                <c:pt idx="129">
                  <c:v>3.8238436650775572E-4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1.1903238125198911E-6</c:v>
                </c:pt>
                <c:pt idx="8">
                  <c:v>1.0909436847624159E-6</c:v>
                </c:pt>
                <c:pt idx="9">
                  <c:v>1.3410843594925743E-6</c:v>
                </c:pt>
                <c:pt idx="10">
                  <c:v>1.5350263025698317E-6</c:v>
                </c:pt>
                <c:pt idx="11">
                  <c:v>1.5337800758396634E-6</c:v>
                </c:pt>
                <c:pt idx="12">
                  <c:v>2.2000312287451682E-6</c:v>
                </c:pt>
                <c:pt idx="13">
                  <c:v>2.9949468636895943E-6</c:v>
                </c:pt>
                <c:pt idx="14">
                  <c:v>3.6765147049527823E-6</c:v>
                </c:pt>
                <c:pt idx="15">
                  <c:v>4.4900733310964257E-6</c:v>
                </c:pt>
                <c:pt idx="16">
                  <c:v>5.2311725221763371E-6</c:v>
                </c:pt>
                <c:pt idx="17">
                  <c:v>6.3006567388968216E-6</c:v>
                </c:pt>
                <c:pt idx="18">
                  <c:v>9.2860307678722881E-6</c:v>
                </c:pt>
                <c:pt idx="19">
                  <c:v>1.3092280681341782E-5</c:v>
                </c:pt>
                <c:pt idx="20">
                  <c:v>1.4852705144905346E-5</c:v>
                </c:pt>
                <c:pt idx="21">
                  <c:v>1.4990521273029802E-5</c:v>
                </c:pt>
                <c:pt idx="22">
                  <c:v>1.4072359024972277E-5</c:v>
                </c:pt>
                <c:pt idx="23">
                  <c:v>1.2738757834569604E-5</c:v>
                </c:pt>
                <c:pt idx="24">
                  <c:v>1.1054733232316831E-5</c:v>
                </c:pt>
                <c:pt idx="25">
                  <c:v>9.852565528164962E-6</c:v>
                </c:pt>
                <c:pt idx="26">
                  <c:v>8.6430338651094252E-6</c:v>
                </c:pt>
                <c:pt idx="27">
                  <c:v>7.3617430202448916E-6</c:v>
                </c:pt>
                <c:pt idx="28">
                  <c:v>6.2266658615114052E-6</c:v>
                </c:pt>
                <c:pt idx="29">
                  <c:v>5.1434799903704063E-6</c:v>
                </c:pt>
                <c:pt idx="30">
                  <c:v>4.5051426027794952E-6</c:v>
                </c:pt>
                <c:pt idx="31">
                  <c:v>3.1280190025862875E-6</c:v>
                </c:pt>
                <c:pt idx="32">
                  <c:v>1.9561296293659703E-6</c:v>
                </c:pt>
                <c:pt idx="33">
                  <c:v>1.7236858458929505E-6</c:v>
                </c:pt>
                <c:pt idx="34">
                  <c:v>9.2667335642132972E-7</c:v>
                </c:pt>
                <c:pt idx="35">
                  <c:v>7.9366452389249106E-7</c:v>
                </c:pt>
                <c:pt idx="36">
                  <c:v>1.8614071984549604E-7</c:v>
                </c:pt>
                <c:pt idx="37">
                  <c:v>-6.6845225179061986E-7</c:v>
                </c:pt>
                <c:pt idx="38">
                  <c:v>-1.3896990076632377E-6</c:v>
                </c:pt>
                <c:pt idx="39">
                  <c:v>-2.061867932913505E-6</c:v>
                </c:pt>
                <c:pt idx="40">
                  <c:v>-2.5344946055524555E-6</c:v>
                </c:pt>
                <c:pt idx="41">
                  <c:v>-2.8217611890105447E-6</c:v>
                </c:pt>
                <c:pt idx="42">
                  <c:v>-3.5203746981212376E-6</c:v>
                </c:pt>
                <c:pt idx="43">
                  <c:v>-3.6708237397069802E-6</c:v>
                </c:pt>
                <c:pt idx="44">
                  <c:v>-3.3187472598334458E-6</c:v>
                </c:pt>
                <c:pt idx="45">
                  <c:v>-3.1107478716362376E-6</c:v>
                </c:pt>
                <c:pt idx="46">
                  <c:v>-2.8894499172853564E-6</c:v>
                </c:pt>
                <c:pt idx="47">
                  <c:v>-2.7407752801184057E-6</c:v>
                </c:pt>
                <c:pt idx="48">
                  <c:v>-3.0635730295067426E-6</c:v>
                </c:pt>
                <c:pt idx="49">
                  <c:v>-2.6966325852394656E-6</c:v>
                </c:pt>
                <c:pt idx="50">
                  <c:v>-3.088949469762812E-6</c:v>
                </c:pt>
                <c:pt idx="51">
                  <c:v>-2.9883493555612273E-6</c:v>
                </c:pt>
                <c:pt idx="52">
                  <c:v>-3.6080454180459403E-6</c:v>
                </c:pt>
                <c:pt idx="53">
                  <c:v>-4.4674079740574755E-6</c:v>
                </c:pt>
                <c:pt idx="54">
                  <c:v>-5.7714840292851478E-6</c:v>
                </c:pt>
                <c:pt idx="55">
                  <c:v>-7.3885204932451188E-6</c:v>
                </c:pt>
                <c:pt idx="56">
                  <c:v>-8.3507729988642381E-6</c:v>
                </c:pt>
                <c:pt idx="57">
                  <c:v>-7.7155371367673967E-6</c:v>
                </c:pt>
                <c:pt idx="58">
                  <c:v>-7.2830644080496931E-6</c:v>
                </c:pt>
                <c:pt idx="59">
                  <c:v>-7.5686408386606137E-6</c:v>
                </c:pt>
                <c:pt idx="60">
                  <c:v>-7.5380525854871186E-6</c:v>
                </c:pt>
                <c:pt idx="61">
                  <c:v>-7.679004535082139E-6</c:v>
                </c:pt>
                <c:pt idx="62">
                  <c:v>-7.7131845610314261E-6</c:v>
                </c:pt>
                <c:pt idx="63">
                  <c:v>-7.682609934570446E-6</c:v>
                </c:pt>
                <c:pt idx="64">
                  <c:v>-7.1369469204683162E-6</c:v>
                </c:pt>
                <c:pt idx="65">
                  <c:v>-6.5083600855968814E-6</c:v>
                </c:pt>
                <c:pt idx="66">
                  <c:v>-5.9844394643533761E-6</c:v>
                </c:pt>
                <c:pt idx="67">
                  <c:v>-5.66874683321895E-6</c:v>
                </c:pt>
                <c:pt idx="68">
                  <c:v>-4.9583365006231878E-6</c:v>
                </c:pt>
                <c:pt idx="69">
                  <c:v>-4.5024758386322571E-6</c:v>
                </c:pt>
                <c:pt idx="70">
                  <c:v>-3.9930002662531778E-6</c:v>
                </c:pt>
                <c:pt idx="71">
                  <c:v>-3.4881633552762772E-6</c:v>
                </c:pt>
                <c:pt idx="72">
                  <c:v>-3.010133974895188E-6</c:v>
                </c:pt>
                <c:pt idx="73">
                  <c:v>-2.567152857661693E-6</c:v>
                </c:pt>
                <c:pt idx="74">
                  <c:v>-2.1617587873464554E-6</c:v>
                </c:pt>
                <c:pt idx="75">
                  <c:v>-1.7939627644569208E-6</c:v>
                </c:pt>
                <c:pt idx="76">
                  <c:v>-1.4625515477914158E-6</c:v>
                </c:pt>
                <c:pt idx="77">
                  <c:v>-1.1656755998520792E-6</c:v>
                </c:pt>
                <c:pt idx="78">
                  <c:v>-9.011483026455376E-7</c:v>
                </c:pt>
                <c:pt idx="79">
                  <c:v>-6.6661837512073656E-7</c:v>
                </c:pt>
                <c:pt idx="80">
                  <c:v>-4.5967951157293067E-7</c:v>
                </c:pt>
                <c:pt idx="81">
                  <c:v>-2.7794430961412379E-7</c:v>
                </c:pt>
                <c:pt idx="82">
                  <c:v>-1.1909517345906733E-7</c:v>
                </c:pt>
                <c:pt idx="83">
                  <c:v>1.9080995485513266E-8</c:v>
                </c:pt>
                <c:pt idx="84">
                  <c:v>1.3867011022409703E-7</c:v>
                </c:pt>
                <c:pt idx="85">
                  <c:v>2.4161728883869012E-7</c:v>
                </c:pt>
                <c:pt idx="86">
                  <c:v>3.2972014175064451E-7</c:v>
                </c:pt>
                <c:pt idx="87">
                  <c:v>4.0462725583753266E-7</c:v>
                </c:pt>
                <c:pt idx="88">
                  <c:v>4.6784053181536043E-7</c:v>
                </c:pt>
                <c:pt idx="89">
                  <c:v>5.2072030370777131E-7</c:v>
                </c:pt>
                <c:pt idx="90">
                  <c:v>5.6449238920194555E-7</c:v>
                </c:pt>
                <c:pt idx="91">
                  <c:v>6.0025640040442384E-7</c:v>
                </c:pt>
                <c:pt idx="92">
                  <c:v>6.2899478804763361E-7</c:v>
                </c:pt>
                <c:pt idx="93">
                  <c:v>6.5158221678471187E-7</c:v>
                </c:pt>
                <c:pt idx="94">
                  <c:v>6.6879496119383067E-7</c:v>
                </c:pt>
                <c:pt idx="95">
                  <c:v>6.8132009666607028E-7</c:v>
                </c:pt>
                <c:pt idx="96">
                  <c:v>6.897643208638366E-7</c:v>
                </c:pt>
                <c:pt idx="97">
                  <c:v>6.9466229343042181E-7</c:v>
                </c:pt>
                <c:pt idx="98">
                  <c:v>6.9648442115965051E-7</c:v>
                </c:pt>
                <c:pt idx="99">
                  <c:v>6.9564405004262172E-7</c:v>
                </c:pt>
                <c:pt idx="100">
                  <c:v>6.9250404704353358E-7</c:v>
                </c:pt>
                <c:pt idx="101">
                  <c:v>6.8738277532000594E-7</c:v>
                </c:pt>
                <c:pt idx="102">
                  <c:v>6.8055948056351489E-7</c:v>
                </c:pt>
                <c:pt idx="103">
                  <c:v>6.7227911288486042E-7</c:v>
                </c:pt>
                <c:pt idx="104">
                  <c:v>6.6275661959591775E-7</c:v>
                </c:pt>
                <c:pt idx="105">
                  <c:v>6.5218074489847125E-7</c:v>
                </c:pt>
                <c:pt idx="106">
                  <c:v>6.4071737712969302E-7</c:v>
                </c:pt>
                <c:pt idx="107">
                  <c:v>6.2851248329044449E-7</c:v>
                </c:pt>
                <c:pt idx="108">
                  <c:v>6.1569467060460696E-7</c:v>
                </c:pt>
                <c:pt idx="109">
                  <c:v>6.0237741415409601E-7</c:v>
                </c:pt>
                <c:pt idx="110">
                  <c:v>5.8866098835914251E-7</c:v>
                </c:pt>
                <c:pt idx="111">
                  <c:v>5.7463413360991879E-7</c:v>
                </c:pt>
                <c:pt idx="112">
                  <c:v>5.6037549447802972E-7</c:v>
                </c:pt>
                <c:pt idx="113">
                  <c:v>5.4595485399870898E-7</c:v>
                </c:pt>
                <c:pt idx="114">
                  <c:v>5.3143419537380894E-7</c:v>
                </c:pt>
                <c:pt idx="115">
                  <c:v>5.1686861024414754E-7</c:v>
                </c:pt>
                <c:pt idx="116">
                  <c:v>5.0230707912134064E-7</c:v>
                </c:pt>
                <c:pt idx="117">
                  <c:v>4.8779313974206228E-7</c:v>
                </c:pt>
                <c:pt idx="118">
                  <c:v>4.7336546229547427E-7</c:v>
                </c:pt>
                <c:pt idx="119">
                  <c:v>4.5905834374728318E-7</c:v>
                </c:pt>
                <c:pt idx="120">
                  <c:v>4.4490213572629209E-7</c:v>
                </c:pt>
                <c:pt idx="121">
                  <c:v>4.309236165260535E-7</c:v>
                </c:pt>
                <c:pt idx="122">
                  <c:v>4.1714631480633568E-7</c:v>
                </c:pt>
                <c:pt idx="123">
                  <c:v>4.0359079532715642E-7</c:v>
                </c:pt>
                <c:pt idx="124">
                  <c:v>3.9027491109031879E-7</c:v>
                </c:pt>
                <c:pt idx="125">
                  <c:v>3.7721402920934655E-7</c:v>
                </c:pt>
                <c:pt idx="126">
                  <c:v>3.6442123349769999E-7</c:v>
                </c:pt>
                <c:pt idx="127">
                  <c:v>3.5190750922747625E-7</c:v>
                </c:pt>
                <c:pt idx="128">
                  <c:v>3.3968191098194161E-7</c:v>
                </c:pt>
                <c:pt idx="129">
                  <c:v>3.2775171835056835E-7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1.8591156147884599E-5</c:v>
                </c:pt>
                <c:pt idx="8">
                  <c:v>-5.5742237234923599E-4</c:v>
                </c:pt>
                <c:pt idx="9">
                  <c:v>-8.6709989916000597E-4</c:v>
                </c:pt>
                <c:pt idx="10">
                  <c:v>-1.1010264723054701E-3</c:v>
                </c:pt>
                <c:pt idx="11">
                  <c:v>-1.50414531417952E-3</c:v>
                </c:pt>
                <c:pt idx="12">
                  <c:v>-1.4475612502784501E-3</c:v>
                </c:pt>
                <c:pt idx="13">
                  <c:v>-1.21223482371091E-3</c:v>
                </c:pt>
                <c:pt idx="14">
                  <c:v>-1.6131838315280799E-3</c:v>
                </c:pt>
                <c:pt idx="15">
                  <c:v>-2.3077053823095102E-3</c:v>
                </c:pt>
                <c:pt idx="16">
                  <c:v>-3.13280017524286E-3</c:v>
                </c:pt>
                <c:pt idx="17">
                  <c:v>-4.0601859182975899E-3</c:v>
                </c:pt>
                <c:pt idx="18">
                  <c:v>-4.0490490871181103E-3</c:v>
                </c:pt>
                <c:pt idx="19">
                  <c:v>-4.3724624316454604E-3</c:v>
                </c:pt>
                <c:pt idx="20">
                  <c:v>-4.7193759590058396E-3</c:v>
                </c:pt>
                <c:pt idx="21">
                  <c:v>-4.8572415171310697E-3</c:v>
                </c:pt>
                <c:pt idx="22">
                  <c:v>-4.8569275167387096E-3</c:v>
                </c:pt>
                <c:pt idx="23">
                  <c:v>-4.9434678222270902E-3</c:v>
                </c:pt>
                <c:pt idx="24">
                  <c:v>-5.1836637424029696E-3</c:v>
                </c:pt>
                <c:pt idx="25">
                  <c:v>-4.9862182977200497E-3</c:v>
                </c:pt>
                <c:pt idx="26">
                  <c:v>-4.81234292381005E-3</c:v>
                </c:pt>
                <c:pt idx="27">
                  <c:v>-4.7234080884139803E-3</c:v>
                </c:pt>
                <c:pt idx="28">
                  <c:v>-4.8576063249594599E-3</c:v>
                </c:pt>
                <c:pt idx="29">
                  <c:v>-5.23531331424464E-3</c:v>
                </c:pt>
                <c:pt idx="30">
                  <c:v>-4.8838462858746797E-3</c:v>
                </c:pt>
                <c:pt idx="31">
                  <c:v>-4.9555277110369103E-3</c:v>
                </c:pt>
                <c:pt idx="32">
                  <c:v>-5.1026354585426096E-3</c:v>
                </c:pt>
                <c:pt idx="33">
                  <c:v>-4.6032167843157402E-3</c:v>
                </c:pt>
                <c:pt idx="34">
                  <c:v>-4.6306686104169402E-3</c:v>
                </c:pt>
                <c:pt idx="35">
                  <c:v>-4.03302577131059E-3</c:v>
                </c:pt>
                <c:pt idx="36">
                  <c:v>-3.65675188103153E-3</c:v>
                </c:pt>
                <c:pt idx="37">
                  <c:v>-3.2760133784948101E-3</c:v>
                </c:pt>
                <c:pt idx="38">
                  <c:v>-2.78845482483136E-3</c:v>
                </c:pt>
                <c:pt idx="39">
                  <c:v>-2.4772856682231301E-3</c:v>
                </c:pt>
                <c:pt idx="40">
                  <c:v>-2.1338423016881102E-3</c:v>
                </c:pt>
                <c:pt idx="41">
                  <c:v>-1.7886065766359301E-3</c:v>
                </c:pt>
                <c:pt idx="42">
                  <c:v>-1.9875929721191398E-3</c:v>
                </c:pt>
                <c:pt idx="43">
                  <c:v>-1.6787854279054399E-3</c:v>
                </c:pt>
                <c:pt idx="44">
                  <c:v>-1.0545417618801299E-3</c:v>
                </c:pt>
                <c:pt idx="45">
                  <c:v>-6.3023209575518904E-4</c:v>
                </c:pt>
                <c:pt idx="46">
                  <c:v>-1.6868560944738301E-4</c:v>
                </c:pt>
                <c:pt idx="47">
                  <c:v>1.17770070007239E-4</c:v>
                </c:pt>
                <c:pt idx="48">
                  <c:v>2.64877024092058E-5</c:v>
                </c:pt>
                <c:pt idx="49">
                  <c:v>3.7837976254451102E-4</c:v>
                </c:pt>
                <c:pt idx="50">
                  <c:v>3.1918874048297797E-4</c:v>
                </c:pt>
                <c:pt idx="51">
                  <c:v>6.4120373384213205E-4</c:v>
                </c:pt>
                <c:pt idx="52">
                  <c:v>3.3186453602951301E-4</c:v>
                </c:pt>
                <c:pt idx="53">
                  <c:v>-1.5909851402984201E-4</c:v>
                </c:pt>
                <c:pt idx="54">
                  <c:v>-7.6973781285571898E-4</c:v>
                </c:pt>
                <c:pt idx="55">
                  <c:v>-1.3026436838092701E-3</c:v>
                </c:pt>
                <c:pt idx="56">
                  <c:v>-1.6052644128738899E-3</c:v>
                </c:pt>
                <c:pt idx="57">
                  <c:v>-3.6930961986314498E-4</c:v>
                </c:pt>
                <c:pt idx="58">
                  <c:v>5.0614722026942605E-4</c:v>
                </c:pt>
                <c:pt idx="59">
                  <c:v>9.3832080427791399E-4</c:v>
                </c:pt>
                <c:pt idx="60">
                  <c:v>9.4416263685115299E-4</c:v>
                </c:pt>
                <c:pt idx="61">
                  <c:v>2.66258518699658E-4</c:v>
                </c:pt>
                <c:pt idx="62">
                  <c:v>-2.52295056069051E-5</c:v>
                </c:pt>
                <c:pt idx="63">
                  <c:v>-3.5568707321687E-4</c:v>
                </c:pt>
                <c:pt idx="64">
                  <c:v>-2.7199135422817302E-4</c:v>
                </c:pt>
                <c:pt idx="65">
                  <c:v>-2.2377254043082201E-4</c:v>
                </c:pt>
                <c:pt idx="66">
                  <c:v>-1.8949577054172499E-4</c:v>
                </c:pt>
                <c:pt idx="67">
                  <c:v>-2.4754671384963301E-4</c:v>
                </c:pt>
                <c:pt idx="68">
                  <c:v>2.9966915238155399E-5</c:v>
                </c:pt>
                <c:pt idx="69">
                  <c:v>7.8473609455009794E-5</c:v>
                </c:pt>
                <c:pt idx="70">
                  <c:v>1.4358408322312499E-4</c:v>
                </c:pt>
                <c:pt idx="71">
                  <c:v>2.1040313704645501E-4</c:v>
                </c:pt>
                <c:pt idx="72">
                  <c:v>2.7355071783308199E-4</c:v>
                </c:pt>
                <c:pt idx="73">
                  <c:v>3.3107374013407998E-4</c:v>
                </c:pt>
                <c:pt idx="74">
                  <c:v>3.8233296884015999E-4</c:v>
                </c:pt>
                <c:pt idx="75">
                  <c:v>4.27240690115127E-4</c:v>
                </c:pt>
                <c:pt idx="76">
                  <c:v>4.65967037621695E-4</c:v>
                </c:pt>
                <c:pt idx="77">
                  <c:v>4.9881472032886598E-4</c:v>
                </c:pt>
                <c:pt idx="78">
                  <c:v>5.2615789374321699E-4</c:v>
                </c:pt>
                <c:pt idx="79">
                  <c:v>5.4840782002241097E-4</c:v>
                </c:pt>
                <c:pt idx="80">
                  <c:v>5.6599126412315505E-4</c:v>
                </c:pt>
                <c:pt idx="81">
                  <c:v>5.7933592194636598E-4</c:v>
                </c:pt>
                <c:pt idx="82">
                  <c:v>5.8886029556948205E-4</c:v>
                </c:pt>
                <c:pt idx="83">
                  <c:v>5.9496666577896196E-4</c:v>
                </c:pt>
                <c:pt idx="84">
                  <c:v>5.9803634899768799E-4</c:v>
                </c:pt>
                <c:pt idx="85">
                  <c:v>5.9842668420628797E-4</c:v>
                </c:pt>
                <c:pt idx="86">
                  <c:v>5.9646933971979599E-4</c:v>
                </c:pt>
                <c:pt idx="87">
                  <c:v>5.9246962618164601E-4</c:v>
                </c:pt>
                <c:pt idx="88">
                  <c:v>5.8670656568615698E-4</c:v>
                </c:pt>
                <c:pt idx="89">
                  <c:v>5.7943351701172897E-4</c:v>
                </c:pt>
                <c:pt idx="90">
                  <c:v>5.7087920184439801E-4</c:v>
                </c:pt>
                <c:pt idx="91">
                  <c:v>5.6124900278398105E-4</c:v>
                </c:pt>
                <c:pt idx="92">
                  <c:v>5.5072643605491502E-4</c:v>
                </c:pt>
                <c:pt idx="93">
                  <c:v>5.3947472140603004E-4</c:v>
                </c:pt>
                <c:pt idx="94">
                  <c:v>5.2763838900293705E-4</c:v>
                </c:pt>
                <c:pt idx="95">
                  <c:v>5.1534487850446399E-4</c:v>
                </c:pt>
                <c:pt idx="96">
                  <c:v>5.0270609690539203E-4</c:v>
                </c:pt>
                <c:pt idx="97">
                  <c:v>4.8981991251917302E-4</c:v>
                </c:pt>
                <c:pt idx="98">
                  <c:v>4.7677156642667002E-4</c:v>
                </c:pt>
                <c:pt idx="99">
                  <c:v>4.6363499399681898E-4</c:v>
                </c:pt>
                <c:pt idx="100">
                  <c:v>4.5047404799713998E-4</c:v>
                </c:pt>
                <c:pt idx="101">
                  <c:v>4.3734362387137701E-4</c:v>
                </c:pt>
                <c:pt idx="102">
                  <c:v>4.2429068611848897E-4</c:v>
                </c:pt>
                <c:pt idx="103">
                  <c:v>4.1135519910362402E-4</c:v>
                </c:pt>
                <c:pt idx="104">
                  <c:v>3.9857096707507302E-4</c:v>
                </c:pt>
                <c:pt idx="105">
                  <c:v>3.8596638736176897E-4</c:v>
                </c:pt>
                <c:pt idx="106">
                  <c:v>3.7356512319064401E-4</c:v>
                </c:pt>
                <c:pt idx="107">
                  <c:v>3.6138670269636399E-4</c:v>
                </c:pt>
                <c:pt idx="108">
                  <c:v>3.4944704931927302E-4</c:v>
                </c:pt>
                <c:pt idx="109">
                  <c:v>3.3775895045273698E-4</c:v>
                </c:pt>
                <c:pt idx="110">
                  <c:v>3.2633246997981698E-4</c:v>
                </c:pt>
                <c:pt idx="111">
                  <c:v>3.15175310117155E-4</c:v>
                </c:pt>
                <c:pt idx="112">
                  <c:v>3.04293129649302E-4</c:v>
                </c:pt>
                <c:pt idx="113">
                  <c:v>2.9368981999677803E-4</c:v>
                </c:pt>
                <c:pt idx="114">
                  <c:v>2.8336774786641401E-4</c:v>
                </c:pt>
                <c:pt idx="115">
                  <c:v>2.7332796570522701E-4</c:v>
                </c:pt>
                <c:pt idx="116">
                  <c:v>2.63570395109269E-4</c:v>
                </c:pt>
                <c:pt idx="117">
                  <c:v>2.5409398582976103E-4</c:v>
                </c:pt>
                <c:pt idx="118">
                  <c:v>2.4489685463979701E-4</c:v>
                </c:pt>
                <c:pt idx="119">
                  <c:v>2.35976405171811E-4</c:v>
                </c:pt>
                <c:pt idx="120">
                  <c:v>2.2732943314451799E-4</c:v>
                </c:pt>
                <c:pt idx="121">
                  <c:v>2.1895221644640999E-4</c:v>
                </c:pt>
                <c:pt idx="122">
                  <c:v>2.10840595182837E-4</c:v>
                </c:pt>
                <c:pt idx="123">
                  <c:v>2.0299003995472001E-4</c:v>
                </c:pt>
                <c:pt idx="124">
                  <c:v>1.95395712698775E-4</c:v>
                </c:pt>
                <c:pt idx="125">
                  <c:v>1.8805251933429101E-4</c:v>
                </c:pt>
                <c:pt idx="126">
                  <c:v>1.8095515599281199E-4</c:v>
                </c:pt>
                <c:pt idx="127">
                  <c:v>1.7409814991875501E-4</c:v>
                </c:pt>
                <c:pt idx="128">
                  <c:v>1.6747589519638899E-4</c:v>
                </c:pt>
                <c:pt idx="129">
                  <c:v>1.6108268481307401E-4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-2.3669596798114799E-4</c:v>
                </c:pt>
                <c:pt idx="8">
                  <c:v>-5.8767939838943995E-4</c:v>
                </c:pt>
                <c:pt idx="9">
                  <c:v>-6.6555617020958003E-4</c:v>
                </c:pt>
                <c:pt idx="10">
                  <c:v>-6.1883990534195E-4</c:v>
                </c:pt>
                <c:pt idx="11">
                  <c:v>-1.0084827481549E-3</c:v>
                </c:pt>
                <c:pt idx="12">
                  <c:v>-7.7989481658269301E-4</c:v>
                </c:pt>
                <c:pt idx="13">
                  <c:v>-1.24146100832778E-4</c:v>
                </c:pt>
                <c:pt idx="14">
                  <c:v>-1.4639305072616701E-4</c:v>
                </c:pt>
                <c:pt idx="15">
                  <c:v>-4.7317510188937801E-4</c:v>
                </c:pt>
                <c:pt idx="16">
                  <c:v>-9.6523969712602998E-4</c:v>
                </c:pt>
                <c:pt idx="17">
                  <c:v>-1.4408990734349201E-3</c:v>
                </c:pt>
                <c:pt idx="18">
                  <c:v>-6.1467320586761E-4</c:v>
                </c:pt>
                <c:pt idx="19">
                  <c:v>9.21467107506401E-5</c:v>
                </c:pt>
                <c:pt idx="20">
                  <c:v>3.3218809489809998E-4</c:v>
                </c:pt>
                <c:pt idx="21">
                  <c:v>3.5131167406276999E-4</c:v>
                </c:pt>
                <c:pt idx="22">
                  <c:v>2.7662692811958301E-4</c:v>
                </c:pt>
                <c:pt idx="23">
                  <c:v>-1.06758116324989E-4</c:v>
                </c:pt>
                <c:pt idx="24">
                  <c:v>-6.3709783854060099E-4</c:v>
                </c:pt>
                <c:pt idx="25">
                  <c:v>-7.2246645604900905E-4</c:v>
                </c:pt>
                <c:pt idx="26">
                  <c:v>-9.3983837519129299E-4</c:v>
                </c:pt>
                <c:pt idx="27">
                  <c:v>-1.2274490484576099E-3</c:v>
                </c:pt>
                <c:pt idx="28">
                  <c:v>-1.64568341227688E-3</c:v>
                </c:pt>
                <c:pt idx="29">
                  <c:v>-2.3282552009895501E-3</c:v>
                </c:pt>
                <c:pt idx="30">
                  <c:v>-2.1367550399053999E-3</c:v>
                </c:pt>
                <c:pt idx="31">
                  <c:v>-2.46061568718314E-3</c:v>
                </c:pt>
                <c:pt idx="32">
                  <c:v>-2.85387916648671E-3</c:v>
                </c:pt>
                <c:pt idx="33">
                  <c:v>-2.5975996057581098E-3</c:v>
                </c:pt>
                <c:pt idx="34">
                  <c:v>-2.8043694443535801E-3</c:v>
                </c:pt>
                <c:pt idx="35">
                  <c:v>-2.4072308889788699E-3</c:v>
                </c:pt>
                <c:pt idx="36">
                  <c:v>-2.2797504049543102E-3</c:v>
                </c:pt>
                <c:pt idx="37">
                  <c:v>-2.1552971141480799E-3</c:v>
                </c:pt>
                <c:pt idx="38">
                  <c:v>-1.9608054790176601E-3</c:v>
                </c:pt>
                <c:pt idx="39">
                  <c:v>-1.9116313402123199E-3</c:v>
                </c:pt>
                <c:pt idx="40">
                  <c:v>-1.7995186972319299E-3</c:v>
                </c:pt>
                <c:pt idx="41">
                  <c:v>-1.65379211517491E-3</c:v>
                </c:pt>
                <c:pt idx="42">
                  <c:v>-1.9720021707914002E-3</c:v>
                </c:pt>
                <c:pt idx="43">
                  <c:v>-1.7561424768941501E-3</c:v>
                </c:pt>
                <c:pt idx="44">
                  <c:v>-1.25422823071819E-3</c:v>
                </c:pt>
                <c:pt idx="45">
                  <c:v>-9.2058985112775105E-4</c:v>
                </c:pt>
                <c:pt idx="46">
                  <c:v>-4.8218323324133999E-4</c:v>
                </c:pt>
                <c:pt idx="47">
                  <c:v>-2.3806749225308E-4</c:v>
                </c:pt>
                <c:pt idx="48">
                  <c:v>-3.83341099796652E-4</c:v>
                </c:pt>
                <c:pt idx="49">
                  <c:v>-1.0130932596164001E-4</c:v>
                </c:pt>
                <c:pt idx="50">
                  <c:v>-3.7506309952250999E-4</c:v>
                </c:pt>
                <c:pt idx="51">
                  <c:v>-1.21191358048999E-4</c:v>
                </c:pt>
                <c:pt idx="52">
                  <c:v>-4.0457780676739203E-4</c:v>
                </c:pt>
                <c:pt idx="53">
                  <c:v>-8.1654409496145699E-4</c:v>
                </c:pt>
                <c:pt idx="54">
                  <c:v>-1.4356368272072601E-3</c:v>
                </c:pt>
                <c:pt idx="55">
                  <c:v>-1.9667482205165598E-3</c:v>
                </c:pt>
                <c:pt idx="56">
                  <c:v>-2.45804932015314E-3</c:v>
                </c:pt>
                <c:pt idx="57">
                  <c:v>-1.56686555694562E-3</c:v>
                </c:pt>
                <c:pt idx="58">
                  <c:v>-9.8553057821248991E-4</c:v>
                </c:pt>
                <c:pt idx="59">
                  <c:v>-8.4980201159323698E-4</c:v>
                </c:pt>
                <c:pt idx="60">
                  <c:v>-1.29309222488549E-3</c:v>
                </c:pt>
                <c:pt idx="61">
                  <c:v>-1.8577283496412601E-3</c:v>
                </c:pt>
                <c:pt idx="62">
                  <c:v>-2.0158598189268201E-3</c:v>
                </c:pt>
                <c:pt idx="63">
                  <c:v>-2.1570272468962501E-3</c:v>
                </c:pt>
                <c:pt idx="64">
                  <c:v>-1.9847274548401199E-3</c:v>
                </c:pt>
                <c:pt idx="65">
                  <c:v>-1.81840162197799E-3</c:v>
                </c:pt>
                <c:pt idx="66">
                  <c:v>-1.60068204538843E-3</c:v>
                </c:pt>
                <c:pt idx="67">
                  <c:v>-1.39093630411313E-3</c:v>
                </c:pt>
                <c:pt idx="68">
                  <c:v>-9.7997937761329303E-4</c:v>
                </c:pt>
                <c:pt idx="69">
                  <c:v>-8.2044098960176704E-4</c:v>
                </c:pt>
                <c:pt idx="70">
                  <c:v>-6.7699148054156601E-4</c:v>
                </c:pt>
                <c:pt idx="71">
                  <c:v>-5.4853569396717805E-4</c:v>
                </c:pt>
                <c:pt idx="72">
                  <c:v>-4.3424201302544302E-4</c:v>
                </c:pt>
                <c:pt idx="73">
                  <c:v>-3.32932790803042E-4</c:v>
                </c:pt>
                <c:pt idx="74">
                  <c:v>-2.4345266949055101E-4</c:v>
                </c:pt>
                <c:pt idx="75">
                  <c:v>-1.6472696329206099E-4</c:v>
                </c:pt>
                <c:pt idx="76">
                  <c:v>-9.5756342533004303E-5</c:v>
                </c:pt>
                <c:pt idx="77">
                  <c:v>-3.5607154968975098E-5</c:v>
                </c:pt>
                <c:pt idx="78">
                  <c:v>1.65933224272052E-5</c:v>
                </c:pt>
                <c:pt idx="79">
                  <c:v>6.1658135086517505E-5</c:v>
                </c:pt>
                <c:pt idx="80">
                  <c:v>1.00340681807864E-4</c:v>
                </c:pt>
                <c:pt idx="81">
                  <c:v>1.3333488211308899E-4</c:v>
                </c:pt>
                <c:pt idx="82">
                  <c:v>1.61276040877567E-4</c:v>
                </c:pt>
                <c:pt idx="83">
                  <c:v>1.84742517395086E-4</c:v>
                </c:pt>
                <c:pt idx="84">
                  <c:v>2.04258101121901E-4</c:v>
                </c:pt>
                <c:pt idx="85">
                  <c:v>2.2029492905417599E-4</c:v>
                </c:pt>
                <c:pt idx="86">
                  <c:v>2.3327676907935999E-4</c:v>
                </c:pt>
                <c:pt idx="87">
                  <c:v>2.4358251602407601E-4</c:v>
                </c:pt>
                <c:pt idx="88">
                  <c:v>2.5154977305596999E-4</c:v>
                </c:pt>
                <c:pt idx="89">
                  <c:v>2.57478418141943E-4</c:v>
                </c:pt>
                <c:pt idx="90">
                  <c:v>2.6163407993440302E-4</c:v>
                </c:pt>
                <c:pt idx="91">
                  <c:v>2.64251469284104E-4</c:v>
                </c:pt>
                <c:pt idx="92">
                  <c:v>2.6553752763280799E-4</c:v>
                </c:pt>
                <c:pt idx="93">
                  <c:v>2.6567436786084598E-4</c:v>
                </c:pt>
                <c:pt idx="94">
                  <c:v>2.6482199588784202E-4</c:v>
                </c:pt>
                <c:pt idx="95">
                  <c:v>2.6312080649848398E-4</c:v>
                </c:pt>
                <c:pt idx="96">
                  <c:v>2.6069385481441998E-4</c:v>
                </c:pt>
                <c:pt idx="97">
                  <c:v>2.5764891153912101E-4</c:v>
                </c:pt>
                <c:pt idx="98">
                  <c:v>2.5408030839280099E-4</c:v>
                </c:pt>
                <c:pt idx="99">
                  <c:v>2.5007058914727699E-4</c:v>
                </c:pt>
                <c:pt idx="100">
                  <c:v>2.45691975875317E-4</c:v>
                </c:pt>
                <c:pt idx="101">
                  <c:v>2.4100766853329901E-4</c:v>
                </c:pt>
                <c:pt idx="102">
                  <c:v>2.36072988557545E-4</c:v>
                </c:pt>
                <c:pt idx="103">
                  <c:v>2.3093638368276701E-4</c:v>
                </c:pt>
                <c:pt idx="104">
                  <c:v>2.25640306483754E-4</c:v>
                </c:pt>
                <c:pt idx="105">
                  <c:v>2.2022197989635101E-4</c:v>
                </c:pt>
                <c:pt idx="106">
                  <c:v>2.1471406259632099E-4</c:v>
                </c:pt>
                <c:pt idx="107">
                  <c:v>2.09145225826823E-4</c:v>
                </c:pt>
                <c:pt idx="108">
                  <c:v>2.0354065242145201E-4</c:v>
                </c:pt>
                <c:pt idx="109">
                  <c:v>1.9792246732652701E-4</c:v>
                </c:pt>
                <c:pt idx="110">
                  <c:v>1.9231010885967199E-4</c:v>
                </c:pt>
                <c:pt idx="111">
                  <c:v>1.8672064852065501E-4</c:v>
                </c:pt>
                <c:pt idx="112">
                  <c:v>1.81169067103859E-4</c:v>
                </c:pt>
                <c:pt idx="113">
                  <c:v>1.75668491486646E-4</c:v>
                </c:pt>
                <c:pt idx="114">
                  <c:v>1.7023039988739401E-4</c:v>
                </c:pt>
                <c:pt idx="115">
                  <c:v>1.6486479901267601E-4</c:v>
                </c:pt>
                <c:pt idx="116">
                  <c:v>1.5958037791197199E-4</c:v>
                </c:pt>
                <c:pt idx="117">
                  <c:v>1.5438464120443E-4</c:v>
                </c:pt>
                <c:pt idx="118">
                  <c:v>1.49284026185192E-4</c:v>
                </c:pt>
                <c:pt idx="119">
                  <c:v>1.4428400563204399E-4</c:v>
                </c:pt>
                <c:pt idx="120">
                  <c:v>1.39389178288595E-4</c:v>
                </c:pt>
                <c:pt idx="121">
                  <c:v>1.3460334962189701E-4</c:v>
                </c:pt>
                <c:pt idx="122">
                  <c:v>1.29929604120171E-4</c:v>
                </c:pt>
                <c:pt idx="123">
                  <c:v>1.25370370307464E-4</c:v>
                </c:pt>
                <c:pt idx="124">
                  <c:v>1.20927479896337E-4</c:v>
                </c:pt>
                <c:pt idx="125">
                  <c:v>1.16602221411632E-4</c:v>
                </c:pt>
                <c:pt idx="126">
                  <c:v>1.1239539001728301E-4</c:v>
                </c:pt>
                <c:pt idx="127">
                  <c:v>1.08307332724599E-4</c:v>
                </c:pt>
                <c:pt idx="128">
                  <c:v>1.04337991180258E-4</c:v>
                </c:pt>
                <c:pt idx="129">
                  <c:v>1.00486940302069E-4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1.15245503429228E-4</c:v>
                </c:pt>
                <c:pt idx="8">
                  <c:v>-1.2548638463893901E-4</c:v>
                </c:pt>
                <c:pt idx="9">
                  <c:v>-2.2971314472819399E-4</c:v>
                </c:pt>
                <c:pt idx="10">
                  <c:v>-3.2438825853242599E-4</c:v>
                </c:pt>
                <c:pt idx="11">
                  <c:v>-8.2879917827627305E-4</c:v>
                </c:pt>
                <c:pt idx="12">
                  <c:v>-7.6337755717803503E-4</c:v>
                </c:pt>
                <c:pt idx="13">
                  <c:v>-1.94169353817663E-4</c:v>
                </c:pt>
                <c:pt idx="14">
                  <c:v>-1.90988130865932E-4</c:v>
                </c:pt>
                <c:pt idx="15">
                  <c:v>-5.6316238317144496E-4</c:v>
                </c:pt>
                <c:pt idx="16">
                  <c:v>-1.08713030945173E-3</c:v>
                </c:pt>
                <c:pt idx="17">
                  <c:v>-1.56707201093286E-3</c:v>
                </c:pt>
                <c:pt idx="18">
                  <c:v>-6.8855393453581804E-4</c:v>
                </c:pt>
                <c:pt idx="19">
                  <c:v>1.63135269959369E-4</c:v>
                </c:pt>
                <c:pt idx="20">
                  <c:v>5.2344196277420696E-4</c:v>
                </c:pt>
                <c:pt idx="21">
                  <c:v>6.6109700733729595E-4</c:v>
                </c:pt>
                <c:pt idx="22">
                  <c:v>6.8985392525089395E-4</c:v>
                </c:pt>
                <c:pt idx="23">
                  <c:v>3.9937987803551002E-4</c:v>
                </c:pt>
                <c:pt idx="24">
                  <c:v>-7.1748388397185797E-5</c:v>
                </c:pt>
                <c:pt idx="25">
                  <c:v>-1.11055396156967E-4</c:v>
                </c:pt>
                <c:pt idx="26">
                  <c:v>-3.6129089265868298E-4</c:v>
                </c:pt>
                <c:pt idx="27">
                  <c:v>-6.8158475804436203E-4</c:v>
                </c:pt>
                <c:pt idx="28">
                  <c:v>-1.09177317074715E-3</c:v>
                </c:pt>
                <c:pt idx="29">
                  <c:v>-1.7760125825549899E-3</c:v>
                </c:pt>
                <c:pt idx="30">
                  <c:v>-1.5932112234606701E-3</c:v>
                </c:pt>
                <c:pt idx="31">
                  <c:v>-1.93576173005416E-3</c:v>
                </c:pt>
                <c:pt idx="32">
                  <c:v>-2.3081220164256002E-3</c:v>
                </c:pt>
                <c:pt idx="33">
                  <c:v>-2.0990452942792801E-3</c:v>
                </c:pt>
                <c:pt idx="34">
                  <c:v>-2.3119643565716599E-3</c:v>
                </c:pt>
                <c:pt idx="35">
                  <c:v>-1.94356232531278E-3</c:v>
                </c:pt>
                <c:pt idx="36">
                  <c:v>-1.8820536236918699E-3</c:v>
                </c:pt>
                <c:pt idx="37">
                  <c:v>-1.7675625868407399E-3</c:v>
                </c:pt>
                <c:pt idx="38">
                  <c:v>-1.58362437432391E-3</c:v>
                </c:pt>
                <c:pt idx="39">
                  <c:v>-1.5767751275208501E-3</c:v>
                </c:pt>
                <c:pt idx="40">
                  <c:v>-1.51735850278944E-3</c:v>
                </c:pt>
                <c:pt idx="41">
                  <c:v>-1.44949948504002E-3</c:v>
                </c:pt>
                <c:pt idx="42">
                  <c:v>-1.8263320431088899E-3</c:v>
                </c:pt>
                <c:pt idx="43">
                  <c:v>-1.64323544266098E-3</c:v>
                </c:pt>
                <c:pt idx="44">
                  <c:v>-1.20620533229365E-3</c:v>
                </c:pt>
                <c:pt idx="45">
                  <c:v>-9.0245427574187E-4</c:v>
                </c:pt>
                <c:pt idx="46">
                  <c:v>-4.6359662941863802E-4</c:v>
                </c:pt>
                <c:pt idx="47">
                  <c:v>-1.8592982260479099E-4</c:v>
                </c:pt>
                <c:pt idx="48">
                  <c:v>-3.05740079509231E-4</c:v>
                </c:pt>
                <c:pt idx="49">
                  <c:v>-1.1912497432930899E-5</c:v>
                </c:pt>
                <c:pt idx="50">
                  <c:v>-3.0828574985042301E-4</c:v>
                </c:pt>
                <c:pt idx="51">
                  <c:v>-8.8488463612090799E-5</c:v>
                </c:pt>
                <c:pt idx="52">
                  <c:v>-3.3071032439213599E-4</c:v>
                </c:pt>
                <c:pt idx="53">
                  <c:v>-6.4239174389912803E-4</c:v>
                </c:pt>
                <c:pt idx="54">
                  <c:v>-1.14980074424897E-3</c:v>
                </c:pt>
                <c:pt idx="55">
                  <c:v>-1.56713558480126E-3</c:v>
                </c:pt>
                <c:pt idx="56">
                  <c:v>-2.0212272826447501E-3</c:v>
                </c:pt>
                <c:pt idx="57">
                  <c:v>-1.2643739376816301E-3</c:v>
                </c:pt>
                <c:pt idx="58">
                  <c:v>-7.8135167090875803E-4</c:v>
                </c:pt>
                <c:pt idx="59">
                  <c:v>-6.7615338804616299E-4</c:v>
                </c:pt>
                <c:pt idx="60">
                  <c:v>-9.21644616702632E-4</c:v>
                </c:pt>
                <c:pt idx="61">
                  <c:v>-1.4092864437875701E-3</c:v>
                </c:pt>
                <c:pt idx="62">
                  <c:v>-1.46280968811307E-3</c:v>
                </c:pt>
                <c:pt idx="63">
                  <c:v>-1.6513784419025499E-3</c:v>
                </c:pt>
                <c:pt idx="64">
                  <c:v>-1.5178824397721301E-3</c:v>
                </c:pt>
                <c:pt idx="65">
                  <c:v>-1.3433917180560801E-3</c:v>
                </c:pt>
                <c:pt idx="66">
                  <c:v>-1.00234844389035E-3</c:v>
                </c:pt>
                <c:pt idx="67">
                  <c:v>-7.6083730286002904E-4</c:v>
                </c:pt>
                <c:pt idx="68">
                  <c:v>-3.9379070707612398E-4</c:v>
                </c:pt>
                <c:pt idx="69">
                  <c:v>-2.6931941153884799E-4</c:v>
                </c:pt>
                <c:pt idx="70">
                  <c:v>-1.76253832406825E-4</c:v>
                </c:pt>
                <c:pt idx="71">
                  <c:v>-1.02854897954252E-4</c:v>
                </c:pt>
                <c:pt idx="72">
                  <c:v>-4.39376109162559E-5</c:v>
                </c:pt>
                <c:pt idx="73">
                  <c:v>3.4153405659154099E-6</c:v>
                </c:pt>
                <c:pt idx="74">
                  <c:v>4.1459338762095399E-5</c:v>
                </c:pt>
                <c:pt idx="75">
                  <c:v>7.1939037193935394E-5</c:v>
                </c:pt>
                <c:pt idx="76">
                  <c:v>9.6223747014789697E-5</c:v>
                </c:pt>
                <c:pt idx="77">
                  <c:v>1.15409003642596E-4</c:v>
                </c:pt>
                <c:pt idx="78">
                  <c:v>1.30386319074915E-4</c:v>
                </c:pt>
                <c:pt idx="79">
                  <c:v>1.4188997676800499E-4</c:v>
                </c:pt>
                <c:pt idx="80">
                  <c:v>1.5052909903001601E-4</c:v>
                </c:pt>
                <c:pt idx="81">
                  <c:v>1.5681067886408299E-4</c:v>
                </c:pt>
                <c:pt idx="82">
                  <c:v>1.6115703451724501E-4</c:v>
                </c:pt>
                <c:pt idx="83">
                  <c:v>1.6391965804718399E-4</c:v>
                </c:pt>
                <c:pt idx="84">
                  <c:v>1.6539056764131E-4</c:v>
                </c:pt>
                <c:pt idx="85">
                  <c:v>1.65811800090232E-4</c:v>
                </c:pt>
                <c:pt idx="86">
                  <c:v>1.6538343245997499E-4</c:v>
                </c:pt>
                <c:pt idx="87">
                  <c:v>1.64270393243626E-4</c:v>
                </c:pt>
                <c:pt idx="88">
                  <c:v>1.62608251597085E-4</c:v>
                </c:pt>
                <c:pt idx="89">
                  <c:v>1.60508134494641E-4</c:v>
                </c:pt>
                <c:pt idx="90">
                  <c:v>1.5806089270764499E-4</c:v>
                </c:pt>
                <c:pt idx="91">
                  <c:v>1.5534062220989801E-4</c:v>
                </c:pt>
                <c:pt idx="92">
                  <c:v>1.52407629694373E-4</c:v>
                </c:pt>
                <c:pt idx="93">
                  <c:v>1.4931092038317201E-4</c:v>
                </c:pt>
                <c:pt idx="94">
                  <c:v>1.4609027776391E-4</c:v>
                </c:pt>
                <c:pt idx="95">
                  <c:v>1.42777994027731E-4</c:v>
                </c:pt>
                <c:pt idx="96">
                  <c:v>1.3940030201275901E-4</c:v>
                </c:pt>
                <c:pt idx="97">
                  <c:v>1.3597855592628599E-4</c:v>
                </c:pt>
                <c:pt idx="98">
                  <c:v>1.3253019850445401E-4</c:v>
                </c:pt>
                <c:pt idx="99">
                  <c:v>1.29069548071569E-4</c:v>
                </c:pt>
                <c:pt idx="100">
                  <c:v>1.25608436096769E-4</c:v>
                </c:pt>
                <c:pt idx="101">
                  <c:v>1.221567193177E-4</c:v>
                </c:pt>
                <c:pt idx="102">
                  <c:v>1.18722687436623E-4</c:v>
                </c:pt>
                <c:pt idx="103">
                  <c:v>1.15313386062076E-4</c:v>
                </c:pt>
                <c:pt idx="104">
                  <c:v>1.11934869484464E-4</c:v>
                </c:pt>
                <c:pt idx="105">
                  <c:v>1.08592396053097E-4</c:v>
                </c:pt>
                <c:pt idx="106">
                  <c:v>1.05290579011096E-4</c:v>
                </c:pt>
                <c:pt idx="107">
                  <c:v>1.02033499471687E-4</c:v>
                </c:pt>
                <c:pt idx="108">
                  <c:v>9.8824791772145204E-5</c:v>
                </c:pt>
                <c:pt idx="109">
                  <c:v>9.5667705712898496E-5</c:v>
                </c:pt>
                <c:pt idx="110">
                  <c:v>9.2565152054468997E-5</c:v>
                </c:pt>
                <c:pt idx="111">
                  <c:v>8.9519734691734202E-5</c:v>
                </c:pt>
                <c:pt idx="112">
                  <c:v>8.6533773946406698E-5</c:v>
                </c:pt>
                <c:pt idx="113">
                  <c:v>8.3609322509836605E-5</c:v>
                </c:pt>
                <c:pt idx="114">
                  <c:v>8.0748177078149297E-5</c:v>
                </c:pt>
                <c:pt idx="115">
                  <c:v>7.79518871230067E-5</c:v>
                </c:pt>
                <c:pt idx="116">
                  <c:v>7.5221761952626296E-5</c:v>
                </c:pt>
                <c:pt idx="117">
                  <c:v>7.2558876973438603E-5</c:v>
                </c:pt>
                <c:pt idx="118">
                  <c:v>6.9964079574269506E-5</c:v>
                </c:pt>
                <c:pt idx="119">
                  <c:v>6.7437996520425204E-5</c:v>
                </c:pt>
                <c:pt idx="120">
                  <c:v>6.4981040392986204E-5</c:v>
                </c:pt>
                <c:pt idx="121">
                  <c:v>6.2593418470591094E-5</c:v>
                </c:pt>
                <c:pt idx="122">
                  <c:v>6.0275141255949898E-5</c:v>
                </c:pt>
                <c:pt idx="123">
                  <c:v>5.8026032445645999E-5</c:v>
                </c:pt>
                <c:pt idx="124">
                  <c:v>5.5845739832527298E-5</c:v>
                </c:pt>
                <c:pt idx="125">
                  <c:v>5.3733746407935698E-5</c:v>
                </c:pt>
                <c:pt idx="126">
                  <c:v>5.1689382174480097E-5</c:v>
                </c:pt>
                <c:pt idx="127">
                  <c:v>4.9711836469512598E-5</c:v>
                </c:pt>
                <c:pt idx="128">
                  <c:v>4.7800170421829999E-5</c:v>
                </c:pt>
                <c:pt idx="129">
                  <c:v>4.5953329763648298E-5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9.4862037847143199E-5</c:v>
                </c:pt>
                <c:pt idx="8">
                  <c:v>-2.04984552176767E-4</c:v>
                </c:pt>
                <c:pt idx="9">
                  <c:v>-1.27311092135151E-4</c:v>
                </c:pt>
                <c:pt idx="10">
                  <c:v>-7.6490513178928396E-5</c:v>
                </c:pt>
                <c:pt idx="11">
                  <c:v>-3.2881824209018902E-4</c:v>
                </c:pt>
                <c:pt idx="12">
                  <c:v>-5.5398948128892997E-5</c:v>
                </c:pt>
                <c:pt idx="13">
                  <c:v>5.8960847488798097E-4</c:v>
                </c:pt>
                <c:pt idx="14">
                  <c:v>6.4330841358373105E-4</c:v>
                </c:pt>
                <c:pt idx="15">
                  <c:v>2.0622701888406401E-4</c:v>
                </c:pt>
                <c:pt idx="16">
                  <c:v>-3.8889676692299702E-4</c:v>
                </c:pt>
                <c:pt idx="17">
                  <c:v>-8.9273749533935699E-4</c:v>
                </c:pt>
                <c:pt idx="18">
                  <c:v>-6.50454528794419E-5</c:v>
                </c:pt>
                <c:pt idx="19">
                  <c:v>7.0082618039979297E-4</c:v>
                </c:pt>
                <c:pt idx="20">
                  <c:v>1.04488702219462E-3</c:v>
                </c:pt>
                <c:pt idx="21">
                  <c:v>1.2033660086840901E-3</c:v>
                </c:pt>
                <c:pt idx="22">
                  <c:v>1.2447119782210601E-3</c:v>
                </c:pt>
                <c:pt idx="23">
                  <c:v>9.6160974851766602E-4</c:v>
                </c:pt>
                <c:pt idx="24">
                  <c:v>5.2622437787252997E-4</c:v>
                </c:pt>
                <c:pt idx="25">
                  <c:v>4.9885938608884497E-4</c:v>
                </c:pt>
                <c:pt idx="26">
                  <c:v>2.5825439811111203E-4</c:v>
                </c:pt>
                <c:pt idx="27">
                  <c:v>-6.9915890732463696E-5</c:v>
                </c:pt>
                <c:pt idx="28">
                  <c:v>-4.8842898405787496E-4</c:v>
                </c:pt>
                <c:pt idx="29">
                  <c:v>-1.18785104595842E-3</c:v>
                </c:pt>
                <c:pt idx="30">
                  <c:v>-1.0906358712148201E-3</c:v>
                </c:pt>
                <c:pt idx="31">
                  <c:v>-1.5486352750948499E-3</c:v>
                </c:pt>
                <c:pt idx="32">
                  <c:v>-2.0150283215336598E-3</c:v>
                </c:pt>
                <c:pt idx="33">
                  <c:v>-1.9378138280789999E-3</c:v>
                </c:pt>
                <c:pt idx="34">
                  <c:v>-2.20769742803605E-3</c:v>
                </c:pt>
                <c:pt idx="35">
                  <c:v>-1.9154290214373701E-3</c:v>
                </c:pt>
                <c:pt idx="36">
                  <c:v>-1.9566168279805301E-3</c:v>
                </c:pt>
                <c:pt idx="37">
                  <c:v>-1.91622538406877E-3</c:v>
                </c:pt>
                <c:pt idx="38">
                  <c:v>-1.7674596840877501E-3</c:v>
                </c:pt>
                <c:pt idx="39">
                  <c:v>-1.7807451290208201E-3</c:v>
                </c:pt>
                <c:pt idx="40">
                  <c:v>-1.7277421394345999E-3</c:v>
                </c:pt>
                <c:pt idx="41">
                  <c:v>-1.6532698996041199E-3</c:v>
                </c:pt>
                <c:pt idx="42">
                  <c:v>-1.9861541799115401E-3</c:v>
                </c:pt>
                <c:pt idx="43">
                  <c:v>-1.7692661218093801E-3</c:v>
                </c:pt>
                <c:pt idx="44">
                  <c:v>-1.36308029231591E-3</c:v>
                </c:pt>
                <c:pt idx="45">
                  <c:v>-1.0302442732257301E-3</c:v>
                </c:pt>
                <c:pt idx="46">
                  <c:v>-5.6494977692667005E-4</c:v>
                </c:pt>
                <c:pt idx="47">
                  <c:v>-2.37289411331165E-4</c:v>
                </c:pt>
                <c:pt idx="48">
                  <c:v>-2.7595954941173002E-4</c:v>
                </c:pt>
                <c:pt idx="49">
                  <c:v>4.6972266076750202E-5</c:v>
                </c:pt>
                <c:pt idx="50">
                  <c:v>-2.3971493348096099E-4</c:v>
                </c:pt>
                <c:pt idx="51">
                  <c:v>-8.2506852516761597E-5</c:v>
                </c:pt>
                <c:pt idx="52">
                  <c:v>-3.37159466834435E-4</c:v>
                </c:pt>
                <c:pt idx="53">
                  <c:v>-6.2290273403764398E-4</c:v>
                </c:pt>
                <c:pt idx="54">
                  <c:v>-1.05646430696992E-3</c:v>
                </c:pt>
                <c:pt idx="55">
                  <c:v>-1.4122276304262501E-3</c:v>
                </c:pt>
                <c:pt idx="56">
                  <c:v>-1.8665632636860601E-3</c:v>
                </c:pt>
                <c:pt idx="57">
                  <c:v>-1.2683329728258E-3</c:v>
                </c:pt>
                <c:pt idx="58">
                  <c:v>-9.4094020899326803E-4</c:v>
                </c:pt>
                <c:pt idx="59">
                  <c:v>-1.6245910079093399E-3</c:v>
                </c:pt>
                <c:pt idx="60">
                  <c:v>-2.1484683379813202E-3</c:v>
                </c:pt>
                <c:pt idx="61">
                  <c:v>-2.6085057143965199E-3</c:v>
                </c:pt>
                <c:pt idx="62">
                  <c:v>-2.6747907988178199E-3</c:v>
                </c:pt>
                <c:pt idx="63">
                  <c:v>-2.8167474577456201E-3</c:v>
                </c:pt>
                <c:pt idx="64">
                  <c:v>-2.5879924033245199E-3</c:v>
                </c:pt>
                <c:pt idx="65">
                  <c:v>-2.1924611384393999E-3</c:v>
                </c:pt>
                <c:pt idx="66">
                  <c:v>-1.7109503403389601E-3</c:v>
                </c:pt>
                <c:pt idx="67">
                  <c:v>-1.35652784301054E-3</c:v>
                </c:pt>
                <c:pt idx="68">
                  <c:v>-9.2990314187746295E-4</c:v>
                </c:pt>
                <c:pt idx="69">
                  <c:v>-7.3113557494952598E-4</c:v>
                </c:pt>
                <c:pt idx="70">
                  <c:v>-5.7915664174457105E-4</c:v>
                </c:pt>
                <c:pt idx="71">
                  <c:v>-4.5558597210337799E-4</c:v>
                </c:pt>
                <c:pt idx="72">
                  <c:v>-3.5299170795255398E-4</c:v>
                </c:pt>
                <c:pt idx="73">
                  <c:v>-2.67448647794932E-4</c:v>
                </c:pt>
                <c:pt idx="74">
                  <c:v>-1.9622113371919799E-4</c:v>
                </c:pt>
                <c:pt idx="75">
                  <c:v>-1.36932935057565E-4</c:v>
                </c:pt>
                <c:pt idx="76">
                  <c:v>-8.7604684617659205E-5</c:v>
                </c:pt>
                <c:pt idx="77">
                  <c:v>-4.6608817239057702E-5</c:v>
                </c:pt>
                <c:pt idx="78">
                  <c:v>-1.2603272137035E-5</c:v>
                </c:pt>
                <c:pt idx="79">
                  <c:v>1.5527279306759499E-5</c:v>
                </c:pt>
                <c:pt idx="80">
                  <c:v>3.87165185466997E-5</c:v>
                </c:pt>
                <c:pt idx="81">
                  <c:v>5.7749899862180598E-5</c:v>
                </c:pt>
                <c:pt idx="82">
                  <c:v>7.3289822277722294E-5</c:v>
                </c:pt>
                <c:pt idx="83">
                  <c:v>8.5895270784952502E-5</c:v>
                </c:pt>
                <c:pt idx="84">
                  <c:v>9.6037704144791197E-5</c:v>
                </c:pt>
                <c:pt idx="85">
                  <c:v>1.04114263566046E-4</c:v>
                </c:pt>
                <c:pt idx="86">
                  <c:v>1.10458950342007E-4</c:v>
                </c:pt>
                <c:pt idx="87">
                  <c:v>1.1535217483427101E-4</c:v>
                </c:pt>
                <c:pt idx="88">
                  <c:v>1.1902895054038899E-4</c:v>
                </c:pt>
                <c:pt idx="89">
                  <c:v>1.2168593148675899E-4</c:v>
                </c:pt>
                <c:pt idx="90">
                  <c:v>1.2348745028756199E-4</c:v>
                </c:pt>
                <c:pt idx="91">
                  <c:v>1.2457068871984901E-4</c:v>
                </c:pt>
                <c:pt idx="92">
                  <c:v>1.2505009217012001E-4</c:v>
                </c:pt>
                <c:pt idx="93">
                  <c:v>1.25021128294378E-4</c:v>
                </c:pt>
                <c:pt idx="94">
                  <c:v>1.2456347449063499E-4</c:v>
                </c:pt>
                <c:pt idx="95">
                  <c:v>1.2374371158863E-4</c:v>
                </c:pt>
                <c:pt idx="96">
                  <c:v>1.2261759161358299E-4</c:v>
                </c:pt>
                <c:pt idx="97">
                  <c:v>1.21231938243759E-4</c:v>
                </c:pt>
                <c:pt idx="98">
                  <c:v>1.19626232675251E-4</c:v>
                </c:pt>
                <c:pt idx="99">
                  <c:v>1.1783393125686099E-4</c:v>
                </c:pt>
                <c:pt idx="100">
                  <c:v>1.1588355395275501E-4</c:v>
                </c:pt>
                <c:pt idx="101">
                  <c:v>1.13799579537499E-4</c:v>
                </c:pt>
                <c:pt idx="102">
                  <c:v>1.11603177987973E-4</c:v>
                </c:pt>
                <c:pt idx="103">
                  <c:v>1.0931280505221899E-4</c:v>
                </c:pt>
                <c:pt idx="104">
                  <c:v>1.06944683953003E-4</c:v>
                </c:pt>
                <c:pt idx="105">
                  <c:v>1.04513190812838E-4</c:v>
                </c:pt>
                <c:pt idx="106">
                  <c:v>1.02031164006533E-4</c:v>
                </c:pt>
                <c:pt idx="107">
                  <c:v>9.9510147877346301E-5</c:v>
                </c:pt>
                <c:pt idx="108">
                  <c:v>9.6960585604932703E-5</c:v>
                </c:pt>
                <c:pt idx="109">
                  <c:v>9.4391970173468497E-5</c:v>
                </c:pt>
                <c:pt idx="110">
                  <c:v>9.1812962099702106E-5</c:v>
                </c:pt>
                <c:pt idx="111">
                  <c:v>8.9231480870921505E-5</c:v>
                </c:pt>
                <c:pt idx="112">
                  <c:v>8.6654775688366201E-5</c:v>
                </c:pt>
                <c:pt idx="113">
                  <c:v>8.4089481555693597E-5</c:v>
                </c:pt>
                <c:pt idx="114">
                  <c:v>8.1541662289019698E-5</c:v>
                </c:pt>
                <c:pt idx="115">
                  <c:v>7.90168456665796E-5</c:v>
                </c:pt>
                <c:pt idx="116">
                  <c:v>7.6520052361139695E-5</c:v>
                </c:pt>
                <c:pt idx="117">
                  <c:v>7.4055819987428606E-5</c:v>
                </c:pt>
                <c:pt idx="118">
                  <c:v>7.1628225084552301E-5</c:v>
                </c:pt>
                <c:pt idx="119">
                  <c:v>6.9240902744738196E-5</c:v>
                </c:pt>
                <c:pt idx="120">
                  <c:v>6.68970657535794E-5</c:v>
                </c:pt>
                <c:pt idx="121">
                  <c:v>6.4599523152963898E-5</c:v>
                </c:pt>
                <c:pt idx="122">
                  <c:v>6.2350698915025705E-5</c:v>
                </c:pt>
                <c:pt idx="123">
                  <c:v>6.01526511045946E-5</c:v>
                </c:pt>
                <c:pt idx="124">
                  <c:v>5.8007090708578299E-5</c:v>
                </c:pt>
                <c:pt idx="125">
                  <c:v>5.5915401642181403E-5</c:v>
                </c:pt>
                <c:pt idx="126">
                  <c:v>5.3878660977169002E-5</c:v>
                </c:pt>
                <c:pt idx="127">
                  <c:v>5.1897658415178601E-5</c:v>
                </c:pt>
                <c:pt idx="128">
                  <c:v>4.9972917470775197E-5</c:v>
                </c:pt>
                <c:pt idx="129">
                  <c:v>4.8104715300034603E-5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3.0186396293707599E-5</c:v>
                </c:pt>
                <c:pt idx="8">
                  <c:v>-4.83778636928278E-4</c:v>
                </c:pt>
                <c:pt idx="9">
                  <c:v>-1.1215379441820101E-3</c:v>
                </c:pt>
                <c:pt idx="10">
                  <c:v>-1.88525612916379E-3</c:v>
                </c:pt>
                <c:pt idx="11">
                  <c:v>-2.9823868391454199E-3</c:v>
                </c:pt>
                <c:pt idx="12">
                  <c:v>-3.7939513571782998E-3</c:v>
                </c:pt>
                <c:pt idx="13">
                  <c:v>-3.9064761397811197E-3</c:v>
                </c:pt>
                <c:pt idx="14">
                  <c:v>-3.9049806680235802E-3</c:v>
                </c:pt>
                <c:pt idx="15">
                  <c:v>-4.27827739809538E-3</c:v>
                </c:pt>
                <c:pt idx="16">
                  <c:v>-5.17028662099239E-3</c:v>
                </c:pt>
                <c:pt idx="17">
                  <c:v>-6.4035852062716003E-3</c:v>
                </c:pt>
                <c:pt idx="18">
                  <c:v>-6.5899888733289497E-3</c:v>
                </c:pt>
                <c:pt idx="19">
                  <c:v>-5.9461162276952502E-3</c:v>
                </c:pt>
                <c:pt idx="20">
                  <c:v>-4.9760810467480701E-3</c:v>
                </c:pt>
                <c:pt idx="21">
                  <c:v>-3.8664126454257498E-3</c:v>
                </c:pt>
                <c:pt idx="22">
                  <c:v>-2.72934762010068E-3</c:v>
                </c:pt>
                <c:pt idx="23">
                  <c:v>-1.8795668112470099E-3</c:v>
                </c:pt>
                <c:pt idx="24">
                  <c:v>-1.3931110140696899E-3</c:v>
                </c:pt>
                <c:pt idx="25">
                  <c:v>-8.3519470036597099E-4</c:v>
                </c:pt>
                <c:pt idx="26">
                  <c:v>-4.4001789218928102E-4</c:v>
                </c:pt>
                <c:pt idx="27">
                  <c:v>-2.8802048710474499E-4</c:v>
                </c:pt>
                <c:pt idx="28">
                  <c:v>-4.3765040208532102E-4</c:v>
                </c:pt>
                <c:pt idx="29">
                  <c:v>-1.10746572461462E-3</c:v>
                </c:pt>
                <c:pt idx="30">
                  <c:v>-1.4515591506669701E-3</c:v>
                </c:pt>
                <c:pt idx="31">
                  <c:v>-2.0355666315863201E-3</c:v>
                </c:pt>
                <c:pt idx="32">
                  <c:v>-2.83966195174789E-3</c:v>
                </c:pt>
                <c:pt idx="33">
                  <c:v>-3.3732175909517701E-3</c:v>
                </c:pt>
                <c:pt idx="34">
                  <c:v>-3.9997617341413997E-3</c:v>
                </c:pt>
                <c:pt idx="35">
                  <c:v>-4.1635027349662401E-3</c:v>
                </c:pt>
                <c:pt idx="36">
                  <c:v>-4.2402122693130304E-3</c:v>
                </c:pt>
                <c:pt idx="37">
                  <c:v>-4.1756075881638202E-3</c:v>
                </c:pt>
                <c:pt idx="38">
                  <c:v>-3.90011744341167E-3</c:v>
                </c:pt>
                <c:pt idx="39">
                  <c:v>-3.6175946225514002E-3</c:v>
                </c:pt>
                <c:pt idx="40">
                  <c:v>-3.3046192269514602E-3</c:v>
                </c:pt>
                <c:pt idx="41">
                  <c:v>-2.9821865996648698E-3</c:v>
                </c:pt>
                <c:pt idx="42">
                  <c:v>-3.0514947769733E-3</c:v>
                </c:pt>
                <c:pt idx="43">
                  <c:v>-2.9422527675793098E-3</c:v>
                </c:pt>
                <c:pt idx="44">
                  <c:v>-2.5760962231058302E-3</c:v>
                </c:pt>
                <c:pt idx="45">
                  <c:v>-2.0656698842214101E-3</c:v>
                </c:pt>
                <c:pt idx="46">
                  <c:v>-1.3181334072798201E-3</c:v>
                </c:pt>
                <c:pt idx="47">
                  <c:v>-4.84908592413013E-4</c:v>
                </c:pt>
                <c:pt idx="48">
                  <c:v>1.1384479476905701E-4</c:v>
                </c:pt>
                <c:pt idx="49">
                  <c:v>8.8444723271852101E-4</c:v>
                </c:pt>
                <c:pt idx="50">
                  <c:v>1.2578341337166001E-3</c:v>
                </c:pt>
                <c:pt idx="51">
                  <c:v>1.7001298467711401E-3</c:v>
                </c:pt>
                <c:pt idx="52">
                  <c:v>1.85676900097409E-3</c:v>
                </c:pt>
                <c:pt idx="53">
                  <c:v>1.78074486529844E-3</c:v>
                </c:pt>
                <c:pt idx="54">
                  <c:v>1.42564675083001E-3</c:v>
                </c:pt>
                <c:pt idx="55">
                  <c:v>9.4939687687034503E-4</c:v>
                </c:pt>
                <c:pt idx="56">
                  <c:v>2.5394316700566501E-4</c:v>
                </c:pt>
                <c:pt idx="57">
                  <c:v>2.8964684943844001E-4</c:v>
                </c:pt>
                <c:pt idx="58">
                  <c:v>6.4205319911803105E-4</c:v>
                </c:pt>
                <c:pt idx="59">
                  <c:v>-7.1796637024501496E-5</c:v>
                </c:pt>
                <c:pt idx="60">
                  <c:v>-5.9733915909187998E-4</c:v>
                </c:pt>
                <c:pt idx="61">
                  <c:v>-1.19702211780481E-3</c:v>
                </c:pt>
                <c:pt idx="62">
                  <c:v>-1.35841375586975E-3</c:v>
                </c:pt>
                <c:pt idx="63">
                  <c:v>-1.54964045866456E-3</c:v>
                </c:pt>
                <c:pt idx="64">
                  <c:v>-1.2784663994347401E-3</c:v>
                </c:pt>
                <c:pt idx="65">
                  <c:v>-9.4066474510823197E-4</c:v>
                </c:pt>
                <c:pt idx="66">
                  <c:v>-5.2711751040712598E-4</c:v>
                </c:pt>
                <c:pt idx="67">
                  <c:v>-2.3915505363847301E-4</c:v>
                </c:pt>
                <c:pt idx="68">
                  <c:v>8.45635438784242E-5</c:v>
                </c:pt>
                <c:pt idx="69">
                  <c:v>2.0789774142215801E-4</c:v>
                </c:pt>
                <c:pt idx="70">
                  <c:v>2.81865206930298E-4</c:v>
                </c:pt>
                <c:pt idx="71">
                  <c:v>3.30117859714818E-4</c:v>
                </c:pt>
                <c:pt idx="72">
                  <c:v>3.6155843337048999E-4</c:v>
                </c:pt>
                <c:pt idx="73">
                  <c:v>3.8028323956496002E-4</c:v>
                </c:pt>
                <c:pt idx="74">
                  <c:v>3.8898292564759602E-4</c:v>
                </c:pt>
                <c:pt idx="75">
                  <c:v>3.8984437018552099E-4</c:v>
                </c:pt>
                <c:pt idx="76">
                  <c:v>3.8484656610382402E-4</c:v>
                </c:pt>
                <c:pt idx="77">
                  <c:v>3.75617712733422E-4</c:v>
                </c:pt>
                <c:pt idx="78">
                  <c:v>3.6343605218647202E-4</c:v>
                </c:pt>
                <c:pt idx="79">
                  <c:v>3.4928571137626802E-4</c:v>
                </c:pt>
                <c:pt idx="80">
                  <c:v>3.3391860196907398E-4</c:v>
                </c:pt>
                <c:pt idx="81">
                  <c:v>3.1790636756401299E-4</c:v>
                </c:pt>
                <c:pt idx="82">
                  <c:v>3.0168049851564399E-4</c:v>
                </c:pt>
                <c:pt idx="83">
                  <c:v>2.8556282074543299E-4</c:v>
                </c:pt>
                <c:pt idx="84">
                  <c:v>2.6978891691786799E-4</c:v>
                </c:pt>
                <c:pt idx="85">
                  <c:v>2.5452644383250301E-4</c:v>
                </c:pt>
                <c:pt idx="86">
                  <c:v>2.39889685693661E-4</c:v>
                </c:pt>
                <c:pt idx="87">
                  <c:v>2.25951236521027E-4</c:v>
                </c:pt>
                <c:pt idx="88">
                  <c:v>2.12751430161972E-4</c:v>
                </c:pt>
                <c:pt idx="89">
                  <c:v>2.0030595704323401E-4</c:v>
                </c:pt>
                <c:pt idx="90">
                  <c:v>1.8861200412611999E-4</c:v>
                </c:pt>
                <c:pt idx="91">
                  <c:v>1.7765318374163199E-4</c:v>
                </c:pt>
                <c:pt idx="92">
                  <c:v>1.6740346364674201E-4</c:v>
                </c:pt>
                <c:pt idx="93">
                  <c:v>1.5783027664806299E-4</c:v>
                </c:pt>
                <c:pt idx="94">
                  <c:v>1.48896955654009E-4</c:v>
                </c:pt>
                <c:pt idx="95">
                  <c:v>1.4056461845601801E-4</c:v>
                </c:pt>
                <c:pt idx="96">
                  <c:v>1.3279360226992E-4</c:v>
                </c:pt>
                <c:pt idx="97">
                  <c:v>1.2554453643342999E-4</c:v>
                </c:pt>
                <c:pt idx="98">
                  <c:v>1.1877912124980099E-4</c:v>
                </c:pt>
                <c:pt idx="99">
                  <c:v>1.12460675971703E-4</c:v>
                </c:pt>
                <c:pt idx="100">
                  <c:v>1.0655450037866299E-4</c:v>
                </c:pt>
                <c:pt idx="101">
                  <c:v>1.01028094046107E-4</c:v>
                </c:pt>
                <c:pt idx="102">
                  <c:v>9.5851264347857E-5</c:v>
                </c:pt>
                <c:pt idx="103">
                  <c:v>9.0996149415545306E-5</c:v>
                </c:pt>
                <c:pt idx="104">
                  <c:v>8.6437180724097104E-5</c:v>
                </c:pt>
                <c:pt idx="105">
                  <c:v>8.2150999158869795E-5</c:v>
                </c:pt>
                <c:pt idx="106">
                  <c:v>7.8116341462042204E-5</c:v>
                </c:pt>
                <c:pt idx="107">
                  <c:v>7.4313906672784897E-5</c:v>
                </c:pt>
                <c:pt idx="108">
                  <c:v>7.07262114874041E-5</c:v>
                </c:pt>
                <c:pt idx="109">
                  <c:v>6.7337440490256002E-5</c:v>
                </c:pt>
                <c:pt idx="110">
                  <c:v>6.4133297938973003E-5</c:v>
                </c:pt>
                <c:pt idx="111">
                  <c:v>6.1100862458474098E-5</c:v>
                </c:pt>
                <c:pt idx="112">
                  <c:v>5.8228449351105301E-5</c:v>
                </c:pt>
                <c:pt idx="113">
                  <c:v>5.5505480678341699E-5</c:v>
                </c:pt>
                <c:pt idx="114">
                  <c:v>5.2922365001428698E-5</c:v>
                </c:pt>
                <c:pt idx="115">
                  <c:v>5.0470387225054399E-5</c:v>
                </c:pt>
                <c:pt idx="116">
                  <c:v>4.8141608277596497E-5</c:v>
                </c:pt>
                <c:pt idx="117">
                  <c:v>4.5928775271875097E-5</c:v>
                </c:pt>
                <c:pt idx="118">
                  <c:v>4.3825241036188297E-5</c:v>
                </c:pt>
                <c:pt idx="119">
                  <c:v>4.1824892327291198E-5</c:v>
                </c:pt>
                <c:pt idx="120">
                  <c:v>3.9922087524679698E-5</c:v>
                </c:pt>
                <c:pt idx="121">
                  <c:v>3.81116013858928E-5</c:v>
                </c:pt>
                <c:pt idx="122">
                  <c:v>3.6388576662993403E-5</c:v>
                </c:pt>
                <c:pt idx="123">
                  <c:v>3.4748483468405298E-5</c:v>
                </c:pt>
                <c:pt idx="124">
                  <c:v>3.3187082637553497E-5</c:v>
                </c:pt>
                <c:pt idx="125">
                  <c:v>3.1700395308753503E-5</c:v>
                </c:pt>
                <c:pt idx="126">
                  <c:v>3.02846767885611E-5</c:v>
                </c:pt>
                <c:pt idx="127">
                  <c:v>2.8936393414724601E-5</c:v>
                </c:pt>
                <c:pt idx="128">
                  <c:v>2.7652204392936101E-5</c:v>
                </c:pt>
                <c:pt idx="129">
                  <c:v>2.6428944610579201E-5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3.6940387325833454E-4</c:v>
                </c:pt>
                <c:pt idx="8">
                  <c:v>2.2667446884909199E-4</c:v>
                </c:pt>
                <c:pt idx="9">
                  <c:v>-3.7115384690029332E-4</c:v>
                </c:pt>
                <c:pt idx="10">
                  <c:v>-1.7453344457233799E-3</c:v>
                </c:pt>
                <c:pt idx="11">
                  <c:v>-5.6742988088087434E-3</c:v>
                </c:pt>
                <c:pt idx="12">
                  <c:v>-5.0175826300691223E-3</c:v>
                </c:pt>
                <c:pt idx="13">
                  <c:v>-3.046780118014895E-3</c:v>
                </c:pt>
                <c:pt idx="14">
                  <c:v>-4.3459147297359385E-3</c:v>
                </c:pt>
                <c:pt idx="15">
                  <c:v>-7.0467258844264975E-3</c:v>
                </c:pt>
                <c:pt idx="16">
                  <c:v>-1.0338058383609102E-2</c:v>
                </c:pt>
                <c:pt idx="17">
                  <c:v>-1.5197289712378E-2</c:v>
                </c:pt>
                <c:pt idx="18">
                  <c:v>-1.1870466709379158E-2</c:v>
                </c:pt>
                <c:pt idx="19">
                  <c:v>-7.6685479453988195E-3</c:v>
                </c:pt>
                <c:pt idx="20">
                  <c:v>-5.8689619564544215E-3</c:v>
                </c:pt>
                <c:pt idx="21">
                  <c:v>-6.812298694075734E-3</c:v>
                </c:pt>
                <c:pt idx="22">
                  <c:v>-7.9127247419176986E-3</c:v>
                </c:pt>
                <c:pt idx="23">
                  <c:v>-1.0830825497295696E-2</c:v>
                </c:pt>
                <c:pt idx="24">
                  <c:v>-1.5871164151101898E-2</c:v>
                </c:pt>
                <c:pt idx="25">
                  <c:v>-1.6645841894827942E-2</c:v>
                </c:pt>
                <c:pt idx="26">
                  <c:v>-1.769145978772927E-2</c:v>
                </c:pt>
                <c:pt idx="27">
                  <c:v>-1.9235782205066346E-2</c:v>
                </c:pt>
                <c:pt idx="28">
                  <c:v>-2.3307201052588818E-2</c:v>
                </c:pt>
                <c:pt idx="29">
                  <c:v>-2.7271693454171381E-2</c:v>
                </c:pt>
                <c:pt idx="30">
                  <c:v>-2.5821277158483945E-2</c:v>
                </c:pt>
                <c:pt idx="31">
                  <c:v>-2.7421474330458266E-2</c:v>
                </c:pt>
                <c:pt idx="32">
                  <c:v>-3.0713911124212866E-2</c:v>
                </c:pt>
                <c:pt idx="33">
                  <c:v>-2.7876138315173243E-2</c:v>
                </c:pt>
                <c:pt idx="34">
                  <c:v>-2.8887600107679219E-2</c:v>
                </c:pt>
                <c:pt idx="35">
                  <c:v>-2.6001421169421855E-2</c:v>
                </c:pt>
                <c:pt idx="36">
                  <c:v>-2.3994877785452912E-2</c:v>
                </c:pt>
                <c:pt idx="37">
                  <c:v>-2.2053712994676254E-2</c:v>
                </c:pt>
                <c:pt idx="38">
                  <c:v>-2.0013414622668025E-2</c:v>
                </c:pt>
                <c:pt idx="39">
                  <c:v>-1.7859259764928578E-2</c:v>
                </c:pt>
                <c:pt idx="40">
                  <c:v>-1.5531661969581874E-2</c:v>
                </c:pt>
                <c:pt idx="41">
                  <c:v>-1.3212658033785855E-2</c:v>
                </c:pt>
                <c:pt idx="42">
                  <c:v>-1.4300504412750657E-2</c:v>
                </c:pt>
                <c:pt idx="43">
                  <c:v>-1.1395164155807587E-2</c:v>
                </c:pt>
                <c:pt idx="44">
                  <c:v>-6.9256504544264255E-3</c:v>
                </c:pt>
                <c:pt idx="45">
                  <c:v>-2.4884292466841409E-3</c:v>
                </c:pt>
                <c:pt idx="46">
                  <c:v>1.1271737416316753E-3</c:v>
                </c:pt>
                <c:pt idx="47">
                  <c:v>4.4773064263037773E-3</c:v>
                </c:pt>
                <c:pt idx="48">
                  <c:v>5.1408737613384018E-3</c:v>
                </c:pt>
                <c:pt idx="49">
                  <c:v>8.4910177933117219E-3</c:v>
                </c:pt>
                <c:pt idx="50">
                  <c:v>8.2317987874607063E-3</c:v>
                </c:pt>
                <c:pt idx="51">
                  <c:v>1.0022047100355768E-2</c:v>
                </c:pt>
                <c:pt idx="52">
                  <c:v>4.3143953170404082E-3</c:v>
                </c:pt>
                <c:pt idx="53">
                  <c:v>-4.0032405568437074E-3</c:v>
                </c:pt>
                <c:pt idx="54">
                  <c:v>-1.5188478698381263E-2</c:v>
                </c:pt>
                <c:pt idx="55">
                  <c:v>-2.533344127574863E-2</c:v>
                </c:pt>
                <c:pt idx="56">
                  <c:v>-2.9797845922860892E-2</c:v>
                </c:pt>
                <c:pt idx="57">
                  <c:v>-1.5706503145399672E-2</c:v>
                </c:pt>
                <c:pt idx="58">
                  <c:v>-4.9785749030243839E-3</c:v>
                </c:pt>
                <c:pt idx="59">
                  <c:v>-4.1786036308772249E-3</c:v>
                </c:pt>
                <c:pt idx="60">
                  <c:v>-2.2915544713525558E-3</c:v>
                </c:pt>
                <c:pt idx="61">
                  <c:v>-1.6391161843795649E-3</c:v>
                </c:pt>
                <c:pt idx="62">
                  <c:v>-1.0296744153325179E-3</c:v>
                </c:pt>
                <c:pt idx="63">
                  <c:v>-4.3138730267131397E-3</c:v>
                </c:pt>
                <c:pt idx="64">
                  <c:v>-3.3607051469323208E-3</c:v>
                </c:pt>
                <c:pt idx="65">
                  <c:v>-2.1504529500865933E-3</c:v>
                </c:pt>
                <c:pt idx="66">
                  <c:v>-8.6706873458699575E-4</c:v>
                </c:pt>
                <c:pt idx="67">
                  <c:v>-1.3702427129182316E-3</c:v>
                </c:pt>
                <c:pt idx="68">
                  <c:v>1.3941922796891605E-3</c:v>
                </c:pt>
                <c:pt idx="69">
                  <c:v>1.2176982780405005E-3</c:v>
                </c:pt>
                <c:pt idx="70">
                  <c:v>1.9914009974035356E-3</c:v>
                </c:pt>
                <c:pt idx="71">
                  <c:v>3.0680753799421294E-3</c:v>
                </c:pt>
                <c:pt idx="72">
                  <c:v>4.1970574743652352E-3</c:v>
                </c:pt>
                <c:pt idx="73">
                  <c:v>5.2795405955472037E-3</c:v>
                </c:pt>
                <c:pt idx="74">
                  <c:v>6.276852084714366E-3</c:v>
                </c:pt>
                <c:pt idx="75">
                  <c:v>7.175136273472096E-3</c:v>
                </c:pt>
                <c:pt idx="76">
                  <c:v>7.9713446214183074E-3</c:v>
                </c:pt>
                <c:pt idx="77">
                  <c:v>8.6673632039943743E-3</c:v>
                </c:pt>
                <c:pt idx="78">
                  <c:v>9.2675401372268457E-3</c:v>
                </c:pt>
                <c:pt idx="79">
                  <c:v>9.7775414657094543E-3</c:v>
                </c:pt>
                <c:pt idx="80">
                  <c:v>1.0203743030654723E-2</c:v>
                </c:pt>
                <c:pt idx="81">
                  <c:v>1.0552858215382816E-2</c:v>
                </c:pt>
                <c:pt idx="82">
                  <c:v>1.083168627922396E-2</c:v>
                </c:pt>
                <c:pt idx="83">
                  <c:v>1.1046934089221886E-2</c:v>
                </c:pt>
                <c:pt idx="84">
                  <c:v>1.1205089095872296E-2</c:v>
                </c:pt>
                <c:pt idx="85">
                  <c:v>1.131233089612026E-2</c:v>
                </c:pt>
                <c:pt idx="86">
                  <c:v>1.1374472732335378E-2</c:v>
                </c:pt>
                <c:pt idx="87">
                  <c:v>1.1396926330821473E-2</c:v>
                </c:pt>
                <c:pt idx="88">
                  <c:v>1.1384684803362237E-2</c:v>
                </c:pt>
                <c:pt idx="89">
                  <c:v>1.1342319318059893E-2</c:v>
                </c:pt>
                <c:pt idx="90">
                  <c:v>1.1273986057892675E-2</c:v>
                </c:pt>
                <c:pt idx="91">
                  <c:v>1.1183440651904943E-2</c:v>
                </c:pt>
                <c:pt idx="92">
                  <c:v>1.1074057820035905E-2</c:v>
                </c:pt>
                <c:pt idx="93">
                  <c:v>1.0948854442615879E-2</c:v>
                </c:pt>
                <c:pt idx="94">
                  <c:v>1.081051464703808E-2</c:v>
                </c:pt>
                <c:pt idx="95">
                  <c:v>1.0661415824176998E-2</c:v>
                </c:pt>
                <c:pt idx="96">
                  <c:v>1.0503654741582737E-2</c:v>
                </c:pt>
                <c:pt idx="97">
                  <c:v>1.0339073146004638E-2</c:v>
                </c:pt>
                <c:pt idx="98">
                  <c:v>1.0169282395230531E-2</c:v>
                </c:pt>
                <c:pt idx="99">
                  <c:v>9.9956868253393595E-3</c:v>
                </c:pt>
                <c:pt idx="100">
                  <c:v>9.8195056364967261E-3</c:v>
                </c:pt>
                <c:pt idx="101">
                  <c:v>9.6417931962737256E-3</c:v>
                </c:pt>
                <c:pt idx="102">
                  <c:v>9.4634577019525688E-3</c:v>
                </c:pt>
                <c:pt idx="103">
                  <c:v>9.2852782040838081E-3</c:v>
                </c:pt>
                <c:pt idx="104">
                  <c:v>9.1079200355821469E-3</c:v>
                </c:pt>
                <c:pt idx="105">
                  <c:v>8.9319486996123736E-3</c:v>
                </c:pt>
                <c:pt idx="106">
                  <c:v>8.7578423135509977E-3</c:v>
                </c:pt>
                <c:pt idx="107">
                  <c:v>8.5860026939047519E-3</c:v>
                </c:pt>
                <c:pt idx="108">
                  <c:v>8.4167651906039871E-3</c:v>
                </c:pt>
                <c:pt idx="109">
                  <c:v>8.2504073713682517E-3</c:v>
                </c:pt>
                <c:pt idx="110">
                  <c:v>8.0871566659343492E-3</c:v>
                </c:pt>
                <c:pt idx="111">
                  <c:v>7.927197064186528E-3</c:v>
                </c:pt>
                <c:pt idx="112">
                  <c:v>7.7706749761485994E-3</c:v>
                </c:pt>
                <c:pt idx="113">
                  <c:v>7.617704332196544E-3</c:v>
                </c:pt>
                <c:pt idx="114">
                  <c:v>7.4683710220163008E-3</c:v>
                </c:pt>
                <c:pt idx="115">
                  <c:v>7.3227367418321407E-3</c:v>
                </c:pt>
                <c:pt idx="116">
                  <c:v>7.1808423275661736E-3</c:v>
                </c:pt>
                <c:pt idx="117">
                  <c:v>7.0427106347588841E-3</c:v>
                </c:pt>
                <c:pt idx="118">
                  <c:v>6.9083490283609198E-3</c:v>
                </c:pt>
                <c:pt idx="119">
                  <c:v>6.7777515308684155E-3</c:v>
                </c:pt>
                <c:pt idx="120">
                  <c:v>6.6509006776752939E-3</c:v>
                </c:pt>
                <c:pt idx="121">
                  <c:v>6.5277691202917923E-3</c:v>
                </c:pt>
                <c:pt idx="122">
                  <c:v>6.4083210121323687E-3</c:v>
                </c:pt>
                <c:pt idx="123">
                  <c:v>6.2925132094194614E-3</c:v>
                </c:pt>
                <c:pt idx="124">
                  <c:v>6.1802963140085414E-3</c:v>
                </c:pt>
                <c:pt idx="125">
                  <c:v>6.0716155812937283E-3</c:v>
                </c:pt>
                <c:pt idx="126">
                  <c:v>5.9664117137501931E-3</c:v>
                </c:pt>
                <c:pt idx="127">
                  <c:v>5.8646215553848904E-3</c:v>
                </c:pt>
                <c:pt idx="128">
                  <c:v>5.7661787054280938E-3</c:v>
                </c:pt>
                <c:pt idx="129">
                  <c:v>5.6710140585943987E-3</c:v>
                </c:pt>
                <c:pt idx="130">
                  <c:v>7.1858411670209362E-3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EA_rawshocks_with_text2!$AT$1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EA_rawshocks_with_text2!$AT$2:$AT$132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EA_rawshocks_with_text2!$AU$1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EA_rawshocks_with_text2!$AU$2:$AU$132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EA_rawshocks_with_text2!$AV$1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EA_rawshocks_with_text2!$AV$2:$AV$132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EA_rawshocks_with_text2!$AW$1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EA_rawshocks_with_text2!$AW$2:$AW$132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EA_rawshocks_with_text2!$AX$1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EA_rawshocks_with_text2!$AX$2:$AX$132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EA_rawshocks_with_text2!$AY$1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EA_rawshocks_with_text2!$AY$2:$AY$132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EA_rawshocks_with_text2!$AZ$1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EA_rawshocks_with_text2!$AZ$2:$AZ$132</c:f>
              <c:numCache>
                <c:formatCode>General</c:formatCode>
                <c:ptCount val="131"/>
                <c:pt idx="0">
                  <c:v>1.3797167523424931E-2</c:v>
                </c:pt>
                <c:pt idx="1">
                  <c:v>-9.0196517159841366E-2</c:v>
                </c:pt>
                <c:pt idx="2">
                  <c:v>1.5898480774748383E-2</c:v>
                </c:pt>
                <c:pt idx="3">
                  <c:v>-6.7639592943233878E-2</c:v>
                </c:pt>
                <c:pt idx="4">
                  <c:v>-0.11955598566723548</c:v>
                </c:pt>
                <c:pt idx="5">
                  <c:v>7.999487428863386E-2</c:v>
                </c:pt>
                <c:pt idx="6">
                  <c:v>0.10640827432155864</c:v>
                </c:pt>
                <c:pt idx="7">
                  <c:v>1.7804760897206406E-2</c:v>
                </c:pt>
                <c:pt idx="8">
                  <c:v>-0.17061189013126882</c:v>
                </c:pt>
                <c:pt idx="9">
                  <c:v>1.1259240498049227E-3</c:v>
                </c:pt>
                <c:pt idx="10">
                  <c:v>8.2490600781340281E-2</c:v>
                </c:pt>
                <c:pt idx="11">
                  <c:v>0.19749930928501844</c:v>
                </c:pt>
                <c:pt idx="12">
                  <c:v>4.8643644554959516E-2</c:v>
                </c:pt>
                <c:pt idx="13">
                  <c:v>1.4163981262926019E-2</c:v>
                </c:pt>
                <c:pt idx="14">
                  <c:v>0.1113959706135579</c:v>
                </c:pt>
                <c:pt idx="15">
                  <c:v>0.1491857490075639</c:v>
                </c:pt>
                <c:pt idx="16">
                  <c:v>0.17278482268221554</c:v>
                </c:pt>
                <c:pt idx="17">
                  <c:v>0.36481078124681682</c:v>
                </c:pt>
                <c:pt idx="18">
                  <c:v>0.17283338722956906</c:v>
                </c:pt>
                <c:pt idx="19">
                  <c:v>4.6616733750119398E-2</c:v>
                </c:pt>
                <c:pt idx="20">
                  <c:v>-7.5319619277941049E-2</c:v>
                </c:pt>
                <c:pt idx="21">
                  <c:v>8.4875682646515863E-2</c:v>
                </c:pt>
                <c:pt idx="22">
                  <c:v>8.6201321380713569E-2</c:v>
                </c:pt>
                <c:pt idx="23">
                  <c:v>0.18687261735630151</c:v>
                </c:pt>
                <c:pt idx="24">
                  <c:v>0.33025567589771576</c:v>
                </c:pt>
                <c:pt idx="25">
                  <c:v>0.18442341819828123</c:v>
                </c:pt>
                <c:pt idx="26">
                  <c:v>0.1740331240761695</c:v>
                </c:pt>
                <c:pt idx="27">
                  <c:v>0.20174506547157048</c:v>
                </c:pt>
                <c:pt idx="28">
                  <c:v>0.39653265576603708</c:v>
                </c:pt>
                <c:pt idx="29">
                  <c:v>0.36174918437303544</c:v>
                </c:pt>
                <c:pt idx="30">
                  <c:v>0.19636539266023423</c:v>
                </c:pt>
                <c:pt idx="31">
                  <c:v>0.2646279572227811</c:v>
                </c:pt>
                <c:pt idx="32">
                  <c:v>0.44225901491171654</c:v>
                </c:pt>
                <c:pt idx="33">
                  <c:v>0.17856967605501819</c:v>
                </c:pt>
                <c:pt idx="34">
                  <c:v>0.29708865630008757</c:v>
                </c:pt>
                <c:pt idx="35">
                  <c:v>0.19173878912376566</c:v>
                </c:pt>
                <c:pt idx="36">
                  <c:v>0.12643128247792351</c:v>
                </c:pt>
                <c:pt idx="37">
                  <c:v>0.12254278157919392</c:v>
                </c:pt>
                <c:pt idx="38">
                  <c:v>0.14074079007057708</c:v>
                </c:pt>
                <c:pt idx="39">
                  <c:v>7.9324425092007766E-2</c:v>
                </c:pt>
                <c:pt idx="40">
                  <c:v>6.9309811394733051E-2</c:v>
                </c:pt>
                <c:pt idx="41">
                  <c:v>6.2197651702425888E-2</c:v>
                </c:pt>
                <c:pt idx="42">
                  <c:v>0.17215896658844743</c:v>
                </c:pt>
                <c:pt idx="43">
                  <c:v>4.1453723638377911E-2</c:v>
                </c:pt>
                <c:pt idx="44">
                  <c:v>-2.3629436011932382E-2</c:v>
                </c:pt>
                <c:pt idx="45">
                  <c:v>-0.11901431091204875</c:v>
                </c:pt>
                <c:pt idx="46">
                  <c:v>-7.1590269920763533E-2</c:v>
                </c:pt>
                <c:pt idx="47">
                  <c:v>-0.12290377485504736</c:v>
                </c:pt>
                <c:pt idx="48">
                  <c:v>-5.4764852035538408E-2</c:v>
                </c:pt>
                <c:pt idx="49">
                  <c:v>-0.11151842388276872</c:v>
                </c:pt>
                <c:pt idx="50">
                  <c:v>-5.0643526108409338E-2</c:v>
                </c:pt>
                <c:pt idx="51">
                  <c:v>-4.5974079180691997E-2</c:v>
                </c:pt>
                <c:pt idx="52">
                  <c:v>0.33788433270689006</c:v>
                </c:pt>
                <c:pt idx="53">
                  <c:v>0.55620927411577448</c:v>
                </c:pt>
                <c:pt idx="54">
                  <c:v>0.77784485754608579</c:v>
                </c:pt>
                <c:pt idx="55">
                  <c:v>0.79840416183012408</c:v>
                </c:pt>
                <c:pt idx="56">
                  <c:v>0.50830425141307289</c:v>
                </c:pt>
                <c:pt idx="57">
                  <c:v>-0.5068680671074336</c:v>
                </c:pt>
                <c:pt idx="58">
                  <c:v>-0.45652263688193967</c:v>
                </c:pt>
                <c:pt idx="59">
                  <c:v>-6.5032750904452999E-3</c:v>
                </c:pt>
                <c:pt idx="60">
                  <c:v>-6.9216747017642383E-2</c:v>
                </c:pt>
                <c:pt idx="61">
                  <c:v>-2.2673458874570028E-2</c:v>
                </c:pt>
                <c:pt idx="62">
                  <c:v>0.10496986463449008</c:v>
                </c:pt>
                <c:pt idx="63">
                  <c:v>0.39901622559580713</c:v>
                </c:pt>
                <c:pt idx="64">
                  <c:v>0.18453036060342326</c:v>
                </c:pt>
                <c:pt idx="65">
                  <c:v>0.14543881663594274</c:v>
                </c:pt>
                <c:pt idx="66">
                  <c:v>7.9446518879930705E-2</c:v>
                </c:pt>
                <c:pt idx="67">
                  <c:v>0.15031599445046437</c:v>
                </c:pt>
                <c:pt idx="68">
                  <c:v>-5.0264779332720895E-2</c:v>
                </c:pt>
                <c:pt idx="69">
                  <c:v>7.6529323823368814E-2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36084413244375"/>
          <c:y val="0.10996900741180934"/>
          <c:w val="0.77844709910431786"/>
          <c:h val="0.7617815166972054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2896444862295312"/>
          <c:y val="7.8616352201257862E-3"/>
          <c:w val="0.73549046972730037"/>
          <c:h val="8.90046468248072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9-4F65-8BDE-E9E7B34EF551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E9-4F65-8BDE-E9E7B34EF551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9-4F65-8BDE-E9E7B34E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4.15256991944041E-15</c:v>
                </c:pt>
                <c:pt idx="1">
                  <c:v>4.1149070778433105E-15</c:v>
                </c:pt>
                <c:pt idx="2">
                  <c:v>4.0779435952264097E-15</c:v>
                </c:pt>
                <c:pt idx="3">
                  <c:v>4.0702189234357601E-15</c:v>
                </c:pt>
                <c:pt idx="4">
                  <c:v>4.0508739031378098E-15</c:v>
                </c:pt>
                <c:pt idx="5">
                  <c:v>3.9610476867661298E-15</c:v>
                </c:pt>
                <c:pt idx="6">
                  <c:v>3.9752393243390202E-15</c:v>
                </c:pt>
                <c:pt idx="7">
                  <c:v>3.9985982020902403E-15</c:v>
                </c:pt>
                <c:pt idx="8">
                  <c:v>3.9738183752449396E-15</c:v>
                </c:pt>
                <c:pt idx="9">
                  <c:v>3.9981422408125302E-15</c:v>
                </c:pt>
                <c:pt idx="10">
                  <c:v>3.98888636779344E-15</c:v>
                </c:pt>
                <c:pt idx="11">
                  <c:v>4.0218813731741699E-15</c:v>
                </c:pt>
                <c:pt idx="12">
                  <c:v>4.0076485040047398E-15</c:v>
                </c:pt>
                <c:pt idx="13">
                  <c:v>4.0097649495614996E-15</c:v>
                </c:pt>
                <c:pt idx="14">
                  <c:v>4.0308752376660996E-15</c:v>
                </c:pt>
                <c:pt idx="15">
                  <c:v>4.0173783975362597E-15</c:v>
                </c:pt>
                <c:pt idx="16">
                  <c:v>3.9669565874393606E-15</c:v>
                </c:pt>
                <c:pt idx="17">
                  <c:v>3.9307497093287995E-15</c:v>
                </c:pt>
                <c:pt idx="18">
                  <c:v>3.9694988936429499E-15</c:v>
                </c:pt>
                <c:pt idx="19">
                  <c:v>3.92848473377388E-15</c:v>
                </c:pt>
                <c:pt idx="20">
                  <c:v>3.9384302562359E-15</c:v>
                </c:pt>
                <c:pt idx="21">
                  <c:v>3.9247944789068798E-15</c:v>
                </c:pt>
                <c:pt idx="22">
                  <c:v>3.9254459882394595E-15</c:v>
                </c:pt>
                <c:pt idx="23">
                  <c:v>3.9241875007569996E-15</c:v>
                </c:pt>
                <c:pt idx="24">
                  <c:v>3.9084312644600997E-15</c:v>
                </c:pt>
                <c:pt idx="25">
                  <c:v>3.8543999751959496E-15</c:v>
                </c:pt>
                <c:pt idx="26">
                  <c:v>3.8438993142746701E-15</c:v>
                </c:pt>
                <c:pt idx="27">
                  <c:v>3.84746832944711E-15</c:v>
                </c:pt>
                <c:pt idx="28">
                  <c:v>3.7981260290518901E-15</c:v>
                </c:pt>
                <c:pt idx="29">
                  <c:v>3.75918448378747E-15</c:v>
                </c:pt>
                <c:pt idx="30">
                  <c:v>3.8124705856785704E-15</c:v>
                </c:pt>
                <c:pt idx="31">
                  <c:v>3.7731536013550803E-15</c:v>
                </c:pt>
                <c:pt idx="32">
                  <c:v>3.7758024249709998E-15</c:v>
                </c:pt>
                <c:pt idx="33">
                  <c:v>3.7638901479120797E-15</c:v>
                </c:pt>
                <c:pt idx="34">
                  <c:v>3.7445106960976704E-15</c:v>
                </c:pt>
                <c:pt idx="35">
                  <c:v>3.7498461400296902E-15</c:v>
                </c:pt>
                <c:pt idx="36">
                  <c:v>3.7028796938929E-15</c:v>
                </c:pt>
                <c:pt idx="37">
                  <c:v>3.6907105345200597E-15</c:v>
                </c:pt>
                <c:pt idx="38">
                  <c:v>3.73258712380122E-15</c:v>
                </c:pt>
                <c:pt idx="39">
                  <c:v>3.7040843921215902E-15</c:v>
                </c:pt>
                <c:pt idx="40">
                  <c:v>3.7568674149799199E-15</c:v>
                </c:pt>
                <c:pt idx="41">
                  <c:v>3.8096126507868599E-15</c:v>
                </c:pt>
                <c:pt idx="42">
                  <c:v>3.8060604525724605E-15</c:v>
                </c:pt>
                <c:pt idx="43">
                  <c:v>3.7826187737551303E-15</c:v>
                </c:pt>
                <c:pt idx="44">
                  <c:v>3.7371917836288603E-15</c:v>
                </c:pt>
                <c:pt idx="45">
                  <c:v>3.72928680799721E-15</c:v>
                </c:pt>
                <c:pt idx="46">
                  <c:v>3.7529081713735599E-15</c:v>
                </c:pt>
                <c:pt idx="47">
                  <c:v>3.7250683183895601E-15</c:v>
                </c:pt>
                <c:pt idx="48">
                  <c:v>3.7099626841327298E-15</c:v>
                </c:pt>
                <c:pt idx="49">
                  <c:v>3.7318356820046497E-15</c:v>
                </c:pt>
                <c:pt idx="50">
                  <c:v>3.7237211279747806E-15</c:v>
                </c:pt>
                <c:pt idx="51">
                  <c:v>3.7723127334017097E-15</c:v>
                </c:pt>
                <c:pt idx="52">
                  <c:v>3.71137031403296E-15</c:v>
                </c:pt>
                <c:pt idx="53">
                  <c:v>3.73625185906918E-15</c:v>
                </c:pt>
                <c:pt idx="54">
                  <c:v>3.7923491846508E-15</c:v>
                </c:pt>
                <c:pt idx="55">
                  <c:v>3.7763974794992098E-15</c:v>
                </c:pt>
                <c:pt idx="56">
                  <c:v>3.80327054404082E-15</c:v>
                </c:pt>
                <c:pt idx="57">
                  <c:v>3.8068449126878905E-15</c:v>
                </c:pt>
                <c:pt idx="58">
                  <c:v>3.7850503971405703E-15</c:v>
                </c:pt>
                <c:pt idx="59">
                  <c:v>3.7566293389189803E-15</c:v>
                </c:pt>
                <c:pt idx="60">
                  <c:v>3.7398157258722097E-15</c:v>
                </c:pt>
                <c:pt idx="61">
                  <c:v>3.7326074902461997E-15</c:v>
                </c:pt>
                <c:pt idx="62">
                  <c:v>3.7715599982776398E-15</c:v>
                </c:pt>
                <c:pt idx="63">
                  <c:v>3.7929645463227099E-15</c:v>
                </c:pt>
                <c:pt idx="64">
                  <c:v>3.8524903130171298E-15</c:v>
                </c:pt>
                <c:pt idx="65">
                  <c:v>3.9051363844277998E-15</c:v>
                </c:pt>
                <c:pt idx="66">
                  <c:v>3.9315597822343503E-15</c:v>
                </c:pt>
                <c:pt idx="67">
                  <c:v>3.9108208937016696E-15</c:v>
                </c:pt>
                <c:pt idx="68">
                  <c:v>3.9271147503030598E-15</c:v>
                </c:pt>
                <c:pt idx="69">
                  <c:v>3.9354732413696197E-15</c:v>
                </c:pt>
                <c:pt idx="70">
                  <c:v>3.8946907378330899E-15</c:v>
                </c:pt>
                <c:pt idx="71">
                  <c:v>3.93248222406419E-15</c:v>
                </c:pt>
                <c:pt idx="72">
                  <c:v>3.9656511627966301E-15</c:v>
                </c:pt>
                <c:pt idx="73">
                  <c:v>3.9625400806576906E-15</c:v>
                </c:pt>
                <c:pt idx="74">
                  <c:v>3.9548739134281903E-15</c:v>
                </c:pt>
                <c:pt idx="75">
                  <c:v>4.0151909650090304E-15</c:v>
                </c:pt>
                <c:pt idx="76">
                  <c:v>3.9863545497097202E-15</c:v>
                </c:pt>
                <c:pt idx="77">
                  <c:v>3.95667849576225E-15</c:v>
                </c:pt>
                <c:pt idx="78">
                  <c:v>3.9833667631897698E-15</c:v>
                </c:pt>
                <c:pt idx="79">
                  <c:v>3.9562224375774994E-15</c:v>
                </c:pt>
                <c:pt idx="80">
                  <c:v>3.9626108171832402E-15</c:v>
                </c:pt>
                <c:pt idx="81">
                  <c:v>3.9513385346219206E-15</c:v>
                </c:pt>
                <c:pt idx="82">
                  <c:v>3.9902261860915603E-15</c:v>
                </c:pt>
                <c:pt idx="83">
                  <c:v>3.9914083345515699E-15</c:v>
                </c:pt>
                <c:pt idx="84">
                  <c:v>3.9090910944043197E-15</c:v>
                </c:pt>
                <c:pt idx="85">
                  <c:v>3.9648367472958398E-15</c:v>
                </c:pt>
                <c:pt idx="86">
                  <c:v>3.9337210936627397E-15</c:v>
                </c:pt>
                <c:pt idx="87">
                  <c:v>3.8838054915769301E-15</c:v>
                </c:pt>
                <c:pt idx="88">
                  <c:v>3.8702909456486605E-15</c:v>
                </c:pt>
                <c:pt idx="89">
                  <c:v>3.8723789296015E-15</c:v>
                </c:pt>
                <c:pt idx="90">
                  <c:v>3.8670677482840496E-15</c:v>
                </c:pt>
                <c:pt idx="91">
                  <c:v>3.8798539348764701E-15</c:v>
                </c:pt>
                <c:pt idx="92">
                  <c:v>3.9221324769605797E-15</c:v>
                </c:pt>
                <c:pt idx="93">
                  <c:v>3.9471873139962304E-15</c:v>
                </c:pt>
                <c:pt idx="94">
                  <c:v>3.9832751060820099E-15</c:v>
                </c:pt>
                <c:pt idx="95">
                  <c:v>3.9947106898383605E-15</c:v>
                </c:pt>
                <c:pt idx="96">
                  <c:v>4.0128994323610499E-15</c:v>
                </c:pt>
                <c:pt idx="97">
                  <c:v>3.9584594487128702E-15</c:v>
                </c:pt>
                <c:pt idx="98">
                  <c:v>3.9867030503659298E-15</c:v>
                </c:pt>
                <c:pt idx="99">
                  <c:v>3.9262158580366002E-15</c:v>
                </c:pt>
                <c:pt idx="100">
                  <c:v>3.9434145894244099E-15</c:v>
                </c:pt>
                <c:pt idx="101">
                  <c:v>3.9909305656526698E-15</c:v>
                </c:pt>
                <c:pt idx="102">
                  <c:v>4.0225823921098404E-15</c:v>
                </c:pt>
                <c:pt idx="103">
                  <c:v>4.0222318129878497E-15</c:v>
                </c:pt>
                <c:pt idx="104">
                  <c:v>4.0846163321132901E-15</c:v>
                </c:pt>
                <c:pt idx="105">
                  <c:v>3.9926740397292404E-15</c:v>
                </c:pt>
                <c:pt idx="106">
                  <c:v>3.9448721091510501E-15</c:v>
                </c:pt>
                <c:pt idx="107">
                  <c:v>4.0200435657183903E-15</c:v>
                </c:pt>
                <c:pt idx="108">
                  <c:v>3.95898680880255E-15</c:v>
                </c:pt>
                <c:pt idx="109">
                  <c:v>3.9704114687236099E-15</c:v>
                </c:pt>
                <c:pt idx="110">
                  <c:v>4.0686725081592501E-15</c:v>
                </c:pt>
                <c:pt idx="111">
                  <c:v>4.0684088103595198E-15</c:v>
                </c:pt>
                <c:pt idx="112">
                  <c:v>3.9943866380166802E-15</c:v>
                </c:pt>
                <c:pt idx="113">
                  <c:v>3.9428901013248103E-15</c:v>
                </c:pt>
                <c:pt idx="114">
                  <c:v>3.8525988360404197E-15</c:v>
                </c:pt>
                <c:pt idx="115">
                  <c:v>3.8992621481284502E-15</c:v>
                </c:pt>
                <c:pt idx="116">
                  <c:v>3.9326101202445096E-15</c:v>
                </c:pt>
                <c:pt idx="117">
                  <c:v>3.86676520382556E-15</c:v>
                </c:pt>
                <c:pt idx="118">
                  <c:v>4.0328929192250903E-15</c:v>
                </c:pt>
                <c:pt idx="119">
                  <c:v>4.2055323543750903E-15</c:v>
                </c:pt>
                <c:pt idx="120">
                  <c:v>4.2557211726814402E-15</c:v>
                </c:pt>
                <c:pt idx="121">
                  <c:v>4.19093683498241E-15</c:v>
                </c:pt>
                <c:pt idx="122">
                  <c:v>4.3848253218807998E-15</c:v>
                </c:pt>
                <c:pt idx="123">
                  <c:v>4.4680580457516005E-15</c:v>
                </c:pt>
                <c:pt idx="124">
                  <c:v>4.3771057460396096E-15</c:v>
                </c:pt>
                <c:pt idx="125">
                  <c:v>4.2938000040462905E-15</c:v>
                </c:pt>
                <c:pt idx="126">
                  <c:v>4.31514368105296E-15</c:v>
                </c:pt>
                <c:pt idx="127">
                  <c:v>4.1789283437746597E-15</c:v>
                </c:pt>
                <c:pt idx="128">
                  <c:v>4.01298561766043E-15</c:v>
                </c:pt>
                <c:pt idx="129">
                  <c:v>3.9098629337695003E-15</c:v>
                </c:pt>
                <c:pt idx="130">
                  <c:v>3.84519482901972E-15</c:v>
                </c:pt>
                <c:pt idx="131">
                  <c:v>3.8213066090350397E-15</c:v>
                </c:pt>
                <c:pt idx="132">
                  <c:v>3.7556946352492801E-15</c:v>
                </c:pt>
                <c:pt idx="133">
                  <c:v>3.8194905982565101E-15</c:v>
                </c:pt>
                <c:pt idx="134">
                  <c:v>3.8397791785419606E-15</c:v>
                </c:pt>
                <c:pt idx="135">
                  <c:v>3.7342703324291699E-15</c:v>
                </c:pt>
                <c:pt idx="136">
                  <c:v>3.83771053963206E-15</c:v>
                </c:pt>
                <c:pt idx="137">
                  <c:v>3.8186227505557399E-15</c:v>
                </c:pt>
                <c:pt idx="138">
                  <c:v>3.81720236669508E-15</c:v>
                </c:pt>
                <c:pt idx="139">
                  <c:v>3.8435449264890594E-15</c:v>
                </c:pt>
                <c:pt idx="140">
                  <c:v>3.8423510967293997E-15</c:v>
                </c:pt>
                <c:pt idx="141">
                  <c:v>3.7911917376625401E-15</c:v>
                </c:pt>
                <c:pt idx="142">
                  <c:v>3.7652487136724501E-15</c:v>
                </c:pt>
                <c:pt idx="143">
                  <c:v>3.7499599102509097E-15</c:v>
                </c:pt>
                <c:pt idx="144">
                  <c:v>3.7566371368024201E-15</c:v>
                </c:pt>
                <c:pt idx="145">
                  <c:v>3.73789357770049E-15</c:v>
                </c:pt>
                <c:pt idx="146">
                  <c:v>-6.7138194586993495E-3</c:v>
                </c:pt>
                <c:pt idx="147">
                  <c:v>2.7209416261186298E-3</c:v>
                </c:pt>
                <c:pt idx="148">
                  <c:v>1.6390564764861299E-3</c:v>
                </c:pt>
                <c:pt idx="149">
                  <c:v>2.2669136797297799E-4</c:v>
                </c:pt>
                <c:pt idx="150">
                  <c:v>1.1490552428102599E-3</c:v>
                </c:pt>
                <c:pt idx="151">
                  <c:v>-1.8853116129503901E-3</c:v>
                </c:pt>
                <c:pt idx="152">
                  <c:v>-1.71236765830824E-3</c:v>
                </c:pt>
                <c:pt idx="153">
                  <c:v>-2.2455645888307197E-3</c:v>
                </c:pt>
                <c:pt idx="154">
                  <c:v>-2.26813814393811E-3</c:v>
                </c:pt>
                <c:pt idx="155">
                  <c:v>-4.0308434907897103E-4</c:v>
                </c:pt>
                <c:pt idx="156">
                  <c:v>-1.3606118708424301E-3</c:v>
                </c:pt>
                <c:pt idx="157">
                  <c:v>-1.00768775374371E-2</c:v>
                </c:pt>
                <c:pt idx="158">
                  <c:v>-1.4612057974926701E-2</c:v>
                </c:pt>
                <c:pt idx="159">
                  <c:v>-3.2341716922012404E-3</c:v>
                </c:pt>
                <c:pt idx="160">
                  <c:v>-8.60167667536515E-4</c:v>
                </c:pt>
                <c:pt idx="161">
                  <c:v>3.6245351976961097E-4</c:v>
                </c:pt>
                <c:pt idx="162">
                  <c:v>3.89833969375848E-4</c:v>
                </c:pt>
                <c:pt idx="163">
                  <c:v>2.3247212465323801E-3</c:v>
                </c:pt>
                <c:pt idx="164">
                  <c:v>7.7876595552090996E-4</c:v>
                </c:pt>
                <c:pt idx="165">
                  <c:v>9.6279622261672792E-4</c:v>
                </c:pt>
                <c:pt idx="166">
                  <c:v>1.6511391685163901E-3</c:v>
                </c:pt>
                <c:pt idx="167">
                  <c:v>1.6850262994468599E-3</c:v>
                </c:pt>
                <c:pt idx="168">
                  <c:v>3.4861409251995697E-3</c:v>
                </c:pt>
                <c:pt idx="169">
                  <c:v>3.05193982649178E-3</c:v>
                </c:pt>
                <c:pt idx="170">
                  <c:v>6.3710262634293201E-3</c:v>
                </c:pt>
                <c:pt idx="171">
                  <c:v>5.0146967326978407E-3</c:v>
                </c:pt>
                <c:pt idx="172">
                  <c:v>1.5051969464701599E-3</c:v>
                </c:pt>
                <c:pt idx="173">
                  <c:v>4.7176158718475001E-3</c:v>
                </c:pt>
                <c:pt idx="174">
                  <c:v>1.62510273298514E-3</c:v>
                </c:pt>
                <c:pt idx="175">
                  <c:v>3.3624290696344103E-3</c:v>
                </c:pt>
                <c:pt idx="176">
                  <c:v>3.9854946336672602E-3</c:v>
                </c:pt>
                <c:pt idx="177">
                  <c:v>2.73048653575811E-3</c:v>
                </c:pt>
                <c:pt idx="178">
                  <c:v>2.3516471308801801E-3</c:v>
                </c:pt>
                <c:pt idx="179">
                  <c:v>1.9614203259066898E-3</c:v>
                </c:pt>
                <c:pt idx="180">
                  <c:v>1.1780379802269301E-3</c:v>
                </c:pt>
                <c:pt idx="181">
                  <c:v>3.7541292412926696E-3</c:v>
                </c:pt>
                <c:pt idx="182">
                  <c:v>2.1614924849225801E-3</c:v>
                </c:pt>
                <c:pt idx="183">
                  <c:v>-9.4056608271522409E-4</c:v>
                </c:pt>
                <c:pt idx="184">
                  <c:v>-9.3214291699146091E-4</c:v>
                </c:pt>
                <c:pt idx="185">
                  <c:v>-1.4610144677126499E-3</c:v>
                </c:pt>
                <c:pt idx="186">
                  <c:v>-1.7836247748123501E-3</c:v>
                </c:pt>
                <c:pt idx="187">
                  <c:v>6.7920804367072594E-4</c:v>
                </c:pt>
                <c:pt idx="188">
                  <c:v>-2.7278746636617301E-3</c:v>
                </c:pt>
                <c:pt idx="189">
                  <c:v>1.44955351768586E-3</c:v>
                </c:pt>
                <c:pt idx="190">
                  <c:v>-1.43320401633543E-3</c:v>
                </c:pt>
                <c:pt idx="191">
                  <c:v>2.8799278271682198E-3</c:v>
                </c:pt>
                <c:pt idx="192">
                  <c:v>5.0868682619463201E-3</c:v>
                </c:pt>
                <c:pt idx="193">
                  <c:v>8.8004093226064107E-3</c:v>
                </c:pt>
                <c:pt idx="194">
                  <c:v>1.13079527500733E-2</c:v>
                </c:pt>
                <c:pt idx="195">
                  <c:v>8.26795352630098E-3</c:v>
                </c:pt>
                <c:pt idx="196">
                  <c:v>5.8731138379499695E-4</c:v>
                </c:pt>
                <c:pt idx="197">
                  <c:v>-1.0766378715888999E-3</c:v>
                </c:pt>
                <c:pt idx="198">
                  <c:v>1.9599046284726001E-3</c:v>
                </c:pt>
                <c:pt idx="199">
                  <c:v>-3.61771743108664E-4</c:v>
                </c:pt>
                <c:pt idx="200">
                  <c:v>3.3024101260070798E-3</c:v>
                </c:pt>
                <c:pt idx="201">
                  <c:v>6.9804146229413598E-3</c:v>
                </c:pt>
                <c:pt idx="202">
                  <c:v>7.0087665789935498E-3</c:v>
                </c:pt>
                <c:pt idx="203">
                  <c:v>5.4838918117889306E-3</c:v>
                </c:pt>
                <c:pt idx="204">
                  <c:v>1.5086597098440801E-3</c:v>
                </c:pt>
                <c:pt idx="205">
                  <c:v>2.2498903760021899E-3</c:v>
                </c:pt>
                <c:pt idx="206">
                  <c:v>1.8668613481181199E-3</c:v>
                </c:pt>
                <c:pt idx="207">
                  <c:v>-1.00949282563222E-3</c:v>
                </c:pt>
                <c:pt idx="208">
                  <c:v>-2.26667265848004E-3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5.0306574788906698E-14</c:v>
                </c:pt>
                <c:pt idx="1">
                  <c:v>5.0311743667469699E-14</c:v>
                </c:pt>
                <c:pt idx="2">
                  <c:v>4.9993224486454198E-14</c:v>
                </c:pt>
                <c:pt idx="3">
                  <c:v>4.9902226929212902E-14</c:v>
                </c:pt>
                <c:pt idx="4">
                  <c:v>4.9168562117308502E-14</c:v>
                </c:pt>
                <c:pt idx="5">
                  <c:v>4.9110847239979399E-14</c:v>
                </c:pt>
                <c:pt idx="6">
                  <c:v>4.9409131631416802E-14</c:v>
                </c:pt>
                <c:pt idx="7">
                  <c:v>4.9239429659697202E-14</c:v>
                </c:pt>
                <c:pt idx="8">
                  <c:v>4.9439009406355099E-14</c:v>
                </c:pt>
                <c:pt idx="9">
                  <c:v>4.9510893895496799E-14</c:v>
                </c:pt>
                <c:pt idx="10">
                  <c:v>4.9565681869381401E-14</c:v>
                </c:pt>
                <c:pt idx="11">
                  <c:v>4.9584311579712998E-14</c:v>
                </c:pt>
                <c:pt idx="12">
                  <c:v>4.96202364116661E-14</c:v>
                </c:pt>
                <c:pt idx="13">
                  <c:v>4.9851014780749299E-14</c:v>
                </c:pt>
                <c:pt idx="14">
                  <c:v>4.9665359126365098E-14</c:v>
                </c:pt>
                <c:pt idx="15">
                  <c:v>4.9525758090878699E-14</c:v>
                </c:pt>
                <c:pt idx="16">
                  <c:v>4.9007952087213799E-14</c:v>
                </c:pt>
                <c:pt idx="17">
                  <c:v>4.9218116392966802E-14</c:v>
                </c:pt>
                <c:pt idx="18">
                  <c:v>4.8910571186085498E-14</c:v>
                </c:pt>
                <c:pt idx="19">
                  <c:v>4.90483665344272E-14</c:v>
                </c:pt>
                <c:pt idx="20">
                  <c:v>4.8860660341178499E-14</c:v>
                </c:pt>
                <c:pt idx="21">
                  <c:v>4.8906214674338197E-14</c:v>
                </c:pt>
                <c:pt idx="22">
                  <c:v>4.8905547597723199E-14</c:v>
                </c:pt>
                <c:pt idx="23">
                  <c:v>4.8718146570460099E-14</c:v>
                </c:pt>
                <c:pt idx="24">
                  <c:v>4.8460888388806203E-14</c:v>
                </c:pt>
                <c:pt idx="25">
                  <c:v>4.8195939115032497E-14</c:v>
                </c:pt>
                <c:pt idx="26">
                  <c:v>4.8130955315874299E-14</c:v>
                </c:pt>
                <c:pt idx="27">
                  <c:v>4.7830209365305099E-14</c:v>
                </c:pt>
                <c:pt idx="28">
                  <c:v>4.7629942824863898E-14</c:v>
                </c:pt>
                <c:pt idx="29">
                  <c:v>4.7946431788975901E-14</c:v>
                </c:pt>
                <c:pt idx="30">
                  <c:v>4.7489986115496397E-14</c:v>
                </c:pt>
                <c:pt idx="31">
                  <c:v>4.7610871740068198E-14</c:v>
                </c:pt>
                <c:pt idx="32">
                  <c:v>4.7433519501623501E-14</c:v>
                </c:pt>
                <c:pt idx="33">
                  <c:v>4.7563081859945902E-14</c:v>
                </c:pt>
                <c:pt idx="34">
                  <c:v>4.7539390971698998E-14</c:v>
                </c:pt>
                <c:pt idx="35">
                  <c:v>4.7421276138905997E-14</c:v>
                </c:pt>
                <c:pt idx="36">
                  <c:v>4.6894862320234101E-14</c:v>
                </c:pt>
                <c:pt idx="37">
                  <c:v>4.7102409244629002E-14</c:v>
                </c:pt>
                <c:pt idx="38">
                  <c:v>4.6867778647357399E-14</c:v>
                </c:pt>
                <c:pt idx="39">
                  <c:v>4.7519636663979697E-14</c:v>
                </c:pt>
                <c:pt idx="40">
                  <c:v>4.8086331253017901E-14</c:v>
                </c:pt>
                <c:pt idx="41">
                  <c:v>4.79399424967723E-14</c:v>
                </c:pt>
                <c:pt idx="42">
                  <c:v>4.77013562476736E-14</c:v>
                </c:pt>
                <c:pt idx="43">
                  <c:v>4.7473235561688102E-14</c:v>
                </c:pt>
                <c:pt idx="44">
                  <c:v>4.7374953276994997E-14</c:v>
                </c:pt>
                <c:pt idx="45">
                  <c:v>4.7277813614799697E-14</c:v>
                </c:pt>
                <c:pt idx="46">
                  <c:v>4.7096578233738502E-14</c:v>
                </c:pt>
                <c:pt idx="47">
                  <c:v>4.6966038942149398E-14</c:v>
                </c:pt>
                <c:pt idx="48">
                  <c:v>4.7423876881357299E-14</c:v>
                </c:pt>
                <c:pt idx="49">
                  <c:v>4.7161322751312199E-14</c:v>
                </c:pt>
                <c:pt idx="50">
                  <c:v>4.7595063415928799E-14</c:v>
                </c:pt>
                <c:pt idx="51">
                  <c:v>4.6995755933457799E-14</c:v>
                </c:pt>
                <c:pt idx="52">
                  <c:v>4.7107579230236497E-14</c:v>
                </c:pt>
                <c:pt idx="53">
                  <c:v>4.7560886004281501E-14</c:v>
                </c:pt>
                <c:pt idx="54">
                  <c:v>4.7656425557207901E-14</c:v>
                </c:pt>
                <c:pt idx="55">
                  <c:v>4.7614986282661197E-14</c:v>
                </c:pt>
                <c:pt idx="56">
                  <c:v>4.7797474100049502E-14</c:v>
                </c:pt>
                <c:pt idx="57">
                  <c:v>4.7678523445416299E-14</c:v>
                </c:pt>
                <c:pt idx="58">
                  <c:v>4.76443986886829E-14</c:v>
                </c:pt>
                <c:pt idx="59">
                  <c:v>4.73688851172064E-14</c:v>
                </c:pt>
                <c:pt idx="60">
                  <c:v>4.7124697158015799E-14</c:v>
                </c:pt>
                <c:pt idx="61">
                  <c:v>4.7277305608105401E-14</c:v>
                </c:pt>
                <c:pt idx="62">
                  <c:v>4.7475478033302202E-14</c:v>
                </c:pt>
                <c:pt idx="63">
                  <c:v>4.81290816133214E-14</c:v>
                </c:pt>
                <c:pt idx="64">
                  <c:v>4.8632557146850197E-14</c:v>
                </c:pt>
                <c:pt idx="65">
                  <c:v>4.8807080707054999E-14</c:v>
                </c:pt>
                <c:pt idx="66">
                  <c:v>4.8702968292504397E-14</c:v>
                </c:pt>
                <c:pt idx="67">
                  <c:v>4.8637480202943102E-14</c:v>
                </c:pt>
                <c:pt idx="68">
                  <c:v>4.8855652497496398E-14</c:v>
                </c:pt>
                <c:pt idx="69">
                  <c:v>4.8532880233186301E-14</c:v>
                </c:pt>
                <c:pt idx="70">
                  <c:v>4.87871409771043E-14</c:v>
                </c:pt>
                <c:pt idx="71">
                  <c:v>4.8849238723062301E-14</c:v>
                </c:pt>
                <c:pt idx="72">
                  <c:v>4.8913855698751397E-14</c:v>
                </c:pt>
                <c:pt idx="73">
                  <c:v>4.88732612735073E-14</c:v>
                </c:pt>
                <c:pt idx="74">
                  <c:v>4.9363051797327002E-14</c:v>
                </c:pt>
                <c:pt idx="75">
                  <c:v>4.9301140348758497E-14</c:v>
                </c:pt>
                <c:pt idx="76">
                  <c:v>4.90398605601278E-14</c:v>
                </c:pt>
                <c:pt idx="77">
                  <c:v>4.9174138692984903E-14</c:v>
                </c:pt>
                <c:pt idx="78">
                  <c:v>4.8834651865373598E-14</c:v>
                </c:pt>
                <c:pt idx="79">
                  <c:v>4.8876618410540897E-14</c:v>
                </c:pt>
                <c:pt idx="80">
                  <c:v>4.9100824311726601E-14</c:v>
                </c:pt>
                <c:pt idx="81">
                  <c:v>4.8927221614899198E-14</c:v>
                </c:pt>
                <c:pt idx="82">
                  <c:v>4.9353394410417401E-14</c:v>
                </c:pt>
                <c:pt idx="83">
                  <c:v>4.8577054275826699E-14</c:v>
                </c:pt>
                <c:pt idx="84">
                  <c:v>4.9006924241657999E-14</c:v>
                </c:pt>
                <c:pt idx="85">
                  <c:v>4.88376704794196E-14</c:v>
                </c:pt>
                <c:pt idx="86">
                  <c:v>4.8410815796628002E-14</c:v>
                </c:pt>
                <c:pt idx="87">
                  <c:v>4.8322876948101802E-14</c:v>
                </c:pt>
                <c:pt idx="88">
                  <c:v>4.8205100940163098E-14</c:v>
                </c:pt>
                <c:pt idx="89">
                  <c:v>4.80809408942896E-14</c:v>
                </c:pt>
                <c:pt idx="90">
                  <c:v>4.80473751507707E-14</c:v>
                </c:pt>
                <c:pt idx="91">
                  <c:v>4.8417560180760901E-14</c:v>
                </c:pt>
                <c:pt idx="92">
                  <c:v>4.8521818516258097E-14</c:v>
                </c:pt>
                <c:pt idx="93">
                  <c:v>4.9131022634098898E-14</c:v>
                </c:pt>
                <c:pt idx="94">
                  <c:v>4.9028421638208497E-14</c:v>
                </c:pt>
                <c:pt idx="95">
                  <c:v>4.9426535004103001E-14</c:v>
                </c:pt>
                <c:pt idx="96">
                  <c:v>4.8851442686462999E-14</c:v>
                </c:pt>
                <c:pt idx="97">
                  <c:v>4.9168530941502202E-14</c:v>
                </c:pt>
                <c:pt idx="98">
                  <c:v>4.8626844584648202E-14</c:v>
                </c:pt>
                <c:pt idx="99">
                  <c:v>4.8603431967760899E-14</c:v>
                </c:pt>
                <c:pt idx="100">
                  <c:v>4.88535405573043E-14</c:v>
                </c:pt>
                <c:pt idx="101">
                  <c:v>4.9225446433264202E-14</c:v>
                </c:pt>
                <c:pt idx="102">
                  <c:v>4.9207451873544099E-14</c:v>
                </c:pt>
                <c:pt idx="103">
                  <c:v>4.9804791419522902E-14</c:v>
                </c:pt>
                <c:pt idx="104">
                  <c:v>4.9651308616240999E-14</c:v>
                </c:pt>
                <c:pt idx="105">
                  <c:v>4.9028635373027602E-14</c:v>
                </c:pt>
                <c:pt idx="106">
                  <c:v>4.8852393048289798E-14</c:v>
                </c:pt>
                <c:pt idx="107">
                  <c:v>4.8337341842991201E-14</c:v>
                </c:pt>
                <c:pt idx="108">
                  <c:v>4.8721762778054702E-14</c:v>
                </c:pt>
                <c:pt idx="109">
                  <c:v>4.9666630873084901E-14</c:v>
                </c:pt>
                <c:pt idx="110">
                  <c:v>4.9665012708595602E-14</c:v>
                </c:pt>
                <c:pt idx="111">
                  <c:v>4.94664871162468E-14</c:v>
                </c:pt>
                <c:pt idx="112">
                  <c:v>4.88684203457893E-14</c:v>
                </c:pt>
                <c:pt idx="113">
                  <c:v>4.8497947868864003E-14</c:v>
                </c:pt>
                <c:pt idx="114">
                  <c:v>4.77700740426683E-14</c:v>
                </c:pt>
                <c:pt idx="115">
                  <c:v>4.8451239093178801E-14</c:v>
                </c:pt>
                <c:pt idx="116">
                  <c:v>4.8045384091793899E-14</c:v>
                </c:pt>
                <c:pt idx="117">
                  <c:v>4.9602376036963201E-14</c:v>
                </c:pt>
                <c:pt idx="118">
                  <c:v>5.0004695238287101E-14</c:v>
                </c:pt>
                <c:pt idx="119">
                  <c:v>5.0948505534563897E-14</c:v>
                </c:pt>
                <c:pt idx="120">
                  <c:v>5.09717273879773E-14</c:v>
                </c:pt>
                <c:pt idx="121">
                  <c:v>5.2317063650797698E-14</c:v>
                </c:pt>
                <c:pt idx="122">
                  <c:v>5.2253277047295999E-14</c:v>
                </c:pt>
                <c:pt idx="123">
                  <c:v>5.1907233521922299E-14</c:v>
                </c:pt>
                <c:pt idx="124">
                  <c:v>5.1526319484171202E-14</c:v>
                </c:pt>
                <c:pt idx="125">
                  <c:v>5.1890612663337002E-14</c:v>
                </c:pt>
                <c:pt idx="126">
                  <c:v>5.08426120296418E-14</c:v>
                </c:pt>
                <c:pt idx="127">
                  <c:v>4.9147131021371602E-14</c:v>
                </c:pt>
                <c:pt idx="128">
                  <c:v>4.8120933109535101E-14</c:v>
                </c:pt>
                <c:pt idx="129">
                  <c:v>4.72603977696144E-14</c:v>
                </c:pt>
                <c:pt idx="130">
                  <c:v>4.7105987190865499E-14</c:v>
                </c:pt>
                <c:pt idx="131">
                  <c:v>4.69812246757168E-14</c:v>
                </c:pt>
                <c:pt idx="132">
                  <c:v>4.6946430185031601E-14</c:v>
                </c:pt>
                <c:pt idx="133">
                  <c:v>4.7352187137999697E-14</c:v>
                </c:pt>
                <c:pt idx="134">
                  <c:v>4.6369302119653098E-14</c:v>
                </c:pt>
                <c:pt idx="135">
                  <c:v>4.7268666801687598E-14</c:v>
                </c:pt>
                <c:pt idx="136">
                  <c:v>4.71993940793795E-14</c:v>
                </c:pt>
                <c:pt idx="137">
                  <c:v>4.7041721623442201E-14</c:v>
                </c:pt>
                <c:pt idx="138">
                  <c:v>4.7344171925394998E-14</c:v>
                </c:pt>
                <c:pt idx="139">
                  <c:v>4.7247635968459003E-14</c:v>
                </c:pt>
                <c:pt idx="140">
                  <c:v>4.7444922720250499E-14</c:v>
                </c:pt>
                <c:pt idx="141">
                  <c:v>4.6899459568946797E-14</c:v>
                </c:pt>
                <c:pt idx="142">
                  <c:v>4.7288658325287698E-14</c:v>
                </c:pt>
                <c:pt idx="143">
                  <c:v>4.63312501783401E-14</c:v>
                </c:pt>
                <c:pt idx="144">
                  <c:v>4.7207531036306501E-14</c:v>
                </c:pt>
                <c:pt idx="145">
                  <c:v>4.6577910387470597E-14</c:v>
                </c:pt>
                <c:pt idx="146">
                  <c:v>-8.3341170003186705E-4</c:v>
                </c:pt>
                <c:pt idx="147">
                  <c:v>3.5039493832700698E-2</c:v>
                </c:pt>
                <c:pt idx="148">
                  <c:v>1.14607239158185E-2</c:v>
                </c:pt>
                <c:pt idx="149">
                  <c:v>1.1629021624429E-2</c:v>
                </c:pt>
                <c:pt idx="150">
                  <c:v>2.3411682428661599E-2</c:v>
                </c:pt>
                <c:pt idx="151">
                  <c:v>2.0177058109971301E-2</c:v>
                </c:pt>
                <c:pt idx="152">
                  <c:v>7.8011009484707803E-3</c:v>
                </c:pt>
                <c:pt idx="153">
                  <c:v>1.9457748688978701E-2</c:v>
                </c:pt>
                <c:pt idx="154">
                  <c:v>3.3810172354779698E-2</c:v>
                </c:pt>
                <c:pt idx="155">
                  <c:v>4.6816195933138502E-2</c:v>
                </c:pt>
                <c:pt idx="156">
                  <c:v>6.4207106652372406E-2</c:v>
                </c:pt>
                <c:pt idx="157">
                  <c:v>3.2551049379305197E-2</c:v>
                </c:pt>
                <c:pt idx="158">
                  <c:v>2.3512004986593098E-2</c:v>
                </c:pt>
                <c:pt idx="159">
                  <c:v>5.1956958877780899E-3</c:v>
                </c:pt>
                <c:pt idx="160">
                  <c:v>-4.1301191110178102E-3</c:v>
                </c:pt>
                <c:pt idx="161">
                  <c:v>-3.66787941507334E-3</c:v>
                </c:pt>
                <c:pt idx="162">
                  <c:v>4.3871385371595803E-3</c:v>
                </c:pt>
                <c:pt idx="163">
                  <c:v>2.1476087746516801E-2</c:v>
                </c:pt>
                <c:pt idx="164">
                  <c:v>1.09553656187154E-2</c:v>
                </c:pt>
                <c:pt idx="165">
                  <c:v>1.1373137533266501E-2</c:v>
                </c:pt>
                <c:pt idx="166">
                  <c:v>1.8373868728565699E-2</c:v>
                </c:pt>
                <c:pt idx="167">
                  <c:v>3.3165906144902897E-2</c:v>
                </c:pt>
                <c:pt idx="168">
                  <c:v>4.96076904978957E-2</c:v>
                </c:pt>
                <c:pt idx="169">
                  <c:v>2.9384591321655901E-2</c:v>
                </c:pt>
                <c:pt idx="170">
                  <c:v>3.8852237037305497E-2</c:v>
                </c:pt>
                <c:pt idx="171">
                  <c:v>4.8851496974087402E-2</c:v>
                </c:pt>
                <c:pt idx="172">
                  <c:v>2.7587429160759701E-2</c:v>
                </c:pt>
                <c:pt idx="173">
                  <c:v>4.29062160348938E-2</c:v>
                </c:pt>
                <c:pt idx="174">
                  <c:v>1.8195550189024499E-2</c:v>
                </c:pt>
                <c:pt idx="175">
                  <c:v>1.8074923764836399E-2</c:v>
                </c:pt>
                <c:pt idx="176">
                  <c:v>1.55332586954635E-2</c:v>
                </c:pt>
                <c:pt idx="177">
                  <c:v>9.2376678563630202E-3</c:v>
                </c:pt>
                <c:pt idx="178">
                  <c:v>1.3061478517189799E-2</c:v>
                </c:pt>
                <c:pt idx="179">
                  <c:v>9.37757009094237E-3</c:v>
                </c:pt>
                <c:pt idx="180">
                  <c:v>6.3194366209502499E-3</c:v>
                </c:pt>
                <c:pt idx="181">
                  <c:v>2.7417244304653001E-2</c:v>
                </c:pt>
                <c:pt idx="182">
                  <c:v>1.1950078963122199E-2</c:v>
                </c:pt>
                <c:pt idx="183">
                  <c:v>-6.90525663543226E-3</c:v>
                </c:pt>
                <c:pt idx="184">
                  <c:v>-8.7839584454321596E-3</c:v>
                </c:pt>
                <c:pt idx="185">
                  <c:v>-1.6409853443989299E-2</c:v>
                </c:pt>
                <c:pt idx="186">
                  <c:v>-1.6862719081150199E-2</c:v>
                </c:pt>
                <c:pt idx="187">
                  <c:v>-3.0322674827957998E-3</c:v>
                </c:pt>
                <c:pt idx="188">
                  <c:v>-1.7969809272994099E-2</c:v>
                </c:pt>
                <c:pt idx="189">
                  <c:v>-4.1786407689532396E-3</c:v>
                </c:pt>
                <c:pt idx="190">
                  <c:v>-1.19721025983229E-2</c:v>
                </c:pt>
                <c:pt idx="191">
                  <c:v>1.0057684254628199E-2</c:v>
                </c:pt>
                <c:pt idx="192">
                  <c:v>2.4990822335979199E-2</c:v>
                </c:pt>
                <c:pt idx="193">
                  <c:v>3.8357559448217997E-2</c:v>
                </c:pt>
                <c:pt idx="194">
                  <c:v>4.7060089217122597E-2</c:v>
                </c:pt>
                <c:pt idx="195">
                  <c:v>4.3171754672538698E-2</c:v>
                </c:pt>
                <c:pt idx="196">
                  <c:v>-1.8853716405590401E-2</c:v>
                </c:pt>
                <c:pt idx="197">
                  <c:v>-2.54764597840536E-2</c:v>
                </c:pt>
                <c:pt idx="198">
                  <c:v>-1.74410064422129E-2</c:v>
                </c:pt>
                <c:pt idx="199">
                  <c:v>2.19151290707971E-3</c:v>
                </c:pt>
                <c:pt idx="200">
                  <c:v>4.7503017232822797E-2</c:v>
                </c:pt>
                <c:pt idx="201">
                  <c:v>4.8419741973785999E-2</c:v>
                </c:pt>
                <c:pt idx="202">
                  <c:v>6.0236122656754099E-2</c:v>
                </c:pt>
                <c:pt idx="203">
                  <c:v>1.4873911924097601E-2</c:v>
                </c:pt>
                <c:pt idx="204">
                  <c:v>1.5457832548292499E-2</c:v>
                </c:pt>
                <c:pt idx="205">
                  <c:v>2.9517371341129602E-3</c:v>
                </c:pt>
                <c:pt idx="206">
                  <c:v>1.47335855071801E-3</c:v>
                </c:pt>
                <c:pt idx="207">
                  <c:v>-3.2140845192617298E-2</c:v>
                </c:pt>
                <c:pt idx="208">
                  <c:v>-1.7312121589305701E-2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1.8146612227828799E-14</c:v>
                </c:pt>
                <c:pt idx="1">
                  <c:v>1.80921873672843E-14</c:v>
                </c:pt>
                <c:pt idx="2">
                  <c:v>1.7725715953503701E-14</c:v>
                </c:pt>
                <c:pt idx="3">
                  <c:v>1.7060401218988001E-14</c:v>
                </c:pt>
                <c:pt idx="4">
                  <c:v>1.7062006634642401E-14</c:v>
                </c:pt>
                <c:pt idx="5">
                  <c:v>1.7105806734281901E-14</c:v>
                </c:pt>
                <c:pt idx="6">
                  <c:v>1.6960329897022699E-14</c:v>
                </c:pt>
                <c:pt idx="7">
                  <c:v>1.72577139896119E-14</c:v>
                </c:pt>
                <c:pt idx="8">
                  <c:v>1.7236226743226399E-14</c:v>
                </c:pt>
                <c:pt idx="9">
                  <c:v>1.7503131095497399E-14</c:v>
                </c:pt>
                <c:pt idx="10">
                  <c:v>1.73990670689147E-14</c:v>
                </c:pt>
                <c:pt idx="11">
                  <c:v>1.77241775061015E-14</c:v>
                </c:pt>
                <c:pt idx="12">
                  <c:v>1.7980435169319802E-14</c:v>
                </c:pt>
                <c:pt idx="13">
                  <c:v>1.7840422724004699E-14</c:v>
                </c:pt>
                <c:pt idx="14">
                  <c:v>1.7765130370102401E-14</c:v>
                </c:pt>
                <c:pt idx="15">
                  <c:v>1.7552714891180102E-14</c:v>
                </c:pt>
                <c:pt idx="16">
                  <c:v>1.7597953675958702E-14</c:v>
                </c:pt>
                <c:pt idx="17">
                  <c:v>1.7118316445116799E-14</c:v>
                </c:pt>
                <c:pt idx="18">
                  <c:v>1.7412285281126099E-14</c:v>
                </c:pt>
                <c:pt idx="19">
                  <c:v>1.74007941847948E-14</c:v>
                </c:pt>
                <c:pt idx="20">
                  <c:v>1.7446487446048899E-14</c:v>
                </c:pt>
                <c:pt idx="21">
                  <c:v>1.7573761132596401E-14</c:v>
                </c:pt>
                <c:pt idx="22">
                  <c:v>1.74853493586845E-14</c:v>
                </c:pt>
                <c:pt idx="23">
                  <c:v>1.7282134688318299E-14</c:v>
                </c:pt>
                <c:pt idx="24">
                  <c:v>1.7255193014826999E-14</c:v>
                </c:pt>
                <c:pt idx="25">
                  <c:v>1.7001574165751399E-14</c:v>
                </c:pt>
                <c:pt idx="26">
                  <c:v>1.6699445349045E-14</c:v>
                </c:pt>
                <c:pt idx="27">
                  <c:v>1.6630626777815501E-14</c:v>
                </c:pt>
                <c:pt idx="28">
                  <c:v>1.70641576051872E-14</c:v>
                </c:pt>
                <c:pt idx="29">
                  <c:v>1.6353886845390601E-14</c:v>
                </c:pt>
                <c:pt idx="30">
                  <c:v>1.6399399487929001E-14</c:v>
                </c:pt>
                <c:pt idx="31">
                  <c:v>1.6408788103673202E-14</c:v>
                </c:pt>
                <c:pt idx="32">
                  <c:v>1.6602482055437299E-14</c:v>
                </c:pt>
                <c:pt idx="33">
                  <c:v>1.6853679980864799E-14</c:v>
                </c:pt>
                <c:pt idx="34">
                  <c:v>1.6607437804474301E-14</c:v>
                </c:pt>
                <c:pt idx="35">
                  <c:v>1.62506429634025E-14</c:v>
                </c:pt>
                <c:pt idx="36">
                  <c:v>1.5979287596367501E-14</c:v>
                </c:pt>
                <c:pt idx="37">
                  <c:v>1.5678695679400299E-14</c:v>
                </c:pt>
                <c:pt idx="38">
                  <c:v>1.6484164630919199E-14</c:v>
                </c:pt>
                <c:pt idx="39">
                  <c:v>1.72624525599122E-14</c:v>
                </c:pt>
                <c:pt idx="40">
                  <c:v>1.71946581854162E-14</c:v>
                </c:pt>
                <c:pt idx="41">
                  <c:v>1.69359929081782E-14</c:v>
                </c:pt>
                <c:pt idx="42">
                  <c:v>1.6770526517744701E-14</c:v>
                </c:pt>
                <c:pt idx="43">
                  <c:v>1.68605671652376E-14</c:v>
                </c:pt>
                <c:pt idx="44">
                  <c:v>1.6623431475508299E-14</c:v>
                </c:pt>
                <c:pt idx="45">
                  <c:v>1.61916609130592E-14</c:v>
                </c:pt>
                <c:pt idx="46">
                  <c:v>1.6185189263222001E-14</c:v>
                </c:pt>
                <c:pt idx="47">
                  <c:v>1.6739312176781199E-14</c:v>
                </c:pt>
                <c:pt idx="48">
                  <c:v>1.66523572377454E-14</c:v>
                </c:pt>
                <c:pt idx="49">
                  <c:v>1.6795335535203999E-14</c:v>
                </c:pt>
                <c:pt idx="50">
                  <c:v>1.6150328404281E-14</c:v>
                </c:pt>
                <c:pt idx="51">
                  <c:v>1.62288548063337E-14</c:v>
                </c:pt>
                <c:pt idx="52">
                  <c:v>1.65751429175243E-14</c:v>
                </c:pt>
                <c:pt idx="53">
                  <c:v>1.66278660534714E-14</c:v>
                </c:pt>
                <c:pt idx="54">
                  <c:v>1.6861417010360401E-14</c:v>
                </c:pt>
                <c:pt idx="55">
                  <c:v>1.6769364979464299E-14</c:v>
                </c:pt>
                <c:pt idx="56">
                  <c:v>1.68101935315543E-14</c:v>
                </c:pt>
                <c:pt idx="57">
                  <c:v>1.67922602134014E-14</c:v>
                </c:pt>
                <c:pt idx="58">
                  <c:v>1.65806842769657E-14</c:v>
                </c:pt>
                <c:pt idx="59">
                  <c:v>1.6003032808690601E-14</c:v>
                </c:pt>
                <c:pt idx="60">
                  <c:v>1.5873777356268099E-14</c:v>
                </c:pt>
                <c:pt idx="61">
                  <c:v>1.5875496307610101E-14</c:v>
                </c:pt>
                <c:pt idx="62">
                  <c:v>1.6553579689343999E-14</c:v>
                </c:pt>
                <c:pt idx="63">
                  <c:v>1.7113069322082001E-14</c:v>
                </c:pt>
                <c:pt idx="64">
                  <c:v>1.7249913056549799E-14</c:v>
                </c:pt>
                <c:pt idx="65">
                  <c:v>1.7067860478747598E-14</c:v>
                </c:pt>
                <c:pt idx="66">
                  <c:v>1.7061068881907799E-14</c:v>
                </c:pt>
                <c:pt idx="67">
                  <c:v>1.7070768824843799E-14</c:v>
                </c:pt>
                <c:pt idx="68">
                  <c:v>1.68940000836847E-14</c:v>
                </c:pt>
                <c:pt idx="69">
                  <c:v>1.71500363947452E-14</c:v>
                </c:pt>
                <c:pt idx="70">
                  <c:v>1.7049637513894099E-14</c:v>
                </c:pt>
                <c:pt idx="71">
                  <c:v>1.69365699003494E-14</c:v>
                </c:pt>
                <c:pt idx="72">
                  <c:v>1.7031671069351299E-14</c:v>
                </c:pt>
                <c:pt idx="73">
                  <c:v>1.75526055885093E-14</c:v>
                </c:pt>
                <c:pt idx="74">
                  <c:v>1.74488904458812E-14</c:v>
                </c:pt>
                <c:pt idx="75">
                  <c:v>1.73945519516469E-14</c:v>
                </c:pt>
                <c:pt idx="76">
                  <c:v>1.74894336161889E-14</c:v>
                </c:pt>
                <c:pt idx="77">
                  <c:v>1.7058160753321E-14</c:v>
                </c:pt>
                <c:pt idx="78">
                  <c:v>1.7097461890342399E-14</c:v>
                </c:pt>
                <c:pt idx="79">
                  <c:v>1.7390657711851799E-14</c:v>
                </c:pt>
                <c:pt idx="80">
                  <c:v>1.74989629448405E-14</c:v>
                </c:pt>
                <c:pt idx="81">
                  <c:v>1.7483589762352799E-14</c:v>
                </c:pt>
                <c:pt idx="82">
                  <c:v>1.7259998518806199E-14</c:v>
                </c:pt>
                <c:pt idx="83">
                  <c:v>1.7777318021320901E-14</c:v>
                </c:pt>
                <c:pt idx="84">
                  <c:v>1.75103526966218E-14</c:v>
                </c:pt>
                <c:pt idx="85">
                  <c:v>1.72753035583271E-14</c:v>
                </c:pt>
                <c:pt idx="86">
                  <c:v>1.7194725407113501E-14</c:v>
                </c:pt>
                <c:pt idx="87">
                  <c:v>1.7013967531386598E-14</c:v>
                </c:pt>
                <c:pt idx="88">
                  <c:v>1.6683923083861899E-14</c:v>
                </c:pt>
                <c:pt idx="89">
                  <c:v>1.6513650944060999E-14</c:v>
                </c:pt>
                <c:pt idx="90">
                  <c:v>1.6786795730376099E-14</c:v>
                </c:pt>
                <c:pt idx="91">
                  <c:v>1.6853752172636799E-14</c:v>
                </c:pt>
                <c:pt idx="92">
                  <c:v>1.7413930572447601E-14</c:v>
                </c:pt>
                <c:pt idx="93">
                  <c:v>1.75659750287671E-14</c:v>
                </c:pt>
                <c:pt idx="94">
                  <c:v>1.7815952157881202E-14</c:v>
                </c:pt>
                <c:pt idx="95">
                  <c:v>1.7421276693914301E-14</c:v>
                </c:pt>
                <c:pt idx="96">
                  <c:v>1.7703129984122601E-14</c:v>
                </c:pt>
                <c:pt idx="97">
                  <c:v>1.7127856311093899E-14</c:v>
                </c:pt>
                <c:pt idx="98">
                  <c:v>1.7070283102571601E-14</c:v>
                </c:pt>
                <c:pt idx="99">
                  <c:v>1.7028574627037399E-14</c:v>
                </c:pt>
                <c:pt idx="100">
                  <c:v>1.7325144668429998E-14</c:v>
                </c:pt>
                <c:pt idx="101">
                  <c:v>1.7440484764833301E-14</c:v>
                </c:pt>
                <c:pt idx="102">
                  <c:v>1.8124719594824901E-14</c:v>
                </c:pt>
                <c:pt idx="103">
                  <c:v>1.8067570271412401E-14</c:v>
                </c:pt>
                <c:pt idx="104">
                  <c:v>1.7935080179148601E-14</c:v>
                </c:pt>
                <c:pt idx="105">
                  <c:v>1.7366555848228199E-14</c:v>
                </c:pt>
                <c:pt idx="106">
                  <c:v>1.6106691638770699E-14</c:v>
                </c:pt>
                <c:pt idx="107">
                  <c:v>1.6760785726076201E-14</c:v>
                </c:pt>
                <c:pt idx="108">
                  <c:v>1.8038597768928001E-14</c:v>
                </c:pt>
                <c:pt idx="109">
                  <c:v>1.8102101735361501E-14</c:v>
                </c:pt>
                <c:pt idx="110">
                  <c:v>1.79261128163517E-14</c:v>
                </c:pt>
                <c:pt idx="111">
                  <c:v>1.7740405147389599E-14</c:v>
                </c:pt>
                <c:pt idx="112">
                  <c:v>1.7054413932862801E-14</c:v>
                </c:pt>
                <c:pt idx="113">
                  <c:v>1.6383936570308699E-14</c:v>
                </c:pt>
                <c:pt idx="114">
                  <c:v>1.5835130348500101E-14</c:v>
                </c:pt>
                <c:pt idx="115">
                  <c:v>1.57644420555393E-14</c:v>
                </c:pt>
                <c:pt idx="116">
                  <c:v>1.7382650730294499E-14</c:v>
                </c:pt>
                <c:pt idx="117">
                  <c:v>1.7440731114818901E-14</c:v>
                </c:pt>
                <c:pt idx="118">
                  <c:v>1.7445804641713402E-14</c:v>
                </c:pt>
                <c:pt idx="119">
                  <c:v>1.8249252363245099E-14</c:v>
                </c:pt>
                <c:pt idx="120">
                  <c:v>2.0241649285619801E-14</c:v>
                </c:pt>
                <c:pt idx="121">
                  <c:v>1.9714030238104401E-14</c:v>
                </c:pt>
                <c:pt idx="122">
                  <c:v>1.9087437382229701E-14</c:v>
                </c:pt>
                <c:pt idx="123">
                  <c:v>1.9801014687878599E-14</c:v>
                </c:pt>
                <c:pt idx="124">
                  <c:v>2.0862527054023099E-14</c:v>
                </c:pt>
                <c:pt idx="125">
                  <c:v>2.00977980981476E-14</c:v>
                </c:pt>
                <c:pt idx="126">
                  <c:v>1.87196929752578E-14</c:v>
                </c:pt>
                <c:pt idx="127">
                  <c:v>1.76141674638262E-14</c:v>
                </c:pt>
                <c:pt idx="128">
                  <c:v>1.6717351450078699E-14</c:v>
                </c:pt>
                <c:pt idx="129">
                  <c:v>1.6401131856991701E-14</c:v>
                </c:pt>
                <c:pt idx="130">
                  <c:v>1.64128266730281E-14</c:v>
                </c:pt>
                <c:pt idx="131">
                  <c:v>1.6641446633661099E-14</c:v>
                </c:pt>
                <c:pt idx="132">
                  <c:v>1.64033280837088E-14</c:v>
                </c:pt>
                <c:pt idx="133">
                  <c:v>1.56342491007533E-14</c:v>
                </c:pt>
                <c:pt idx="134">
                  <c:v>1.6479470999696099E-14</c:v>
                </c:pt>
                <c:pt idx="135">
                  <c:v>1.62820706392012E-14</c:v>
                </c:pt>
                <c:pt idx="136">
                  <c:v>1.6186425412509799E-14</c:v>
                </c:pt>
                <c:pt idx="137">
                  <c:v>1.63135935437276E-14</c:v>
                </c:pt>
                <c:pt idx="138">
                  <c:v>1.62141384131627E-14</c:v>
                </c:pt>
                <c:pt idx="139">
                  <c:v>1.6390195240730501E-14</c:v>
                </c:pt>
                <c:pt idx="140">
                  <c:v>1.6246321676546799E-14</c:v>
                </c:pt>
                <c:pt idx="141">
                  <c:v>1.6070872110777801E-14</c:v>
                </c:pt>
                <c:pt idx="142">
                  <c:v>1.5232486176741E-14</c:v>
                </c:pt>
                <c:pt idx="143">
                  <c:v>1.4999709988315201E-14</c:v>
                </c:pt>
                <c:pt idx="144">
                  <c:v>1.51134171118327E-14</c:v>
                </c:pt>
                <c:pt idx="145">
                  <c:v>1.6187539903586499E-14</c:v>
                </c:pt>
                <c:pt idx="146">
                  <c:v>8.9342529066034591E-3</c:v>
                </c:pt>
                <c:pt idx="147">
                  <c:v>6.3860374400726196E-3</c:v>
                </c:pt>
                <c:pt idx="148">
                  <c:v>5.06406203275635E-3</c:v>
                </c:pt>
                <c:pt idx="149">
                  <c:v>7.4436403499917097E-3</c:v>
                </c:pt>
                <c:pt idx="150">
                  <c:v>2.6797220046253602E-2</c:v>
                </c:pt>
                <c:pt idx="151">
                  <c:v>1.45753210393289E-2</c:v>
                </c:pt>
                <c:pt idx="152">
                  <c:v>-5.2769545653280096E-3</c:v>
                </c:pt>
                <c:pt idx="153">
                  <c:v>5.73565707988807E-3</c:v>
                </c:pt>
                <c:pt idx="154">
                  <c:v>1.6709641161766299E-2</c:v>
                </c:pt>
                <c:pt idx="155">
                  <c:v>3.0279973650153599E-2</c:v>
                </c:pt>
                <c:pt idx="156">
                  <c:v>4.0638071567541401E-2</c:v>
                </c:pt>
                <c:pt idx="157">
                  <c:v>3.3834570647971798E-4</c:v>
                </c:pt>
                <c:pt idx="158">
                  <c:v>-1.4699995892628199E-2</c:v>
                </c:pt>
                <c:pt idx="159">
                  <c:v>-1.5312475807217601E-2</c:v>
                </c:pt>
                <c:pt idx="160">
                  <c:v>-1.2876888046870601E-2</c:v>
                </c:pt>
                <c:pt idx="161">
                  <c:v>-1.15532176904002E-2</c:v>
                </c:pt>
                <c:pt idx="162">
                  <c:v>-4.8029862291577499E-4</c:v>
                </c:pt>
                <c:pt idx="163">
                  <c:v>1.0487802617493E-2</c:v>
                </c:pt>
                <c:pt idx="164">
                  <c:v>2.5172047523002602E-3</c:v>
                </c:pt>
                <c:pt idx="165">
                  <c:v>6.0096735786826904E-3</c:v>
                </c:pt>
                <c:pt idx="166">
                  <c:v>1.2147128732910999E-2</c:v>
                </c:pt>
                <c:pt idx="167">
                  <c:v>2.1092427462338501E-2</c:v>
                </c:pt>
                <c:pt idx="168">
                  <c:v>3.6995612352316798E-2</c:v>
                </c:pt>
                <c:pt idx="169">
                  <c:v>1.5687230674870201E-2</c:v>
                </c:pt>
                <c:pt idx="170">
                  <c:v>2.8989532036521101E-2</c:v>
                </c:pt>
                <c:pt idx="171">
                  <c:v>3.7673070753422397E-2</c:v>
                </c:pt>
                <c:pt idx="172">
                  <c:v>1.9181162484473602E-2</c:v>
                </c:pt>
                <c:pt idx="173">
                  <c:v>3.1074998220433199E-2</c:v>
                </c:pt>
                <c:pt idx="174">
                  <c:v>1.15020053770484E-2</c:v>
                </c:pt>
                <c:pt idx="175">
                  <c:v>1.3379289270911801E-2</c:v>
                </c:pt>
                <c:pt idx="176">
                  <c:v>1.25325298523302E-2</c:v>
                </c:pt>
                <c:pt idx="177">
                  <c:v>7.6068796763616399E-3</c:v>
                </c:pt>
                <c:pt idx="178">
                  <c:v>9.0427398331655306E-3</c:v>
                </c:pt>
                <c:pt idx="179">
                  <c:v>6.3769101436575801E-3</c:v>
                </c:pt>
                <c:pt idx="180">
                  <c:v>3.8883284335749502E-3</c:v>
                </c:pt>
                <c:pt idx="181">
                  <c:v>2.0331926740767201E-2</c:v>
                </c:pt>
                <c:pt idx="182">
                  <c:v>7.9503316492051494E-3</c:v>
                </c:pt>
                <c:pt idx="183">
                  <c:v>-7.0889645952793897E-3</c:v>
                </c:pt>
                <c:pt idx="184">
                  <c:v>-8.8636933431661194E-3</c:v>
                </c:pt>
                <c:pt idx="185">
                  <c:v>-1.67265250738305E-2</c:v>
                </c:pt>
                <c:pt idx="186">
                  <c:v>-1.6068173593411599E-2</c:v>
                </c:pt>
                <c:pt idx="187">
                  <c:v>-4.5005578045345202E-3</c:v>
                </c:pt>
                <c:pt idx="188">
                  <c:v>-1.55941565674744E-2</c:v>
                </c:pt>
                <c:pt idx="189">
                  <c:v>7.4571101029143505E-4</c:v>
                </c:pt>
                <c:pt idx="190">
                  <c:v>-1.1089441430109599E-2</c:v>
                </c:pt>
                <c:pt idx="191">
                  <c:v>6.0099708726888603E-3</c:v>
                </c:pt>
                <c:pt idx="192">
                  <c:v>1.66217635190575E-2</c:v>
                </c:pt>
                <c:pt idx="193">
                  <c:v>3.00155013791535E-2</c:v>
                </c:pt>
                <c:pt idx="194">
                  <c:v>3.4277384193633603E-2</c:v>
                </c:pt>
                <c:pt idx="195">
                  <c:v>3.6658118663772901E-2</c:v>
                </c:pt>
                <c:pt idx="196">
                  <c:v>-1.03998368639495E-2</c:v>
                </c:pt>
                <c:pt idx="197">
                  <c:v>-1.5319712616826299E-2</c:v>
                </c:pt>
                <c:pt idx="198">
                  <c:v>-6.5515622647541296E-3</c:v>
                </c:pt>
                <c:pt idx="199">
                  <c:v>1.5703991730512401E-2</c:v>
                </c:pt>
                <c:pt idx="200">
                  <c:v>4.48534198106363E-2</c:v>
                </c:pt>
                <c:pt idx="201">
                  <c:v>4.8387825158715397E-2</c:v>
                </c:pt>
                <c:pt idx="202">
                  <c:v>2.17529406323262E-2</c:v>
                </c:pt>
                <c:pt idx="203">
                  <c:v>1.3864107245501901E-2</c:v>
                </c:pt>
                <c:pt idx="204">
                  <c:v>1.22750319092293E-3</c:v>
                </c:pt>
                <c:pt idx="205">
                  <c:v>-4.1737640075373596E-3</c:v>
                </c:pt>
                <c:pt idx="206">
                  <c:v>-2.1307097412622902E-2</c:v>
                </c:pt>
                <c:pt idx="207">
                  <c:v>-2.19374581380779E-2</c:v>
                </c:pt>
                <c:pt idx="208">
                  <c:v>-1.23701692759781E-2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-2.5735189885207799E-14</c:v>
                </c:pt>
                <c:pt idx="1">
                  <c:v>-2.6123490838603201E-14</c:v>
                </c:pt>
                <c:pt idx="2">
                  <c:v>-2.6641599641316202E-14</c:v>
                </c:pt>
                <c:pt idx="3">
                  <c:v>-2.65463122213511E-14</c:v>
                </c:pt>
                <c:pt idx="4">
                  <c:v>-2.6471450677009899E-14</c:v>
                </c:pt>
                <c:pt idx="5">
                  <c:v>-2.6465912736945001E-14</c:v>
                </c:pt>
                <c:pt idx="6">
                  <c:v>-2.6174720656608699E-14</c:v>
                </c:pt>
                <c:pt idx="7">
                  <c:v>-2.5991144324956101E-14</c:v>
                </c:pt>
                <c:pt idx="8">
                  <c:v>-2.5963688559099802E-14</c:v>
                </c:pt>
                <c:pt idx="9">
                  <c:v>-2.5736664984634E-14</c:v>
                </c:pt>
                <c:pt idx="10">
                  <c:v>-2.57357191083097E-14</c:v>
                </c:pt>
                <c:pt idx="11">
                  <c:v>-2.54869934123609E-14</c:v>
                </c:pt>
                <c:pt idx="12">
                  <c:v>-2.5715435311768799E-14</c:v>
                </c:pt>
                <c:pt idx="13">
                  <c:v>-2.58342899611535E-14</c:v>
                </c:pt>
                <c:pt idx="14">
                  <c:v>-2.5938737360505002E-14</c:v>
                </c:pt>
                <c:pt idx="15">
                  <c:v>-2.59549693744298E-14</c:v>
                </c:pt>
                <c:pt idx="16">
                  <c:v>-2.63344103173873E-14</c:v>
                </c:pt>
                <c:pt idx="17">
                  <c:v>-2.6236878249323601E-14</c:v>
                </c:pt>
                <c:pt idx="18">
                  <c:v>-2.60392238366752E-14</c:v>
                </c:pt>
                <c:pt idx="19">
                  <c:v>-2.6022948070417699E-14</c:v>
                </c:pt>
                <c:pt idx="20">
                  <c:v>-2.6263610701449699E-14</c:v>
                </c:pt>
                <c:pt idx="21">
                  <c:v>-2.6303522328996699E-14</c:v>
                </c:pt>
                <c:pt idx="22">
                  <c:v>-2.6494372771042299E-14</c:v>
                </c:pt>
                <c:pt idx="23">
                  <c:v>-2.6661788617324001E-14</c:v>
                </c:pt>
                <c:pt idx="24">
                  <c:v>-2.68502962290044E-14</c:v>
                </c:pt>
                <c:pt idx="25">
                  <c:v>-2.7200578705243899E-14</c:v>
                </c:pt>
                <c:pt idx="26">
                  <c:v>-2.7208215918879001E-14</c:v>
                </c:pt>
                <c:pt idx="27">
                  <c:v>-2.7138445091445502E-14</c:v>
                </c:pt>
                <c:pt idx="28">
                  <c:v>-2.73648368610608E-14</c:v>
                </c:pt>
                <c:pt idx="29">
                  <c:v>-2.7454623739507201E-14</c:v>
                </c:pt>
                <c:pt idx="30">
                  <c:v>-2.7401490158885799E-14</c:v>
                </c:pt>
                <c:pt idx="31">
                  <c:v>-2.7124957170910501E-14</c:v>
                </c:pt>
                <c:pt idx="32">
                  <c:v>-2.7213853998796399E-14</c:v>
                </c:pt>
                <c:pt idx="33">
                  <c:v>-2.7347965599586601E-14</c:v>
                </c:pt>
                <c:pt idx="34">
                  <c:v>-2.7715294796680299E-14</c:v>
                </c:pt>
                <c:pt idx="35">
                  <c:v>-2.7794142251863799E-14</c:v>
                </c:pt>
                <c:pt idx="36">
                  <c:v>-2.7963865428502901E-14</c:v>
                </c:pt>
                <c:pt idx="37">
                  <c:v>-2.73402212951702E-14</c:v>
                </c:pt>
                <c:pt idx="38">
                  <c:v>-2.6986770952165498E-14</c:v>
                </c:pt>
                <c:pt idx="39">
                  <c:v>-2.6935774360463301E-14</c:v>
                </c:pt>
                <c:pt idx="40">
                  <c:v>-2.72304519234092E-14</c:v>
                </c:pt>
                <c:pt idx="41">
                  <c:v>-2.7505202489046098E-14</c:v>
                </c:pt>
                <c:pt idx="42">
                  <c:v>-2.76081180304857E-14</c:v>
                </c:pt>
                <c:pt idx="43">
                  <c:v>-2.7717925285771999E-14</c:v>
                </c:pt>
                <c:pt idx="44">
                  <c:v>-2.80576554677955E-14</c:v>
                </c:pt>
                <c:pt idx="45">
                  <c:v>-2.8039209449448499E-14</c:v>
                </c:pt>
                <c:pt idx="46">
                  <c:v>-2.7755907382001301E-14</c:v>
                </c:pt>
                <c:pt idx="47">
                  <c:v>-2.7767047840405499E-14</c:v>
                </c:pt>
                <c:pt idx="48">
                  <c:v>-2.78652653989833E-14</c:v>
                </c:pt>
                <c:pt idx="49">
                  <c:v>-2.8258293905611898E-14</c:v>
                </c:pt>
                <c:pt idx="50">
                  <c:v>-2.8046312671407199E-14</c:v>
                </c:pt>
                <c:pt idx="51">
                  <c:v>-2.8001859916080501E-14</c:v>
                </c:pt>
                <c:pt idx="52">
                  <c:v>-2.78557256933192E-14</c:v>
                </c:pt>
                <c:pt idx="53">
                  <c:v>-2.7691910291266799E-14</c:v>
                </c:pt>
                <c:pt idx="54">
                  <c:v>-2.7659041034965201E-14</c:v>
                </c:pt>
                <c:pt idx="55">
                  <c:v>-2.7996836153202198E-14</c:v>
                </c:pt>
                <c:pt idx="56">
                  <c:v>-2.7849623661222802E-14</c:v>
                </c:pt>
                <c:pt idx="57">
                  <c:v>-2.80339125235596E-14</c:v>
                </c:pt>
                <c:pt idx="58">
                  <c:v>-2.8286802849810501E-14</c:v>
                </c:pt>
                <c:pt idx="59">
                  <c:v>-2.84352248823109E-14</c:v>
                </c:pt>
                <c:pt idx="60">
                  <c:v>-2.8113335795418701E-14</c:v>
                </c:pt>
                <c:pt idx="61">
                  <c:v>-2.74839005119768E-14</c:v>
                </c:pt>
                <c:pt idx="62">
                  <c:v>-2.7024664873399602E-14</c:v>
                </c:pt>
                <c:pt idx="63">
                  <c:v>-2.6824079682494E-14</c:v>
                </c:pt>
                <c:pt idx="64">
                  <c:v>-2.69086435406154E-14</c:v>
                </c:pt>
                <c:pt idx="65">
                  <c:v>-2.6922690779692501E-14</c:v>
                </c:pt>
                <c:pt idx="66">
                  <c:v>-2.6862119881570501E-14</c:v>
                </c:pt>
                <c:pt idx="67">
                  <c:v>-2.6935036701595099E-14</c:v>
                </c:pt>
                <c:pt idx="68">
                  <c:v>-2.66667004974189E-14</c:v>
                </c:pt>
                <c:pt idx="69">
                  <c:v>-2.6789570680446798E-14</c:v>
                </c:pt>
                <c:pt idx="70">
                  <c:v>-2.67568109674882E-14</c:v>
                </c:pt>
                <c:pt idx="71">
                  <c:v>-2.6542987653858801E-14</c:v>
                </c:pt>
                <c:pt idx="72">
                  <c:v>-2.6224961560039298E-14</c:v>
                </c:pt>
                <c:pt idx="73">
                  <c:v>-2.6296905768039901E-14</c:v>
                </c:pt>
                <c:pt idx="74">
                  <c:v>-2.6338853742754099E-14</c:v>
                </c:pt>
                <c:pt idx="75">
                  <c:v>-2.63282657945309E-14</c:v>
                </c:pt>
                <c:pt idx="76">
                  <c:v>-2.6593464959087399E-14</c:v>
                </c:pt>
                <c:pt idx="77">
                  <c:v>-2.6581732744039901E-14</c:v>
                </c:pt>
                <c:pt idx="78">
                  <c:v>-2.6475475693691399E-14</c:v>
                </c:pt>
                <c:pt idx="79">
                  <c:v>-2.6356541922412301E-14</c:v>
                </c:pt>
                <c:pt idx="80">
                  <c:v>-2.6476923397220799E-14</c:v>
                </c:pt>
                <c:pt idx="81">
                  <c:v>-2.69053706867839E-14</c:v>
                </c:pt>
                <c:pt idx="82">
                  <c:v>-2.6477071061962202E-14</c:v>
                </c:pt>
                <c:pt idx="83">
                  <c:v>-2.69192380215607E-14</c:v>
                </c:pt>
                <c:pt idx="84">
                  <c:v>-2.7251104340362599E-14</c:v>
                </c:pt>
                <c:pt idx="85">
                  <c:v>-2.7271146580717402E-14</c:v>
                </c:pt>
                <c:pt idx="86">
                  <c:v>-2.76199062249656E-14</c:v>
                </c:pt>
                <c:pt idx="87">
                  <c:v>-2.7736173390122999E-14</c:v>
                </c:pt>
                <c:pt idx="88">
                  <c:v>-2.7760087997844299E-14</c:v>
                </c:pt>
                <c:pt idx="89">
                  <c:v>-2.75215538563162E-14</c:v>
                </c:pt>
                <c:pt idx="90">
                  <c:v>-2.7242459546972901E-14</c:v>
                </c:pt>
                <c:pt idx="91">
                  <c:v>-2.69814877221932E-14</c:v>
                </c:pt>
                <c:pt idx="92">
                  <c:v>-2.6883254145528601E-14</c:v>
                </c:pt>
                <c:pt idx="93">
                  <c:v>-2.6753428321044901E-14</c:v>
                </c:pt>
                <c:pt idx="94">
                  <c:v>-2.7082233290000199E-14</c:v>
                </c:pt>
                <c:pt idx="95">
                  <c:v>-2.6997897843710302E-14</c:v>
                </c:pt>
                <c:pt idx="96">
                  <c:v>-2.7261846321158399E-14</c:v>
                </c:pt>
                <c:pt idx="97">
                  <c:v>-2.7310697311044501E-14</c:v>
                </c:pt>
                <c:pt idx="98">
                  <c:v>-2.73474403152436E-14</c:v>
                </c:pt>
                <c:pt idx="99">
                  <c:v>-2.72791124747719E-14</c:v>
                </c:pt>
                <c:pt idx="100">
                  <c:v>-2.6858976381838399E-14</c:v>
                </c:pt>
                <c:pt idx="101">
                  <c:v>-2.6584974379730799E-14</c:v>
                </c:pt>
                <c:pt idx="102">
                  <c:v>-2.6716907838803601E-14</c:v>
                </c:pt>
                <c:pt idx="103">
                  <c:v>-2.6871881447513599E-14</c:v>
                </c:pt>
                <c:pt idx="104">
                  <c:v>-2.7222572083854501E-14</c:v>
                </c:pt>
                <c:pt idx="105">
                  <c:v>-2.8034683102086099E-14</c:v>
                </c:pt>
                <c:pt idx="106">
                  <c:v>-2.7727899983790201E-14</c:v>
                </c:pt>
                <c:pt idx="107">
                  <c:v>-2.66796520846921E-14</c:v>
                </c:pt>
                <c:pt idx="108">
                  <c:v>-2.6575114022528701E-14</c:v>
                </c:pt>
                <c:pt idx="109">
                  <c:v>-2.69418721457207E-14</c:v>
                </c:pt>
                <c:pt idx="110">
                  <c:v>-2.7353402728953799E-14</c:v>
                </c:pt>
                <c:pt idx="111">
                  <c:v>-2.76109217212869E-14</c:v>
                </c:pt>
                <c:pt idx="112">
                  <c:v>-2.82613989979641E-14</c:v>
                </c:pt>
                <c:pt idx="113">
                  <c:v>-2.81576836307519E-14</c:v>
                </c:pt>
                <c:pt idx="114">
                  <c:v>-2.81923224365547E-14</c:v>
                </c:pt>
                <c:pt idx="115">
                  <c:v>-2.6385987038479901E-14</c:v>
                </c:pt>
                <c:pt idx="116">
                  <c:v>-2.6089381161767601E-14</c:v>
                </c:pt>
                <c:pt idx="117">
                  <c:v>-2.5788354376903399E-14</c:v>
                </c:pt>
                <c:pt idx="118">
                  <c:v>-2.5273662674992399E-14</c:v>
                </c:pt>
                <c:pt idx="119">
                  <c:v>-2.3606428165640601E-14</c:v>
                </c:pt>
                <c:pt idx="120">
                  <c:v>-2.3892108290423701E-14</c:v>
                </c:pt>
                <c:pt idx="121">
                  <c:v>-2.4672208367762499E-14</c:v>
                </c:pt>
                <c:pt idx="122">
                  <c:v>-2.4587109448459601E-14</c:v>
                </c:pt>
                <c:pt idx="123">
                  <c:v>-2.41008571023512E-14</c:v>
                </c:pt>
                <c:pt idx="124">
                  <c:v>-2.5215253489956401E-14</c:v>
                </c:pt>
                <c:pt idx="125">
                  <c:v>-2.6664076085464599E-14</c:v>
                </c:pt>
                <c:pt idx="126">
                  <c:v>-2.7875853183342601E-14</c:v>
                </c:pt>
                <c:pt idx="127">
                  <c:v>-2.8853231530488098E-14</c:v>
                </c:pt>
                <c:pt idx="128">
                  <c:v>-2.9161352188387199E-14</c:v>
                </c:pt>
                <c:pt idx="129">
                  <c:v>-2.9310722066818702E-14</c:v>
                </c:pt>
                <c:pt idx="130">
                  <c:v>-2.9218490243639799E-14</c:v>
                </c:pt>
                <c:pt idx="131">
                  <c:v>-2.94397970389897E-14</c:v>
                </c:pt>
                <c:pt idx="132">
                  <c:v>-3.0042630828253101E-14</c:v>
                </c:pt>
                <c:pt idx="133">
                  <c:v>-2.9450944582677401E-14</c:v>
                </c:pt>
                <c:pt idx="134">
                  <c:v>-2.9741275019964699E-14</c:v>
                </c:pt>
                <c:pt idx="135">
                  <c:v>-2.9719127044055797E-14</c:v>
                </c:pt>
                <c:pt idx="136">
                  <c:v>-2.9760229006668999E-14</c:v>
                </c:pt>
                <c:pt idx="137">
                  <c:v>-3.0001136052011198E-14</c:v>
                </c:pt>
                <c:pt idx="138">
                  <c:v>-2.9909879172525797E-14</c:v>
                </c:pt>
                <c:pt idx="139">
                  <c:v>-3.0029616666569099E-14</c:v>
                </c:pt>
                <c:pt idx="140">
                  <c:v>-3.0179400564360203E-14</c:v>
                </c:pt>
                <c:pt idx="141">
                  <c:v>-3.0922858318050402E-14</c:v>
                </c:pt>
                <c:pt idx="142">
                  <c:v>-3.0542402614681899E-14</c:v>
                </c:pt>
                <c:pt idx="143">
                  <c:v>-3.0633912909391702E-14</c:v>
                </c:pt>
                <c:pt idx="144">
                  <c:v>-2.9057698992797103E-14</c:v>
                </c:pt>
                <c:pt idx="145">
                  <c:v>-2.9500594946980501E-14</c:v>
                </c:pt>
                <c:pt idx="146">
                  <c:v>-3.7872789702323001E-3</c:v>
                </c:pt>
                <c:pt idx="147">
                  <c:v>6.4439797579044396E-3</c:v>
                </c:pt>
                <c:pt idx="148">
                  <c:v>9.5536443656909203E-3</c:v>
                </c:pt>
                <c:pt idx="149">
                  <c:v>1.0577593648466299E-2</c:v>
                </c:pt>
                <c:pt idx="150">
                  <c:v>2.7259057249000199E-2</c:v>
                </c:pt>
                <c:pt idx="151">
                  <c:v>1.5015250043096199E-2</c:v>
                </c:pt>
                <c:pt idx="152">
                  <c:v>-5.0530613705312699E-3</c:v>
                </c:pt>
                <c:pt idx="153">
                  <c:v>3.8248516698756499E-3</c:v>
                </c:pt>
                <c:pt idx="154">
                  <c:v>1.5242350138410601E-2</c:v>
                </c:pt>
                <c:pt idx="155">
                  <c:v>2.81604158876766E-2</c:v>
                </c:pt>
                <c:pt idx="156">
                  <c:v>3.6268110960788802E-2</c:v>
                </c:pt>
                <c:pt idx="157">
                  <c:v>-8.5007586209560199E-4</c:v>
                </c:pt>
                <c:pt idx="158">
                  <c:v>-1.69745082387125E-2</c:v>
                </c:pt>
                <c:pt idx="159">
                  <c:v>-1.6068452649166499E-2</c:v>
                </c:pt>
                <c:pt idx="160">
                  <c:v>-1.49022157372943E-2</c:v>
                </c:pt>
                <c:pt idx="161">
                  <c:v>-1.3964930596217401E-2</c:v>
                </c:pt>
                <c:pt idx="162">
                  <c:v>-4.4137006529255396E-3</c:v>
                </c:pt>
                <c:pt idx="163">
                  <c:v>6.0396380551252897E-3</c:v>
                </c:pt>
                <c:pt idx="164">
                  <c:v>-1.80979777886455E-3</c:v>
                </c:pt>
                <c:pt idx="165">
                  <c:v>3.1063650903445398E-3</c:v>
                </c:pt>
                <c:pt idx="166">
                  <c:v>7.6327414415716301E-3</c:v>
                </c:pt>
                <c:pt idx="167">
                  <c:v>1.47798135456387E-2</c:v>
                </c:pt>
                <c:pt idx="168">
                  <c:v>2.92552853670839E-2</c:v>
                </c:pt>
                <c:pt idx="169">
                  <c:v>1.0770889785264999E-2</c:v>
                </c:pt>
                <c:pt idx="170">
                  <c:v>2.3307475683180801E-2</c:v>
                </c:pt>
                <c:pt idx="171">
                  <c:v>2.9642916673154399E-2</c:v>
                </c:pt>
                <c:pt idx="172">
                  <c:v>1.4956552465043601E-2</c:v>
                </c:pt>
                <c:pt idx="173">
                  <c:v>2.4133065029640001E-2</c:v>
                </c:pt>
                <c:pt idx="174">
                  <c:v>7.6045090125048901E-3</c:v>
                </c:pt>
                <c:pt idx="175">
                  <c:v>1.0378055605978801E-2</c:v>
                </c:pt>
                <c:pt idx="176">
                  <c:v>8.23953821919674E-3</c:v>
                </c:pt>
                <c:pt idx="177">
                  <c:v>3.4365815383804502E-3</c:v>
                </c:pt>
                <c:pt idx="178">
                  <c:v>5.2799927110821002E-3</c:v>
                </c:pt>
                <c:pt idx="179">
                  <c:v>3.3766103083513101E-3</c:v>
                </c:pt>
                <c:pt idx="180">
                  <c:v>2.0569224363924301E-3</c:v>
                </c:pt>
                <c:pt idx="181">
                  <c:v>1.6083880869242902E-2</c:v>
                </c:pt>
                <c:pt idx="182">
                  <c:v>4.6733338878857502E-3</c:v>
                </c:pt>
                <c:pt idx="183">
                  <c:v>-6.9794061680407797E-3</c:v>
                </c:pt>
                <c:pt idx="184">
                  <c:v>-8.1720154492104097E-3</c:v>
                </c:pt>
                <c:pt idx="185">
                  <c:v>-1.5700369433974602E-2</c:v>
                </c:pt>
                <c:pt idx="186">
                  <c:v>-1.56297739518628E-2</c:v>
                </c:pt>
                <c:pt idx="187">
                  <c:v>-4.9951137325817798E-3</c:v>
                </c:pt>
                <c:pt idx="188">
                  <c:v>-1.50460986985269E-2</c:v>
                </c:pt>
                <c:pt idx="189">
                  <c:v>6.9937298298252304E-4</c:v>
                </c:pt>
                <c:pt idx="190">
                  <c:v>-9.4315195710857804E-3</c:v>
                </c:pt>
                <c:pt idx="191">
                  <c:v>3.6247325489914498E-3</c:v>
                </c:pt>
                <c:pt idx="192">
                  <c:v>1.06850071489229E-2</c:v>
                </c:pt>
                <c:pt idx="193">
                  <c:v>2.05454591835285E-2</c:v>
                </c:pt>
                <c:pt idx="194">
                  <c:v>2.2527223019584399E-2</c:v>
                </c:pt>
                <c:pt idx="195">
                  <c:v>2.63113040424699E-2</c:v>
                </c:pt>
                <c:pt idx="196">
                  <c:v>-9.1379912335069306E-3</c:v>
                </c:pt>
                <c:pt idx="197">
                  <c:v>-1.2680606162368199E-2</c:v>
                </c:pt>
                <c:pt idx="198">
                  <c:v>-5.9510166727050704E-3</c:v>
                </c:pt>
                <c:pt idx="199">
                  <c:v>2.6458499529359799E-2</c:v>
                </c:pt>
                <c:pt idx="200">
                  <c:v>4.6640323745705502E-2</c:v>
                </c:pt>
                <c:pt idx="201">
                  <c:v>1.4776228877284201E-2</c:v>
                </c:pt>
                <c:pt idx="202">
                  <c:v>1.8134420726564598E-2</c:v>
                </c:pt>
                <c:pt idx="203">
                  <c:v>8.4500848606133003E-4</c:v>
                </c:pt>
                <c:pt idx="204">
                  <c:v>-2.5529502564043101E-3</c:v>
                </c:pt>
                <c:pt idx="205">
                  <c:v>-2.05726901600598E-2</c:v>
                </c:pt>
                <c:pt idx="206">
                  <c:v>-1.3288762673558E-2</c:v>
                </c:pt>
                <c:pt idx="207">
                  <c:v>-1.5551722012265399E-2</c:v>
                </c:pt>
                <c:pt idx="208">
                  <c:v>-6.0296690760063302E-3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-2.5969916613927801E-14</c:v>
                </c:pt>
                <c:pt idx="1">
                  <c:v>-2.6183794720459499E-14</c:v>
                </c:pt>
                <c:pt idx="2">
                  <c:v>-2.64090687988189E-14</c:v>
                </c:pt>
                <c:pt idx="3">
                  <c:v>-2.62792975364267E-14</c:v>
                </c:pt>
                <c:pt idx="4">
                  <c:v>-2.6192737627232399E-14</c:v>
                </c:pt>
                <c:pt idx="5">
                  <c:v>-2.6213030269255399E-14</c:v>
                </c:pt>
                <c:pt idx="6">
                  <c:v>-2.60758279167311E-14</c:v>
                </c:pt>
                <c:pt idx="7">
                  <c:v>-2.5933328501310699E-14</c:v>
                </c:pt>
                <c:pt idx="8">
                  <c:v>-2.59232389240583E-14</c:v>
                </c:pt>
                <c:pt idx="9">
                  <c:v>-2.5781311394521401E-14</c:v>
                </c:pt>
                <c:pt idx="10">
                  <c:v>-2.57635066964414E-14</c:v>
                </c:pt>
                <c:pt idx="11">
                  <c:v>-2.56012325899414E-14</c:v>
                </c:pt>
                <c:pt idx="12">
                  <c:v>-2.5749799556411499E-14</c:v>
                </c:pt>
                <c:pt idx="13">
                  <c:v>-2.5791533519391499E-14</c:v>
                </c:pt>
                <c:pt idx="14">
                  <c:v>-2.57322252434047E-14</c:v>
                </c:pt>
                <c:pt idx="15">
                  <c:v>-2.57677009832658E-14</c:v>
                </c:pt>
                <c:pt idx="16">
                  <c:v>-2.5864811108184799E-14</c:v>
                </c:pt>
                <c:pt idx="17">
                  <c:v>-2.5840382618626701E-14</c:v>
                </c:pt>
                <c:pt idx="18">
                  <c:v>-2.5735578776009001E-14</c:v>
                </c:pt>
                <c:pt idx="19">
                  <c:v>-2.5744614813128799E-14</c:v>
                </c:pt>
                <c:pt idx="20">
                  <c:v>-2.5824635415765201E-14</c:v>
                </c:pt>
                <c:pt idx="21">
                  <c:v>-2.5855374765624E-14</c:v>
                </c:pt>
                <c:pt idx="22">
                  <c:v>-2.5917636366060999E-14</c:v>
                </c:pt>
                <c:pt idx="23">
                  <c:v>-2.5999032432363199E-14</c:v>
                </c:pt>
                <c:pt idx="24">
                  <c:v>-2.6050227759659499E-14</c:v>
                </c:pt>
                <c:pt idx="25">
                  <c:v>-2.6253721764250901E-14</c:v>
                </c:pt>
                <c:pt idx="26">
                  <c:v>-2.6217097848593901E-14</c:v>
                </c:pt>
                <c:pt idx="27">
                  <c:v>-2.6208993320718701E-14</c:v>
                </c:pt>
                <c:pt idx="28">
                  <c:v>-2.6199048726239599E-14</c:v>
                </c:pt>
                <c:pt idx="29">
                  <c:v>-2.63595506096245E-14</c:v>
                </c:pt>
                <c:pt idx="30">
                  <c:v>-2.61855775964995E-14</c:v>
                </c:pt>
                <c:pt idx="31">
                  <c:v>-2.61823735836222E-14</c:v>
                </c:pt>
                <c:pt idx="32">
                  <c:v>-2.6145337206975901E-14</c:v>
                </c:pt>
                <c:pt idx="33">
                  <c:v>-2.6194451213921701E-14</c:v>
                </c:pt>
                <c:pt idx="34">
                  <c:v>-2.6469758257244801E-14</c:v>
                </c:pt>
                <c:pt idx="35">
                  <c:v>-2.6380725005011999E-14</c:v>
                </c:pt>
                <c:pt idx="36">
                  <c:v>-2.6415580311787999E-14</c:v>
                </c:pt>
                <c:pt idx="37">
                  <c:v>-2.6199723246056701E-14</c:v>
                </c:pt>
                <c:pt idx="38">
                  <c:v>-2.5985093003084501E-14</c:v>
                </c:pt>
                <c:pt idx="39">
                  <c:v>-2.6014765019725901E-14</c:v>
                </c:pt>
                <c:pt idx="40">
                  <c:v>-2.6206774800879299E-14</c:v>
                </c:pt>
                <c:pt idx="41">
                  <c:v>-2.6344464254834901E-14</c:v>
                </c:pt>
                <c:pt idx="42">
                  <c:v>-2.6386816826474901E-14</c:v>
                </c:pt>
                <c:pt idx="43">
                  <c:v>-2.64275403925384E-14</c:v>
                </c:pt>
                <c:pt idx="44">
                  <c:v>-2.6598863929973301E-14</c:v>
                </c:pt>
                <c:pt idx="45">
                  <c:v>-2.6611158945476799E-14</c:v>
                </c:pt>
                <c:pt idx="46">
                  <c:v>-2.64517066872341E-14</c:v>
                </c:pt>
                <c:pt idx="47">
                  <c:v>-2.65216835594821E-14</c:v>
                </c:pt>
                <c:pt idx="48">
                  <c:v>-2.6592782749057301E-14</c:v>
                </c:pt>
                <c:pt idx="49">
                  <c:v>-2.6724650108406301E-14</c:v>
                </c:pt>
                <c:pt idx="50">
                  <c:v>-2.6752223887399701E-14</c:v>
                </c:pt>
                <c:pt idx="51">
                  <c:v>-2.6656561082638999E-14</c:v>
                </c:pt>
                <c:pt idx="52">
                  <c:v>-2.6576433911037701E-14</c:v>
                </c:pt>
                <c:pt idx="53">
                  <c:v>-2.65963161657189E-14</c:v>
                </c:pt>
                <c:pt idx="54">
                  <c:v>-2.6597928757104999E-14</c:v>
                </c:pt>
                <c:pt idx="55">
                  <c:v>-2.6754975990393801E-14</c:v>
                </c:pt>
                <c:pt idx="56">
                  <c:v>-2.6696489644906901E-14</c:v>
                </c:pt>
                <c:pt idx="57">
                  <c:v>-2.6858797487588401E-14</c:v>
                </c:pt>
                <c:pt idx="58">
                  <c:v>-2.69429223820697E-14</c:v>
                </c:pt>
                <c:pt idx="59">
                  <c:v>-2.7013165739841301E-14</c:v>
                </c:pt>
                <c:pt idx="60">
                  <c:v>-2.6758746158658999E-14</c:v>
                </c:pt>
                <c:pt idx="61">
                  <c:v>-2.6555850998090201E-14</c:v>
                </c:pt>
                <c:pt idx="62">
                  <c:v>-2.6320596918914699E-14</c:v>
                </c:pt>
                <c:pt idx="63">
                  <c:v>-2.6303995842113499E-14</c:v>
                </c:pt>
                <c:pt idx="64">
                  <c:v>-2.6351702584523599E-14</c:v>
                </c:pt>
                <c:pt idx="65">
                  <c:v>-2.64153237455712E-14</c:v>
                </c:pt>
                <c:pt idx="66">
                  <c:v>-2.6372703051174399E-14</c:v>
                </c:pt>
                <c:pt idx="67">
                  <c:v>-2.6378225924876301E-14</c:v>
                </c:pt>
                <c:pt idx="68">
                  <c:v>-2.6339535699316E-14</c:v>
                </c:pt>
                <c:pt idx="69">
                  <c:v>-2.6344889953506701E-14</c:v>
                </c:pt>
                <c:pt idx="70">
                  <c:v>-2.63162333895825E-14</c:v>
                </c:pt>
                <c:pt idx="71">
                  <c:v>-2.6234857902511801E-14</c:v>
                </c:pt>
                <c:pt idx="72">
                  <c:v>-2.61441834751719E-14</c:v>
                </c:pt>
                <c:pt idx="73">
                  <c:v>-2.6123253583471901E-14</c:v>
                </c:pt>
                <c:pt idx="74">
                  <c:v>-2.62091120470693E-14</c:v>
                </c:pt>
                <c:pt idx="75">
                  <c:v>-2.61600216254155E-14</c:v>
                </c:pt>
                <c:pt idx="76">
                  <c:v>-2.6247992615495699E-14</c:v>
                </c:pt>
                <c:pt idx="77">
                  <c:v>-2.62615805423956E-14</c:v>
                </c:pt>
                <c:pt idx="78">
                  <c:v>-2.6148548186249498E-14</c:v>
                </c:pt>
                <c:pt idx="79">
                  <c:v>-2.6163166572759399E-14</c:v>
                </c:pt>
                <c:pt idx="80">
                  <c:v>-2.6229538875501802E-14</c:v>
                </c:pt>
                <c:pt idx="81">
                  <c:v>-2.6378827081763199E-14</c:v>
                </c:pt>
                <c:pt idx="82">
                  <c:v>-2.62087198257056E-14</c:v>
                </c:pt>
                <c:pt idx="83">
                  <c:v>-2.63583913425857E-14</c:v>
                </c:pt>
                <c:pt idx="84">
                  <c:v>-2.65244160924858E-14</c:v>
                </c:pt>
                <c:pt idx="85">
                  <c:v>-2.66164410480142E-14</c:v>
                </c:pt>
                <c:pt idx="86">
                  <c:v>-2.6721496792790001E-14</c:v>
                </c:pt>
                <c:pt idx="87">
                  <c:v>-2.6787934282049699E-14</c:v>
                </c:pt>
                <c:pt idx="88">
                  <c:v>-2.6821751132566201E-14</c:v>
                </c:pt>
                <c:pt idx="89">
                  <c:v>-2.6733713915159099E-14</c:v>
                </c:pt>
                <c:pt idx="90">
                  <c:v>-2.65968454580613E-14</c:v>
                </c:pt>
                <c:pt idx="91">
                  <c:v>-2.6541841973471999E-14</c:v>
                </c:pt>
                <c:pt idx="92">
                  <c:v>-2.6515340809413199E-14</c:v>
                </c:pt>
                <c:pt idx="93">
                  <c:v>-2.64930711542088E-14</c:v>
                </c:pt>
                <c:pt idx="94">
                  <c:v>-2.6607976915218699E-14</c:v>
                </c:pt>
                <c:pt idx="95">
                  <c:v>-2.66631506975648E-14</c:v>
                </c:pt>
                <c:pt idx="96">
                  <c:v>-2.6692106422779E-14</c:v>
                </c:pt>
                <c:pt idx="97">
                  <c:v>-2.67912129744203E-14</c:v>
                </c:pt>
                <c:pt idx="98">
                  <c:v>-2.6765109795445899E-14</c:v>
                </c:pt>
                <c:pt idx="99">
                  <c:v>-2.6693219075017699E-14</c:v>
                </c:pt>
                <c:pt idx="100">
                  <c:v>-2.6491667631145701E-14</c:v>
                </c:pt>
                <c:pt idx="101">
                  <c:v>-2.6453133839618501E-14</c:v>
                </c:pt>
                <c:pt idx="102">
                  <c:v>-2.6478838011113001E-14</c:v>
                </c:pt>
                <c:pt idx="103">
                  <c:v>-2.6645551591302901E-14</c:v>
                </c:pt>
                <c:pt idx="104">
                  <c:v>-2.6788535050581601E-14</c:v>
                </c:pt>
                <c:pt idx="105">
                  <c:v>-2.7064272411788101E-14</c:v>
                </c:pt>
                <c:pt idx="106">
                  <c:v>-2.6994225433883299E-14</c:v>
                </c:pt>
                <c:pt idx="107">
                  <c:v>-2.64403693650796E-14</c:v>
                </c:pt>
                <c:pt idx="108">
                  <c:v>-2.64428839295765E-14</c:v>
                </c:pt>
                <c:pt idx="109">
                  <c:v>-2.6701879459134899E-14</c:v>
                </c:pt>
                <c:pt idx="110">
                  <c:v>-2.68819629903699E-14</c:v>
                </c:pt>
                <c:pt idx="111">
                  <c:v>-2.6977664599263201E-14</c:v>
                </c:pt>
                <c:pt idx="112">
                  <c:v>-2.7276275721108299E-14</c:v>
                </c:pt>
                <c:pt idx="113">
                  <c:v>-2.7233006278204502E-14</c:v>
                </c:pt>
                <c:pt idx="114">
                  <c:v>-2.70992348493694E-14</c:v>
                </c:pt>
                <c:pt idx="115">
                  <c:v>-2.6440196470657799E-14</c:v>
                </c:pt>
                <c:pt idx="116">
                  <c:v>-2.6140528799901701E-14</c:v>
                </c:pt>
                <c:pt idx="117">
                  <c:v>-2.6167298062768101E-14</c:v>
                </c:pt>
                <c:pt idx="118">
                  <c:v>-2.5870289895694201E-14</c:v>
                </c:pt>
                <c:pt idx="119">
                  <c:v>-2.51873250853535E-14</c:v>
                </c:pt>
                <c:pt idx="120">
                  <c:v>-2.5177013507826E-14</c:v>
                </c:pt>
                <c:pt idx="121">
                  <c:v>-2.5732428096225499E-14</c:v>
                </c:pt>
                <c:pt idx="122">
                  <c:v>-2.56772964656707E-14</c:v>
                </c:pt>
                <c:pt idx="123">
                  <c:v>-2.53997625259297E-14</c:v>
                </c:pt>
                <c:pt idx="124">
                  <c:v>-2.58569246876275E-14</c:v>
                </c:pt>
                <c:pt idx="125">
                  <c:v>-2.66613458501526E-14</c:v>
                </c:pt>
                <c:pt idx="126">
                  <c:v>-2.7180207494595001E-14</c:v>
                </c:pt>
                <c:pt idx="127">
                  <c:v>-2.7523304208398501E-14</c:v>
                </c:pt>
                <c:pt idx="128">
                  <c:v>-2.76806662352848E-14</c:v>
                </c:pt>
                <c:pt idx="129">
                  <c:v>-2.7730963501005301E-14</c:v>
                </c:pt>
                <c:pt idx="130">
                  <c:v>-2.7729543510388101E-14</c:v>
                </c:pt>
                <c:pt idx="131">
                  <c:v>-2.7857149551373398E-14</c:v>
                </c:pt>
                <c:pt idx="132">
                  <c:v>-2.8085340191744801E-14</c:v>
                </c:pt>
                <c:pt idx="133">
                  <c:v>-2.7985225505467898E-14</c:v>
                </c:pt>
                <c:pt idx="134">
                  <c:v>-2.7935916748682401E-14</c:v>
                </c:pt>
                <c:pt idx="135">
                  <c:v>-2.80827204540919E-14</c:v>
                </c:pt>
                <c:pt idx="136">
                  <c:v>-2.8160634281115499E-14</c:v>
                </c:pt>
                <c:pt idx="137">
                  <c:v>-2.8219351912677101E-14</c:v>
                </c:pt>
                <c:pt idx="138">
                  <c:v>-2.8257357385847801E-14</c:v>
                </c:pt>
                <c:pt idx="139">
                  <c:v>-2.8316154287304499E-14</c:v>
                </c:pt>
                <c:pt idx="140">
                  <c:v>-2.8489396201176799E-14</c:v>
                </c:pt>
                <c:pt idx="141">
                  <c:v>-2.8762183462287902E-14</c:v>
                </c:pt>
                <c:pt idx="142">
                  <c:v>-2.8633767634455498E-14</c:v>
                </c:pt>
                <c:pt idx="143">
                  <c:v>-2.8556195950028997E-14</c:v>
                </c:pt>
                <c:pt idx="144">
                  <c:v>-2.7993501320050799E-14</c:v>
                </c:pt>
                <c:pt idx="145">
                  <c:v>-2.7947650008377E-14</c:v>
                </c:pt>
                <c:pt idx="146">
                  <c:v>-2.7821879562335101E-3</c:v>
                </c:pt>
                <c:pt idx="147">
                  <c:v>8.9615337194333695E-3</c:v>
                </c:pt>
                <c:pt idx="148">
                  <c:v>8.5882358382238302E-3</c:v>
                </c:pt>
                <c:pt idx="149">
                  <c:v>1.15861814581396E-2</c:v>
                </c:pt>
                <c:pt idx="150">
                  <c:v>2.2620844170834101E-2</c:v>
                </c:pt>
                <c:pt idx="151">
                  <c:v>1.21569115354119E-2</c:v>
                </c:pt>
                <c:pt idx="152">
                  <c:v>-3.4371315487421602E-3</c:v>
                </c:pt>
                <c:pt idx="153">
                  <c:v>2.4016727386073199E-3</c:v>
                </c:pt>
                <c:pt idx="154">
                  <c:v>1.4645829653677601E-2</c:v>
                </c:pt>
                <c:pt idx="155">
                  <c:v>2.5708921936637201E-2</c:v>
                </c:pt>
                <c:pt idx="156">
                  <c:v>3.2312475032261298E-2</c:v>
                </c:pt>
                <c:pt idx="157">
                  <c:v>-7.1721190538939002E-4</c:v>
                </c:pt>
                <c:pt idx="158">
                  <c:v>-1.5259377162502001E-2</c:v>
                </c:pt>
                <c:pt idx="159">
                  <c:v>-1.5184453418375999E-2</c:v>
                </c:pt>
                <c:pt idx="160">
                  <c:v>-1.48038929336782E-2</c:v>
                </c:pt>
                <c:pt idx="161">
                  <c:v>-1.40939645734823E-2</c:v>
                </c:pt>
                <c:pt idx="162">
                  <c:v>-5.6357509841584996E-3</c:v>
                </c:pt>
                <c:pt idx="163">
                  <c:v>2.7530783776707601E-3</c:v>
                </c:pt>
                <c:pt idx="164">
                  <c:v>-4.4706926032137299E-3</c:v>
                </c:pt>
                <c:pt idx="165">
                  <c:v>5.65111178576546E-5</c:v>
                </c:pt>
                <c:pt idx="166">
                  <c:v>4.7698267733492401E-3</c:v>
                </c:pt>
                <c:pt idx="167">
                  <c:v>1.08914562989691E-2</c:v>
                </c:pt>
                <c:pt idx="168">
                  <c:v>2.3550754784085699E-2</c:v>
                </c:pt>
                <c:pt idx="169">
                  <c:v>8.1857702857050397E-3</c:v>
                </c:pt>
                <c:pt idx="170">
                  <c:v>1.93304366239774E-2</c:v>
                </c:pt>
                <c:pt idx="171">
                  <c:v>2.3600323402393701E-2</c:v>
                </c:pt>
                <c:pt idx="172">
                  <c:v>1.17438780920072E-2</c:v>
                </c:pt>
                <c:pt idx="173">
                  <c:v>1.9030234805699601E-2</c:v>
                </c:pt>
                <c:pt idx="174">
                  <c:v>4.7621902390001204E-3</c:v>
                </c:pt>
                <c:pt idx="175">
                  <c:v>7.9776951229165692E-3</c:v>
                </c:pt>
                <c:pt idx="176">
                  <c:v>4.8676559055851297E-3</c:v>
                </c:pt>
                <c:pt idx="177">
                  <c:v>1.81587209396421E-4</c:v>
                </c:pt>
                <c:pt idx="178">
                  <c:v>2.20101607053372E-3</c:v>
                </c:pt>
                <c:pt idx="179">
                  <c:v>6.3092961462552204E-4</c:v>
                </c:pt>
                <c:pt idx="180">
                  <c:v>4.5905368093630299E-5</c:v>
                </c:pt>
                <c:pt idx="181">
                  <c:v>1.2213357920616201E-2</c:v>
                </c:pt>
                <c:pt idx="182">
                  <c:v>2.2828873557810899E-3</c:v>
                </c:pt>
                <c:pt idx="183">
                  <c:v>-6.1022551508446501E-3</c:v>
                </c:pt>
                <c:pt idx="184">
                  <c:v>-7.3557030891669402E-3</c:v>
                </c:pt>
                <c:pt idx="185">
                  <c:v>-1.3813928300567499E-2</c:v>
                </c:pt>
                <c:pt idx="186">
                  <c:v>-1.39196954206118E-2</c:v>
                </c:pt>
                <c:pt idx="187">
                  <c:v>-5.4018037101011204E-3</c:v>
                </c:pt>
                <c:pt idx="188">
                  <c:v>-1.3614656413933701E-2</c:v>
                </c:pt>
                <c:pt idx="189">
                  <c:v>3.35102284196392E-4</c:v>
                </c:pt>
                <c:pt idx="190">
                  <c:v>-7.7271376317498098E-3</c:v>
                </c:pt>
                <c:pt idx="191">
                  <c:v>2.54419997917336E-3</c:v>
                </c:pt>
                <c:pt idx="192">
                  <c:v>6.6702987433336098E-3</c:v>
                </c:pt>
                <c:pt idx="193">
                  <c:v>1.3614025303815501E-2</c:v>
                </c:pt>
                <c:pt idx="194">
                  <c:v>1.47123193113074E-2</c:v>
                </c:pt>
                <c:pt idx="195">
                  <c:v>1.8977822495503501E-2</c:v>
                </c:pt>
                <c:pt idx="196">
                  <c:v>-7.9781550232433298E-3</c:v>
                </c:pt>
                <c:pt idx="197">
                  <c:v>-1.02880708976592E-2</c:v>
                </c:pt>
                <c:pt idx="198">
                  <c:v>1.5197235706687601E-2</c:v>
                </c:pt>
                <c:pt idx="199">
                  <c:v>3.1587260295025003E-2</c:v>
                </c:pt>
                <c:pt idx="200">
                  <c:v>1.67059917076188E-2</c:v>
                </c:pt>
                <c:pt idx="201">
                  <c:v>1.03587355613791E-2</c:v>
                </c:pt>
                <c:pt idx="202">
                  <c:v>5.0603073439861798E-3</c:v>
                </c:pt>
                <c:pt idx="203">
                  <c:v>-9.19793470321396E-4</c:v>
                </c:pt>
                <c:pt idx="204">
                  <c:v>-1.3974147083310099E-2</c:v>
                </c:pt>
                <c:pt idx="205">
                  <c:v>-1.18027639945341E-2</c:v>
                </c:pt>
                <c:pt idx="206">
                  <c:v>-8.5580496591257903E-3</c:v>
                </c:pt>
                <c:pt idx="207">
                  <c:v>-8.1736448290196002E-3</c:v>
                </c:pt>
                <c:pt idx="208">
                  <c:v>-3.3103507272468501E-3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4-46D1-B642-874A07321FBD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4-46D1-B642-874A07321FBD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4-46D1-B642-874A07321FBD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A4-46D1-B642-874A07321FBD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A4-46D1-B642-874A07321FBD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A4-46D1-B642-874A07321FBD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A4-46D1-B642-874A07321FBD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A4-46D1-B642-874A07321FBD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A4-46D1-B642-874A07321FBD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A4-46D1-B642-874A07321FBD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A4-46D1-B642-874A07321FBD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A4-46D1-B642-874A07321FBD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A4-46D1-B642-874A07321FBD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A4-46D1-B642-874A07321FBD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A4-46D1-B642-874A07321FBD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6A4-46D1-B642-874A07321FBD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A4-46D1-B642-874A07321FBD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6A4-46D1-B642-874A07321FBD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6A4-46D1-B642-874A07321FBD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6A4-46D1-B642-874A07321FBD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6A4-46D1-B642-874A07321FBD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6A4-46D1-B642-874A07321FBD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6A4-46D1-B642-874A07321FBD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6A4-46D1-B642-874A07321FBD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6A4-46D1-B642-874A07321FBD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6A4-46D1-B642-874A07321FBD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6A4-46D1-B642-874A07321FBD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6A4-46D1-B642-874A07321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CCD-40E4-BBC3-30C370DF110D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CCD-40E4-BBC3-30C370DF1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E7-4817-AF14-A1DAFF76ED58}"/>
            </c:ext>
          </c:extLst>
        </c:ser>
        <c:ser>
          <c:idx val="1"/>
          <c:order val="1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E7-4817-AF14-A1DAFF76ED58}"/>
            </c:ext>
          </c:extLst>
        </c:ser>
        <c:ser>
          <c:idx val="2"/>
          <c:order val="2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E7-4817-AF14-A1DAFF76E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9-422A-9F1B-62181CD465F6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9-422A-9F1B-62181CD465F6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9-422A-9F1B-62181CD46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73490813648295"/>
          <c:y val="0.14719624890638669"/>
          <c:w val="0.83880212890055406"/>
          <c:h val="0.70960930664916888"/>
        </c:manualLayout>
      </c:layout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24-40B9-A3F4-1BA50ED783E9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24-40B9-A3F4-1BA50ED783E9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24-40B9-A3F4-1BA50ED78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 %, (annual percentage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0115740740740745"/>
          <c:y val="2.0833333333333332E-2"/>
          <c:w val="0.6694444444444444"/>
          <c:h val="0.105529582239720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Gap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EA_output_wFG!$AL$1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EA_output_wFG!$AL$1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EA_output_wFG!$AO$1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EA_output_wFG!$AO$2:$AO$132</c:f>
              <c:numCache>
                <c:formatCode>General</c:formatCode>
                <c:ptCount val="131"/>
                <c:pt idx="0">
                  <c:v>0.59260145818105503</c:v>
                </c:pt>
                <c:pt idx="1">
                  <c:v>0.67197533066356496</c:v>
                </c:pt>
                <c:pt idx="2">
                  <c:v>0.56567821196407997</c:v>
                </c:pt>
                <c:pt idx="3">
                  <c:v>0.61331312820067596</c:v>
                </c:pt>
                <c:pt idx="4">
                  <c:v>0.76128347432031795</c:v>
                </c:pt>
                <c:pt idx="5">
                  <c:v>0.53845309198984004</c:v>
                </c:pt>
                <c:pt idx="6">
                  <c:v>0.263077901667151</c:v>
                </c:pt>
                <c:pt idx="7">
                  <c:v>0.26134185560948264</c:v>
                </c:pt>
                <c:pt idx="8">
                  <c:v>0.48529743651388613</c:v>
                </c:pt>
                <c:pt idx="9">
                  <c:v>0.51271072562697695</c:v>
                </c:pt>
                <c:pt idx="10">
                  <c:v>0.40943416023749085</c:v>
                </c:pt>
                <c:pt idx="11">
                  <c:v>0.12533518722600862</c:v>
                </c:pt>
                <c:pt idx="12">
                  <c:v>0.17421335663431295</c:v>
                </c:pt>
                <c:pt idx="13">
                  <c:v>0.19165049134203677</c:v>
                </c:pt>
                <c:pt idx="14">
                  <c:v>1.2893683730069889E-2</c:v>
                </c:pt>
                <c:pt idx="15">
                  <c:v>-0.17661514259730637</c:v>
                </c:pt>
                <c:pt idx="16">
                  <c:v>-0.33304566505747624</c:v>
                </c:pt>
                <c:pt idx="17">
                  <c:v>-0.71079900362548343</c:v>
                </c:pt>
                <c:pt idx="18">
                  <c:v>-0.69130002740270924</c:v>
                </c:pt>
                <c:pt idx="19">
                  <c:v>-0.57572625314597992</c:v>
                </c:pt>
                <c:pt idx="20">
                  <c:v>-0.52905557136346881</c:v>
                </c:pt>
                <c:pt idx="21">
                  <c:v>-0.76337902513406919</c:v>
                </c:pt>
                <c:pt idx="22">
                  <c:v>-0.98081302063889042</c:v>
                </c:pt>
                <c:pt idx="23">
                  <c:v>-1.3055459531510576</c:v>
                </c:pt>
                <c:pt idx="24">
                  <c:v>-1.8219962185816896</c:v>
                </c:pt>
                <c:pt idx="25">
                  <c:v>-1.9812397248454641</c:v>
                </c:pt>
                <c:pt idx="26">
                  <c:v>-2.0854212111218331</c:v>
                </c:pt>
                <c:pt idx="27">
                  <c:v>-2.2001435992408243</c:v>
                </c:pt>
                <c:pt idx="28">
                  <c:v>-2.6018943119936857</c:v>
                </c:pt>
                <c:pt idx="29">
                  <c:v>-2.8548053728283964</c:v>
                </c:pt>
                <c:pt idx="30">
                  <c:v>-2.7647725395964131</c:v>
                </c:pt>
                <c:pt idx="31">
                  <c:v>-2.8169374519308734</c:v>
                </c:pt>
                <c:pt idx="32">
                  <c:v>-3.0955798031832304</c:v>
                </c:pt>
                <c:pt idx="33">
                  <c:v>-2.8634612600970235</c:v>
                </c:pt>
                <c:pt idx="34">
                  <c:v>-2.9164407933684293</c:v>
                </c:pt>
                <c:pt idx="35">
                  <c:v>-2.7668360569298378</c:v>
                </c:pt>
                <c:pt idx="36">
                  <c:v>-2.5856903207935429</c:v>
                </c:pt>
                <c:pt idx="37">
                  <c:v>-2.4271108656185811</c:v>
                </c:pt>
                <c:pt idx="38">
                  <c:v>-2.3210860315026141</c:v>
                </c:pt>
                <c:pt idx="39">
                  <c:v>-2.1309057243071066</c:v>
                </c:pt>
                <c:pt idx="40">
                  <c:v>-1.9431372243229357</c:v>
                </c:pt>
                <c:pt idx="41">
                  <c:v>-1.7668866692405958</c:v>
                </c:pt>
                <c:pt idx="42">
                  <c:v>-1.8074411930019723</c:v>
                </c:pt>
                <c:pt idx="43">
                  <c:v>-1.579810070259263</c:v>
                </c:pt>
                <c:pt idx="44">
                  <c:v>-1.2715169363109404</c:v>
                </c:pt>
                <c:pt idx="45">
                  <c:v>-0.8925484036852469</c:v>
                </c:pt>
                <c:pt idx="46">
                  <c:v>-0.67958952546592766</c:v>
                </c:pt>
                <c:pt idx="47">
                  <c:v>-0.4374559398459496</c:v>
                </c:pt>
                <c:pt idx="48">
                  <c:v>-0.35650191502510531</c:v>
                </c:pt>
                <c:pt idx="49">
                  <c:v>-0.1362989234703002</c:v>
                </c:pt>
                <c:pt idx="50">
                  <c:v>-9.5068088214384075E-2</c:v>
                </c:pt>
                <c:pt idx="51">
                  <c:v>-8.7868427120605837E-3</c:v>
                </c:pt>
                <c:pt idx="52">
                  <c:v>-0.67979542829579098</c:v>
                </c:pt>
                <c:pt idx="53">
                  <c:v>-1.6716449360436842</c:v>
                </c:pt>
                <c:pt idx="54">
                  <c:v>-2.9546216664396789</c:v>
                </c:pt>
                <c:pt idx="55">
                  <c:v>-4.1116504973364911</c:v>
                </c:pt>
                <c:pt idx="56">
                  <c:v>-4.4933676122273383</c:v>
                </c:pt>
                <c:pt idx="57">
                  <c:v>-2.9434157506757739</c:v>
                </c:pt>
                <c:pt idx="58">
                  <c:v>-1.6569785345851042</c:v>
                </c:pt>
                <c:pt idx="59">
                  <c:v>-1.3591676617427655</c:v>
                </c:pt>
                <c:pt idx="60">
                  <c:v>-0.92824521815752814</c:v>
                </c:pt>
                <c:pt idx="61">
                  <c:v>-0.6022050476484696</c:v>
                </c:pt>
                <c:pt idx="62">
                  <c:v>-0.54671727650767399</c:v>
                </c:pt>
                <c:pt idx="63">
                  <c:v>-1.0313608339812494</c:v>
                </c:pt>
                <c:pt idx="64">
                  <c:v>-1.1577234605797675</c:v>
                </c:pt>
                <c:pt idx="65">
                  <c:v>-1.2187471696855485</c:v>
                </c:pt>
                <c:pt idx="66">
                  <c:v>-1.2480666330750465</c:v>
                </c:pt>
                <c:pt idx="67">
                  <c:v>-1.4280998805571574</c:v>
                </c:pt>
                <c:pt idx="68">
                  <c:v>-1.2311684948495989</c:v>
                </c:pt>
                <c:pt idx="69">
                  <c:v>-1.2704921052214138</c:v>
                </c:pt>
                <c:pt idx="70">
                  <c:v>-1.1712286611310994</c:v>
                </c:pt>
                <c:pt idx="71">
                  <c:v>-1.0257510762068949</c:v>
                </c:pt>
                <c:pt idx="72">
                  <c:v>-0.87849704363649717</c:v>
                </c:pt>
                <c:pt idx="73">
                  <c:v>-0.74698729672660902</c:v>
                </c:pt>
                <c:pt idx="74">
                  <c:v>-0.63496097244260508</c:v>
                </c:pt>
                <c:pt idx="75">
                  <c:v>-0.54103555239647161</c:v>
                </c:pt>
                <c:pt idx="76">
                  <c:v>-0.46157626491462744</c:v>
                </c:pt>
                <c:pt idx="77">
                  <c:v>-0.39381519101279583</c:v>
                </c:pt>
                <c:pt idx="78">
                  <c:v>-0.33574100362109127</c:v>
                </c:pt>
                <c:pt idx="79">
                  <c:v>-0.28584854757543526</c:v>
                </c:pt>
                <c:pt idx="80">
                  <c:v>-0.24295667595169393</c:v>
                </c:pt>
                <c:pt idx="81">
                  <c:v>-0.20609938404462852</c:v>
                </c:pt>
                <c:pt idx="82">
                  <c:v>-0.1744637716691724</c:v>
                </c:pt>
                <c:pt idx="83">
                  <c:v>-0.1473538271501329</c:v>
                </c:pt>
                <c:pt idx="84">
                  <c:v>-0.12416775915969709</c:v>
                </c:pt>
                <c:pt idx="85">
                  <c:v>-0.10438247397744059</c:v>
                </c:pt>
                <c:pt idx="86">
                  <c:v>-8.7542015301660878E-2</c:v>
                </c:pt>
                <c:pt idx="87">
                  <c:v>-7.3248397559122283E-2</c:v>
                </c:pt>
                <c:pt idx="88">
                  <c:v>-6.1154037423819252E-2</c:v>
                </c:pt>
                <c:pt idx="89">
                  <c:v>-5.0955353378755085E-2</c:v>
                </c:pt>
                <c:pt idx="90">
                  <c:v>-4.2387277336316004E-2</c:v>
                </c:pt>
                <c:pt idx="91">
                  <c:v>-3.5218509018055136E-2</c:v>
                </c:pt>
                <c:pt idx="92">
                  <c:v>-2.9247390397333744E-2</c:v>
                </c:pt>
                <c:pt idx="93">
                  <c:v>-2.4298305314204082E-2</c:v>
                </c:pt>
                <c:pt idx="94">
                  <c:v>-2.0218527869264466E-2</c:v>
                </c:pt>
                <c:pt idx="95">
                  <c:v>-1.6875456661390575E-2</c:v>
                </c:pt>
                <c:pt idx="96">
                  <c:v>-1.4154182339143376E-2</c:v>
                </c:pt>
                <c:pt idx="97">
                  <c:v>-1.1955344273851125E-2</c:v>
                </c:pt>
                <c:pt idx="98">
                  <c:v>-1.01932389757949E-2</c:v>
                </c:pt>
                <c:pt idx="99">
                  <c:v>-8.7941484994152521E-3</c:v>
                </c:pt>
                <c:pt idx="100">
                  <c:v>-7.6948617516483953E-3</c:v>
                </c:pt>
                <c:pt idx="101">
                  <c:v>-6.8413655043778063E-3</c:v>
                </c:pt>
                <c:pt idx="102">
                  <c:v>-6.1876851559101989E-3</c:v>
                </c:pt>
                <c:pt idx="103">
                  <c:v>-5.6948579997225177E-3</c:v>
                </c:pt>
                <c:pt idx="104">
                  <c:v>-5.3300240339075773E-3</c:v>
                </c:pt>
                <c:pt idx="105">
                  <c:v>-5.0656212581688337E-3</c:v>
                </c:pt>
                <c:pt idx="106">
                  <c:v>-4.8786740201128224E-3</c:v>
                </c:pt>
                <c:pt idx="107">
                  <c:v>-4.7501643412369348E-3</c:v>
                </c:pt>
                <c:pt idx="108">
                  <c:v>-4.6644773185610328E-3</c:v>
                </c:pt>
                <c:pt idx="109">
                  <c:v>-4.6089126958220438E-3</c:v>
                </c:pt>
                <c:pt idx="110">
                  <c:v>-4.5732555577150721E-3</c:v>
                </c:pt>
                <c:pt idx="111">
                  <c:v>-4.5493998457086307E-3</c:v>
                </c:pt>
                <c:pt idx="112">
                  <c:v>-4.5310190439958303E-3</c:v>
                </c:pt>
                <c:pt idx="113">
                  <c:v>-4.5132789550611906E-3</c:v>
                </c:pt>
                <c:pt idx="114">
                  <c:v>-4.4925879890607102E-3</c:v>
                </c:pt>
                <c:pt idx="115">
                  <c:v>-4.4663808402049081E-3</c:v>
                </c:pt>
                <c:pt idx="116">
                  <c:v>-4.4329318250862669E-3</c:v>
                </c:pt>
                <c:pt idx="117">
                  <c:v>-4.3911945192650339E-3</c:v>
                </c:pt>
                <c:pt idx="118">
                  <c:v>-4.3406646549773945E-3</c:v>
                </c:pt>
                <c:pt idx="119">
                  <c:v>-4.2812635390555506E-3</c:v>
                </c:pt>
                <c:pt idx="120">
                  <c:v>-4.2132395197091391E-3</c:v>
                </c:pt>
                <c:pt idx="121">
                  <c:v>-4.1370852766938176E-3</c:v>
                </c:pt>
                <c:pt idx="122">
                  <c:v>-4.0534689340415457E-3</c:v>
                </c:pt>
                <c:pt idx="123">
                  <c:v>-3.9631771999805799E-3</c:v>
                </c:pt>
                <c:pt idx="124">
                  <c:v>-3.8670689266393139E-3</c:v>
                </c:pt>
                <c:pt idx="125">
                  <c:v>-3.7660376540579834E-3</c:v>
                </c:pt>
                <c:pt idx="126">
                  <c:v>-3.6609818601804813E-3</c:v>
                </c:pt>
                <c:pt idx="127">
                  <c:v>-3.5527817819641823E-3</c:v>
                </c:pt>
                <c:pt idx="128">
                  <c:v>-3.4422818035133194E-3</c:v>
                </c:pt>
                <c:pt idx="129">
                  <c:v>-3.3302775260998195E-3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EA_output_wFG!$AQ$1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EA_output_wFG!$AQ$2:$AQ$132</c:f>
              <c:numCache>
                <c:formatCode>General</c:formatCode>
                <c:ptCount val="131"/>
                <c:pt idx="0">
                  <c:v>1.7648647988989701</c:v>
                </c:pt>
                <c:pt idx="1">
                  <c:v>1.86770737708546</c:v>
                </c:pt>
                <c:pt idx="2">
                  <c:v>1.70183828413242</c:v>
                </c:pt>
                <c:pt idx="3">
                  <c:v>1.83642174062227</c:v>
                </c:pt>
                <c:pt idx="4">
                  <c:v>2.1682746140016298</c:v>
                </c:pt>
                <c:pt idx="5">
                  <c:v>1.9007008984845699</c:v>
                </c:pt>
                <c:pt idx="6">
                  <c:v>1.7251778650818399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EA_output_wFG!$AN$1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EA_output_wFG!$AN$2:$AN$132</c:f>
              <c:numCache>
                <c:formatCode>General</c:formatCode>
                <c:ptCount val="131"/>
                <c:pt idx="0">
                  <c:v>0.85083862944263111</c:v>
                </c:pt>
                <c:pt idx="1">
                  <c:v>1.327916226551179</c:v>
                </c:pt>
                <c:pt idx="2">
                  <c:v>1.3863977738325592</c:v>
                </c:pt>
                <c:pt idx="3">
                  <c:v>1.5259522375289123</c:v>
                </c:pt>
                <c:pt idx="4">
                  <c:v>1.2832821032062283</c:v>
                </c:pt>
                <c:pt idx="5">
                  <c:v>1.2539287801926029</c:v>
                </c:pt>
                <c:pt idx="6">
                  <c:v>1.0591199983767861</c:v>
                </c:pt>
                <c:pt idx="7">
                  <c:v>-0.48059733251375603</c:v>
                </c:pt>
                <c:pt idx="8">
                  <c:v>-1.9835310622773732</c:v>
                </c:pt>
                <c:pt idx="9">
                  <c:v>-2.535561367790574</c:v>
                </c:pt>
                <c:pt idx="10">
                  <c:v>-2.683455360000893</c:v>
                </c:pt>
                <c:pt idx="11">
                  <c:v>-2.400029974596976</c:v>
                </c:pt>
                <c:pt idx="12">
                  <c:v>-2.0858125429722771</c:v>
                </c:pt>
                <c:pt idx="13">
                  <c:v>-2.1641914096911892</c:v>
                </c:pt>
                <c:pt idx="14">
                  <c:v>-2.1820932844965899</c:v>
                </c:pt>
                <c:pt idx="15">
                  <c:v>-1.8160709791861418</c:v>
                </c:pt>
                <c:pt idx="16">
                  <c:v>-1.6131144753487638</c:v>
                </c:pt>
                <c:pt idx="17">
                  <c:v>-1.4170363210808983</c:v>
                </c:pt>
                <c:pt idx="18">
                  <c:v>-1.8951398058011981</c:v>
                </c:pt>
                <c:pt idx="19">
                  <c:v>-2.4800444899806573</c:v>
                </c:pt>
                <c:pt idx="20">
                  <c:v>-2.7665719078612567</c:v>
                </c:pt>
                <c:pt idx="21">
                  <c:v>-3.1014867236933013</c:v>
                </c:pt>
                <c:pt idx="22">
                  <c:v>-3.3872010986154795</c:v>
                </c:pt>
                <c:pt idx="23">
                  <c:v>-3.4685939433600952</c:v>
                </c:pt>
                <c:pt idx="24">
                  <c:v>-3.618308024242646</c:v>
                </c:pt>
                <c:pt idx="25">
                  <c:v>-3.6491530280607201</c:v>
                </c:pt>
                <c:pt idx="26">
                  <c:v>-3.5544811884867129</c:v>
                </c:pt>
                <c:pt idx="27">
                  <c:v>-3.295587296995854</c:v>
                </c:pt>
                <c:pt idx="28">
                  <c:v>-3.4318756353642623</c:v>
                </c:pt>
                <c:pt idx="29">
                  <c:v>-3.159521563626746</c:v>
                </c:pt>
                <c:pt idx="30">
                  <c:v>-3.3102080950672041</c:v>
                </c:pt>
                <c:pt idx="31">
                  <c:v>-3.2060114265417932</c:v>
                </c:pt>
                <c:pt idx="32">
                  <c:v>-3.4784744539110584</c:v>
                </c:pt>
                <c:pt idx="33">
                  <c:v>-3.3661086206688</c:v>
                </c:pt>
                <c:pt idx="34">
                  <c:v>-3.471763256505342</c:v>
                </c:pt>
                <c:pt idx="35">
                  <c:v>-3.6607554377261069</c:v>
                </c:pt>
                <c:pt idx="36">
                  <c:v>-3.5229156412403282</c:v>
                </c:pt>
                <c:pt idx="37">
                  <c:v>-3.3120125150734703</c:v>
                </c:pt>
                <c:pt idx="38">
                  <c:v>-3.2629708337689518</c:v>
                </c:pt>
                <c:pt idx="39">
                  <c:v>-3.0248390718865146</c:v>
                </c:pt>
                <c:pt idx="40">
                  <c:v>-2.8693699504552055</c:v>
                </c:pt>
                <c:pt idx="41">
                  <c:v>-2.7953374981216212</c:v>
                </c:pt>
                <c:pt idx="42">
                  <c:v>-2.6714465814669683</c:v>
                </c:pt>
                <c:pt idx="43">
                  <c:v>-2.6502440294268896</c:v>
                </c:pt>
                <c:pt idx="44">
                  <c:v>-2.5983011200216866</c:v>
                </c:pt>
                <c:pt idx="45">
                  <c:v>-2.3612067646552468</c:v>
                </c:pt>
                <c:pt idx="46">
                  <c:v>-2.4343886007632665</c:v>
                </c:pt>
                <c:pt idx="47">
                  <c:v>-2.4111687742343428</c:v>
                </c:pt>
                <c:pt idx="48">
                  <c:v>-2.2558627910252511</c:v>
                </c:pt>
                <c:pt idx="49">
                  <c:v>-2.1907684384729618</c:v>
                </c:pt>
                <c:pt idx="50">
                  <c:v>-1.9791868929335594</c:v>
                </c:pt>
                <c:pt idx="51">
                  <c:v>-2.0502485664688348</c:v>
                </c:pt>
                <c:pt idx="52">
                  <c:v>-2.7822425322370949</c:v>
                </c:pt>
                <c:pt idx="53">
                  <c:v>-3.8089918781162297</c:v>
                </c:pt>
                <c:pt idx="54">
                  <c:v>-4.5386754911224045</c:v>
                </c:pt>
                <c:pt idx="55">
                  <c:v>-5.5990243352430156</c:v>
                </c:pt>
                <c:pt idx="56">
                  <c:v>-5.7212333028145039</c:v>
                </c:pt>
                <c:pt idx="57">
                  <c:v>-4.1093906000819302</c:v>
                </c:pt>
                <c:pt idx="58">
                  <c:v>-3.1218122655749476</c:v>
                </c:pt>
                <c:pt idx="59">
                  <c:v>-3.2259557691190697</c:v>
                </c:pt>
                <c:pt idx="60">
                  <c:v>-2.9427875934101975</c:v>
                </c:pt>
                <c:pt idx="61">
                  <c:v>-2.5683613111302708</c:v>
                </c:pt>
                <c:pt idx="62">
                  <c:v>-2.0640498302238321</c:v>
                </c:pt>
                <c:pt idx="63">
                  <c:v>-1.5523434968992316</c:v>
                </c:pt>
                <c:pt idx="64">
                  <c:v>-0.89693560892806157</c:v>
                </c:pt>
                <c:pt idx="65">
                  <c:v>-0.36586035576742315</c:v>
                </c:pt>
                <c:pt idx="66">
                  <c:v>1.3967323770688989E-2</c:v>
                </c:pt>
                <c:pt idx="67">
                  <c:v>-0.10440733642814304</c:v>
                </c:pt>
                <c:pt idx="68">
                  <c:v>0.12356865973633124</c:v>
                </c:pt>
                <c:pt idx="69">
                  <c:v>-3.0257372142455052E-2</c:v>
                </c:pt>
                <c:pt idx="70">
                  <c:v>-0.18051440053594203</c:v>
                </c:pt>
                <c:pt idx="71">
                  <c:v>-0.31599079510814199</c:v>
                </c:pt>
                <c:pt idx="72">
                  <c:v>-0.43434348929807098</c:v>
                </c:pt>
                <c:pt idx="73">
                  <c:v>-0.536318615499351</c:v>
                </c:pt>
                <c:pt idx="74">
                  <c:v>-0.62358931815994512</c:v>
                </c:pt>
                <c:pt idx="75">
                  <c:v>-0.69796989280415911</c:v>
                </c:pt>
                <c:pt idx="76">
                  <c:v>-0.76114998749527873</c:v>
                </c:pt>
                <c:pt idx="77">
                  <c:v>-0.81462215111756331</c:v>
                </c:pt>
                <c:pt idx="78">
                  <c:v>-0.85967854063712379</c:v>
                </c:pt>
                <c:pt idx="79">
                  <c:v>-0.89743000908171155</c:v>
                </c:pt>
                <c:pt idx="80">
                  <c:v>-0.92883032564218726</c:v>
                </c:pt>
                <c:pt idx="81">
                  <c:v>-0.95469948895872392</c:v>
                </c:pt>
                <c:pt idx="82">
                  <c:v>-0.97574430075812502</c:v>
                </c:pt>
                <c:pt idx="83">
                  <c:v>-0.99257590237376236</c:v>
                </c:pt>
                <c:pt idx="84">
                  <c:v>-1.0057244997993682</c:v>
                </c:pt>
                <c:pt idx="85">
                  <c:v>-1.0156516479088975</c:v>
                </c:pt>
                <c:pt idx="86">
                  <c:v>-1.0227604730206963</c:v>
                </c:pt>
                <c:pt idx="87">
                  <c:v>-1.0274041765473536</c:v>
                </c:pt>
                <c:pt idx="88">
                  <c:v>-1.0298931150516815</c:v>
                </c:pt>
                <c:pt idx="89">
                  <c:v>-1.0305007057352666</c:v>
                </c:pt>
                <c:pt idx="90">
                  <c:v>-1.0294683650643628</c:v>
                </c:pt>
                <c:pt idx="91">
                  <c:v>-1.0270096526748336</c:v>
                </c:pt>
                <c:pt idx="92">
                  <c:v>-1.0233137626069695</c:v>
                </c:pt>
                <c:pt idx="93">
                  <c:v>-1.0185484786860091</c:v>
                </c:pt>
                <c:pt idx="94">
                  <c:v>-1.0128626898202686</c:v>
                </c:pt>
                <c:pt idx="95">
                  <c:v>-1.0063885435104982</c:v>
                </c:pt>
                <c:pt idx="96">
                  <c:v>-0.99924330140103135</c:v>
                </c:pt>
                <c:pt idx="97">
                  <c:v>-0.99153094877521786</c:v>
                </c:pt>
                <c:pt idx="98">
                  <c:v>-0.98334360009550226</c:v>
                </c:pt>
                <c:pt idx="99">
                  <c:v>-0.97476273466334207</c:v>
                </c:pt>
                <c:pt idx="100">
                  <c:v>-0.96586028992775697</c:v>
                </c:pt>
                <c:pt idx="101">
                  <c:v>-0.95669963465511343</c:v>
                </c:pt>
                <c:pt idx="102">
                  <c:v>-0.94733643987193972</c:v>
                </c:pt>
                <c:pt idx="103">
                  <c:v>-0.93781946203093602</c:v>
                </c:pt>
                <c:pt idx="104">
                  <c:v>-0.9281912500763313</c:v>
                </c:pt>
                <c:pt idx="105">
                  <c:v>-0.9184887858731462</c:v>
                </c:pt>
                <c:pt idx="106">
                  <c:v>-0.90874406571065114</c:v>
                </c:pt>
                <c:pt idx="107">
                  <c:v>-0.89898462920628641</c:v>
                </c:pt>
                <c:pt idx="108">
                  <c:v>-0.88923404084940794</c:v>
                </c:pt>
                <c:pt idx="109">
                  <c:v>-0.87951232857519013</c:v>
                </c:pt>
                <c:pt idx="110">
                  <c:v>-0.86983638309849698</c:v>
                </c:pt>
                <c:pt idx="111">
                  <c:v>-0.86022032122516834</c:v>
                </c:pt>
                <c:pt idx="112">
                  <c:v>-0.85067581596134156</c:v>
                </c:pt>
                <c:pt idx="113">
                  <c:v>-0.84121239593376929</c:v>
                </c:pt>
                <c:pt idx="114">
                  <c:v>-0.8318377163942523</c:v>
                </c:pt>
                <c:pt idx="115">
                  <c:v>-0.82255780389255428</c:v>
                </c:pt>
                <c:pt idx="116">
                  <c:v>-0.81337727655107195</c:v>
                </c:pt>
                <c:pt idx="117">
                  <c:v>-0.80429954175084806</c:v>
                </c:pt>
                <c:pt idx="118">
                  <c:v>-0.7953269729341963</c:v>
                </c:pt>
                <c:pt idx="119">
                  <c:v>-0.78646106713819319</c:v>
                </c:pt>
                <c:pt idx="120">
                  <c:v>-0.77770258479123799</c:v>
                </c:pt>
                <c:pt idx="121">
                  <c:v>-0.76905167322833579</c:v>
                </c:pt>
                <c:pt idx="122">
                  <c:v>-0.76050797530768166</c:v>
                </c:pt>
                <c:pt idx="123">
                  <c:v>-0.75207072443982215</c:v>
                </c:pt>
                <c:pt idx="124">
                  <c:v>-0.74373882727035379</c:v>
                </c:pt>
                <c:pt idx="125">
                  <c:v>-0.73551093518720501</c:v>
                </c:pt>
                <c:pt idx="126">
                  <c:v>-0.72738550575395589</c:v>
                </c:pt>
                <c:pt idx="127">
                  <c:v>-0.71936085510131798</c:v>
                </c:pt>
                <c:pt idx="128">
                  <c:v>-0.7114352022402004</c:v>
                </c:pt>
                <c:pt idx="129">
                  <c:v>-0.70360670619182497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EA_output_wFG!$AP$1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EA_output_wFG!$AP$2:$AP$132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7B-440D-BD5D-B9C069D9F2BA}"/>
            </c:ext>
          </c:extLst>
        </c:ser>
        <c:ser>
          <c:idx val="2"/>
          <c:order val="1"/>
          <c:tx>
            <c:strRef>
              <c:f>EA_output_wFG!$AK$1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7B-440D-BD5D-B9C069D9F2BA}"/>
            </c:ext>
          </c:extLst>
        </c:ser>
        <c:ser>
          <c:idx val="3"/>
          <c:order val="2"/>
          <c:tx>
            <c:strRef>
              <c:f>EA_output_wFG!$AJ$1</c:f>
              <c:strCache>
                <c:ptCount val="1"/>
                <c:pt idx="0">
                  <c:v>EC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7B-440D-BD5D-B9C069D9F2BA}"/>
            </c:ext>
          </c:extLst>
        </c:ser>
        <c:ser>
          <c:idx val="4"/>
          <c:order val="3"/>
          <c:tx>
            <c:strRef>
              <c:f>EA_output_wFG!$AL$1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7B-440D-BD5D-B9C069D9F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growth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9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image" Target="../media/image11.png"/><Relationship Id="rId1" Type="http://schemas.openxmlformats.org/officeDocument/2006/relationships/customXml" Target="../ink/ink1.xml"/><Relationship Id="rId4" Type="http://schemas.openxmlformats.org/officeDocument/2006/relationships/chart" Target="../charts/chart39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5" Type="http://schemas.openxmlformats.org/officeDocument/2006/relationships/chart" Target="../charts/chart44.xml"/><Relationship Id="rId4" Type="http://schemas.openxmlformats.org/officeDocument/2006/relationships/chart" Target="../charts/chart43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5" Type="http://schemas.openxmlformats.org/officeDocument/2006/relationships/image" Target="../media/image2.png"/><Relationship Id="rId4" Type="http://schemas.openxmlformats.org/officeDocument/2006/relationships/chart" Target="../charts/chart48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5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Relationship Id="rId5" Type="http://schemas.openxmlformats.org/officeDocument/2006/relationships/chart" Target="../charts/chart55.xml"/><Relationship Id="rId4" Type="http://schemas.openxmlformats.org/officeDocument/2006/relationships/chart" Target="../charts/chart54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image" Target="../media/image11.png"/><Relationship Id="rId1" Type="http://schemas.openxmlformats.org/officeDocument/2006/relationships/customXml" Target="../ink/ink3.xml"/><Relationship Id="rId4" Type="http://schemas.openxmlformats.org/officeDocument/2006/relationships/chart" Target="../charts/chart58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1.xml"/><Relationship Id="rId7" Type="http://schemas.openxmlformats.org/officeDocument/2006/relationships/chart" Target="../charts/chart65.xml"/><Relationship Id="rId2" Type="http://schemas.openxmlformats.org/officeDocument/2006/relationships/chart" Target="../charts/chart60.xml"/><Relationship Id="rId1" Type="http://schemas.openxmlformats.org/officeDocument/2006/relationships/chart" Target="../charts/chart59.xml"/><Relationship Id="rId6" Type="http://schemas.openxmlformats.org/officeDocument/2006/relationships/chart" Target="../charts/chart64.xml"/><Relationship Id="rId5" Type="http://schemas.openxmlformats.org/officeDocument/2006/relationships/chart" Target="../charts/chart63.xml"/><Relationship Id="rId4" Type="http://schemas.openxmlformats.org/officeDocument/2006/relationships/chart" Target="../charts/chart62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8.xml"/><Relationship Id="rId2" Type="http://schemas.openxmlformats.org/officeDocument/2006/relationships/image" Target="../media/image11.png"/><Relationship Id="rId1" Type="http://schemas.openxmlformats.org/officeDocument/2006/relationships/customXml" Target="../ink/ink4.xml"/><Relationship Id="rId4" Type="http://schemas.openxmlformats.org/officeDocument/2006/relationships/chart" Target="../charts/chart6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503367</xdr:colOff>
      <xdr:row>237</xdr:row>
      <xdr:rowOff>100037</xdr:rowOff>
    </xdr:from>
    <xdr:to>
      <xdr:col>43</xdr:col>
      <xdr:colOff>503367</xdr:colOff>
      <xdr:row>256</xdr:row>
      <xdr:rowOff>138137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2633D0-4171-4D5C-9F41-A728BA3732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521804</xdr:colOff>
      <xdr:row>258</xdr:row>
      <xdr:rowOff>16566</xdr:rowOff>
    </xdr:from>
    <xdr:to>
      <xdr:col>43</xdr:col>
      <xdr:colOff>488923</xdr:colOff>
      <xdr:row>276</xdr:row>
      <xdr:rowOff>146002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74E11D-0489-45FD-957D-B9083AF54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279</xdr:row>
      <xdr:rowOff>0</xdr:rowOff>
    </xdr:from>
    <xdr:to>
      <xdr:col>43</xdr:col>
      <xdr:colOff>580032</xdr:colOff>
      <xdr:row>297</xdr:row>
      <xdr:rowOff>129436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BBDA74-1884-40B8-9681-761F5FBE5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299</xdr:row>
      <xdr:rowOff>0</xdr:rowOff>
    </xdr:from>
    <xdr:to>
      <xdr:col>43</xdr:col>
      <xdr:colOff>580032</xdr:colOff>
      <xdr:row>317</xdr:row>
      <xdr:rowOff>129436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F6ECA7E-BC5E-40BC-AC2E-7A2A0233E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319</xdr:row>
      <xdr:rowOff>0</xdr:rowOff>
    </xdr:from>
    <xdr:to>
      <xdr:col>43</xdr:col>
      <xdr:colOff>580032</xdr:colOff>
      <xdr:row>337</xdr:row>
      <xdr:rowOff>129436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C2A313-FABC-43DD-B8EE-721047F70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205858</xdr:colOff>
      <xdr:row>1</xdr:row>
      <xdr:rowOff>52486</xdr:rowOff>
    </xdr:from>
    <xdr:to>
      <xdr:col>65</xdr:col>
      <xdr:colOff>335187</xdr:colOff>
      <xdr:row>28</xdr:row>
      <xdr:rowOff>155356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0.14695</cdr:x>
      <cdr:y>0.16123</cdr:y>
    </cdr:from>
    <cdr:to>
      <cdr:x>0.97104</cdr:x>
      <cdr:y>0.85289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644961" y="861254"/>
          <a:ext cx="3617050" cy="3694534"/>
          <a:chOff x="560456" y="422510"/>
          <a:chExt cx="3172091" cy="3238528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60456" y="67010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24684" y="498018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62</xdr:col>
      <xdr:colOff>0</xdr:colOff>
      <xdr:row>34</xdr:row>
      <xdr:rowOff>0</xdr:rowOff>
    </xdr:from>
    <xdr:to>
      <xdr:col>69</xdr:col>
      <xdr:colOff>129708</xdr:colOff>
      <xdr:row>61</xdr:row>
      <xdr:rowOff>101809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0155BE-EDB4-F30B-7E07-7E1FFA38D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144722" y="6596944"/>
          <a:ext cx="4389500" cy="5340559"/>
        </a:xfrm>
        <a:prstGeom prst="rect">
          <a:avLst/>
        </a:prstGeom>
      </xdr:spPr>
    </xdr:pic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0.18394</cdr:x>
      <cdr:y>0.15593</cdr:y>
    </cdr:from>
    <cdr:to>
      <cdr:x>1</cdr:x>
      <cdr:y>0.85816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7348" y="832901"/>
          <a:ext cx="3581772" cy="3751075"/>
          <a:chOff x="591394" y="374464"/>
          <a:chExt cx="3141153" cy="3288090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07552" y="43024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91394" y="41498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215852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702472" y="45499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743693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85672" y="499491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317604" y="374464"/>
            <a:ext cx="401681" cy="132669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63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0.12886</cdr:x>
      <cdr:y>0.15217</cdr:y>
    </cdr:from>
    <cdr:to>
      <cdr:x>0.9188</cdr:x>
      <cdr:y>0.85163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565575" y="812850"/>
          <a:ext cx="3467130" cy="3736220"/>
          <a:chOff x="691944" y="349157"/>
          <a:chExt cx="3040603" cy="3275069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238489" y="349157"/>
            <a:ext cx="299211" cy="136631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691944" y="505378"/>
            <a:ext cx="436473" cy="124929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Initial reaction to the GFC</a:t>
            </a:r>
          </a:p>
          <a:p xmlns:a="http://schemas.openxmlformats.org/drawingml/2006/main">
            <a:r>
              <a:rPr lang="en-US" sz="1000" baseline="0"/>
              <a:t>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976085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34846</xdr:rowOff>
    </xdr:from>
    <xdr:to>
      <xdr:col>63</xdr:col>
      <xdr:colOff>429485</xdr:colOff>
      <xdr:row>31</xdr:row>
      <xdr:rowOff>75370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0.09079</cdr:y>
    </cdr:from>
    <cdr:to>
      <cdr:x>0.83602</cdr:x>
      <cdr:y>0.83897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8874" y="448409"/>
          <a:ext cx="2263775" cy="3695331"/>
          <a:chOff x="1009057" y="412572"/>
          <a:chExt cx="2260495" cy="318374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12572"/>
            <a:ext cx="496310" cy="116373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Euro debt</a:t>
            </a:r>
            <a:r>
              <a:rPr lang="en-US" sz="1000" baseline="0"/>
              <a:t> crisis and </a:t>
            </a:r>
            <a:br>
              <a:rPr lang="en-US" sz="1000" baseline="0"/>
            </a:br>
            <a:r>
              <a:rPr lang="en-US" sz="1000" baseline="0"/>
              <a:t>ELB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909606"/>
            <a:ext cx="340231" cy="10640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06329" y="429499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59066" y="687303"/>
            <a:ext cx="210486" cy="139986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- Loose policies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470590" y="43325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423328" y="467235"/>
            <a:ext cx="336762" cy="172980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  <cdr:relSizeAnchor xmlns:cdr="http://schemas.openxmlformats.org/drawingml/2006/chartDrawing">
    <cdr:from>
      <cdr:x>0.85889</cdr:x>
      <cdr:y>0.0999</cdr:y>
    </cdr:from>
    <cdr:to>
      <cdr:x>0.86071</cdr:x>
      <cdr:y>0.84321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C43DEF69-B761-6DA8-8DD0-1153D409F76D}"/>
            </a:ext>
          </a:extLst>
        </cdr:cNvPr>
        <cdr:cNvCxnSpPr/>
      </cdr:nvCxnSpPr>
      <cdr:spPr>
        <a:xfrm xmlns:a="http://schemas.openxmlformats.org/drawingml/2006/main">
          <a:off x="3315277" y="418811"/>
          <a:ext cx="7025" cy="3116082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352425</xdr:colOff>
      <xdr:row>226</xdr:row>
      <xdr:rowOff>57150</xdr:rowOff>
    </xdr:from>
    <xdr:to>
      <xdr:col>39</xdr:col>
      <xdr:colOff>523875</xdr:colOff>
      <xdr:row>245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87C768-D5C3-43EA-9935-A58CDE693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257735</xdr:colOff>
      <xdr:row>9</xdr:row>
      <xdr:rowOff>22412</xdr:rowOff>
    </xdr:from>
    <xdr:to>
      <xdr:col>75</xdr:col>
      <xdr:colOff>398929</xdr:colOff>
      <xdr:row>28</xdr:row>
      <xdr:rowOff>60512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BA0C7B-50DB-4C1C-9668-99F78223F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CFBC4-4804-4CD2-BCF4-E6CC7BB85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F3DF1D-7B5F-47F4-993C-13BFF9CD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D26B27-94BE-41A9-88B3-08836E863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0</xdr:colOff>
      <xdr:row>229</xdr:row>
      <xdr:rowOff>0</xdr:rowOff>
    </xdr:from>
    <xdr:to>
      <xdr:col>39</xdr:col>
      <xdr:colOff>171450</xdr:colOff>
      <xdr:row>248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7C8022-AF45-4C84-A291-C9291C1B4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42</xdr:col>
      <xdr:colOff>0</xdr:colOff>
      <xdr:row>214</xdr:row>
      <xdr:rowOff>0</xdr:rowOff>
    </xdr:from>
    <xdr:ext cx="5474682" cy="3657917"/>
    <xdr:pic>
      <xdr:nvPicPr>
        <xdr:cNvPr id="6" name="Picture 5">
          <a:extLst>
            <a:ext uri="{FF2B5EF4-FFF2-40B4-BE49-F238E27FC236}">
              <a16:creationId xmlns:a16="http://schemas.microsoft.com/office/drawing/2014/main" id="{6BFB26F4-E7F3-4134-ACE9-227F8B45B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803100" y="40767000"/>
          <a:ext cx="5474682" cy="3657917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373155</xdr:colOff>
      <xdr:row>10</xdr:row>
      <xdr:rowOff>32497</xdr:rowOff>
    </xdr:from>
    <xdr:to>
      <xdr:col>55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6163</xdr:colOff>
      <xdr:row>31</xdr:row>
      <xdr:rowOff>9525</xdr:rowOff>
    </xdr:from>
    <xdr:to>
      <xdr:col>49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55</xdr:row>
      <xdr:rowOff>0</xdr:rowOff>
    </xdr:from>
    <xdr:to>
      <xdr:col>50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571501</xdr:colOff>
      <xdr:row>80</xdr:row>
      <xdr:rowOff>123265</xdr:rowOff>
    </xdr:from>
    <xdr:to>
      <xdr:col>58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571501</xdr:colOff>
      <xdr:row>104</xdr:row>
      <xdr:rowOff>123265</xdr:rowOff>
    </xdr:from>
    <xdr:to>
      <xdr:col>58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0</xdr:colOff>
      <xdr:row>55</xdr:row>
      <xdr:rowOff>0</xdr:rowOff>
    </xdr:from>
    <xdr:to>
      <xdr:col>59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89645</xdr:colOff>
      <xdr:row>29</xdr:row>
      <xdr:rowOff>56029</xdr:rowOff>
    </xdr:from>
    <xdr:to>
      <xdr:col>68</xdr:col>
      <xdr:colOff>230839</xdr:colOff>
      <xdr:row>48</xdr:row>
      <xdr:rowOff>94129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2972DD2-F5D3-4F02-A448-76FE5B044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Chart%20US.xlsx" TargetMode="External"/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Update%20of%20Chart%20US.xlsx" TargetMode="External"/><Relationship Id="rId2" Type="http://schemas.openxmlformats.org/officeDocument/2006/relationships/externalLinkPath" Target="file:///C:\Mac\Home\Documents\GitHub\rstarBrookings2017\Main%20results\US\Update%20of%20Chart%20US.xlsx" TargetMode="External"/><Relationship Id="rId1" Type="http://schemas.openxmlformats.org/officeDocument/2006/relationships/externalLinkPath" Target="/Mac/Home/Documents/GitHub/rstarBrookings2017/Main%20results/US/Update%20of%20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</row>
        <row r="5">
          <cell r="A5">
            <v>17441</v>
          </cell>
        </row>
        <row r="6">
          <cell r="A6">
            <v>17533</v>
          </cell>
        </row>
        <row r="7">
          <cell r="A7">
            <v>17624</v>
          </cell>
        </row>
        <row r="8">
          <cell r="A8">
            <v>17715</v>
          </cell>
        </row>
        <row r="9">
          <cell r="A9">
            <v>17807</v>
          </cell>
        </row>
        <row r="10">
          <cell r="A10">
            <v>17899</v>
          </cell>
        </row>
        <row r="11">
          <cell r="A11">
            <v>17989</v>
          </cell>
        </row>
        <row r="12">
          <cell r="A12">
            <v>18080</v>
          </cell>
        </row>
        <row r="13">
          <cell r="A13">
            <v>18172</v>
          </cell>
        </row>
        <row r="14">
          <cell r="A14">
            <v>18264</v>
          </cell>
        </row>
        <row r="15">
          <cell r="A15">
            <v>18354</v>
          </cell>
        </row>
        <row r="16">
          <cell r="A16">
            <v>18445</v>
          </cell>
        </row>
        <row r="17">
          <cell r="A17">
            <v>18537</v>
          </cell>
        </row>
        <row r="18">
          <cell r="A18">
            <v>18629</v>
          </cell>
        </row>
        <row r="19">
          <cell r="A19">
            <v>18719</v>
          </cell>
        </row>
        <row r="20">
          <cell r="A20">
            <v>18810</v>
          </cell>
        </row>
        <row r="21">
          <cell r="A21">
            <v>18902</v>
          </cell>
        </row>
        <row r="22">
          <cell r="A22">
            <v>18994</v>
          </cell>
        </row>
        <row r="23">
          <cell r="A23">
            <v>19085</v>
          </cell>
        </row>
        <row r="24">
          <cell r="A24">
            <v>19176</v>
          </cell>
        </row>
        <row r="25">
          <cell r="A25">
            <v>19268</v>
          </cell>
        </row>
        <row r="26">
          <cell r="A26">
            <v>19360</v>
          </cell>
        </row>
        <row r="27">
          <cell r="A27">
            <v>19450</v>
          </cell>
        </row>
        <row r="28">
          <cell r="A28">
            <v>19541</v>
          </cell>
        </row>
        <row r="29">
          <cell r="A29">
            <v>19633</v>
          </cell>
        </row>
        <row r="30">
          <cell r="A30">
            <v>19725</v>
          </cell>
        </row>
        <row r="31">
          <cell r="A31">
            <v>19815</v>
          </cell>
        </row>
        <row r="32">
          <cell r="A32">
            <v>19906</v>
          </cell>
        </row>
        <row r="33">
          <cell r="A33">
            <v>19998</v>
          </cell>
        </row>
        <row r="34">
          <cell r="A34">
            <v>20090</v>
          </cell>
        </row>
        <row r="35">
          <cell r="A35">
            <v>20180</v>
          </cell>
        </row>
        <row r="36">
          <cell r="A36">
            <v>20271</v>
          </cell>
        </row>
        <row r="37">
          <cell r="A37">
            <v>20363</v>
          </cell>
        </row>
        <row r="38">
          <cell r="A38">
            <v>20455</v>
          </cell>
        </row>
        <row r="39">
          <cell r="A39">
            <v>20546</v>
          </cell>
        </row>
        <row r="40">
          <cell r="A40">
            <v>20637</v>
          </cell>
        </row>
        <row r="41">
          <cell r="A41">
            <v>20729</v>
          </cell>
        </row>
        <row r="42">
          <cell r="A42">
            <v>20821</v>
          </cell>
        </row>
        <row r="43">
          <cell r="A43">
            <v>20911</v>
          </cell>
        </row>
        <row r="44">
          <cell r="A44">
            <v>21002</v>
          </cell>
        </row>
        <row r="45">
          <cell r="A45">
            <v>21094</v>
          </cell>
        </row>
        <row r="46">
          <cell r="A46">
            <v>21186</v>
          </cell>
        </row>
        <row r="47">
          <cell r="A47">
            <v>21276</v>
          </cell>
        </row>
        <row r="48">
          <cell r="A48">
            <v>21367</v>
          </cell>
        </row>
        <row r="49">
          <cell r="A49">
            <v>21459</v>
          </cell>
        </row>
        <row r="50">
          <cell r="A50">
            <v>21551</v>
          </cell>
        </row>
        <row r="51">
          <cell r="A51">
            <v>21641</v>
          </cell>
        </row>
        <row r="52">
          <cell r="A52">
            <v>21732</v>
          </cell>
        </row>
        <row r="53">
          <cell r="A53">
            <v>21824</v>
          </cell>
          <cell r="G53">
            <v>3.57</v>
          </cell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Counterfactual_charts"/>
      <sheetName val="US_core_with_text"/>
      <sheetName val="US_output_with_text"/>
      <sheetName val="US_raw_policy_shocks_with_text"/>
      <sheetName val="Output gap"/>
      <sheetName val="Raw_Policy_Shocks"/>
      <sheetName val="Chart 1 -panel 2 - spread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_DELTA"/>
      <sheetName val="US_output_withoutFG_noYC"/>
      <sheetName val="US_output_w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V1" t="str">
            <v>Δr* HLW</v>
          </cell>
          <cell r="AW1" t="str">
            <v>Δr* DSGE</v>
          </cell>
          <cell r="AX1" t="str">
            <v>Actual Real Rate Gap</v>
          </cell>
          <cell r="AY1" t="str">
            <v>Counterfactual  Real Rate Gap</v>
          </cell>
          <cell r="AZ1" t="str">
            <v>Actual Output Growth</v>
          </cell>
          <cell r="BA1" t="str">
            <v>Counterfactual  Output Growth</v>
          </cell>
          <cell r="BB1" t="str">
            <v>Output (deviation from baseline)</v>
          </cell>
          <cell r="BC1" t="str">
            <v>Inflation (deviation from baseline)</v>
          </cell>
        </row>
        <row r="247">
          <cell r="AU247" t="str">
            <v>2020Q4</v>
          </cell>
          <cell r="AV247">
            <v>0</v>
          </cell>
          <cell r="AW247">
            <v>0</v>
          </cell>
          <cell r="AX247">
            <v>-1.874517207</v>
          </cell>
          <cell r="AY247">
            <v>-1.874517207</v>
          </cell>
          <cell r="AZ247">
            <v>3.6356800840000001</v>
          </cell>
          <cell r="BA247">
            <v>3.6356800840000001</v>
          </cell>
          <cell r="BB247">
            <v>0</v>
          </cell>
          <cell r="BC247">
            <v>0</v>
          </cell>
        </row>
        <row r="248">
          <cell r="AU248" t="str">
            <v>2021Q1</v>
          </cell>
          <cell r="AV248">
            <v>0.12939999999999996</v>
          </cell>
          <cell r="AW248">
            <v>0.212518123</v>
          </cell>
          <cell r="AX248">
            <v>-2.6544371660000001</v>
          </cell>
          <cell r="AY248">
            <v>-2.5713190429999999</v>
          </cell>
          <cell r="AZ248">
            <v>4.7870185479999998</v>
          </cell>
          <cell r="BA248">
            <v>4.5822030066555506</v>
          </cell>
          <cell r="BB248">
            <v>-5.1203885336112198E-2</v>
          </cell>
          <cell r="BC248">
            <v>-8.830798216498E-4</v>
          </cell>
        </row>
        <row r="249">
          <cell r="AU249" t="str">
            <v>2021Q2</v>
          </cell>
          <cell r="AV249">
            <v>0.24419999999999997</v>
          </cell>
          <cell r="AW249">
            <v>0.34648156299999999</v>
          </cell>
          <cell r="AX249">
            <v>-3.6323085220000002</v>
          </cell>
          <cell r="AY249">
            <v>-3.5300269590000002</v>
          </cell>
          <cell r="AZ249">
            <v>5.5175822119999998</v>
          </cell>
          <cell r="BA249">
            <v>5.3431796799521472</v>
          </cell>
          <cell r="BB249">
            <v>-9.4804518348075503E-2</v>
          </cell>
          <cell r="BC249">
            <v>-1.3839476098358001E-3</v>
          </cell>
        </row>
        <row r="250">
          <cell r="AU250" t="str">
            <v>2021Q3</v>
          </cell>
          <cell r="AV250">
            <v>0.23310000000000008</v>
          </cell>
          <cell r="AW250">
            <v>0.31359805400000001</v>
          </cell>
          <cell r="AX250">
            <v>-3.8116592300000001</v>
          </cell>
          <cell r="AY250">
            <v>-3.7311611760000001</v>
          </cell>
          <cell r="AZ250">
            <v>2.659694048</v>
          </cell>
          <cell r="BA250">
            <v>2.5828995346998691</v>
          </cell>
          <cell r="BB250">
            <v>-0.114003146673108</v>
          </cell>
          <cell r="BC250">
            <v>-1.4457019897320001E-3</v>
          </cell>
        </row>
        <row r="251">
          <cell r="AU251" t="str">
            <v>2021Q4</v>
          </cell>
          <cell r="AV251">
            <v>0.50470000000000015</v>
          </cell>
          <cell r="AW251">
            <v>0.46144093600000002</v>
          </cell>
          <cell r="AX251">
            <v>-4.1817912340000003</v>
          </cell>
          <cell r="AY251">
            <v>-4.2250502980000002</v>
          </cell>
          <cell r="AZ251">
            <v>6.3927319520000001</v>
          </cell>
          <cell r="BA251">
            <v>6.626029344023765</v>
          </cell>
          <cell r="BB251">
            <v>-5.5678798667166698E-2</v>
          </cell>
          <cell r="BC251">
            <v>-2.7411779041103701E-4</v>
          </cell>
        </row>
        <row r="252">
          <cell r="AU252" t="str">
            <v>2022Q1</v>
          </cell>
          <cell r="AV252">
            <v>0.24170000000000003</v>
          </cell>
          <cell r="AW252">
            <v>0.71721797700000001</v>
          </cell>
          <cell r="AX252">
            <v>-4.5092219839999998</v>
          </cell>
          <cell r="AY252">
            <v>-4.0337040069999999</v>
          </cell>
          <cell r="AZ252">
            <v>-1.811385652</v>
          </cell>
          <cell r="BA252">
            <v>-2.9591286790140301</v>
          </cell>
          <cell r="BB252">
            <v>-0.34261455542067398</v>
          </cell>
          <cell r="BC252">
            <v>-5.4513582074479702E-3</v>
          </cell>
        </row>
        <row r="253">
          <cell r="AU253" t="str">
            <v>2022Q2</v>
          </cell>
          <cell r="AV253">
            <v>-5.9900000000000064E-2</v>
          </cell>
          <cell r="AW253">
            <v>0.71185336200000005</v>
          </cell>
          <cell r="AX253">
            <v>-4.026123514</v>
          </cell>
          <cell r="AY253">
            <v>-3.2543701519999999</v>
          </cell>
          <cell r="AZ253">
            <v>-0.520996668</v>
          </cell>
          <cell r="BA253">
            <v>-1.9421576197977899</v>
          </cell>
          <cell r="BB253">
            <v>-0.69790479337012401</v>
          </cell>
          <cell r="BC253">
            <v>-1.0201865448101999E-2</v>
          </cell>
        </row>
        <row r="254">
          <cell r="AU254" t="str">
            <v>2022Q3</v>
          </cell>
          <cell r="AV254">
            <v>8.0699999999999994E-2</v>
          </cell>
          <cell r="AW254">
            <v>1.1228969069999999</v>
          </cell>
          <cell r="AX254">
            <v>-2.1618436609999998</v>
          </cell>
          <cell r="AY254">
            <v>-1.1196467539999999</v>
          </cell>
          <cell r="AZ254">
            <v>1.8572650719999999</v>
          </cell>
          <cell r="BA254">
            <v>0.1890245777049</v>
          </cell>
          <cell r="BB254">
            <v>-1.1149649169439</v>
          </cell>
          <cell r="BC254">
            <v>-1.5347895271589E-2</v>
          </cell>
        </row>
        <row r="255">
          <cell r="AU255" t="str">
            <v>2022Q4</v>
          </cell>
          <cell r="AV255">
            <v>2.1700000000000053E-2</v>
          </cell>
          <cell r="AW255">
            <v>1.091197556</v>
          </cell>
          <cell r="AX255">
            <v>-0.48398215700000002</v>
          </cell>
          <cell r="AY255">
            <v>0.58551539899999994</v>
          </cell>
          <cell r="AZ255">
            <v>2.452445692</v>
          </cell>
          <cell r="BA255">
            <v>1.1691703784365</v>
          </cell>
          <cell r="BB255">
            <v>-1.4357837453347699</v>
          </cell>
          <cell r="BC255">
            <v>-1.8321971424081599E-2</v>
          </cell>
        </row>
        <row r="256">
          <cell r="AU256" t="str">
            <v>2023Q1</v>
          </cell>
          <cell r="AV256">
            <v>7.9000000000000181E-3</v>
          </cell>
          <cell r="AW256">
            <v>1.376746158</v>
          </cell>
          <cell r="AX256">
            <v>1.032027319</v>
          </cell>
          <cell r="AY256">
            <v>2.4008734770000002</v>
          </cell>
          <cell r="AZ256">
            <v>1.8931980719999999</v>
          </cell>
          <cell r="BA256">
            <v>0.13549783162266982</v>
          </cell>
          <cell r="BB256">
            <v>-1.8752088054291101</v>
          </cell>
          <cell r="BC256">
            <v>-2.36287914027613E-2</v>
          </cell>
        </row>
        <row r="257">
          <cell r="AU257" t="str">
            <v>2023Q2</v>
          </cell>
          <cell r="AV257">
            <v>-8.3899999999999864E-2</v>
          </cell>
          <cell r="AW257">
            <v>1.550526737</v>
          </cell>
          <cell r="AX257">
            <v>1.932870936</v>
          </cell>
          <cell r="AY257">
            <v>3.5672976729999997</v>
          </cell>
          <cell r="AZ257">
            <v>1.5373324319999999</v>
          </cell>
          <cell r="BA257">
            <v>-0.40119592219215017</v>
          </cell>
          <cell r="BB257">
            <v>-2.35984089397714</v>
          </cell>
          <cell r="BC257">
            <v>-2.9131736060604499E-2</v>
          </cell>
        </row>
        <row r="258">
          <cell r="AU258" t="str">
            <v>2023Q3</v>
          </cell>
          <cell r="AV258">
            <v>-0.21089999999999987</v>
          </cell>
          <cell r="AW258">
            <v>1.871407262</v>
          </cell>
          <cell r="AX258">
            <v>2.454313124</v>
          </cell>
          <cell r="AY258">
            <v>4.5366203859999992</v>
          </cell>
          <cell r="AZ258">
            <v>3.3672310680000002</v>
          </cell>
          <cell r="BA258">
            <v>0.82342890350301001</v>
          </cell>
          <cell r="BB258">
            <v>-2.9957914351013901</v>
          </cell>
          <cell r="BC258">
            <v>-3.6876399701895303E-2</v>
          </cell>
        </row>
        <row r="259">
          <cell r="AU259" t="str">
            <v>2023Q4</v>
          </cell>
          <cell r="AV259">
            <v>-0.33149999999999991</v>
          </cell>
          <cell r="AW259">
            <v>1.6954546229999998</v>
          </cell>
          <cell r="AX259">
            <v>3.0150103760000002</v>
          </cell>
          <cell r="AY259">
            <v>5.0419649990000002</v>
          </cell>
          <cell r="AZ259">
            <v>2.2325909479999999</v>
          </cell>
          <cell r="BA259">
            <v>0.52704104069031987</v>
          </cell>
          <cell r="BB259">
            <v>-3.42217891192881</v>
          </cell>
          <cell r="BC259">
            <v>-4.0163168757425698E-2</v>
          </cell>
        </row>
        <row r="260">
          <cell r="AU260" t="str">
            <v>2024Q1</v>
          </cell>
          <cell r="AV260">
            <v>-0.27180000000000004</v>
          </cell>
          <cell r="AW260">
            <v>1.8911283169999999</v>
          </cell>
          <cell r="AX260">
            <v>2.7052625149999998</v>
          </cell>
          <cell r="AY260">
            <v>4.8681908319999998</v>
          </cell>
          <cell r="AZ260">
            <v>0.69292726400000004</v>
          </cell>
          <cell r="BA260">
            <v>-1.03141003969963</v>
          </cell>
          <cell r="BB260">
            <v>-3.8532632378537199</v>
          </cell>
          <cell r="BC260">
            <v>-4.4363938360726503E-2</v>
          </cell>
        </row>
        <row r="261">
          <cell r="AU261" t="str">
            <v>2024Q2</v>
          </cell>
          <cell r="AV261">
            <v>-0.26990000000000003</v>
          </cell>
          <cell r="AW261">
            <v>1.8840953779999998</v>
          </cell>
          <cell r="AX261">
            <v>2.8385415040000002</v>
          </cell>
          <cell r="AY261">
            <v>4.9925368819999996</v>
          </cell>
          <cell r="AZ261">
            <v>2.0110275560000002</v>
          </cell>
          <cell r="BA261">
            <v>0.71175795885516013</v>
          </cell>
          <cell r="BB261">
            <v>-4.17808063713992</v>
          </cell>
          <cell r="BC261">
            <v>-4.6876285711366802E-2</v>
          </cell>
        </row>
        <row r="262">
          <cell r="AU262" t="str">
            <v>2024Q3</v>
          </cell>
          <cell r="AV262">
            <v>-0.31969999999999987</v>
          </cell>
          <cell r="AW262">
            <v>1.5866065269999998</v>
          </cell>
          <cell r="AX262">
            <v>3.1216979710000001</v>
          </cell>
          <cell r="AY262">
            <v>5.0280044979999996</v>
          </cell>
          <cell r="AZ262">
            <v>2.084024388</v>
          </cell>
          <cell r="BA262">
            <v>1.6576680936143129</v>
          </cell>
          <cell r="BB262">
            <v>-4.2846697107363401</v>
          </cell>
          <cell r="BC262">
            <v>-4.6240817466858798E-2</v>
          </cell>
        </row>
        <row r="263">
          <cell r="AU263" t="str">
            <v>2024Q4</v>
          </cell>
          <cell r="AV263">
            <v>-0.34840000000000004</v>
          </cell>
          <cell r="AW263">
            <v>1.970294848</v>
          </cell>
          <cell r="AX263">
            <v>2.4432804109999999</v>
          </cell>
          <cell r="AY263">
            <v>4.7619752589999997</v>
          </cell>
          <cell r="AZ263">
            <v>1.471527292</v>
          </cell>
          <cell r="BA263">
            <v>1.9534266312390081E-2</v>
          </cell>
          <cell r="BB263">
            <v>-4.6476679671582399</v>
          </cell>
          <cell r="BC263">
            <v>-5.13240162560816E-2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BC897-5D71-4AC9-8C26-D5CCB8BD890B}">
  <dimension ref="A1:BP241"/>
  <sheetViews>
    <sheetView tabSelected="1" zoomScaleNormal="100" workbookViewId="0">
      <pane xSplit="1" ySplit="1" topLeftCell="AA285" activePane="bottomRight" state="frozen"/>
      <selection pane="topRight" activeCell="B1" sqref="B1"/>
      <selection pane="bottomLeft" activeCell="A2" sqref="A2"/>
      <selection pane="bottomRight" activeCell="AU230" sqref="AU230"/>
    </sheetView>
  </sheetViews>
  <sheetFormatPr defaultRowHeight="15"/>
  <cols>
    <col min="27" max="27" width="15.85546875" bestFit="1" customWidth="1"/>
    <col min="28" max="28" width="16.5703125" bestFit="1" customWidth="1"/>
    <col min="31" max="31" width="9.28515625" bestFit="1" customWidth="1"/>
    <col min="32" max="32" width="12.28515625" bestFit="1" customWidth="1"/>
    <col min="33" max="34" width="9.28515625" bestFit="1" customWidth="1"/>
    <col min="45" max="45" width="12.28515625" bestFit="1" customWidth="1"/>
    <col min="46" max="47" width="9.140625" style="20"/>
    <col min="49" max="56" width="7.7109375" customWidth="1"/>
    <col min="57" max="59" width="9.140625" style="31"/>
    <col min="60" max="66" width="9.140625" style="32"/>
  </cols>
  <sheetData>
    <row r="1" spans="1:56">
      <c r="A1" t="s">
        <v>0</v>
      </c>
      <c r="B1" t="s">
        <v>1</v>
      </c>
      <c r="C1" t="s">
        <v>348</v>
      </c>
      <c r="D1" t="s">
        <v>349</v>
      </c>
      <c r="E1" t="s">
        <v>2</v>
      </c>
      <c r="F1" t="s">
        <v>350</v>
      </c>
      <c r="G1" t="s">
        <v>3</v>
      </c>
      <c r="H1" t="s">
        <v>351</v>
      </c>
      <c r="I1" t="s">
        <v>352</v>
      </c>
      <c r="J1" t="s">
        <v>353</v>
      </c>
      <c r="K1" t="s">
        <v>4</v>
      </c>
      <c r="L1" t="s">
        <v>5</v>
      </c>
      <c r="M1" t="s">
        <v>354</v>
      </c>
      <c r="N1" t="s">
        <v>355</v>
      </c>
      <c r="O1" t="s">
        <v>356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357</v>
      </c>
      <c r="W1" t="s">
        <v>358</v>
      </c>
      <c r="X1" t="s">
        <v>359</v>
      </c>
      <c r="Y1" t="s">
        <v>360</v>
      </c>
      <c r="Z1" t="s">
        <v>361</v>
      </c>
      <c r="AA1" t="s">
        <v>362</v>
      </c>
      <c r="AB1" t="s">
        <v>363</v>
      </c>
      <c r="AC1" t="s">
        <v>0</v>
      </c>
      <c r="AD1" t="s">
        <v>357</v>
      </c>
      <c r="AE1" t="s">
        <v>363</v>
      </c>
      <c r="AF1" t="s">
        <v>0</v>
      </c>
      <c r="AG1" t="s">
        <v>357</v>
      </c>
      <c r="AH1" t="s">
        <v>364</v>
      </c>
      <c r="AK1" t="s">
        <v>366</v>
      </c>
      <c r="AS1" t="s">
        <v>0</v>
      </c>
      <c r="AU1" s="20" t="s">
        <v>13</v>
      </c>
      <c r="AV1" s="30" t="s">
        <v>367</v>
      </c>
      <c r="AW1" s="30" t="s">
        <v>368</v>
      </c>
      <c r="AX1" s="30" t="s">
        <v>369</v>
      </c>
      <c r="AY1" s="30" t="s">
        <v>370</v>
      </c>
      <c r="AZ1" s="30" t="s">
        <v>371</v>
      </c>
      <c r="BA1" s="30" t="s">
        <v>372</v>
      </c>
      <c r="BB1" s="30" t="s">
        <v>373</v>
      </c>
      <c r="BC1" s="30" t="s">
        <v>374</v>
      </c>
      <c r="BD1" s="30"/>
    </row>
    <row r="2" spans="1:56">
      <c r="A2" s="1">
        <v>25749</v>
      </c>
      <c r="B2">
        <v>1.87</v>
      </c>
      <c r="C2" t="s">
        <v>365</v>
      </c>
      <c r="D2">
        <v>2.62</v>
      </c>
      <c r="E2">
        <v>1.81</v>
      </c>
      <c r="F2" t="s">
        <v>365</v>
      </c>
      <c r="G2">
        <v>1.99</v>
      </c>
      <c r="H2">
        <v>0.57999999999999996</v>
      </c>
      <c r="I2">
        <v>5.67</v>
      </c>
      <c r="J2" t="s">
        <v>365</v>
      </c>
      <c r="K2" t="s">
        <v>365</v>
      </c>
      <c r="L2">
        <v>2.06</v>
      </c>
      <c r="M2" t="s">
        <v>365</v>
      </c>
      <c r="N2" t="s">
        <v>365</v>
      </c>
      <c r="O2" t="s">
        <v>365</v>
      </c>
      <c r="P2" t="s">
        <v>365</v>
      </c>
      <c r="Q2" t="s">
        <v>365</v>
      </c>
      <c r="R2" t="s">
        <v>365</v>
      </c>
      <c r="S2" t="s">
        <v>365</v>
      </c>
      <c r="T2" t="s">
        <v>365</v>
      </c>
      <c r="U2" t="s">
        <v>365</v>
      </c>
      <c r="W2">
        <f>+(G2-E2)*4</f>
        <v>0.71999999999999975</v>
      </c>
      <c r="AC2" s="1">
        <v>21823</v>
      </c>
      <c r="AF2" s="1">
        <f>+A2</f>
        <v>25749</v>
      </c>
      <c r="AS2" s="1">
        <f>A2</f>
        <v>25749</v>
      </c>
      <c r="AT2" s="22"/>
      <c r="AU2" s="22"/>
    </row>
    <row r="3" spans="1:56">
      <c r="A3" s="1">
        <v>25841</v>
      </c>
      <c r="B3">
        <v>1.02</v>
      </c>
      <c r="C3" t="s">
        <v>365</v>
      </c>
      <c r="D3">
        <v>2.0299999999999998</v>
      </c>
      <c r="E3">
        <v>1.78</v>
      </c>
      <c r="F3" t="s">
        <v>365</v>
      </c>
      <c r="G3">
        <v>1.9</v>
      </c>
      <c r="H3">
        <v>0.99</v>
      </c>
      <c r="I3">
        <v>0.7</v>
      </c>
      <c r="J3" t="s">
        <v>365</v>
      </c>
      <c r="K3" t="s">
        <v>365</v>
      </c>
      <c r="L3">
        <v>2.1</v>
      </c>
      <c r="M3" t="s">
        <v>365</v>
      </c>
      <c r="N3" t="s">
        <v>365</v>
      </c>
      <c r="O3" t="s">
        <v>365</v>
      </c>
      <c r="P3" t="s">
        <v>365</v>
      </c>
      <c r="Q3" t="s">
        <v>365</v>
      </c>
      <c r="R3" t="s">
        <v>365</v>
      </c>
      <c r="S3" t="s">
        <v>365</v>
      </c>
      <c r="T3" t="s">
        <v>365</v>
      </c>
      <c r="U3" t="s">
        <v>365</v>
      </c>
      <c r="W3">
        <f t="shared" ref="W3:W66" si="0">+(G3-E3)*4</f>
        <v>0.47999999999999954</v>
      </c>
      <c r="AC3" s="1">
        <v>21915</v>
      </c>
      <c r="AF3" s="1">
        <f t="shared" ref="AF3:AF66" si="1">+A3</f>
        <v>25841</v>
      </c>
      <c r="AS3" s="1">
        <f t="shared" ref="AS3:AS66" si="2">A3</f>
        <v>25841</v>
      </c>
      <c r="AT3" s="22"/>
      <c r="AU3" s="22"/>
    </row>
    <row r="4" spans="1:56">
      <c r="A4" s="1">
        <v>25933</v>
      </c>
      <c r="B4">
        <v>1.04</v>
      </c>
      <c r="C4" t="s">
        <v>365</v>
      </c>
      <c r="D4">
        <v>2.2599999999999998</v>
      </c>
      <c r="E4">
        <v>1.17</v>
      </c>
      <c r="F4" t="s">
        <v>365</v>
      </c>
      <c r="G4">
        <v>1.81</v>
      </c>
      <c r="H4">
        <v>1.75</v>
      </c>
      <c r="I4">
        <v>-0.04</v>
      </c>
      <c r="J4" t="s">
        <v>365</v>
      </c>
      <c r="K4" t="s">
        <v>365</v>
      </c>
      <c r="L4">
        <v>2.09</v>
      </c>
      <c r="M4" t="s">
        <v>365</v>
      </c>
      <c r="N4" t="s">
        <v>365</v>
      </c>
      <c r="O4" t="s">
        <v>365</v>
      </c>
      <c r="P4" t="s">
        <v>365</v>
      </c>
      <c r="Q4" t="s">
        <v>365</v>
      </c>
      <c r="R4" t="s">
        <v>365</v>
      </c>
      <c r="S4" t="s">
        <v>365</v>
      </c>
      <c r="T4" t="s">
        <v>365</v>
      </c>
      <c r="U4" t="s">
        <v>365</v>
      </c>
      <c r="W4">
        <f t="shared" si="0"/>
        <v>2.5600000000000005</v>
      </c>
      <c r="AC4" s="1">
        <v>22006</v>
      </c>
      <c r="AF4" s="1">
        <f t="shared" si="1"/>
        <v>25933</v>
      </c>
      <c r="AS4" s="1">
        <f t="shared" si="2"/>
        <v>25933</v>
      </c>
      <c r="AT4" s="22"/>
      <c r="AU4" s="22"/>
    </row>
    <row r="5" spans="1:56">
      <c r="A5" s="1">
        <v>26023</v>
      </c>
      <c r="B5">
        <v>-0.38</v>
      </c>
      <c r="C5" t="s">
        <v>365</v>
      </c>
      <c r="D5">
        <v>0.97</v>
      </c>
      <c r="E5">
        <v>2.2999999999999998</v>
      </c>
      <c r="F5" t="s">
        <v>365</v>
      </c>
      <c r="G5">
        <v>1.63</v>
      </c>
      <c r="H5">
        <v>-0.11</v>
      </c>
      <c r="I5">
        <v>-0.82</v>
      </c>
      <c r="J5" t="s">
        <v>365</v>
      </c>
      <c r="K5" t="s">
        <v>365</v>
      </c>
      <c r="L5">
        <v>1.97</v>
      </c>
      <c r="M5" t="s">
        <v>365</v>
      </c>
      <c r="N5" t="s">
        <v>365</v>
      </c>
      <c r="O5" t="s">
        <v>365</v>
      </c>
      <c r="P5" t="s">
        <v>365</v>
      </c>
      <c r="Q5" t="s">
        <v>365</v>
      </c>
      <c r="R5" t="s">
        <v>365</v>
      </c>
      <c r="S5" t="s">
        <v>365</v>
      </c>
      <c r="T5" t="s">
        <v>365</v>
      </c>
      <c r="U5" t="s">
        <v>365</v>
      </c>
      <c r="W5">
        <f t="shared" si="0"/>
        <v>-2.6799999999999997</v>
      </c>
      <c r="AC5" s="1">
        <v>22097</v>
      </c>
      <c r="AF5" s="1">
        <f t="shared" si="1"/>
        <v>26023</v>
      </c>
      <c r="AS5" s="1">
        <f t="shared" si="2"/>
        <v>26023</v>
      </c>
      <c r="AT5" s="22"/>
      <c r="AU5" s="22"/>
    </row>
    <row r="6" spans="1:56">
      <c r="A6" s="1">
        <v>26114</v>
      </c>
      <c r="B6">
        <v>0.98</v>
      </c>
      <c r="C6" t="s">
        <v>365</v>
      </c>
      <c r="D6">
        <v>0.84</v>
      </c>
      <c r="E6">
        <v>1.1299999999999999</v>
      </c>
      <c r="F6" t="s">
        <v>365</v>
      </c>
      <c r="G6">
        <v>1.48</v>
      </c>
      <c r="H6">
        <v>1.18</v>
      </c>
      <c r="I6">
        <v>2.83</v>
      </c>
      <c r="J6" t="s">
        <v>365</v>
      </c>
      <c r="K6" t="s">
        <v>365</v>
      </c>
      <c r="L6">
        <v>1.98</v>
      </c>
      <c r="M6" t="s">
        <v>365</v>
      </c>
      <c r="N6" t="s">
        <v>365</v>
      </c>
      <c r="O6" t="s">
        <v>365</v>
      </c>
      <c r="P6" t="s">
        <v>365</v>
      </c>
      <c r="Q6" t="s">
        <v>365</v>
      </c>
      <c r="R6" t="s">
        <v>365</v>
      </c>
      <c r="S6" t="s">
        <v>365</v>
      </c>
      <c r="T6" t="s">
        <v>365</v>
      </c>
      <c r="U6" t="s">
        <v>365</v>
      </c>
      <c r="W6">
        <f t="shared" si="0"/>
        <v>1.4000000000000004</v>
      </c>
      <c r="AC6" s="1">
        <v>22189</v>
      </c>
      <c r="AF6" s="1">
        <f t="shared" si="1"/>
        <v>26114</v>
      </c>
      <c r="AS6" s="1">
        <f t="shared" si="2"/>
        <v>26114</v>
      </c>
      <c r="AT6" s="22"/>
      <c r="AU6" s="22"/>
    </row>
    <row r="7" spans="1:56">
      <c r="A7" s="1">
        <v>26206</v>
      </c>
      <c r="B7">
        <v>1.84</v>
      </c>
      <c r="C7" t="s">
        <v>365</v>
      </c>
      <c r="D7">
        <v>1.95</v>
      </c>
      <c r="E7">
        <v>1.67</v>
      </c>
      <c r="F7" t="s">
        <v>365</v>
      </c>
      <c r="G7">
        <v>1.56</v>
      </c>
      <c r="H7">
        <v>1.1499999999999999</v>
      </c>
      <c r="I7">
        <v>0.17</v>
      </c>
      <c r="J7" t="s">
        <v>365</v>
      </c>
      <c r="K7" t="s">
        <v>365</v>
      </c>
      <c r="L7">
        <v>2.0099999999999998</v>
      </c>
      <c r="M7" t="s">
        <v>365</v>
      </c>
      <c r="N7" t="s">
        <v>365</v>
      </c>
      <c r="O7" t="s">
        <v>365</v>
      </c>
      <c r="P7" t="s">
        <v>365</v>
      </c>
      <c r="Q7" t="s">
        <v>365</v>
      </c>
      <c r="R7" t="s">
        <v>365</v>
      </c>
      <c r="S7" t="s">
        <v>365</v>
      </c>
      <c r="T7" t="s">
        <v>365</v>
      </c>
      <c r="U7" t="s">
        <v>365</v>
      </c>
      <c r="W7">
        <f t="shared" si="0"/>
        <v>-0.4399999999999995</v>
      </c>
      <c r="AC7" s="1">
        <v>22281</v>
      </c>
      <c r="AF7" s="1">
        <f t="shared" si="1"/>
        <v>26206</v>
      </c>
      <c r="AS7" s="1">
        <f t="shared" si="2"/>
        <v>26206</v>
      </c>
      <c r="AT7" s="22"/>
      <c r="AU7" s="22"/>
    </row>
    <row r="8" spans="1:56">
      <c r="A8" s="1">
        <v>26298</v>
      </c>
      <c r="B8">
        <v>0.66</v>
      </c>
      <c r="C8" t="s">
        <v>365</v>
      </c>
      <c r="D8">
        <v>1.64</v>
      </c>
      <c r="E8">
        <v>1.1000000000000001</v>
      </c>
      <c r="F8" t="s">
        <v>365</v>
      </c>
      <c r="G8">
        <v>1.5</v>
      </c>
      <c r="H8">
        <v>1.01</v>
      </c>
      <c r="I8">
        <v>1.6</v>
      </c>
      <c r="J8" t="s">
        <v>365</v>
      </c>
      <c r="K8" t="s">
        <v>365</v>
      </c>
      <c r="L8">
        <v>1.96</v>
      </c>
      <c r="M8" t="s">
        <v>365</v>
      </c>
      <c r="N8" t="s">
        <v>365</v>
      </c>
      <c r="O8" t="s">
        <v>365</v>
      </c>
      <c r="P8" t="s">
        <v>365</v>
      </c>
      <c r="Q8" t="s">
        <v>365</v>
      </c>
      <c r="R8" t="s">
        <v>365</v>
      </c>
      <c r="S8" t="s">
        <v>365</v>
      </c>
      <c r="T8" t="s">
        <v>365</v>
      </c>
      <c r="U8" t="s">
        <v>365</v>
      </c>
      <c r="W8">
        <f t="shared" si="0"/>
        <v>1.5999999999999996</v>
      </c>
      <c r="AC8" s="1">
        <v>22371</v>
      </c>
      <c r="AF8" s="1">
        <f t="shared" si="1"/>
        <v>26298</v>
      </c>
      <c r="AS8" s="1">
        <f t="shared" si="2"/>
        <v>26298</v>
      </c>
      <c r="AT8" s="22"/>
      <c r="AU8" s="22"/>
    </row>
    <row r="9" spans="1:56">
      <c r="A9" s="1">
        <v>26389</v>
      </c>
      <c r="B9">
        <v>1.25</v>
      </c>
      <c r="C9" t="s">
        <v>365</v>
      </c>
      <c r="D9">
        <v>1.97</v>
      </c>
      <c r="E9">
        <v>2.16</v>
      </c>
      <c r="F9" t="s">
        <v>365</v>
      </c>
      <c r="G9">
        <v>1.26</v>
      </c>
      <c r="H9">
        <v>0.92</v>
      </c>
      <c r="I9">
        <v>0.36</v>
      </c>
      <c r="J9" t="s">
        <v>365</v>
      </c>
      <c r="K9" t="s">
        <v>365</v>
      </c>
      <c r="L9">
        <v>1.9</v>
      </c>
      <c r="M9" t="s">
        <v>365</v>
      </c>
      <c r="N9" t="s">
        <v>365</v>
      </c>
      <c r="O9" t="s">
        <v>365</v>
      </c>
      <c r="P9" t="s">
        <v>365</v>
      </c>
      <c r="Q9" t="s">
        <v>365</v>
      </c>
      <c r="R9" t="s">
        <v>365</v>
      </c>
      <c r="S9" t="s">
        <v>365</v>
      </c>
      <c r="T9" t="s">
        <v>365</v>
      </c>
      <c r="U9" t="s">
        <v>365</v>
      </c>
      <c r="W9">
        <f t="shared" si="0"/>
        <v>-3.6000000000000005</v>
      </c>
      <c r="Y9">
        <v>3.3617854225780501</v>
      </c>
      <c r="AC9" s="1">
        <v>22462</v>
      </c>
      <c r="AF9" s="1">
        <f t="shared" si="1"/>
        <v>26389</v>
      </c>
      <c r="AS9" s="1">
        <f t="shared" si="2"/>
        <v>26389</v>
      </c>
      <c r="AT9" s="22"/>
      <c r="AU9" s="22"/>
    </row>
    <row r="10" spans="1:56">
      <c r="A10" s="1">
        <v>26480</v>
      </c>
      <c r="B10">
        <v>0.61</v>
      </c>
      <c r="C10" t="s">
        <v>365</v>
      </c>
      <c r="D10">
        <v>0.44</v>
      </c>
      <c r="E10">
        <v>1.59</v>
      </c>
      <c r="F10" t="s">
        <v>365</v>
      </c>
      <c r="G10">
        <v>1.19</v>
      </c>
      <c r="H10">
        <v>0.37</v>
      </c>
      <c r="I10">
        <v>1.28</v>
      </c>
      <c r="J10" t="s">
        <v>365</v>
      </c>
      <c r="K10" t="s">
        <v>365</v>
      </c>
      <c r="L10">
        <v>1.89</v>
      </c>
      <c r="M10" t="s">
        <v>365</v>
      </c>
      <c r="N10" t="s">
        <v>365</v>
      </c>
      <c r="O10" t="s">
        <v>365</v>
      </c>
      <c r="P10" t="s">
        <v>365</v>
      </c>
      <c r="Q10" t="s">
        <v>365</v>
      </c>
      <c r="R10" t="s">
        <v>365</v>
      </c>
      <c r="S10" t="s">
        <v>365</v>
      </c>
      <c r="T10" t="s">
        <v>365</v>
      </c>
      <c r="U10" t="s">
        <v>365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  <c r="AF10" s="1">
        <f t="shared" si="1"/>
        <v>26480</v>
      </c>
      <c r="AS10" s="1">
        <f t="shared" si="2"/>
        <v>26480</v>
      </c>
      <c r="AT10" s="22"/>
      <c r="AU10" s="22"/>
    </row>
    <row r="11" spans="1:56">
      <c r="A11" s="1">
        <v>26572</v>
      </c>
      <c r="B11">
        <v>1.1200000000000001</v>
      </c>
      <c r="C11" t="s">
        <v>365</v>
      </c>
      <c r="D11">
        <v>0.92</v>
      </c>
      <c r="E11">
        <v>1.57</v>
      </c>
      <c r="F11" t="s">
        <v>365</v>
      </c>
      <c r="G11">
        <v>1.21</v>
      </c>
      <c r="H11">
        <v>2.0699999999999998</v>
      </c>
      <c r="I11">
        <v>0.56999999999999995</v>
      </c>
      <c r="J11" t="s">
        <v>365</v>
      </c>
      <c r="K11" t="s">
        <v>365</v>
      </c>
      <c r="L11">
        <v>1.9</v>
      </c>
      <c r="M11" t="s">
        <v>365</v>
      </c>
      <c r="N11" t="s">
        <v>365</v>
      </c>
      <c r="O11" t="s">
        <v>365</v>
      </c>
      <c r="P11" t="s">
        <v>365</v>
      </c>
      <c r="Q11" t="s">
        <v>365</v>
      </c>
      <c r="R11" t="s">
        <v>365</v>
      </c>
      <c r="S11" t="s">
        <v>365</v>
      </c>
      <c r="T11" t="s">
        <v>365</v>
      </c>
      <c r="U11" t="s">
        <v>365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  <c r="AF11" s="1">
        <f t="shared" si="1"/>
        <v>26572</v>
      </c>
      <c r="AG11">
        <f>+AD11</f>
        <v>1.0149957004655901</v>
      </c>
      <c r="AS11" s="1">
        <f t="shared" si="2"/>
        <v>26572</v>
      </c>
      <c r="AT11" s="22"/>
      <c r="AU11" s="22"/>
    </row>
    <row r="12" spans="1:56">
      <c r="A12" s="1">
        <v>26664</v>
      </c>
      <c r="B12">
        <v>1.1599999999999999</v>
      </c>
      <c r="C12" t="s">
        <v>365</v>
      </c>
      <c r="D12">
        <v>1.45</v>
      </c>
      <c r="E12">
        <v>1.54</v>
      </c>
      <c r="F12" t="s">
        <v>365</v>
      </c>
      <c r="G12">
        <v>1.6</v>
      </c>
      <c r="H12">
        <v>0.71</v>
      </c>
      <c r="I12">
        <v>2.02</v>
      </c>
      <c r="J12" t="s">
        <v>365</v>
      </c>
      <c r="K12" t="s">
        <v>365</v>
      </c>
      <c r="L12">
        <v>1.95</v>
      </c>
      <c r="M12" t="s">
        <v>365</v>
      </c>
      <c r="N12" t="s">
        <v>365</v>
      </c>
      <c r="O12" t="s">
        <v>365</v>
      </c>
      <c r="P12" t="s">
        <v>365</v>
      </c>
      <c r="Q12" t="s">
        <v>365</v>
      </c>
      <c r="R12" t="s">
        <v>365</v>
      </c>
      <c r="S12" t="s">
        <v>365</v>
      </c>
      <c r="T12" t="s">
        <v>365</v>
      </c>
      <c r="U12" t="s">
        <v>365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3">+V12</f>
        <v>0.99620506466247305</v>
      </c>
      <c r="AF12" s="1">
        <f t="shared" si="1"/>
        <v>26664</v>
      </c>
      <c r="AG12">
        <f t="shared" ref="AG12:AG75" si="4">+AD12</f>
        <v>0.99620506466247305</v>
      </c>
      <c r="AS12" s="1">
        <f t="shared" si="2"/>
        <v>26664</v>
      </c>
      <c r="AT12" s="22"/>
      <c r="AU12" s="22"/>
    </row>
    <row r="13" spans="1:56">
      <c r="A13" s="1">
        <v>26754</v>
      </c>
      <c r="B13">
        <v>1.65</v>
      </c>
      <c r="C13" t="s">
        <v>365</v>
      </c>
      <c r="D13">
        <v>1.47</v>
      </c>
      <c r="E13">
        <v>3.51</v>
      </c>
      <c r="F13" t="s">
        <v>365</v>
      </c>
      <c r="G13">
        <v>1.7</v>
      </c>
      <c r="H13">
        <v>0.32</v>
      </c>
      <c r="I13">
        <v>1.26</v>
      </c>
      <c r="J13" t="s">
        <v>365</v>
      </c>
      <c r="K13" t="s">
        <v>365</v>
      </c>
      <c r="L13">
        <v>1.99</v>
      </c>
      <c r="M13" t="s">
        <v>365</v>
      </c>
      <c r="N13" t="s">
        <v>365</v>
      </c>
      <c r="O13" t="s">
        <v>365</v>
      </c>
      <c r="P13" t="s">
        <v>365</v>
      </c>
      <c r="Q13" t="s">
        <v>365</v>
      </c>
      <c r="R13" t="s">
        <v>365</v>
      </c>
      <c r="S13" t="s">
        <v>365</v>
      </c>
      <c r="T13" t="s">
        <v>365</v>
      </c>
      <c r="U13" t="s">
        <v>365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3"/>
        <v>2.38229402213133</v>
      </c>
      <c r="AF13" s="1">
        <f t="shared" si="1"/>
        <v>26754</v>
      </c>
      <c r="AG13">
        <f t="shared" si="4"/>
        <v>2.38229402213133</v>
      </c>
      <c r="AS13" s="1">
        <f t="shared" si="2"/>
        <v>26754</v>
      </c>
      <c r="AT13" s="22"/>
      <c r="AU13" s="22"/>
    </row>
    <row r="14" spans="1:56">
      <c r="A14" s="1">
        <v>26845</v>
      </c>
      <c r="B14">
        <v>0.5</v>
      </c>
      <c r="C14" t="s">
        <v>365</v>
      </c>
      <c r="D14">
        <v>0.77</v>
      </c>
      <c r="E14">
        <v>2.4300000000000002</v>
      </c>
      <c r="F14" t="s">
        <v>365</v>
      </c>
      <c r="G14">
        <v>2.12</v>
      </c>
      <c r="H14">
        <v>0.82</v>
      </c>
      <c r="I14">
        <v>0.28999999999999998</v>
      </c>
      <c r="J14" t="s">
        <v>365</v>
      </c>
      <c r="K14" t="s">
        <v>365</v>
      </c>
      <c r="L14">
        <v>2.08</v>
      </c>
      <c r="M14" t="s">
        <v>365</v>
      </c>
      <c r="N14" t="s">
        <v>365</v>
      </c>
      <c r="O14" t="s">
        <v>365</v>
      </c>
      <c r="P14" t="s">
        <v>365</v>
      </c>
      <c r="Q14" t="s">
        <v>365</v>
      </c>
      <c r="R14" t="s">
        <v>365</v>
      </c>
      <c r="S14" t="s">
        <v>365</v>
      </c>
      <c r="T14" t="s">
        <v>365</v>
      </c>
      <c r="U14" t="s">
        <v>365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3"/>
        <v>1.8833290062397701</v>
      </c>
      <c r="AF14" s="1">
        <f t="shared" si="1"/>
        <v>26845</v>
      </c>
      <c r="AG14">
        <f t="shared" si="4"/>
        <v>1.8833290062397701</v>
      </c>
      <c r="AS14" s="1">
        <f t="shared" si="2"/>
        <v>26845</v>
      </c>
      <c r="AT14" s="22"/>
      <c r="AU14" s="22"/>
    </row>
    <row r="15" spans="1:56">
      <c r="A15" s="1">
        <v>26937</v>
      </c>
      <c r="B15">
        <v>1.19</v>
      </c>
      <c r="C15" t="s">
        <v>365</v>
      </c>
      <c r="D15">
        <v>1.51</v>
      </c>
      <c r="E15">
        <v>2.38</v>
      </c>
      <c r="F15" t="s">
        <v>365</v>
      </c>
      <c r="G15">
        <v>2.5499999999999998</v>
      </c>
      <c r="H15">
        <v>0.35</v>
      </c>
      <c r="I15">
        <v>1.21</v>
      </c>
      <c r="J15" t="s">
        <v>365</v>
      </c>
      <c r="K15" t="s">
        <v>365</v>
      </c>
      <c r="L15">
        <v>2.15</v>
      </c>
      <c r="M15" t="s">
        <v>365</v>
      </c>
      <c r="N15" t="s">
        <v>365</v>
      </c>
      <c r="O15" t="s">
        <v>365</v>
      </c>
      <c r="P15" t="s">
        <v>365</v>
      </c>
      <c r="Q15" t="s">
        <v>365</v>
      </c>
      <c r="R15" t="s">
        <v>365</v>
      </c>
      <c r="S15" t="s">
        <v>365</v>
      </c>
      <c r="T15" t="s">
        <v>365</v>
      </c>
      <c r="U15" t="s">
        <v>365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3"/>
        <v>3.71192853871446</v>
      </c>
      <c r="AF15" s="1">
        <f t="shared" si="1"/>
        <v>26937</v>
      </c>
      <c r="AG15">
        <f t="shared" si="4"/>
        <v>3.71192853871446</v>
      </c>
      <c r="AS15" s="1">
        <f t="shared" si="2"/>
        <v>26937</v>
      </c>
      <c r="AT15" s="22"/>
      <c r="AU15" s="22"/>
    </row>
    <row r="16" spans="1:56">
      <c r="A16" s="1">
        <v>27029</v>
      </c>
      <c r="B16">
        <v>0.84</v>
      </c>
      <c r="C16" t="s">
        <v>365</v>
      </c>
      <c r="D16">
        <v>1.68</v>
      </c>
      <c r="E16">
        <v>2.3199999999999998</v>
      </c>
      <c r="F16" t="s">
        <v>365</v>
      </c>
      <c r="G16">
        <v>2.77</v>
      </c>
      <c r="H16">
        <v>1.67</v>
      </c>
      <c r="I16">
        <v>0.85</v>
      </c>
      <c r="J16" t="s">
        <v>365</v>
      </c>
      <c r="K16" t="s">
        <v>365</v>
      </c>
      <c r="L16">
        <v>2.1800000000000002</v>
      </c>
      <c r="M16" t="s">
        <v>365</v>
      </c>
      <c r="N16" t="s">
        <v>365</v>
      </c>
      <c r="O16" t="s">
        <v>365</v>
      </c>
      <c r="P16" t="s">
        <v>365</v>
      </c>
      <c r="Q16" t="s">
        <v>365</v>
      </c>
      <c r="R16" t="s">
        <v>365</v>
      </c>
      <c r="S16" t="s">
        <v>365</v>
      </c>
      <c r="T16" t="s">
        <v>365</v>
      </c>
      <c r="U16" t="s">
        <v>365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3"/>
        <v>5.4656472089326096</v>
      </c>
      <c r="AF16" s="1">
        <f t="shared" si="1"/>
        <v>27029</v>
      </c>
      <c r="AG16">
        <f t="shared" si="4"/>
        <v>5.4656472089326096</v>
      </c>
      <c r="AS16" s="1">
        <f t="shared" si="2"/>
        <v>27029</v>
      </c>
      <c r="AT16" s="22"/>
      <c r="AU16" s="22"/>
    </row>
    <row r="17" spans="1:47">
      <c r="A17" s="1">
        <v>27119</v>
      </c>
      <c r="B17">
        <v>0.87</v>
      </c>
      <c r="C17" t="s">
        <v>365</v>
      </c>
      <c r="D17">
        <v>0.97</v>
      </c>
      <c r="E17">
        <v>3.16</v>
      </c>
      <c r="F17" t="s">
        <v>365</v>
      </c>
      <c r="G17">
        <v>2.81</v>
      </c>
      <c r="H17">
        <v>0.42</v>
      </c>
      <c r="I17">
        <v>1.1000000000000001</v>
      </c>
      <c r="J17" t="s">
        <v>365</v>
      </c>
      <c r="K17" t="s">
        <v>365</v>
      </c>
      <c r="L17">
        <v>2.34</v>
      </c>
      <c r="M17" t="s">
        <v>365</v>
      </c>
      <c r="N17" t="s">
        <v>365</v>
      </c>
      <c r="O17" t="s">
        <v>365</v>
      </c>
      <c r="P17" t="s">
        <v>365</v>
      </c>
      <c r="Q17" t="s">
        <v>365</v>
      </c>
      <c r="R17" t="s">
        <v>365</v>
      </c>
      <c r="S17" t="s">
        <v>365</v>
      </c>
      <c r="T17" t="s">
        <v>365</v>
      </c>
      <c r="U17" t="s">
        <v>365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3"/>
        <v>6.29604120701363</v>
      </c>
      <c r="AF17" s="1">
        <f t="shared" si="1"/>
        <v>27119</v>
      </c>
      <c r="AG17">
        <f t="shared" si="4"/>
        <v>6.29604120701363</v>
      </c>
      <c r="AS17" s="1">
        <f t="shared" si="2"/>
        <v>27119</v>
      </c>
      <c r="AT17" s="22"/>
      <c r="AU17" s="22"/>
    </row>
    <row r="18" spans="1:47">
      <c r="A18" s="1">
        <v>27210</v>
      </c>
      <c r="B18">
        <v>0.25</v>
      </c>
      <c r="C18" t="s">
        <v>365</v>
      </c>
      <c r="D18">
        <v>1.69</v>
      </c>
      <c r="E18">
        <v>3.49</v>
      </c>
      <c r="F18" t="s">
        <v>365</v>
      </c>
      <c r="G18">
        <v>2.87</v>
      </c>
      <c r="H18">
        <v>1.4</v>
      </c>
      <c r="I18">
        <v>-1.62</v>
      </c>
      <c r="J18" t="s">
        <v>365</v>
      </c>
      <c r="K18" t="s">
        <v>365</v>
      </c>
      <c r="L18">
        <v>2.52</v>
      </c>
      <c r="M18" t="s">
        <v>365</v>
      </c>
      <c r="N18" t="s">
        <v>365</v>
      </c>
      <c r="O18" t="s">
        <v>365</v>
      </c>
      <c r="P18" t="s">
        <v>365</v>
      </c>
      <c r="Q18" t="s">
        <v>365</v>
      </c>
      <c r="R18" t="s">
        <v>365</v>
      </c>
      <c r="S18" t="s">
        <v>365</v>
      </c>
      <c r="T18" t="s">
        <v>365</v>
      </c>
      <c r="U18" t="s">
        <v>365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3"/>
        <v>5.9361560732210101</v>
      </c>
      <c r="AF18" s="1">
        <f t="shared" si="1"/>
        <v>27210</v>
      </c>
      <c r="AG18">
        <f t="shared" si="4"/>
        <v>5.9361560732210101</v>
      </c>
      <c r="AS18" s="1">
        <f t="shared" si="2"/>
        <v>27210</v>
      </c>
      <c r="AT18" s="22"/>
      <c r="AU18" s="22"/>
    </row>
    <row r="19" spans="1:47">
      <c r="A19" s="1">
        <v>27302</v>
      </c>
      <c r="B19">
        <v>0.63</v>
      </c>
      <c r="C19" t="s">
        <v>365</v>
      </c>
      <c r="D19">
        <v>0.52</v>
      </c>
      <c r="E19">
        <v>3.38</v>
      </c>
      <c r="F19" t="s">
        <v>365</v>
      </c>
      <c r="G19">
        <v>2.88</v>
      </c>
      <c r="H19">
        <v>0.14000000000000001</v>
      </c>
      <c r="I19">
        <v>0.97</v>
      </c>
      <c r="J19" t="s">
        <v>365</v>
      </c>
      <c r="K19" t="s">
        <v>365</v>
      </c>
      <c r="L19">
        <v>2.67</v>
      </c>
      <c r="M19" t="s">
        <v>365</v>
      </c>
      <c r="N19" t="s">
        <v>365</v>
      </c>
      <c r="O19" t="s">
        <v>365</v>
      </c>
      <c r="P19" t="s">
        <v>365</v>
      </c>
      <c r="Q19" t="s">
        <v>365</v>
      </c>
      <c r="R19" t="s">
        <v>365</v>
      </c>
      <c r="S19" t="s">
        <v>365</v>
      </c>
      <c r="T19" t="s">
        <v>365</v>
      </c>
      <c r="U19" t="s">
        <v>365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3"/>
        <v>5.9219283009441197</v>
      </c>
      <c r="AF19" s="1">
        <f t="shared" si="1"/>
        <v>27302</v>
      </c>
      <c r="AG19">
        <f t="shared" si="4"/>
        <v>5.9219283009441197</v>
      </c>
      <c r="AS19" s="1">
        <f t="shared" si="2"/>
        <v>27302</v>
      </c>
      <c r="AT19" s="22"/>
      <c r="AU19" s="22"/>
    </row>
    <row r="20" spans="1:47">
      <c r="A20" s="1">
        <v>27394</v>
      </c>
      <c r="B20">
        <v>-1.79</v>
      </c>
      <c r="C20" t="s">
        <v>365</v>
      </c>
      <c r="D20">
        <v>1.26</v>
      </c>
      <c r="E20">
        <v>3.27</v>
      </c>
      <c r="F20" t="s">
        <v>365</v>
      </c>
      <c r="G20">
        <v>2.67</v>
      </c>
      <c r="H20">
        <v>-0.78</v>
      </c>
      <c r="I20">
        <v>-3.05</v>
      </c>
      <c r="J20" t="s">
        <v>365</v>
      </c>
      <c r="K20" t="s">
        <v>365</v>
      </c>
      <c r="L20">
        <v>2.65</v>
      </c>
      <c r="M20" t="s">
        <v>365</v>
      </c>
      <c r="N20" t="s">
        <v>365</v>
      </c>
      <c r="O20" t="s">
        <v>365</v>
      </c>
      <c r="P20" t="s">
        <v>365</v>
      </c>
      <c r="Q20" t="s">
        <v>365</v>
      </c>
      <c r="R20" t="s">
        <v>365</v>
      </c>
      <c r="S20" t="s">
        <v>365</v>
      </c>
      <c r="T20" t="s">
        <v>365</v>
      </c>
      <c r="U20" t="s">
        <v>365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3"/>
        <v>5.8587808793892702</v>
      </c>
      <c r="AF20" s="1">
        <f t="shared" si="1"/>
        <v>27394</v>
      </c>
      <c r="AG20">
        <f t="shared" si="4"/>
        <v>5.8587808793892702</v>
      </c>
      <c r="AS20" s="1">
        <f t="shared" si="2"/>
        <v>27394</v>
      </c>
      <c r="AT20" s="22"/>
      <c r="AU20" s="22"/>
    </row>
    <row r="21" spans="1:47">
      <c r="A21" s="1">
        <v>27484</v>
      </c>
      <c r="B21">
        <v>-0.88</v>
      </c>
      <c r="C21" t="s">
        <v>365</v>
      </c>
      <c r="D21">
        <v>0.39</v>
      </c>
      <c r="E21">
        <v>2.77</v>
      </c>
      <c r="F21" t="s">
        <v>365</v>
      </c>
      <c r="G21">
        <v>2.2000000000000002</v>
      </c>
      <c r="H21">
        <v>0.28999999999999998</v>
      </c>
      <c r="I21">
        <v>-1.95</v>
      </c>
      <c r="J21" t="s">
        <v>365</v>
      </c>
      <c r="K21" t="s">
        <v>365</v>
      </c>
      <c r="L21">
        <v>2.4700000000000002</v>
      </c>
      <c r="M21" t="s">
        <v>365</v>
      </c>
      <c r="N21" t="s">
        <v>365</v>
      </c>
      <c r="O21" t="s">
        <v>365</v>
      </c>
      <c r="P21" t="s">
        <v>365</v>
      </c>
      <c r="Q21" t="s">
        <v>365</v>
      </c>
      <c r="R21" t="s">
        <v>365</v>
      </c>
      <c r="S21" t="s">
        <v>365</v>
      </c>
      <c r="T21" t="s">
        <v>365</v>
      </c>
      <c r="U21" t="s">
        <v>365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3"/>
        <v>5.23366400816926</v>
      </c>
      <c r="AF21" s="1">
        <f t="shared" si="1"/>
        <v>27484</v>
      </c>
      <c r="AG21">
        <f t="shared" si="4"/>
        <v>5.23366400816926</v>
      </c>
      <c r="AS21" s="1">
        <f t="shared" si="2"/>
        <v>27484</v>
      </c>
      <c r="AT21" s="22"/>
      <c r="AU21" s="22"/>
    </row>
    <row r="22" spans="1:47">
      <c r="A22" s="1">
        <v>27575</v>
      </c>
      <c r="B22">
        <v>0.81</v>
      </c>
      <c r="C22" t="s">
        <v>365</v>
      </c>
      <c r="D22">
        <v>1.68</v>
      </c>
      <c r="E22">
        <v>2.3199999999999998</v>
      </c>
      <c r="F22" t="s">
        <v>365</v>
      </c>
      <c r="G22">
        <v>1.76</v>
      </c>
      <c r="H22">
        <v>1.68</v>
      </c>
      <c r="I22">
        <v>-1.61</v>
      </c>
      <c r="J22" t="s">
        <v>365</v>
      </c>
      <c r="K22" t="s">
        <v>365</v>
      </c>
      <c r="L22">
        <v>2.39</v>
      </c>
      <c r="M22" t="s">
        <v>365</v>
      </c>
      <c r="N22" t="s">
        <v>365</v>
      </c>
      <c r="O22" t="s">
        <v>365</v>
      </c>
      <c r="P22" t="s">
        <v>365</v>
      </c>
      <c r="Q22" t="s">
        <v>365</v>
      </c>
      <c r="R22" t="s">
        <v>365</v>
      </c>
      <c r="S22" t="s">
        <v>365</v>
      </c>
      <c r="T22" t="s">
        <v>365</v>
      </c>
      <c r="U22" t="s">
        <v>365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3"/>
        <v>3.6747499855444201</v>
      </c>
      <c r="AF22" s="1">
        <f t="shared" si="1"/>
        <v>27575</v>
      </c>
      <c r="AG22">
        <f t="shared" si="4"/>
        <v>3.6747499855444201</v>
      </c>
      <c r="AS22" s="1">
        <f t="shared" si="2"/>
        <v>27575</v>
      </c>
      <c r="AT22" s="22"/>
      <c r="AU22" s="22"/>
    </row>
    <row r="23" spans="1:47">
      <c r="A23" s="1">
        <v>27667</v>
      </c>
      <c r="B23">
        <v>1</v>
      </c>
      <c r="C23" t="s">
        <v>365</v>
      </c>
      <c r="D23">
        <v>1.1599999999999999</v>
      </c>
      <c r="E23">
        <v>2.2599999999999998</v>
      </c>
      <c r="F23" t="s">
        <v>365</v>
      </c>
      <c r="G23">
        <v>1.6</v>
      </c>
      <c r="H23">
        <v>1.3</v>
      </c>
      <c r="I23">
        <v>-0.36</v>
      </c>
      <c r="J23" t="s">
        <v>365</v>
      </c>
      <c r="K23" t="s">
        <v>365</v>
      </c>
      <c r="L23">
        <v>2.36</v>
      </c>
      <c r="M23" t="s">
        <v>365</v>
      </c>
      <c r="N23" t="s">
        <v>365</v>
      </c>
      <c r="O23" t="s">
        <v>365</v>
      </c>
      <c r="P23" t="s">
        <v>365</v>
      </c>
      <c r="Q23" t="s">
        <v>365</v>
      </c>
      <c r="R23" t="s">
        <v>365</v>
      </c>
      <c r="S23" t="s">
        <v>365</v>
      </c>
      <c r="T23" t="s">
        <v>365</v>
      </c>
      <c r="U23" t="s">
        <v>365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3"/>
        <v>2.3407360568939</v>
      </c>
      <c r="AF23" s="1">
        <f t="shared" si="1"/>
        <v>27667</v>
      </c>
      <c r="AG23">
        <f t="shared" si="4"/>
        <v>2.3407360568939</v>
      </c>
      <c r="AS23" s="1">
        <f t="shared" si="2"/>
        <v>27667</v>
      </c>
      <c r="AT23" s="22"/>
      <c r="AU23" s="22"/>
    </row>
    <row r="24" spans="1:47">
      <c r="A24" s="1">
        <v>27759</v>
      </c>
      <c r="B24">
        <v>0.81</v>
      </c>
      <c r="C24" t="s">
        <v>365</v>
      </c>
      <c r="D24">
        <v>1.28</v>
      </c>
      <c r="E24">
        <v>1.85</v>
      </c>
      <c r="F24" t="s">
        <v>365</v>
      </c>
      <c r="G24">
        <v>1.65</v>
      </c>
      <c r="H24">
        <v>1.45</v>
      </c>
      <c r="I24">
        <v>1.6</v>
      </c>
      <c r="J24" t="s">
        <v>365</v>
      </c>
      <c r="K24" t="s">
        <v>365</v>
      </c>
      <c r="L24">
        <v>2.3199999999999998</v>
      </c>
      <c r="M24" t="s">
        <v>365</v>
      </c>
      <c r="N24" t="s">
        <v>365</v>
      </c>
      <c r="O24" t="s">
        <v>365</v>
      </c>
      <c r="P24" t="s">
        <v>365</v>
      </c>
      <c r="Q24" t="s">
        <v>365</v>
      </c>
      <c r="R24" t="s">
        <v>365</v>
      </c>
      <c r="S24" t="s">
        <v>365</v>
      </c>
      <c r="T24" t="s">
        <v>365</v>
      </c>
      <c r="U24" t="s">
        <v>365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3"/>
        <v>1.8150950954445799</v>
      </c>
      <c r="AF24" s="1">
        <f t="shared" si="1"/>
        <v>27759</v>
      </c>
      <c r="AG24">
        <f t="shared" si="4"/>
        <v>1.8150950954445799</v>
      </c>
      <c r="AS24" s="1">
        <f t="shared" si="2"/>
        <v>27759</v>
      </c>
      <c r="AT24" s="22"/>
      <c r="AU24" s="22"/>
    </row>
    <row r="25" spans="1:47">
      <c r="A25" s="1">
        <v>27850</v>
      </c>
      <c r="B25">
        <v>1.53</v>
      </c>
      <c r="C25" t="s">
        <v>365</v>
      </c>
      <c r="D25">
        <v>0.82</v>
      </c>
      <c r="E25">
        <v>2.17</v>
      </c>
      <c r="F25" t="s">
        <v>365</v>
      </c>
      <c r="G25">
        <v>1.75</v>
      </c>
      <c r="H25">
        <v>1.53</v>
      </c>
      <c r="I25">
        <v>0.12</v>
      </c>
      <c r="J25" t="s">
        <v>365</v>
      </c>
      <c r="K25" t="s">
        <v>365</v>
      </c>
      <c r="L25">
        <v>2.36</v>
      </c>
      <c r="M25" t="s">
        <v>365</v>
      </c>
      <c r="N25" t="s">
        <v>365</v>
      </c>
      <c r="O25" t="s">
        <v>365</v>
      </c>
      <c r="P25" t="s">
        <v>365</v>
      </c>
      <c r="Q25" t="s">
        <v>365</v>
      </c>
      <c r="R25" t="s">
        <v>365</v>
      </c>
      <c r="S25" t="s">
        <v>365</v>
      </c>
      <c r="T25" t="s">
        <v>365</v>
      </c>
      <c r="U25" t="s">
        <v>365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3"/>
        <v>2.2003793666632099</v>
      </c>
      <c r="AF25" s="1">
        <f t="shared" si="1"/>
        <v>27850</v>
      </c>
      <c r="AG25">
        <f t="shared" si="4"/>
        <v>2.2003793666632099</v>
      </c>
      <c r="AS25" s="1">
        <f t="shared" si="2"/>
        <v>27850</v>
      </c>
      <c r="AT25" s="22"/>
      <c r="AU25" s="22"/>
    </row>
    <row r="26" spans="1:47">
      <c r="A26" s="1">
        <v>27941</v>
      </c>
      <c r="B26">
        <v>1</v>
      </c>
      <c r="C26" t="s">
        <v>365</v>
      </c>
      <c r="D26">
        <v>0.67</v>
      </c>
      <c r="E26">
        <v>3.87</v>
      </c>
      <c r="F26" t="s">
        <v>365</v>
      </c>
      <c r="G26">
        <v>2.14</v>
      </c>
      <c r="H26">
        <v>-0.31</v>
      </c>
      <c r="I26">
        <v>0.43</v>
      </c>
      <c r="J26" t="s">
        <v>365</v>
      </c>
      <c r="K26" t="s">
        <v>365</v>
      </c>
      <c r="L26">
        <v>2.5299999999999998</v>
      </c>
      <c r="M26" t="s">
        <v>365</v>
      </c>
      <c r="N26" t="s">
        <v>365</v>
      </c>
      <c r="O26" t="s">
        <v>365</v>
      </c>
      <c r="P26" t="s">
        <v>365</v>
      </c>
      <c r="Q26" t="s">
        <v>365</v>
      </c>
      <c r="R26" t="s">
        <v>365</v>
      </c>
      <c r="S26" t="s">
        <v>365</v>
      </c>
      <c r="T26" t="s">
        <v>365</v>
      </c>
      <c r="U26" t="s">
        <v>365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3"/>
        <v>2.3021339603161199</v>
      </c>
      <c r="AF26" s="1">
        <f t="shared" si="1"/>
        <v>27941</v>
      </c>
      <c r="AG26">
        <f t="shared" si="4"/>
        <v>2.3021339603161199</v>
      </c>
      <c r="AS26" s="1">
        <f t="shared" si="2"/>
        <v>27941</v>
      </c>
      <c r="AT26" s="22"/>
      <c r="AU26" s="22"/>
    </row>
    <row r="27" spans="1:47">
      <c r="A27" s="1">
        <v>28033</v>
      </c>
      <c r="B27">
        <v>0.62</v>
      </c>
      <c r="C27" t="s">
        <v>365</v>
      </c>
      <c r="D27">
        <v>1.1299999999999999</v>
      </c>
      <c r="E27">
        <v>3.06</v>
      </c>
      <c r="F27" t="s">
        <v>365</v>
      </c>
      <c r="G27">
        <v>2.34</v>
      </c>
      <c r="H27">
        <v>0.2</v>
      </c>
      <c r="I27">
        <v>-0.36</v>
      </c>
      <c r="J27" t="s">
        <v>365</v>
      </c>
      <c r="K27" t="s">
        <v>365</v>
      </c>
      <c r="L27">
        <v>2.58</v>
      </c>
      <c r="M27" t="s">
        <v>365</v>
      </c>
      <c r="N27" t="s">
        <v>365</v>
      </c>
      <c r="O27" t="s">
        <v>365</v>
      </c>
      <c r="P27" t="s">
        <v>365</v>
      </c>
      <c r="Q27" t="s">
        <v>365</v>
      </c>
      <c r="R27" t="s">
        <v>365</v>
      </c>
      <c r="S27" t="s">
        <v>365</v>
      </c>
      <c r="T27" t="s">
        <v>365</v>
      </c>
      <c r="U27" t="s">
        <v>365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3"/>
        <v>2.9816302412052398</v>
      </c>
      <c r="AF27" s="1">
        <f t="shared" si="1"/>
        <v>28033</v>
      </c>
      <c r="AG27">
        <f t="shared" si="4"/>
        <v>2.9816302412052398</v>
      </c>
      <c r="AS27" s="1">
        <f t="shared" si="2"/>
        <v>28033</v>
      </c>
      <c r="AT27" s="22"/>
      <c r="AU27" s="22"/>
    </row>
    <row r="28" spans="1:47">
      <c r="A28" s="1">
        <v>28125</v>
      </c>
      <c r="B28">
        <v>1.48</v>
      </c>
      <c r="C28" t="s">
        <v>365</v>
      </c>
      <c r="D28">
        <v>1.26</v>
      </c>
      <c r="E28">
        <v>2.31</v>
      </c>
      <c r="F28" t="s">
        <v>365</v>
      </c>
      <c r="G28">
        <v>2.2999999999999998</v>
      </c>
      <c r="H28">
        <v>1.32</v>
      </c>
      <c r="I28">
        <v>2.72</v>
      </c>
      <c r="J28" t="s">
        <v>365</v>
      </c>
      <c r="K28" t="s">
        <v>365</v>
      </c>
      <c r="L28">
        <v>2.61</v>
      </c>
      <c r="M28" t="s">
        <v>365</v>
      </c>
      <c r="N28" t="s">
        <v>365</v>
      </c>
      <c r="O28" t="s">
        <v>365</v>
      </c>
      <c r="P28" t="s">
        <v>365</v>
      </c>
      <c r="Q28" t="s">
        <v>365</v>
      </c>
      <c r="R28" t="s">
        <v>365</v>
      </c>
      <c r="S28" t="s">
        <v>365</v>
      </c>
      <c r="T28" t="s">
        <v>365</v>
      </c>
      <c r="U28" t="s">
        <v>365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3"/>
        <v>4.0954781091058301</v>
      </c>
      <c r="AF28" s="1">
        <f t="shared" si="1"/>
        <v>28125</v>
      </c>
      <c r="AG28">
        <f t="shared" si="4"/>
        <v>4.0954781091058301</v>
      </c>
      <c r="AS28" s="1">
        <f t="shared" si="2"/>
        <v>28125</v>
      </c>
      <c r="AT28" s="22"/>
      <c r="AU28" s="22"/>
    </row>
    <row r="29" spans="1:47">
      <c r="A29" s="1">
        <v>28215</v>
      </c>
      <c r="B29">
        <v>0.27</v>
      </c>
      <c r="C29" t="s">
        <v>365</v>
      </c>
      <c r="D29">
        <v>0.13</v>
      </c>
      <c r="E29">
        <v>2.58</v>
      </c>
      <c r="F29" t="s">
        <v>365</v>
      </c>
      <c r="G29">
        <v>2.5499999999999998</v>
      </c>
      <c r="H29">
        <v>7.0000000000000007E-2</v>
      </c>
      <c r="I29">
        <v>0.87</v>
      </c>
      <c r="J29" t="s">
        <v>365</v>
      </c>
      <c r="K29" t="s">
        <v>365</v>
      </c>
      <c r="L29">
        <v>2.58</v>
      </c>
      <c r="M29" t="s">
        <v>365</v>
      </c>
      <c r="N29" t="s">
        <v>365</v>
      </c>
      <c r="O29" t="s">
        <v>365</v>
      </c>
      <c r="P29" t="s">
        <v>365</v>
      </c>
      <c r="Q29" t="s">
        <v>365</v>
      </c>
      <c r="R29" t="s">
        <v>365</v>
      </c>
      <c r="S29" t="s">
        <v>365</v>
      </c>
      <c r="T29" t="s">
        <v>365</v>
      </c>
      <c r="U29" t="s">
        <v>365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3"/>
        <v>4.3693935361600298</v>
      </c>
      <c r="AF29" s="1">
        <f t="shared" si="1"/>
        <v>28215</v>
      </c>
      <c r="AG29">
        <f t="shared" si="4"/>
        <v>4.3693935361600298</v>
      </c>
      <c r="AS29" s="1">
        <f t="shared" si="2"/>
        <v>28215</v>
      </c>
      <c r="AT29" s="22"/>
      <c r="AU29" s="22"/>
    </row>
    <row r="30" spans="1:47">
      <c r="A30" s="1">
        <v>28306</v>
      </c>
      <c r="B30">
        <v>-0.04</v>
      </c>
      <c r="C30" t="s">
        <v>365</v>
      </c>
      <c r="D30">
        <v>1.25</v>
      </c>
      <c r="E30">
        <v>2.83</v>
      </c>
      <c r="F30" t="s">
        <v>365</v>
      </c>
      <c r="G30">
        <v>2.34</v>
      </c>
      <c r="H30">
        <v>0.79</v>
      </c>
      <c r="I30">
        <v>-2.0699999999999998</v>
      </c>
      <c r="J30" t="s">
        <v>365</v>
      </c>
      <c r="K30" t="s">
        <v>365</v>
      </c>
      <c r="L30">
        <v>2.56</v>
      </c>
      <c r="M30" t="s">
        <v>365</v>
      </c>
      <c r="N30" t="s">
        <v>365</v>
      </c>
      <c r="O30" t="s">
        <v>365</v>
      </c>
      <c r="P30" t="s">
        <v>365</v>
      </c>
      <c r="Q30" t="s">
        <v>365</v>
      </c>
      <c r="R30" t="s">
        <v>365</v>
      </c>
      <c r="S30" t="s">
        <v>365</v>
      </c>
      <c r="T30" t="s">
        <v>365</v>
      </c>
      <c r="U30" t="s">
        <v>365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3"/>
        <v>5.2039226471945899</v>
      </c>
      <c r="AF30" s="1">
        <f t="shared" si="1"/>
        <v>28306</v>
      </c>
      <c r="AG30">
        <f t="shared" si="4"/>
        <v>5.2039226471945899</v>
      </c>
      <c r="AS30" s="1">
        <f t="shared" si="2"/>
        <v>28306</v>
      </c>
      <c r="AT30" s="22"/>
      <c r="AU30" s="22"/>
    </row>
    <row r="31" spans="1:47">
      <c r="A31" s="1">
        <v>28398</v>
      </c>
      <c r="B31">
        <v>0.19</v>
      </c>
      <c r="C31" t="s">
        <v>365</v>
      </c>
      <c r="D31">
        <v>0.56000000000000005</v>
      </c>
      <c r="E31">
        <v>2.14</v>
      </c>
      <c r="F31" t="s">
        <v>365</v>
      </c>
      <c r="G31">
        <v>2.25</v>
      </c>
      <c r="H31">
        <v>1.2</v>
      </c>
      <c r="I31">
        <v>0.78</v>
      </c>
      <c r="J31" t="s">
        <v>365</v>
      </c>
      <c r="K31" t="s">
        <v>365</v>
      </c>
      <c r="L31">
        <v>2.52</v>
      </c>
      <c r="M31" t="s">
        <v>365</v>
      </c>
      <c r="N31" t="s">
        <v>365</v>
      </c>
      <c r="O31" t="s">
        <v>365</v>
      </c>
      <c r="P31" t="s">
        <v>365</v>
      </c>
      <c r="Q31" t="s">
        <v>365</v>
      </c>
      <c r="R31" t="s">
        <v>365</v>
      </c>
      <c r="S31" t="s">
        <v>365</v>
      </c>
      <c r="T31" t="s">
        <v>365</v>
      </c>
      <c r="U31" t="s">
        <v>365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3"/>
        <v>4.4494122259826101</v>
      </c>
      <c r="AF31" s="1">
        <f t="shared" si="1"/>
        <v>28398</v>
      </c>
      <c r="AG31">
        <f t="shared" si="4"/>
        <v>4.4494122259826101</v>
      </c>
      <c r="AS31" s="1">
        <f t="shared" si="2"/>
        <v>28398</v>
      </c>
      <c r="AT31" s="22"/>
      <c r="AU31" s="22"/>
    </row>
    <row r="32" spans="1:47">
      <c r="A32" s="1">
        <v>28490</v>
      </c>
      <c r="B32">
        <v>1.1000000000000001</v>
      </c>
      <c r="C32" t="s">
        <v>365</v>
      </c>
      <c r="D32">
        <v>0.4</v>
      </c>
      <c r="E32">
        <v>2.4</v>
      </c>
      <c r="F32" t="s">
        <v>365</v>
      </c>
      <c r="G32">
        <v>2.2799999999999998</v>
      </c>
      <c r="H32">
        <v>0.6</v>
      </c>
      <c r="I32">
        <v>1.53</v>
      </c>
      <c r="J32" t="s">
        <v>365</v>
      </c>
      <c r="K32" t="s">
        <v>365</v>
      </c>
      <c r="L32">
        <v>2.5</v>
      </c>
      <c r="M32" t="s">
        <v>365</v>
      </c>
      <c r="N32" t="s">
        <v>365</v>
      </c>
      <c r="O32" t="s">
        <v>365</v>
      </c>
      <c r="P32" t="s">
        <v>365</v>
      </c>
      <c r="Q32" t="s">
        <v>365</v>
      </c>
      <c r="R32" t="s">
        <v>365</v>
      </c>
      <c r="S32" t="s">
        <v>365</v>
      </c>
      <c r="T32" t="s">
        <v>365</v>
      </c>
      <c r="U32" t="s">
        <v>365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3"/>
        <v>4.3814424917876504</v>
      </c>
      <c r="AF32" s="1">
        <f t="shared" si="1"/>
        <v>28490</v>
      </c>
      <c r="AG32">
        <f t="shared" si="4"/>
        <v>4.3814424917876504</v>
      </c>
      <c r="AS32" s="1">
        <f t="shared" si="2"/>
        <v>28490</v>
      </c>
      <c r="AT32" s="22"/>
      <c r="AU32" s="22"/>
    </row>
    <row r="33" spans="1:47">
      <c r="A33" s="1">
        <v>28580</v>
      </c>
      <c r="B33">
        <v>0.49</v>
      </c>
      <c r="C33" t="s">
        <v>365</v>
      </c>
      <c r="D33">
        <v>0.8</v>
      </c>
      <c r="E33">
        <v>2.34</v>
      </c>
      <c r="F33" t="s">
        <v>365</v>
      </c>
      <c r="G33">
        <v>2.0099999999999998</v>
      </c>
      <c r="H33">
        <v>-0.43</v>
      </c>
      <c r="I33">
        <v>0</v>
      </c>
      <c r="J33" t="s">
        <v>365</v>
      </c>
      <c r="K33" t="s">
        <v>365</v>
      </c>
      <c r="L33">
        <v>2.4300000000000002</v>
      </c>
      <c r="M33" t="s">
        <v>365</v>
      </c>
      <c r="N33" t="s">
        <v>365</v>
      </c>
      <c r="O33" t="s">
        <v>365</v>
      </c>
      <c r="P33" t="s">
        <v>365</v>
      </c>
      <c r="Q33" t="s">
        <v>365</v>
      </c>
      <c r="R33" t="s">
        <v>365</v>
      </c>
      <c r="S33" t="s">
        <v>365</v>
      </c>
      <c r="T33" t="s">
        <v>365</v>
      </c>
      <c r="U33" t="s">
        <v>365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3"/>
        <v>4.4159080842010496</v>
      </c>
      <c r="AF33" s="1">
        <f t="shared" si="1"/>
        <v>28580</v>
      </c>
      <c r="AG33">
        <f t="shared" si="4"/>
        <v>4.4159080842010496</v>
      </c>
      <c r="AS33" s="1">
        <f t="shared" si="2"/>
        <v>28580</v>
      </c>
      <c r="AT33" s="22"/>
      <c r="AU33" s="22"/>
    </row>
    <row r="34" spans="1:47">
      <c r="A34" s="1">
        <v>28671</v>
      </c>
      <c r="B34">
        <v>0.93</v>
      </c>
      <c r="C34" t="s">
        <v>365</v>
      </c>
      <c r="D34">
        <v>0.21</v>
      </c>
      <c r="E34">
        <v>2.29</v>
      </c>
      <c r="F34" t="s">
        <v>365</v>
      </c>
      <c r="G34">
        <v>1.98</v>
      </c>
      <c r="H34">
        <v>0.61</v>
      </c>
      <c r="I34">
        <v>0.45</v>
      </c>
      <c r="J34" t="s">
        <v>365</v>
      </c>
      <c r="K34" t="s">
        <v>365</v>
      </c>
      <c r="L34">
        <v>2.39</v>
      </c>
      <c r="M34" t="s">
        <v>365</v>
      </c>
      <c r="N34" t="s">
        <v>365</v>
      </c>
      <c r="O34" t="s">
        <v>365</v>
      </c>
      <c r="P34" t="s">
        <v>365</v>
      </c>
      <c r="Q34" t="s">
        <v>365</v>
      </c>
      <c r="R34" t="s">
        <v>365</v>
      </c>
      <c r="S34" t="s">
        <v>365</v>
      </c>
      <c r="T34" t="s">
        <v>365</v>
      </c>
      <c r="U34" t="s">
        <v>365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3"/>
        <v>3.503003805004</v>
      </c>
      <c r="AF34" s="1">
        <f t="shared" si="1"/>
        <v>28671</v>
      </c>
      <c r="AG34">
        <f t="shared" si="4"/>
        <v>3.503003805004</v>
      </c>
      <c r="AS34" s="1">
        <f t="shared" si="2"/>
        <v>28671</v>
      </c>
      <c r="AT34" s="22"/>
      <c r="AU34" s="22"/>
    </row>
    <row r="35" spans="1:47">
      <c r="A35" s="1">
        <v>28763</v>
      </c>
      <c r="B35">
        <v>0.23</v>
      </c>
      <c r="C35" t="s">
        <v>365</v>
      </c>
      <c r="D35">
        <v>0.67</v>
      </c>
      <c r="E35">
        <v>2.23</v>
      </c>
      <c r="F35" t="s">
        <v>365</v>
      </c>
      <c r="G35">
        <v>2.29</v>
      </c>
      <c r="H35">
        <v>0.52</v>
      </c>
      <c r="I35">
        <v>0.27</v>
      </c>
      <c r="J35" t="s">
        <v>365</v>
      </c>
      <c r="K35" t="s">
        <v>365</v>
      </c>
      <c r="L35">
        <v>2.39</v>
      </c>
      <c r="M35" t="s">
        <v>365</v>
      </c>
      <c r="N35" t="s">
        <v>365</v>
      </c>
      <c r="O35" t="s">
        <v>365</v>
      </c>
      <c r="P35" t="s">
        <v>365</v>
      </c>
      <c r="Q35" t="s">
        <v>365</v>
      </c>
      <c r="R35" t="s">
        <v>365</v>
      </c>
      <c r="S35" t="s">
        <v>365</v>
      </c>
      <c r="T35" t="s">
        <v>365</v>
      </c>
      <c r="U35" t="s">
        <v>365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3"/>
        <v>3.3596040882189402</v>
      </c>
      <c r="AF35" s="1">
        <f t="shared" si="1"/>
        <v>28763</v>
      </c>
      <c r="AG35">
        <f t="shared" si="4"/>
        <v>3.3596040882189402</v>
      </c>
      <c r="AS35" s="1">
        <f t="shared" si="2"/>
        <v>28763</v>
      </c>
      <c r="AT35" s="22"/>
      <c r="AU35" s="22"/>
    </row>
    <row r="36" spans="1:47">
      <c r="A36" s="1">
        <v>28855</v>
      </c>
      <c r="B36">
        <v>0.95</v>
      </c>
      <c r="C36" t="s">
        <v>365</v>
      </c>
      <c r="D36">
        <v>0.82</v>
      </c>
      <c r="E36">
        <v>1.92</v>
      </c>
      <c r="F36" t="s">
        <v>365</v>
      </c>
      <c r="G36">
        <v>2.2799999999999998</v>
      </c>
      <c r="H36">
        <v>0.9</v>
      </c>
      <c r="I36">
        <v>1.53</v>
      </c>
      <c r="J36" t="s">
        <v>365</v>
      </c>
      <c r="K36" t="s">
        <v>365</v>
      </c>
      <c r="L36">
        <v>2.44</v>
      </c>
      <c r="M36" t="s">
        <v>365</v>
      </c>
      <c r="N36" t="s">
        <v>365</v>
      </c>
      <c r="O36" t="s">
        <v>365</v>
      </c>
      <c r="P36" t="s">
        <v>365</v>
      </c>
      <c r="Q36" t="s">
        <v>365</v>
      </c>
      <c r="R36" t="s">
        <v>365</v>
      </c>
      <c r="S36" t="s">
        <v>365</v>
      </c>
      <c r="T36" t="s">
        <v>365</v>
      </c>
      <c r="U36" t="s">
        <v>365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3"/>
        <v>4.6331661918462004</v>
      </c>
      <c r="AF36" s="1">
        <f t="shared" si="1"/>
        <v>28855</v>
      </c>
      <c r="AG36">
        <f t="shared" si="4"/>
        <v>4.6331661918462004</v>
      </c>
      <c r="AS36" s="1">
        <f t="shared" si="2"/>
        <v>28855</v>
      </c>
      <c r="AT36" s="22"/>
      <c r="AU36" s="22"/>
    </row>
    <row r="37" spans="1:47">
      <c r="A37" s="1">
        <v>28945</v>
      </c>
      <c r="B37">
        <v>0.28999999999999998</v>
      </c>
      <c r="C37" t="s">
        <v>365</v>
      </c>
      <c r="D37">
        <v>0.94</v>
      </c>
      <c r="E37">
        <v>2.14</v>
      </c>
      <c r="F37" t="s">
        <v>365</v>
      </c>
      <c r="G37">
        <v>1.92</v>
      </c>
      <c r="H37">
        <v>0.75</v>
      </c>
      <c r="I37">
        <v>-1.62</v>
      </c>
      <c r="J37" t="s">
        <v>365</v>
      </c>
      <c r="K37" t="s">
        <v>365</v>
      </c>
      <c r="L37">
        <v>2.4300000000000002</v>
      </c>
      <c r="M37" t="s">
        <v>365</v>
      </c>
      <c r="N37" t="s">
        <v>365</v>
      </c>
      <c r="O37" t="s">
        <v>365</v>
      </c>
      <c r="P37" t="s">
        <v>365</v>
      </c>
      <c r="Q37" t="s">
        <v>365</v>
      </c>
      <c r="R37" t="s">
        <v>365</v>
      </c>
      <c r="S37" t="s">
        <v>365</v>
      </c>
      <c r="T37" t="s">
        <v>365</v>
      </c>
      <c r="U37" t="s">
        <v>365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3"/>
        <v>4.7668493687874403</v>
      </c>
      <c r="AF37" s="1">
        <f t="shared" si="1"/>
        <v>28945</v>
      </c>
      <c r="AG37">
        <f t="shared" si="4"/>
        <v>4.7668493687874403</v>
      </c>
      <c r="AS37" s="1">
        <f t="shared" si="2"/>
        <v>28945</v>
      </c>
      <c r="AT37" s="22"/>
      <c r="AU37" s="22"/>
    </row>
    <row r="38" spans="1:47">
      <c r="A38" s="1">
        <v>29036</v>
      </c>
      <c r="B38">
        <v>1.1200000000000001</v>
      </c>
      <c r="C38" t="s">
        <v>365</v>
      </c>
      <c r="D38">
        <v>0.13</v>
      </c>
      <c r="E38">
        <v>2.36</v>
      </c>
      <c r="F38" t="s">
        <v>365</v>
      </c>
      <c r="G38">
        <v>2.34</v>
      </c>
      <c r="H38">
        <v>1.43</v>
      </c>
      <c r="I38">
        <v>3.69</v>
      </c>
      <c r="J38" t="s">
        <v>365</v>
      </c>
      <c r="K38" t="s">
        <v>365</v>
      </c>
      <c r="L38">
        <v>2.54</v>
      </c>
      <c r="M38" t="s">
        <v>365</v>
      </c>
      <c r="N38" t="s">
        <v>365</v>
      </c>
      <c r="O38" t="s">
        <v>365</v>
      </c>
      <c r="P38" t="s">
        <v>365</v>
      </c>
      <c r="Q38" t="s">
        <v>365</v>
      </c>
      <c r="R38" t="s">
        <v>365</v>
      </c>
      <c r="S38" t="s">
        <v>365</v>
      </c>
      <c r="T38" t="s">
        <v>365</v>
      </c>
      <c r="U38" t="s">
        <v>365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3"/>
        <v>3.3172247100612098</v>
      </c>
      <c r="AF38" s="1">
        <f t="shared" si="1"/>
        <v>29036</v>
      </c>
      <c r="AG38">
        <f t="shared" si="4"/>
        <v>3.3172247100612098</v>
      </c>
      <c r="AS38" s="1">
        <f t="shared" si="2"/>
        <v>29036</v>
      </c>
      <c r="AT38" s="22"/>
      <c r="AU38" s="22"/>
    </row>
    <row r="39" spans="1:47">
      <c r="A39" s="1">
        <v>29128</v>
      </c>
      <c r="B39">
        <v>0</v>
      </c>
      <c r="C39" t="s">
        <v>365</v>
      </c>
      <c r="D39">
        <v>0.69</v>
      </c>
      <c r="E39">
        <v>3.06</v>
      </c>
      <c r="F39" t="s">
        <v>365</v>
      </c>
      <c r="G39">
        <v>2.76</v>
      </c>
      <c r="H39">
        <v>-0.87</v>
      </c>
      <c r="I39">
        <v>0.35</v>
      </c>
      <c r="J39" t="s">
        <v>365</v>
      </c>
      <c r="K39" t="s">
        <v>365</v>
      </c>
      <c r="L39">
        <v>2.65</v>
      </c>
      <c r="M39" t="s">
        <v>365</v>
      </c>
      <c r="N39" t="s">
        <v>365</v>
      </c>
      <c r="O39" t="s">
        <v>365</v>
      </c>
      <c r="P39" t="s">
        <v>365</v>
      </c>
      <c r="Q39" t="s">
        <v>365</v>
      </c>
      <c r="R39" t="s">
        <v>365</v>
      </c>
      <c r="S39" t="s">
        <v>365</v>
      </c>
      <c r="T39" t="s">
        <v>365</v>
      </c>
      <c r="U39" t="s">
        <v>365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3"/>
        <v>4.6099887291885597</v>
      </c>
      <c r="AF39" s="1">
        <f t="shared" si="1"/>
        <v>29128</v>
      </c>
      <c r="AG39">
        <f t="shared" si="4"/>
        <v>4.6099887291885597</v>
      </c>
      <c r="AS39" s="1">
        <f t="shared" si="2"/>
        <v>29128</v>
      </c>
      <c r="AT39" s="22"/>
      <c r="AU39" s="22"/>
    </row>
    <row r="40" spans="1:47">
      <c r="A40" s="1">
        <v>29220</v>
      </c>
      <c r="B40">
        <v>0.75</v>
      </c>
      <c r="C40" t="s">
        <v>365</v>
      </c>
      <c r="D40">
        <v>0.77</v>
      </c>
      <c r="E40">
        <v>2.48</v>
      </c>
      <c r="F40" t="s">
        <v>365</v>
      </c>
      <c r="G40">
        <v>3.17</v>
      </c>
      <c r="H40">
        <v>1.31</v>
      </c>
      <c r="I40">
        <v>2.0499999999999998</v>
      </c>
      <c r="J40" t="s">
        <v>365</v>
      </c>
      <c r="K40" t="s">
        <v>365</v>
      </c>
      <c r="L40">
        <v>2.78</v>
      </c>
      <c r="M40" t="s">
        <v>365</v>
      </c>
      <c r="N40" t="s">
        <v>365</v>
      </c>
      <c r="O40" t="s">
        <v>365</v>
      </c>
      <c r="P40" t="s">
        <v>365</v>
      </c>
      <c r="Q40" t="s">
        <v>365</v>
      </c>
      <c r="R40" t="s">
        <v>365</v>
      </c>
      <c r="S40" t="s">
        <v>365</v>
      </c>
      <c r="T40" t="s">
        <v>365</v>
      </c>
      <c r="U40" t="s">
        <v>365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3"/>
        <v>5.9757377792005597</v>
      </c>
      <c r="AF40" s="1">
        <f t="shared" si="1"/>
        <v>29220</v>
      </c>
      <c r="AG40">
        <f t="shared" si="4"/>
        <v>5.9757377792005597</v>
      </c>
      <c r="AS40" s="1">
        <f t="shared" si="2"/>
        <v>29220</v>
      </c>
      <c r="AT40" s="22"/>
      <c r="AU40" s="22"/>
    </row>
    <row r="41" spans="1:47">
      <c r="A41" s="1">
        <v>29311</v>
      </c>
      <c r="B41">
        <v>0.81</v>
      </c>
      <c r="C41" t="s">
        <v>365</v>
      </c>
      <c r="D41">
        <v>0.66</v>
      </c>
      <c r="E41">
        <v>2.9</v>
      </c>
      <c r="F41" t="s">
        <v>365</v>
      </c>
      <c r="G41">
        <v>3.18</v>
      </c>
      <c r="H41">
        <v>1.01</v>
      </c>
      <c r="I41">
        <v>2.1800000000000002</v>
      </c>
      <c r="J41" t="s">
        <v>365</v>
      </c>
      <c r="K41" t="s">
        <v>365</v>
      </c>
      <c r="L41">
        <v>3.02</v>
      </c>
      <c r="M41" t="s">
        <v>365</v>
      </c>
      <c r="N41" t="s">
        <v>365</v>
      </c>
      <c r="O41" t="s">
        <v>365</v>
      </c>
      <c r="P41" t="s">
        <v>365</v>
      </c>
      <c r="Q41" t="s">
        <v>365</v>
      </c>
      <c r="R41" t="s">
        <v>365</v>
      </c>
      <c r="S41" t="s">
        <v>365</v>
      </c>
      <c r="T41" t="s">
        <v>365</v>
      </c>
      <c r="U41" t="s">
        <v>365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3"/>
        <v>7.7513141824368903</v>
      </c>
      <c r="AF41" s="1">
        <f t="shared" si="1"/>
        <v>29311</v>
      </c>
      <c r="AG41">
        <f t="shared" si="4"/>
        <v>7.7513141824368903</v>
      </c>
      <c r="AS41" s="1">
        <f t="shared" si="2"/>
        <v>29311</v>
      </c>
      <c r="AT41" s="22"/>
      <c r="AU41" s="22"/>
    </row>
    <row r="42" spans="1:47">
      <c r="A42" s="1">
        <v>29402</v>
      </c>
      <c r="B42">
        <v>-0.82</v>
      </c>
      <c r="C42" t="s">
        <v>365</v>
      </c>
      <c r="D42">
        <v>-0.52</v>
      </c>
      <c r="E42">
        <v>2.82</v>
      </c>
      <c r="F42" t="s">
        <v>365</v>
      </c>
      <c r="G42">
        <v>3.31</v>
      </c>
      <c r="H42">
        <v>-1.21</v>
      </c>
      <c r="I42">
        <v>-1.7</v>
      </c>
      <c r="J42" t="s">
        <v>365</v>
      </c>
      <c r="K42" t="s">
        <v>365</v>
      </c>
      <c r="L42">
        <v>3.08</v>
      </c>
      <c r="M42" t="s">
        <v>365</v>
      </c>
      <c r="N42" t="s">
        <v>365</v>
      </c>
      <c r="O42" t="s">
        <v>365</v>
      </c>
      <c r="P42" t="s">
        <v>365</v>
      </c>
      <c r="Q42" t="s">
        <v>365</v>
      </c>
      <c r="R42" t="s">
        <v>365</v>
      </c>
      <c r="S42" t="s">
        <v>365</v>
      </c>
      <c r="T42" t="s">
        <v>365</v>
      </c>
      <c r="U42" t="s">
        <v>365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3"/>
        <v>7.6548393794601797</v>
      </c>
      <c r="AF42" s="1">
        <f t="shared" si="1"/>
        <v>29402</v>
      </c>
      <c r="AG42">
        <f t="shared" si="4"/>
        <v>7.6548393794601797</v>
      </c>
      <c r="AS42" s="1">
        <f t="shared" si="2"/>
        <v>29402</v>
      </c>
      <c r="AT42" s="22"/>
      <c r="AU42" s="22"/>
    </row>
    <row r="43" spans="1:47">
      <c r="A43" s="1">
        <v>29494</v>
      </c>
      <c r="B43">
        <v>-0.35</v>
      </c>
      <c r="C43" t="s">
        <v>365</v>
      </c>
      <c r="D43">
        <v>0.3</v>
      </c>
      <c r="E43">
        <v>2.29</v>
      </c>
      <c r="F43" t="s">
        <v>365</v>
      </c>
      <c r="G43">
        <v>3.06</v>
      </c>
      <c r="H43">
        <v>0.87</v>
      </c>
      <c r="I43">
        <v>-0.31</v>
      </c>
      <c r="J43" t="s">
        <v>365</v>
      </c>
      <c r="K43" t="s">
        <v>365</v>
      </c>
      <c r="L43">
        <v>3.06</v>
      </c>
      <c r="M43" t="s">
        <v>365</v>
      </c>
      <c r="N43" t="s">
        <v>365</v>
      </c>
      <c r="O43" t="s">
        <v>365</v>
      </c>
      <c r="P43" t="s">
        <v>365</v>
      </c>
      <c r="Q43" t="s">
        <v>365</v>
      </c>
      <c r="R43" t="s">
        <v>365</v>
      </c>
      <c r="S43" t="s">
        <v>365</v>
      </c>
      <c r="T43" t="s">
        <v>365</v>
      </c>
      <c r="U43" t="s">
        <v>365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3"/>
        <v>8.15708684482885</v>
      </c>
      <c r="AF43" s="1">
        <f t="shared" si="1"/>
        <v>29494</v>
      </c>
      <c r="AG43">
        <f t="shared" si="4"/>
        <v>8.15708684482885</v>
      </c>
      <c r="AS43" s="1">
        <f t="shared" si="2"/>
        <v>29494</v>
      </c>
      <c r="AT43" s="22"/>
      <c r="AU43" s="22"/>
    </row>
    <row r="44" spans="1:47">
      <c r="A44" s="1">
        <v>29586</v>
      </c>
      <c r="B44">
        <v>-0.1</v>
      </c>
      <c r="C44" t="s">
        <v>365</v>
      </c>
      <c r="D44">
        <v>0.64</v>
      </c>
      <c r="E44">
        <v>2.02</v>
      </c>
      <c r="F44" t="s">
        <v>365</v>
      </c>
      <c r="G44">
        <v>3.17</v>
      </c>
      <c r="H44">
        <v>0.44</v>
      </c>
      <c r="I44">
        <v>-0.85</v>
      </c>
      <c r="J44" t="s">
        <v>365</v>
      </c>
      <c r="K44" t="s">
        <v>365</v>
      </c>
      <c r="L44">
        <v>3.21</v>
      </c>
      <c r="M44" t="s">
        <v>365</v>
      </c>
      <c r="N44" t="s">
        <v>365</v>
      </c>
      <c r="O44" t="s">
        <v>365</v>
      </c>
      <c r="P44" t="s">
        <v>365</v>
      </c>
      <c r="Q44" t="s">
        <v>365</v>
      </c>
      <c r="R44" t="s">
        <v>365</v>
      </c>
      <c r="S44" t="s">
        <v>365</v>
      </c>
      <c r="T44" t="s">
        <v>365</v>
      </c>
      <c r="U44" t="s">
        <v>365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3"/>
        <v>7.5160924250002896</v>
      </c>
      <c r="AF44" s="1">
        <f t="shared" si="1"/>
        <v>29586</v>
      </c>
      <c r="AG44">
        <f t="shared" si="4"/>
        <v>7.5160924250002896</v>
      </c>
      <c r="AS44" s="1">
        <f t="shared" si="2"/>
        <v>29586</v>
      </c>
      <c r="AT44" s="22"/>
      <c r="AU44" s="22"/>
    </row>
    <row r="45" spans="1:47">
      <c r="A45" s="1">
        <v>29676</v>
      </c>
      <c r="B45">
        <v>-7.0000000000000007E-2</v>
      </c>
      <c r="C45" t="s">
        <v>365</v>
      </c>
      <c r="D45">
        <v>-0.25</v>
      </c>
      <c r="E45">
        <v>2.41</v>
      </c>
      <c r="F45" t="s">
        <v>365</v>
      </c>
      <c r="G45">
        <v>3.36</v>
      </c>
      <c r="H45">
        <v>-0.05</v>
      </c>
      <c r="I45">
        <v>-0.65</v>
      </c>
      <c r="J45" t="s">
        <v>365</v>
      </c>
      <c r="K45" t="s">
        <v>365</v>
      </c>
      <c r="L45">
        <v>3.34</v>
      </c>
      <c r="M45" t="s">
        <v>365</v>
      </c>
      <c r="N45" t="s">
        <v>365</v>
      </c>
      <c r="O45" t="s">
        <v>365</v>
      </c>
      <c r="P45" t="s">
        <v>365</v>
      </c>
      <c r="Q45" t="s">
        <v>365</v>
      </c>
      <c r="R45" t="s">
        <v>365</v>
      </c>
      <c r="S45" t="s">
        <v>365</v>
      </c>
      <c r="T45" t="s">
        <v>365</v>
      </c>
      <c r="U45" t="s">
        <v>365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3"/>
        <v>8.1224251508204706</v>
      </c>
      <c r="AF45" s="1">
        <f t="shared" si="1"/>
        <v>29676</v>
      </c>
      <c r="AG45">
        <f t="shared" si="4"/>
        <v>8.1224251508204706</v>
      </c>
      <c r="AS45" s="1">
        <f t="shared" si="2"/>
        <v>29676</v>
      </c>
      <c r="AT45" s="22"/>
      <c r="AU45" s="22"/>
    </row>
    <row r="46" spans="1:47">
      <c r="A46" s="1">
        <v>29767</v>
      </c>
      <c r="B46">
        <v>0.05</v>
      </c>
      <c r="C46" t="s">
        <v>365</v>
      </c>
      <c r="D46">
        <v>1.03</v>
      </c>
      <c r="E46">
        <v>2.77</v>
      </c>
      <c r="F46" t="s">
        <v>365</v>
      </c>
      <c r="G46">
        <v>3.88</v>
      </c>
      <c r="H46">
        <v>0.01</v>
      </c>
      <c r="I46">
        <v>-0.13</v>
      </c>
      <c r="J46" t="s">
        <v>365</v>
      </c>
      <c r="K46" t="s">
        <v>365</v>
      </c>
      <c r="L46">
        <v>3.63</v>
      </c>
      <c r="M46" t="s">
        <v>365</v>
      </c>
      <c r="N46" t="s">
        <v>365</v>
      </c>
      <c r="O46" t="s">
        <v>365</v>
      </c>
      <c r="P46" t="s">
        <v>365</v>
      </c>
      <c r="Q46" t="s">
        <v>365</v>
      </c>
      <c r="R46" t="s">
        <v>365</v>
      </c>
      <c r="S46" t="s">
        <v>365</v>
      </c>
      <c r="T46" t="s">
        <v>365</v>
      </c>
      <c r="U46" t="s">
        <v>365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3"/>
        <v>8.6035026009304794</v>
      </c>
      <c r="AF46" s="1">
        <f t="shared" si="1"/>
        <v>29767</v>
      </c>
      <c r="AG46">
        <f t="shared" si="4"/>
        <v>8.6035026009304794</v>
      </c>
      <c r="AS46" s="1">
        <f t="shared" si="2"/>
        <v>29767</v>
      </c>
      <c r="AT46" s="22"/>
      <c r="AU46" s="22"/>
    </row>
    <row r="47" spans="1:47">
      <c r="A47" s="1">
        <v>29859</v>
      </c>
      <c r="B47">
        <v>0.08</v>
      </c>
      <c r="C47" t="s">
        <v>365</v>
      </c>
      <c r="D47">
        <v>0.45</v>
      </c>
      <c r="E47">
        <v>2.9</v>
      </c>
      <c r="F47" t="s">
        <v>365</v>
      </c>
      <c r="G47">
        <v>4.03</v>
      </c>
      <c r="H47">
        <v>0.08</v>
      </c>
      <c r="I47">
        <v>-1.42</v>
      </c>
      <c r="J47" t="s">
        <v>365</v>
      </c>
      <c r="K47" t="s">
        <v>365</v>
      </c>
      <c r="L47">
        <v>3.81</v>
      </c>
      <c r="M47" t="s">
        <v>365</v>
      </c>
      <c r="N47" t="s">
        <v>365</v>
      </c>
      <c r="O47" t="s">
        <v>365</v>
      </c>
      <c r="P47" t="s">
        <v>365</v>
      </c>
      <c r="Q47" t="s">
        <v>365</v>
      </c>
      <c r="R47" t="s">
        <v>365</v>
      </c>
      <c r="S47" t="s">
        <v>365</v>
      </c>
      <c r="T47" t="s">
        <v>365</v>
      </c>
      <c r="U47" t="s">
        <v>365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3"/>
        <v>10.4777984956901</v>
      </c>
      <c r="AF47" s="1">
        <f t="shared" si="1"/>
        <v>29859</v>
      </c>
      <c r="AG47">
        <f t="shared" si="4"/>
        <v>10.4777984956901</v>
      </c>
      <c r="AS47" s="1">
        <f t="shared" si="2"/>
        <v>29859</v>
      </c>
      <c r="AT47" s="22"/>
      <c r="AU47" s="22"/>
    </row>
    <row r="48" spans="1:47">
      <c r="A48" s="1">
        <v>29951</v>
      </c>
      <c r="B48">
        <v>-0.04</v>
      </c>
      <c r="C48" t="s">
        <v>365</v>
      </c>
      <c r="D48">
        <v>0.18</v>
      </c>
      <c r="E48">
        <v>2.82</v>
      </c>
      <c r="F48" t="s">
        <v>365</v>
      </c>
      <c r="G48">
        <v>3.86</v>
      </c>
      <c r="H48">
        <v>0.56999999999999995</v>
      </c>
      <c r="I48">
        <v>-3.04</v>
      </c>
      <c r="J48" t="s">
        <v>365</v>
      </c>
      <c r="K48" t="s">
        <v>365</v>
      </c>
      <c r="L48">
        <v>3.78</v>
      </c>
      <c r="M48" t="s">
        <v>365</v>
      </c>
      <c r="N48" t="s">
        <v>365</v>
      </c>
      <c r="O48" t="s">
        <v>365</v>
      </c>
      <c r="P48" t="s">
        <v>365</v>
      </c>
      <c r="Q48" t="s">
        <v>365</v>
      </c>
      <c r="R48" t="s">
        <v>365</v>
      </c>
      <c r="S48" t="s">
        <v>365</v>
      </c>
      <c r="T48" t="s">
        <v>365</v>
      </c>
      <c r="U48" t="s">
        <v>365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3"/>
        <v>10.989812658002</v>
      </c>
      <c r="AF48" s="1">
        <f t="shared" si="1"/>
        <v>29951</v>
      </c>
      <c r="AG48">
        <f t="shared" si="4"/>
        <v>10.989812658002</v>
      </c>
      <c r="AS48" s="1">
        <f t="shared" si="2"/>
        <v>29951</v>
      </c>
      <c r="AT48" s="22"/>
      <c r="AU48" s="22"/>
    </row>
    <row r="49" spans="1:47">
      <c r="A49" s="1">
        <v>30041</v>
      </c>
      <c r="B49">
        <v>0.25</v>
      </c>
      <c r="C49" t="s">
        <v>365</v>
      </c>
      <c r="D49">
        <v>-0.12</v>
      </c>
      <c r="E49">
        <v>2.36</v>
      </c>
      <c r="F49" t="s">
        <v>365</v>
      </c>
      <c r="G49">
        <v>3.58</v>
      </c>
      <c r="H49">
        <v>-0.18</v>
      </c>
      <c r="I49">
        <v>-0.01</v>
      </c>
      <c r="J49" t="s">
        <v>365</v>
      </c>
      <c r="K49" t="s">
        <v>365</v>
      </c>
      <c r="L49">
        <v>3.7</v>
      </c>
      <c r="M49" t="s">
        <v>365</v>
      </c>
      <c r="N49" t="s">
        <v>365</v>
      </c>
      <c r="O49" t="s">
        <v>365</v>
      </c>
      <c r="P49" t="s">
        <v>365</v>
      </c>
      <c r="Q49" t="s">
        <v>365</v>
      </c>
      <c r="R49" t="s">
        <v>365</v>
      </c>
      <c r="S49" t="s">
        <v>365</v>
      </c>
      <c r="T49" t="s">
        <v>365</v>
      </c>
      <c r="U49" t="s">
        <v>365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3"/>
        <v>10.393501916864601</v>
      </c>
      <c r="AF49" s="1">
        <f t="shared" si="1"/>
        <v>30041</v>
      </c>
      <c r="AG49">
        <f t="shared" si="4"/>
        <v>10.393501916864601</v>
      </c>
      <c r="AS49" s="1">
        <f t="shared" si="2"/>
        <v>30041</v>
      </c>
      <c r="AT49" s="22"/>
      <c r="AU49" s="22"/>
    </row>
    <row r="50" spans="1:47">
      <c r="A50" s="1">
        <v>30132</v>
      </c>
      <c r="B50">
        <v>0.15</v>
      </c>
      <c r="C50" t="s">
        <v>365</v>
      </c>
      <c r="D50">
        <v>-0.27</v>
      </c>
      <c r="E50">
        <v>2.68</v>
      </c>
      <c r="F50" t="s">
        <v>365</v>
      </c>
      <c r="G50">
        <v>3.6</v>
      </c>
      <c r="H50">
        <v>-0.33</v>
      </c>
      <c r="I50">
        <v>-0.53</v>
      </c>
      <c r="J50" t="s">
        <v>365</v>
      </c>
      <c r="K50" t="s">
        <v>365</v>
      </c>
      <c r="L50">
        <v>3.63</v>
      </c>
      <c r="M50" t="s">
        <v>365</v>
      </c>
      <c r="N50" t="s">
        <v>365</v>
      </c>
      <c r="O50" t="s">
        <v>365</v>
      </c>
      <c r="P50" t="s">
        <v>365</v>
      </c>
      <c r="Q50" t="s">
        <v>365</v>
      </c>
      <c r="R50" t="s">
        <v>365</v>
      </c>
      <c r="S50" t="s">
        <v>365</v>
      </c>
      <c r="T50" t="s">
        <v>365</v>
      </c>
      <c r="U50" t="s">
        <v>365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3"/>
        <v>9.5442624644436904</v>
      </c>
      <c r="AF50" s="1">
        <f t="shared" si="1"/>
        <v>30132</v>
      </c>
      <c r="AG50">
        <f t="shared" si="4"/>
        <v>9.5442624644436904</v>
      </c>
      <c r="AS50" s="1">
        <f t="shared" si="2"/>
        <v>30132</v>
      </c>
      <c r="AT50" s="22"/>
      <c r="AU50" s="22"/>
    </row>
    <row r="51" spans="1:47">
      <c r="A51" s="1">
        <v>30224</v>
      </c>
      <c r="B51">
        <v>-0.59</v>
      </c>
      <c r="C51" t="s">
        <v>365</v>
      </c>
      <c r="D51">
        <v>0.2</v>
      </c>
      <c r="E51">
        <v>2.06</v>
      </c>
      <c r="F51" t="s">
        <v>365</v>
      </c>
      <c r="G51">
        <v>3.34</v>
      </c>
      <c r="H51">
        <v>-0.28000000000000003</v>
      </c>
      <c r="I51">
        <v>-1.25</v>
      </c>
      <c r="J51" t="s">
        <v>365</v>
      </c>
      <c r="K51" t="s">
        <v>365</v>
      </c>
      <c r="L51">
        <v>3.57</v>
      </c>
      <c r="M51" t="s">
        <v>365</v>
      </c>
      <c r="N51" t="s">
        <v>365</v>
      </c>
      <c r="O51" t="s">
        <v>365</v>
      </c>
      <c r="P51" t="s">
        <v>365</v>
      </c>
      <c r="Q51" t="s">
        <v>365</v>
      </c>
      <c r="R51" t="s">
        <v>365</v>
      </c>
      <c r="S51" t="s">
        <v>365</v>
      </c>
      <c r="T51" t="s">
        <v>365</v>
      </c>
      <c r="U51" t="s">
        <v>365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3"/>
        <v>9.5349933909290794</v>
      </c>
      <c r="AF51" s="1">
        <f t="shared" si="1"/>
        <v>30224</v>
      </c>
      <c r="AG51">
        <f t="shared" si="4"/>
        <v>9.5349933909290794</v>
      </c>
      <c r="AS51" s="1">
        <f t="shared" si="2"/>
        <v>30224</v>
      </c>
      <c r="AT51" s="22"/>
      <c r="AU51" s="22"/>
    </row>
    <row r="52" spans="1:47">
      <c r="A52" s="1">
        <v>30316</v>
      </c>
      <c r="B52">
        <v>-0.15</v>
      </c>
      <c r="C52" t="s">
        <v>365</v>
      </c>
      <c r="D52">
        <v>0.02</v>
      </c>
      <c r="E52">
        <v>2.2000000000000002</v>
      </c>
      <c r="F52" t="s">
        <v>365</v>
      </c>
      <c r="G52">
        <v>3.15</v>
      </c>
      <c r="H52">
        <v>0.63</v>
      </c>
      <c r="I52">
        <v>-1.49</v>
      </c>
      <c r="J52" t="s">
        <v>365</v>
      </c>
      <c r="K52" t="s">
        <v>365</v>
      </c>
      <c r="L52">
        <v>3.42</v>
      </c>
      <c r="M52" t="s">
        <v>365</v>
      </c>
      <c r="N52" t="s">
        <v>365</v>
      </c>
      <c r="O52" t="s">
        <v>365</v>
      </c>
      <c r="P52" t="s">
        <v>365</v>
      </c>
      <c r="Q52" t="s">
        <v>365</v>
      </c>
      <c r="R52" t="s">
        <v>365</v>
      </c>
      <c r="S52" t="s">
        <v>365</v>
      </c>
      <c r="T52" t="s">
        <v>365</v>
      </c>
      <c r="U52" t="s">
        <v>365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3"/>
        <v>8.9062971946368208</v>
      </c>
      <c r="AF52" s="1">
        <f t="shared" si="1"/>
        <v>30316</v>
      </c>
      <c r="AG52">
        <f t="shared" si="4"/>
        <v>8.9062971946368208</v>
      </c>
      <c r="AS52" s="1">
        <f t="shared" si="2"/>
        <v>30316</v>
      </c>
      <c r="AT52" s="22"/>
      <c r="AU52" s="22"/>
    </row>
    <row r="53" spans="1:47">
      <c r="A53" s="1">
        <v>30406</v>
      </c>
      <c r="B53">
        <v>0.59</v>
      </c>
      <c r="C53" t="s">
        <v>365</v>
      </c>
      <c r="D53">
        <v>-0.35</v>
      </c>
      <c r="E53">
        <v>2.15</v>
      </c>
      <c r="F53" t="s">
        <v>365</v>
      </c>
      <c r="G53">
        <v>2.97</v>
      </c>
      <c r="H53">
        <v>0.1</v>
      </c>
      <c r="I53">
        <v>0.05</v>
      </c>
      <c r="J53" t="s">
        <v>365</v>
      </c>
      <c r="K53" t="s">
        <v>365</v>
      </c>
      <c r="L53">
        <v>3.25</v>
      </c>
      <c r="M53" t="s">
        <v>365</v>
      </c>
      <c r="N53" t="s">
        <v>365</v>
      </c>
      <c r="O53" t="s">
        <v>365</v>
      </c>
      <c r="P53" t="s">
        <v>365</v>
      </c>
      <c r="Q53" t="s">
        <v>365</v>
      </c>
      <c r="R53" t="s">
        <v>365</v>
      </c>
      <c r="S53" t="s">
        <v>365</v>
      </c>
      <c r="T53" t="s">
        <v>365</v>
      </c>
      <c r="U53" t="s">
        <v>365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3"/>
        <v>8.1858765408024894</v>
      </c>
      <c r="AF53" s="1">
        <f t="shared" si="1"/>
        <v>30406</v>
      </c>
      <c r="AG53">
        <f t="shared" si="4"/>
        <v>8.1858765408024894</v>
      </c>
      <c r="AS53" s="1">
        <f t="shared" si="2"/>
        <v>30406</v>
      </c>
      <c r="AT53" s="22"/>
      <c r="AU53" s="22"/>
    </row>
    <row r="54" spans="1:47">
      <c r="A54" s="1">
        <v>30497</v>
      </c>
      <c r="B54">
        <v>0.64</v>
      </c>
      <c r="C54" t="s">
        <v>365</v>
      </c>
      <c r="D54">
        <v>0.61</v>
      </c>
      <c r="E54">
        <v>1.76</v>
      </c>
      <c r="F54" t="s">
        <v>365</v>
      </c>
      <c r="G54">
        <v>2.96</v>
      </c>
      <c r="H54">
        <v>0.3</v>
      </c>
      <c r="I54">
        <v>0.22</v>
      </c>
      <c r="J54" t="s">
        <v>365</v>
      </c>
      <c r="K54" t="s">
        <v>365</v>
      </c>
      <c r="L54">
        <v>3.23</v>
      </c>
      <c r="M54" t="s">
        <v>365</v>
      </c>
      <c r="N54" t="s">
        <v>365</v>
      </c>
      <c r="O54" t="s">
        <v>365</v>
      </c>
      <c r="P54" t="s">
        <v>365</v>
      </c>
      <c r="Q54" t="s">
        <v>365</v>
      </c>
      <c r="R54" t="s">
        <v>365</v>
      </c>
      <c r="S54" t="s">
        <v>365</v>
      </c>
      <c r="T54" t="s">
        <v>365</v>
      </c>
      <c r="U54" t="s">
        <v>365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3"/>
        <v>7.5306277785051199</v>
      </c>
      <c r="AF54" s="1">
        <f t="shared" si="1"/>
        <v>30497</v>
      </c>
      <c r="AG54">
        <f t="shared" si="4"/>
        <v>7.5306277785051199</v>
      </c>
      <c r="AS54" s="1">
        <f t="shared" si="2"/>
        <v>30497</v>
      </c>
      <c r="AT54" s="22"/>
      <c r="AU54" s="22"/>
    </row>
    <row r="55" spans="1:47">
      <c r="A55" s="1">
        <v>30589</v>
      </c>
      <c r="B55">
        <v>0.19</v>
      </c>
      <c r="C55" t="s">
        <v>365</v>
      </c>
      <c r="D55">
        <v>0.52</v>
      </c>
      <c r="E55">
        <v>2.2400000000000002</v>
      </c>
      <c r="F55" t="s">
        <v>365</v>
      </c>
      <c r="G55">
        <v>3.05</v>
      </c>
      <c r="H55">
        <v>-0.3</v>
      </c>
      <c r="I55">
        <v>0.17</v>
      </c>
      <c r="J55" t="s">
        <v>365</v>
      </c>
      <c r="K55" t="s">
        <v>365</v>
      </c>
      <c r="L55">
        <v>3.28</v>
      </c>
      <c r="M55" t="s">
        <v>365</v>
      </c>
      <c r="N55" t="s">
        <v>365</v>
      </c>
      <c r="O55" t="s">
        <v>365</v>
      </c>
      <c r="P55" t="s">
        <v>365</v>
      </c>
      <c r="Q55" t="s">
        <v>365</v>
      </c>
      <c r="R55" t="s">
        <v>365</v>
      </c>
      <c r="S55" t="s">
        <v>365</v>
      </c>
      <c r="T55" t="s">
        <v>365</v>
      </c>
      <c r="U55" t="s">
        <v>365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3"/>
        <v>7.7383896616925796</v>
      </c>
      <c r="AF55" s="1">
        <f t="shared" si="1"/>
        <v>30589</v>
      </c>
      <c r="AG55">
        <f t="shared" si="4"/>
        <v>7.7383896616925796</v>
      </c>
      <c r="AS55" s="1">
        <f t="shared" si="2"/>
        <v>30589</v>
      </c>
      <c r="AT55" s="22"/>
      <c r="AU55" s="22"/>
    </row>
    <row r="56" spans="1:47">
      <c r="A56" s="1">
        <v>30681</v>
      </c>
      <c r="B56">
        <v>0.92</v>
      </c>
      <c r="C56" t="s">
        <v>365</v>
      </c>
      <c r="D56">
        <v>-0.27</v>
      </c>
      <c r="E56">
        <v>2.02</v>
      </c>
      <c r="F56" t="s">
        <v>365</v>
      </c>
      <c r="G56">
        <v>3.04</v>
      </c>
      <c r="H56">
        <v>0.96</v>
      </c>
      <c r="I56">
        <v>-1.34</v>
      </c>
      <c r="J56" t="s">
        <v>365</v>
      </c>
      <c r="K56" t="s">
        <v>365</v>
      </c>
      <c r="L56">
        <v>3.27</v>
      </c>
      <c r="M56" t="s">
        <v>365</v>
      </c>
      <c r="N56" t="s">
        <v>365</v>
      </c>
      <c r="O56" t="s">
        <v>365</v>
      </c>
      <c r="P56" t="s">
        <v>365</v>
      </c>
      <c r="Q56" t="s">
        <v>365</v>
      </c>
      <c r="R56" t="s">
        <v>365</v>
      </c>
      <c r="S56" t="s">
        <v>365</v>
      </c>
      <c r="T56" t="s">
        <v>365</v>
      </c>
      <c r="U56" t="s">
        <v>365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3"/>
        <v>7.9931104362830396</v>
      </c>
      <c r="AF56" s="1">
        <f t="shared" si="1"/>
        <v>30681</v>
      </c>
      <c r="AG56">
        <f t="shared" si="4"/>
        <v>7.9931104362830396</v>
      </c>
      <c r="AS56" s="1">
        <f t="shared" si="2"/>
        <v>30681</v>
      </c>
      <c r="AT56" s="22"/>
      <c r="AU56" s="22"/>
    </row>
    <row r="57" spans="1:47">
      <c r="A57" s="1">
        <v>30772</v>
      </c>
      <c r="B57">
        <v>0.73</v>
      </c>
      <c r="C57" t="s">
        <v>365</v>
      </c>
      <c r="D57">
        <v>0.61</v>
      </c>
      <c r="E57">
        <v>1.66</v>
      </c>
      <c r="F57" t="s">
        <v>365</v>
      </c>
      <c r="G57">
        <v>2.86</v>
      </c>
      <c r="H57">
        <v>0.73</v>
      </c>
      <c r="I57">
        <v>-0.06</v>
      </c>
      <c r="J57" t="s">
        <v>365</v>
      </c>
      <c r="K57" t="s">
        <v>365</v>
      </c>
      <c r="L57">
        <v>3.15</v>
      </c>
      <c r="M57" t="s">
        <v>365</v>
      </c>
      <c r="N57" t="s">
        <v>365</v>
      </c>
      <c r="O57" t="s">
        <v>365</v>
      </c>
      <c r="P57" t="s">
        <v>365</v>
      </c>
      <c r="Q57" t="s">
        <v>365</v>
      </c>
      <c r="R57" t="s">
        <v>365</v>
      </c>
      <c r="S57" t="s">
        <v>365</v>
      </c>
      <c r="T57" t="s">
        <v>365</v>
      </c>
      <c r="U57" t="s">
        <v>365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3"/>
        <v>8.0143651947076098</v>
      </c>
      <c r="AF57" s="1">
        <f t="shared" si="1"/>
        <v>30772</v>
      </c>
      <c r="AG57">
        <f t="shared" si="4"/>
        <v>8.0143651947076098</v>
      </c>
      <c r="AS57" s="1">
        <f t="shared" si="2"/>
        <v>30772</v>
      </c>
      <c r="AT57" s="22"/>
      <c r="AU57" s="22"/>
    </row>
    <row r="58" spans="1:47">
      <c r="A58" s="1">
        <v>30863</v>
      </c>
      <c r="B58">
        <v>-0.52</v>
      </c>
      <c r="C58" t="s">
        <v>365</v>
      </c>
      <c r="D58">
        <v>-1.1000000000000001</v>
      </c>
      <c r="E58">
        <v>1.47</v>
      </c>
      <c r="F58" t="s">
        <v>365</v>
      </c>
      <c r="G58">
        <v>2.71</v>
      </c>
      <c r="H58">
        <v>-0.25</v>
      </c>
      <c r="I58">
        <v>-2.5499999999999998</v>
      </c>
      <c r="J58" t="s">
        <v>365</v>
      </c>
      <c r="K58" t="s">
        <v>365</v>
      </c>
      <c r="L58">
        <v>3.13</v>
      </c>
      <c r="M58" t="s">
        <v>365</v>
      </c>
      <c r="N58" t="s">
        <v>365</v>
      </c>
      <c r="O58" t="s">
        <v>365</v>
      </c>
      <c r="P58" t="s">
        <v>365</v>
      </c>
      <c r="Q58" t="s">
        <v>365</v>
      </c>
      <c r="R58" t="s">
        <v>365</v>
      </c>
      <c r="S58" t="s">
        <v>365</v>
      </c>
      <c r="T58" t="s">
        <v>365</v>
      </c>
      <c r="U58" t="s">
        <v>365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3"/>
        <v>7.6611992715755104</v>
      </c>
      <c r="AF58" s="1">
        <f t="shared" si="1"/>
        <v>30863</v>
      </c>
      <c r="AG58">
        <f t="shared" si="4"/>
        <v>7.6611992715755104</v>
      </c>
      <c r="AS58" s="1">
        <f t="shared" si="2"/>
        <v>30863</v>
      </c>
      <c r="AT58" s="22"/>
      <c r="AU58" s="22"/>
    </row>
    <row r="59" spans="1:47">
      <c r="A59" s="1">
        <v>30955</v>
      </c>
      <c r="B59">
        <v>0.81</v>
      </c>
      <c r="C59" t="s">
        <v>365</v>
      </c>
      <c r="D59">
        <v>0.37</v>
      </c>
      <c r="E59">
        <v>1.61</v>
      </c>
      <c r="F59" t="s">
        <v>365</v>
      </c>
      <c r="G59">
        <v>2.6</v>
      </c>
      <c r="H59">
        <v>-0.06</v>
      </c>
      <c r="I59">
        <v>1</v>
      </c>
      <c r="J59" t="s">
        <v>365</v>
      </c>
      <c r="K59" t="s">
        <v>365</v>
      </c>
      <c r="L59">
        <v>3.05</v>
      </c>
      <c r="M59" t="s">
        <v>365</v>
      </c>
      <c r="N59" t="s">
        <v>365</v>
      </c>
      <c r="O59" t="s">
        <v>365</v>
      </c>
      <c r="P59" t="s">
        <v>365</v>
      </c>
      <c r="Q59" t="s">
        <v>365</v>
      </c>
      <c r="R59" t="s">
        <v>365</v>
      </c>
      <c r="S59" t="s">
        <v>365</v>
      </c>
      <c r="T59" t="s">
        <v>365</v>
      </c>
      <c r="U59" t="s">
        <v>365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3"/>
        <v>7.0977207308250296</v>
      </c>
      <c r="AF59" s="1">
        <f t="shared" si="1"/>
        <v>30955</v>
      </c>
      <c r="AG59">
        <f t="shared" si="4"/>
        <v>7.0977207308250296</v>
      </c>
      <c r="AS59" s="1">
        <f t="shared" si="2"/>
        <v>30955</v>
      </c>
      <c r="AT59" s="22"/>
      <c r="AU59" s="22"/>
    </row>
    <row r="60" spans="1:47">
      <c r="A60" s="1">
        <v>31047</v>
      </c>
      <c r="B60">
        <v>0.42</v>
      </c>
      <c r="C60" t="s">
        <v>365</v>
      </c>
      <c r="D60">
        <v>0.69</v>
      </c>
      <c r="E60">
        <v>1.1100000000000001</v>
      </c>
      <c r="F60" t="s">
        <v>365</v>
      </c>
      <c r="G60">
        <v>2.5299999999999998</v>
      </c>
      <c r="H60">
        <v>0.51</v>
      </c>
      <c r="I60">
        <v>1.23</v>
      </c>
      <c r="J60" t="s">
        <v>365</v>
      </c>
      <c r="K60" t="s">
        <v>365</v>
      </c>
      <c r="L60">
        <v>2.85</v>
      </c>
      <c r="M60" t="s">
        <v>365</v>
      </c>
      <c r="N60" t="s">
        <v>365</v>
      </c>
      <c r="O60" t="s">
        <v>365</v>
      </c>
      <c r="P60" t="s">
        <v>365</v>
      </c>
      <c r="Q60" t="s">
        <v>365</v>
      </c>
      <c r="R60" t="s">
        <v>365</v>
      </c>
      <c r="S60" t="s">
        <v>365</v>
      </c>
      <c r="T60" t="s">
        <v>365</v>
      </c>
      <c r="U60" t="s">
        <v>365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3"/>
        <v>6.7600300919245599</v>
      </c>
      <c r="AF60" s="1">
        <f t="shared" si="1"/>
        <v>31047</v>
      </c>
      <c r="AG60">
        <f t="shared" si="4"/>
        <v>6.7600300919245599</v>
      </c>
      <c r="AS60" s="1">
        <f t="shared" si="2"/>
        <v>31047</v>
      </c>
      <c r="AT60" s="22"/>
      <c r="AU60" s="22"/>
    </row>
    <row r="61" spans="1:47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365</v>
      </c>
      <c r="G61">
        <v>2.4700000000000002</v>
      </c>
      <c r="H61">
        <v>0.91</v>
      </c>
      <c r="I61">
        <v>-1.64</v>
      </c>
      <c r="J61" t="s">
        <v>365</v>
      </c>
      <c r="K61" t="s">
        <v>365</v>
      </c>
      <c r="L61">
        <v>2.74</v>
      </c>
      <c r="M61" t="s">
        <v>365</v>
      </c>
      <c r="N61" t="s">
        <v>365</v>
      </c>
      <c r="O61" t="s">
        <v>365</v>
      </c>
      <c r="P61" t="s">
        <v>365</v>
      </c>
      <c r="Q61" t="s">
        <v>365</v>
      </c>
      <c r="R61" t="s">
        <v>365</v>
      </c>
      <c r="S61" t="s">
        <v>365</v>
      </c>
      <c r="T61" t="s">
        <v>365</v>
      </c>
      <c r="U61" t="s">
        <v>365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3"/>
        <v>6.7806938911669397</v>
      </c>
      <c r="AF61" s="1">
        <f t="shared" si="1"/>
        <v>31137</v>
      </c>
      <c r="AG61">
        <f t="shared" si="4"/>
        <v>6.7806938911669397</v>
      </c>
      <c r="AS61" s="1">
        <f t="shared" si="2"/>
        <v>31137</v>
      </c>
      <c r="AT61" s="22"/>
      <c r="AU61" s="22"/>
    </row>
    <row r="62" spans="1:47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365</v>
      </c>
      <c r="G62">
        <v>2.4900000000000002</v>
      </c>
      <c r="H62">
        <v>0.34</v>
      </c>
      <c r="I62">
        <v>1.35</v>
      </c>
      <c r="J62" t="s">
        <v>365</v>
      </c>
      <c r="K62" t="s">
        <v>365</v>
      </c>
      <c r="L62">
        <v>2.71</v>
      </c>
      <c r="M62" t="s">
        <v>365</v>
      </c>
      <c r="N62" t="s">
        <v>365</v>
      </c>
      <c r="O62" t="s">
        <v>365</v>
      </c>
      <c r="P62" t="s">
        <v>365</v>
      </c>
      <c r="Q62" t="s">
        <v>365</v>
      </c>
      <c r="R62" t="s">
        <v>365</v>
      </c>
      <c r="S62" t="s">
        <v>365</v>
      </c>
      <c r="T62" t="s">
        <v>365</v>
      </c>
      <c r="U62" t="s">
        <v>365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3"/>
        <v>6.3991596158578501</v>
      </c>
      <c r="AF62" s="1">
        <f t="shared" si="1"/>
        <v>31228</v>
      </c>
      <c r="AG62">
        <f t="shared" si="4"/>
        <v>6.3991596158578501</v>
      </c>
      <c r="AS62" s="1">
        <f t="shared" si="2"/>
        <v>31228</v>
      </c>
      <c r="AT62" s="22"/>
      <c r="AU62" s="22"/>
    </row>
    <row r="63" spans="1:47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365</v>
      </c>
      <c r="G63">
        <v>2.34</v>
      </c>
      <c r="H63">
        <v>0.38</v>
      </c>
      <c r="I63">
        <v>1.3</v>
      </c>
      <c r="J63" t="s">
        <v>365</v>
      </c>
      <c r="K63" t="s">
        <v>365</v>
      </c>
      <c r="L63">
        <v>2.67</v>
      </c>
      <c r="M63" t="s">
        <v>365</v>
      </c>
      <c r="N63" t="s">
        <v>365</v>
      </c>
      <c r="O63" t="s">
        <v>365</v>
      </c>
      <c r="P63" t="s">
        <v>365</v>
      </c>
      <c r="Q63" t="s">
        <v>365</v>
      </c>
      <c r="R63" t="s">
        <v>365</v>
      </c>
      <c r="S63" t="s">
        <v>365</v>
      </c>
      <c r="T63" t="s">
        <v>365</v>
      </c>
      <c r="U63" t="s">
        <v>365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3"/>
        <v>6.5046640922636803</v>
      </c>
      <c r="AF63" s="1">
        <f t="shared" si="1"/>
        <v>31320</v>
      </c>
      <c r="AG63">
        <f t="shared" si="4"/>
        <v>6.5046640922636803</v>
      </c>
      <c r="AS63" s="1">
        <f t="shared" si="2"/>
        <v>31320</v>
      </c>
      <c r="AT63" s="22"/>
      <c r="AU63" s="22"/>
    </row>
    <row r="64" spans="1:47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365</v>
      </c>
      <c r="G64">
        <v>2.16</v>
      </c>
      <c r="H64">
        <v>0.12</v>
      </c>
      <c r="I64">
        <v>0.92</v>
      </c>
      <c r="J64" t="s">
        <v>365</v>
      </c>
      <c r="K64" t="s">
        <v>365</v>
      </c>
      <c r="L64">
        <v>2.57</v>
      </c>
      <c r="M64" t="s">
        <v>365</v>
      </c>
      <c r="N64" t="s">
        <v>365</v>
      </c>
      <c r="O64" t="s">
        <v>365</v>
      </c>
      <c r="P64" t="s">
        <v>365</v>
      </c>
      <c r="Q64" t="s">
        <v>365</v>
      </c>
      <c r="R64" t="s">
        <v>365</v>
      </c>
      <c r="S64" t="s">
        <v>365</v>
      </c>
      <c r="T64" t="s">
        <v>365</v>
      </c>
      <c r="U64" t="s">
        <v>365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3"/>
        <v>5.9159243590842499</v>
      </c>
      <c r="AF64" s="1">
        <f t="shared" si="1"/>
        <v>31412</v>
      </c>
      <c r="AG64">
        <f t="shared" si="4"/>
        <v>5.9159243590842499</v>
      </c>
      <c r="AS64" s="1">
        <f t="shared" si="2"/>
        <v>31412</v>
      </c>
      <c r="AT64" s="22"/>
      <c r="AU64" s="22"/>
    </row>
    <row r="65" spans="1:47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365</v>
      </c>
      <c r="G65">
        <v>2.19</v>
      </c>
      <c r="H65">
        <v>-0.84</v>
      </c>
      <c r="I65">
        <v>-2.48</v>
      </c>
      <c r="J65" t="s">
        <v>365</v>
      </c>
      <c r="K65" t="s">
        <v>365</v>
      </c>
      <c r="L65">
        <v>2.44</v>
      </c>
      <c r="M65" t="s">
        <v>365</v>
      </c>
      <c r="N65" t="s">
        <v>365</v>
      </c>
      <c r="O65" t="s">
        <v>365</v>
      </c>
      <c r="P65" t="s">
        <v>365</v>
      </c>
      <c r="Q65" t="s">
        <v>365</v>
      </c>
      <c r="R65" t="s">
        <v>365</v>
      </c>
      <c r="S65" t="s">
        <v>365</v>
      </c>
      <c r="T65" t="s">
        <v>365</v>
      </c>
      <c r="U65" t="s">
        <v>365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3"/>
        <v>5.1987006982366903</v>
      </c>
      <c r="AF65" s="1">
        <f t="shared" si="1"/>
        <v>31502</v>
      </c>
      <c r="AG65">
        <f t="shared" si="4"/>
        <v>5.1987006982366903</v>
      </c>
      <c r="AS65" s="1">
        <f t="shared" si="2"/>
        <v>31502</v>
      </c>
      <c r="AT65" s="22"/>
      <c r="AU65" s="22"/>
    </row>
    <row r="66" spans="1:47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365</v>
      </c>
      <c r="G66">
        <v>2.0099999999999998</v>
      </c>
      <c r="H66">
        <v>0.8</v>
      </c>
      <c r="I66">
        <v>1.99</v>
      </c>
      <c r="J66" t="s">
        <v>365</v>
      </c>
      <c r="K66" t="s">
        <v>365</v>
      </c>
      <c r="L66">
        <v>2.15</v>
      </c>
      <c r="M66" t="s">
        <v>365</v>
      </c>
      <c r="N66" t="s">
        <v>365</v>
      </c>
      <c r="O66" t="s">
        <v>365</v>
      </c>
      <c r="P66" t="s">
        <v>365</v>
      </c>
      <c r="Q66" t="s">
        <v>365</v>
      </c>
      <c r="R66" t="s">
        <v>365</v>
      </c>
      <c r="S66" t="s">
        <v>365</v>
      </c>
      <c r="T66" t="s">
        <v>365</v>
      </c>
      <c r="U66" t="s">
        <v>365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3"/>
        <v>5.2075524505295601</v>
      </c>
      <c r="AF66" s="1">
        <f t="shared" si="1"/>
        <v>31593</v>
      </c>
      <c r="AG66">
        <f t="shared" si="4"/>
        <v>5.2075524505295601</v>
      </c>
      <c r="AS66" s="1">
        <f t="shared" si="2"/>
        <v>31593</v>
      </c>
      <c r="AT66" s="22"/>
      <c r="AU66" s="22"/>
    </row>
    <row r="67" spans="1:47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365</v>
      </c>
      <c r="G67">
        <v>1.94</v>
      </c>
      <c r="H67">
        <v>-0.17</v>
      </c>
      <c r="I67">
        <v>0.36</v>
      </c>
      <c r="J67" t="s">
        <v>365</v>
      </c>
      <c r="K67" t="s">
        <v>365</v>
      </c>
      <c r="L67">
        <v>2.1</v>
      </c>
      <c r="M67" t="s">
        <v>365</v>
      </c>
      <c r="N67" t="s">
        <v>365</v>
      </c>
      <c r="O67" t="s">
        <v>365</v>
      </c>
      <c r="P67" t="s">
        <v>365</v>
      </c>
      <c r="Q67" t="s">
        <v>365</v>
      </c>
      <c r="R67" t="s">
        <v>365</v>
      </c>
      <c r="S67" t="s">
        <v>365</v>
      </c>
      <c r="T67" t="s">
        <v>365</v>
      </c>
      <c r="U67" t="s">
        <v>365</v>
      </c>
      <c r="V67">
        <v>4.8244061378276601</v>
      </c>
      <c r="W67">
        <f t="shared" ref="W67:W130" si="5">+(G67-E67)*4</f>
        <v>3.2</v>
      </c>
      <c r="Y67">
        <v>1.29831662027622</v>
      </c>
      <c r="Z67">
        <v>4.8969845993736403</v>
      </c>
      <c r="AC67" s="1">
        <v>27759</v>
      </c>
      <c r="AD67">
        <f t="shared" si="3"/>
        <v>4.8244061378276601</v>
      </c>
      <c r="AF67" s="1">
        <f t="shared" ref="AF67:AF130" si="6">+A67</f>
        <v>31685</v>
      </c>
      <c r="AG67">
        <f t="shared" si="4"/>
        <v>4.8244061378276601</v>
      </c>
      <c r="AS67" s="1">
        <f t="shared" ref="AS67:AS130" si="7">A67</f>
        <v>31685</v>
      </c>
      <c r="AT67" s="22"/>
      <c r="AU67" s="22"/>
    </row>
    <row r="68" spans="1:47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365</v>
      </c>
      <c r="G68">
        <v>1.97</v>
      </c>
      <c r="H68">
        <v>0.5</v>
      </c>
      <c r="I68">
        <v>0.56999999999999995</v>
      </c>
      <c r="J68" t="s">
        <v>365</v>
      </c>
      <c r="K68" t="s">
        <v>365</v>
      </c>
      <c r="L68">
        <v>2.12</v>
      </c>
      <c r="M68" t="s">
        <v>365</v>
      </c>
      <c r="N68" t="s">
        <v>365</v>
      </c>
      <c r="O68" t="s">
        <v>365</v>
      </c>
      <c r="P68" t="s">
        <v>365</v>
      </c>
      <c r="Q68" t="s">
        <v>365</v>
      </c>
      <c r="R68" t="s">
        <v>365</v>
      </c>
      <c r="S68" t="s">
        <v>365</v>
      </c>
      <c r="T68" t="s">
        <v>365</v>
      </c>
      <c r="U68" t="s">
        <v>365</v>
      </c>
      <c r="V68">
        <v>4.7220469127089899</v>
      </c>
      <c r="W68">
        <f t="shared" si="5"/>
        <v>4.4800000000000004</v>
      </c>
      <c r="Y68">
        <v>1.2102237976865899</v>
      </c>
      <c r="Z68">
        <v>5.0365520084132296</v>
      </c>
      <c r="AC68" s="1">
        <v>27850</v>
      </c>
      <c r="AD68">
        <f t="shared" si="3"/>
        <v>4.7220469127089899</v>
      </c>
      <c r="AF68" s="1">
        <f t="shared" si="6"/>
        <v>31777</v>
      </c>
      <c r="AG68">
        <f t="shared" si="4"/>
        <v>4.7220469127089899</v>
      </c>
      <c r="AS68" s="1">
        <f t="shared" si="7"/>
        <v>31777</v>
      </c>
      <c r="AT68" s="22"/>
      <c r="AU68" s="22"/>
    </row>
    <row r="69" spans="1:47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365</v>
      </c>
      <c r="G69">
        <v>2.0299999999999998</v>
      </c>
      <c r="H69">
        <v>-0.22</v>
      </c>
      <c r="I69">
        <v>-1.82</v>
      </c>
      <c r="J69" t="s">
        <v>365</v>
      </c>
      <c r="K69" t="s">
        <v>365</v>
      </c>
      <c r="L69">
        <v>2.12</v>
      </c>
      <c r="M69" t="s">
        <v>365</v>
      </c>
      <c r="N69" t="s">
        <v>365</v>
      </c>
      <c r="O69" t="s">
        <v>365</v>
      </c>
      <c r="P69" t="s">
        <v>365</v>
      </c>
      <c r="Q69" t="s">
        <v>365</v>
      </c>
      <c r="R69" t="s">
        <v>365</v>
      </c>
      <c r="S69" t="s">
        <v>365</v>
      </c>
      <c r="T69" t="s">
        <v>365</v>
      </c>
      <c r="U69" t="s">
        <v>365</v>
      </c>
      <c r="V69">
        <v>5.0143179491670899</v>
      </c>
      <c r="W69">
        <f t="shared" si="5"/>
        <v>4.76</v>
      </c>
      <c r="Y69">
        <v>1.17294813159657</v>
      </c>
      <c r="Z69">
        <v>5.0312545240002704</v>
      </c>
      <c r="AC69" s="1">
        <v>27941</v>
      </c>
      <c r="AD69">
        <f t="shared" si="3"/>
        <v>5.0143179491670899</v>
      </c>
      <c r="AF69" s="1">
        <f t="shared" si="6"/>
        <v>31867</v>
      </c>
      <c r="AG69">
        <f t="shared" si="4"/>
        <v>5.0143179491670899</v>
      </c>
      <c r="AS69" s="1">
        <f t="shared" si="7"/>
        <v>31867</v>
      </c>
      <c r="AT69" s="22"/>
      <c r="AU69" s="22"/>
    </row>
    <row r="70" spans="1:47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365</v>
      </c>
      <c r="G70">
        <v>2.11</v>
      </c>
      <c r="H70">
        <v>1.55</v>
      </c>
      <c r="I70">
        <v>2.92</v>
      </c>
      <c r="J70" t="s">
        <v>365</v>
      </c>
      <c r="K70" t="s">
        <v>365</v>
      </c>
      <c r="L70">
        <v>2.17</v>
      </c>
      <c r="M70" t="s">
        <v>365</v>
      </c>
      <c r="N70" t="s">
        <v>365</v>
      </c>
      <c r="O70" t="s">
        <v>365</v>
      </c>
      <c r="P70" t="s">
        <v>365</v>
      </c>
      <c r="Q70" t="s">
        <v>365</v>
      </c>
      <c r="R70" t="s">
        <v>365</v>
      </c>
      <c r="S70" t="s">
        <v>365</v>
      </c>
      <c r="T70" t="s">
        <v>365</v>
      </c>
      <c r="U70" t="s">
        <v>365</v>
      </c>
      <c r="V70">
        <v>5.3181760049692803</v>
      </c>
      <c r="W70">
        <f t="shared" si="5"/>
        <v>5.08</v>
      </c>
      <c r="Y70">
        <v>1.48839348767166</v>
      </c>
      <c r="Z70">
        <v>5.3521410823410998</v>
      </c>
      <c r="AC70" s="1">
        <v>28033</v>
      </c>
      <c r="AD70">
        <f t="shared" si="3"/>
        <v>5.3181760049692803</v>
      </c>
      <c r="AF70" s="1">
        <f t="shared" si="6"/>
        <v>31958</v>
      </c>
      <c r="AG70">
        <f t="shared" si="4"/>
        <v>5.3181760049692803</v>
      </c>
      <c r="AS70" s="1">
        <f t="shared" si="7"/>
        <v>31958</v>
      </c>
      <c r="AT70" s="22"/>
      <c r="AU70" s="22"/>
    </row>
    <row r="71" spans="1:47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365</v>
      </c>
      <c r="G71">
        <v>2.12</v>
      </c>
      <c r="H71">
        <v>0.75</v>
      </c>
      <c r="I71">
        <v>2.0099999999999998</v>
      </c>
      <c r="J71" t="s">
        <v>365</v>
      </c>
      <c r="K71" t="s">
        <v>365</v>
      </c>
      <c r="L71">
        <v>2.37</v>
      </c>
      <c r="M71" t="s">
        <v>365</v>
      </c>
      <c r="N71" t="s">
        <v>365</v>
      </c>
      <c r="O71" t="s">
        <v>365</v>
      </c>
      <c r="P71" t="s">
        <v>365</v>
      </c>
      <c r="Q71" t="s">
        <v>365</v>
      </c>
      <c r="R71" t="s">
        <v>365</v>
      </c>
      <c r="S71" t="s">
        <v>365</v>
      </c>
      <c r="T71" t="s">
        <v>365</v>
      </c>
      <c r="U71" t="s">
        <v>365</v>
      </c>
      <c r="V71">
        <v>5.7226882231241598</v>
      </c>
      <c r="W71">
        <f t="shared" si="5"/>
        <v>5.7200000000000006</v>
      </c>
      <c r="Y71">
        <v>1.58363377946939</v>
      </c>
      <c r="Z71">
        <v>5.4449256991450401</v>
      </c>
      <c r="AC71" s="1">
        <v>28125</v>
      </c>
      <c r="AD71">
        <f t="shared" si="3"/>
        <v>5.7226882231241598</v>
      </c>
      <c r="AF71" s="1">
        <f t="shared" si="6"/>
        <v>32050</v>
      </c>
      <c r="AG71">
        <f t="shared" si="4"/>
        <v>5.7226882231241598</v>
      </c>
      <c r="AS71" s="1">
        <f t="shared" si="7"/>
        <v>32050</v>
      </c>
      <c r="AT71" s="22"/>
      <c r="AU71" s="22"/>
    </row>
    <row r="72" spans="1:47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365</v>
      </c>
      <c r="G72">
        <v>2.11</v>
      </c>
      <c r="H72">
        <v>0.53</v>
      </c>
      <c r="I72">
        <v>1.51</v>
      </c>
      <c r="J72" t="s">
        <v>365</v>
      </c>
      <c r="K72" t="s">
        <v>365</v>
      </c>
      <c r="L72">
        <v>2.4</v>
      </c>
      <c r="M72" t="s">
        <v>365</v>
      </c>
      <c r="N72" t="s">
        <v>365</v>
      </c>
      <c r="O72" t="s">
        <v>365</v>
      </c>
      <c r="P72" t="s">
        <v>365</v>
      </c>
      <c r="Q72" t="s">
        <v>365</v>
      </c>
      <c r="R72" t="s">
        <v>365</v>
      </c>
      <c r="S72" t="s">
        <v>365</v>
      </c>
      <c r="T72" t="s">
        <v>365</v>
      </c>
      <c r="U72" t="s">
        <v>365</v>
      </c>
      <c r="V72">
        <v>5.8040639355810599</v>
      </c>
      <c r="W72">
        <f t="shared" si="5"/>
        <v>3.5199999999999996</v>
      </c>
      <c r="Y72">
        <v>1.66764599303696</v>
      </c>
      <c r="Z72">
        <v>5.3824644134681998</v>
      </c>
      <c r="AC72" s="1">
        <v>28215</v>
      </c>
      <c r="AD72">
        <f t="shared" si="3"/>
        <v>5.8040639355810599</v>
      </c>
      <c r="AF72" s="1">
        <f t="shared" si="6"/>
        <v>32142</v>
      </c>
      <c r="AG72">
        <f t="shared" si="4"/>
        <v>5.8040639355810599</v>
      </c>
      <c r="AS72" s="1">
        <f t="shared" si="7"/>
        <v>32142</v>
      </c>
      <c r="AT72" s="22"/>
      <c r="AU72" s="22"/>
    </row>
    <row r="73" spans="1:47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365</v>
      </c>
      <c r="K73" t="s">
        <v>365</v>
      </c>
      <c r="L73">
        <v>2.25</v>
      </c>
      <c r="M73" t="s">
        <v>365</v>
      </c>
      <c r="N73" t="s">
        <v>365</v>
      </c>
      <c r="O73" t="s">
        <v>365</v>
      </c>
      <c r="P73" t="s">
        <v>365</v>
      </c>
      <c r="Q73" t="s">
        <v>365</v>
      </c>
      <c r="R73" t="s">
        <v>365</v>
      </c>
      <c r="S73" t="s">
        <v>365</v>
      </c>
      <c r="T73" t="s">
        <v>365</v>
      </c>
      <c r="U73" t="s">
        <v>365</v>
      </c>
      <c r="V73">
        <v>5.4987127872683903</v>
      </c>
      <c r="W73">
        <f t="shared" si="5"/>
        <v>3.6400000000000006</v>
      </c>
      <c r="X73">
        <f t="shared" ref="X73:X136" si="8">+(G73-F73)*4</f>
        <v>5.16</v>
      </c>
      <c r="Y73">
        <v>1.60478688497358</v>
      </c>
      <c r="Z73">
        <v>5.0438207274225899</v>
      </c>
      <c r="AC73" s="1">
        <v>28306</v>
      </c>
      <c r="AD73">
        <f t="shared" si="3"/>
        <v>5.4987127872683903</v>
      </c>
      <c r="AF73" s="1">
        <f t="shared" si="6"/>
        <v>32233</v>
      </c>
      <c r="AG73">
        <f t="shared" si="4"/>
        <v>5.4987127872683903</v>
      </c>
      <c r="AS73" s="1">
        <f t="shared" si="7"/>
        <v>32233</v>
      </c>
      <c r="AT73" s="22"/>
      <c r="AU73" s="22"/>
    </row>
    <row r="74" spans="1:47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365</v>
      </c>
      <c r="K74" t="s">
        <v>365</v>
      </c>
      <c r="L74">
        <v>2.2200000000000002</v>
      </c>
      <c r="M74" t="s">
        <v>365</v>
      </c>
      <c r="N74" t="s">
        <v>365</v>
      </c>
      <c r="O74" t="s">
        <v>365</v>
      </c>
      <c r="P74" t="s">
        <v>365</v>
      </c>
      <c r="Q74" t="s">
        <v>365</v>
      </c>
      <c r="R74" t="s">
        <v>365</v>
      </c>
      <c r="S74" t="s">
        <v>365</v>
      </c>
      <c r="T74" t="s">
        <v>365</v>
      </c>
      <c r="U74" t="s">
        <v>365</v>
      </c>
      <c r="V74">
        <v>4.6944193439052899</v>
      </c>
      <c r="W74">
        <f t="shared" si="5"/>
        <v>3</v>
      </c>
      <c r="X74">
        <f t="shared" si="8"/>
        <v>4.84</v>
      </c>
      <c r="Y74">
        <v>1.6694676439981799</v>
      </c>
      <c r="Z74">
        <v>5.0689867756049596</v>
      </c>
      <c r="AC74" s="1">
        <v>28398</v>
      </c>
      <c r="AD74">
        <f t="shared" si="3"/>
        <v>4.6944193439052899</v>
      </c>
      <c r="AF74" s="1">
        <f t="shared" si="6"/>
        <v>32324</v>
      </c>
      <c r="AG74">
        <f t="shared" si="4"/>
        <v>4.6944193439052899</v>
      </c>
      <c r="AS74" s="1">
        <f t="shared" si="7"/>
        <v>32324</v>
      </c>
      <c r="AT74" s="22"/>
      <c r="AU74" s="22"/>
    </row>
    <row r="75" spans="1:47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365</v>
      </c>
      <c r="K75" t="s">
        <v>365</v>
      </c>
      <c r="L75">
        <v>2.2599999999999998</v>
      </c>
      <c r="M75" t="s">
        <v>365</v>
      </c>
      <c r="N75" t="s">
        <v>365</v>
      </c>
      <c r="O75" t="s">
        <v>365</v>
      </c>
      <c r="P75" t="s">
        <v>365</v>
      </c>
      <c r="Q75" t="s">
        <v>365</v>
      </c>
      <c r="R75" t="s">
        <v>365</v>
      </c>
      <c r="S75" t="s">
        <v>365</v>
      </c>
      <c r="T75" t="s">
        <v>365</v>
      </c>
      <c r="U75" t="s">
        <v>365</v>
      </c>
      <c r="V75">
        <v>4.4784820608311096</v>
      </c>
      <c r="W75">
        <f t="shared" si="5"/>
        <v>4.24</v>
      </c>
      <c r="X75">
        <f t="shared" si="8"/>
        <v>5.04</v>
      </c>
      <c r="Y75">
        <v>1.8614583768071</v>
      </c>
      <c r="Z75">
        <v>5.2338876646537704</v>
      </c>
      <c r="AC75" s="1">
        <v>28490</v>
      </c>
      <c r="AD75">
        <f t="shared" si="3"/>
        <v>4.4784820608311096</v>
      </c>
      <c r="AF75" s="1">
        <f t="shared" si="6"/>
        <v>32416</v>
      </c>
      <c r="AG75">
        <f t="shared" si="4"/>
        <v>4.4784820608311096</v>
      </c>
      <c r="AS75" s="1">
        <f t="shared" si="7"/>
        <v>32416</v>
      </c>
      <c r="AT75" s="22"/>
      <c r="AU75" s="22"/>
    </row>
    <row r="76" spans="1:47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365</v>
      </c>
      <c r="K76" t="s">
        <v>365</v>
      </c>
      <c r="L76">
        <v>2.25</v>
      </c>
      <c r="M76" t="s">
        <v>365</v>
      </c>
      <c r="N76" t="s">
        <v>365</v>
      </c>
      <c r="O76" t="s">
        <v>365</v>
      </c>
      <c r="P76" t="s">
        <v>365</v>
      </c>
      <c r="Q76" t="s">
        <v>365</v>
      </c>
      <c r="R76" t="s">
        <v>365</v>
      </c>
      <c r="S76" t="s">
        <v>365</v>
      </c>
      <c r="T76" t="s">
        <v>365</v>
      </c>
      <c r="U76" t="s">
        <v>365</v>
      </c>
      <c r="V76">
        <v>5.1119031141351998</v>
      </c>
      <c r="W76">
        <f t="shared" si="5"/>
        <v>3.24</v>
      </c>
      <c r="X76">
        <f t="shared" si="8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9">+V76</f>
        <v>5.1119031141351998</v>
      </c>
      <c r="AF76" s="1">
        <f t="shared" si="6"/>
        <v>32508</v>
      </c>
      <c r="AG76">
        <f t="shared" ref="AG76:AG139" si="10">+AD76</f>
        <v>5.1119031141351998</v>
      </c>
      <c r="AS76" s="1">
        <f t="shared" si="7"/>
        <v>32508</v>
      </c>
      <c r="AT76" s="22"/>
      <c r="AU76" s="22"/>
    </row>
    <row r="77" spans="1:47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365</v>
      </c>
      <c r="K77" t="s">
        <v>365</v>
      </c>
      <c r="L77">
        <v>2.35</v>
      </c>
      <c r="M77" t="s">
        <v>365</v>
      </c>
      <c r="N77" t="s">
        <v>365</v>
      </c>
      <c r="O77" t="s">
        <v>365</v>
      </c>
      <c r="P77" t="s">
        <v>365</v>
      </c>
      <c r="Q77" t="s">
        <v>365</v>
      </c>
      <c r="R77" t="s">
        <v>365</v>
      </c>
      <c r="S77" t="s">
        <v>365</v>
      </c>
      <c r="T77" t="s">
        <v>365</v>
      </c>
      <c r="U77" t="s">
        <v>365</v>
      </c>
      <c r="V77">
        <v>5.44953432131424</v>
      </c>
      <c r="W77">
        <f t="shared" si="5"/>
        <v>4.84</v>
      </c>
      <c r="X77">
        <f t="shared" si="8"/>
        <v>6.08</v>
      </c>
      <c r="Y77">
        <v>2.0873396138141902</v>
      </c>
      <c r="Z77">
        <v>5.4175339654900698</v>
      </c>
      <c r="AC77" s="1">
        <v>28671</v>
      </c>
      <c r="AD77">
        <f t="shared" si="9"/>
        <v>5.44953432131424</v>
      </c>
      <c r="AF77" s="1">
        <f t="shared" si="6"/>
        <v>32598</v>
      </c>
      <c r="AG77">
        <f t="shared" si="10"/>
        <v>5.44953432131424</v>
      </c>
      <c r="AS77" s="1">
        <f t="shared" si="7"/>
        <v>32598</v>
      </c>
      <c r="AT77" s="22"/>
      <c r="AU77" s="22"/>
    </row>
    <row r="78" spans="1:47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365</v>
      </c>
      <c r="K78" t="s">
        <v>365</v>
      </c>
      <c r="L78">
        <v>2.41</v>
      </c>
      <c r="M78" t="s">
        <v>365</v>
      </c>
      <c r="N78" t="s">
        <v>365</v>
      </c>
      <c r="O78" t="s">
        <v>365</v>
      </c>
      <c r="P78" t="s">
        <v>365</v>
      </c>
      <c r="Q78" t="s">
        <v>365</v>
      </c>
      <c r="R78" t="s">
        <v>365</v>
      </c>
      <c r="S78" t="s">
        <v>365</v>
      </c>
      <c r="T78" t="s">
        <v>365</v>
      </c>
      <c r="U78" t="s">
        <v>365</v>
      </c>
      <c r="V78">
        <v>6.5483177483002599</v>
      </c>
      <c r="W78">
        <f t="shared" si="5"/>
        <v>6.08</v>
      </c>
      <c r="X78">
        <f t="shared" si="8"/>
        <v>5.84</v>
      </c>
      <c r="Y78">
        <v>2.2068419678533999</v>
      </c>
      <c r="Z78">
        <v>5.4176939299233204</v>
      </c>
      <c r="AC78" s="1">
        <v>28763</v>
      </c>
      <c r="AD78">
        <f t="shared" si="9"/>
        <v>6.5483177483002599</v>
      </c>
      <c r="AF78" s="1">
        <f t="shared" si="6"/>
        <v>32689</v>
      </c>
      <c r="AG78">
        <f t="shared" si="10"/>
        <v>6.5483177483002599</v>
      </c>
      <c r="AS78" s="1">
        <f t="shared" si="7"/>
        <v>32689</v>
      </c>
      <c r="AT78" s="22"/>
      <c r="AU78" s="22"/>
    </row>
    <row r="79" spans="1:47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365</v>
      </c>
      <c r="K79" t="s">
        <v>365</v>
      </c>
      <c r="L79">
        <v>2.4</v>
      </c>
      <c r="M79" t="s">
        <v>365</v>
      </c>
      <c r="N79" t="s">
        <v>365</v>
      </c>
      <c r="O79" t="s">
        <v>365</v>
      </c>
      <c r="P79" t="s">
        <v>365</v>
      </c>
      <c r="Q79" t="s">
        <v>365</v>
      </c>
      <c r="R79" t="s">
        <v>365</v>
      </c>
      <c r="S79" t="s">
        <v>365</v>
      </c>
      <c r="T79" t="s">
        <v>365</v>
      </c>
      <c r="U79" t="s">
        <v>365</v>
      </c>
      <c r="V79">
        <v>6.7214532786009</v>
      </c>
      <c r="W79">
        <f t="shared" si="5"/>
        <v>6.0399999999999991</v>
      </c>
      <c r="X79">
        <f t="shared" si="8"/>
        <v>6.919999999999999</v>
      </c>
      <c r="Y79">
        <v>2.1521801723771401</v>
      </c>
      <c r="Z79">
        <v>5.4347124043402699</v>
      </c>
      <c r="AC79" s="1">
        <v>28855</v>
      </c>
      <c r="AD79">
        <f t="shared" si="9"/>
        <v>6.7214532786009</v>
      </c>
      <c r="AF79" s="1">
        <f t="shared" si="6"/>
        <v>32781</v>
      </c>
      <c r="AG79">
        <f t="shared" si="10"/>
        <v>6.7214532786009</v>
      </c>
      <c r="AS79" s="1">
        <f t="shared" si="7"/>
        <v>32781</v>
      </c>
      <c r="AT79" s="22"/>
      <c r="AU79" s="22"/>
    </row>
    <row r="80" spans="1:47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365</v>
      </c>
      <c r="K80" t="s">
        <v>365</v>
      </c>
      <c r="L80">
        <v>2.52</v>
      </c>
      <c r="M80" t="s">
        <v>365</v>
      </c>
      <c r="N80" t="s">
        <v>365</v>
      </c>
      <c r="O80" t="s">
        <v>365</v>
      </c>
      <c r="P80" t="s">
        <v>365</v>
      </c>
      <c r="Q80" t="s">
        <v>365</v>
      </c>
      <c r="R80" t="s">
        <v>365</v>
      </c>
      <c r="S80" t="s">
        <v>365</v>
      </c>
      <c r="T80" t="s">
        <v>365</v>
      </c>
      <c r="U80" t="s">
        <v>365</v>
      </c>
      <c r="V80">
        <v>7.2250457687641596</v>
      </c>
      <c r="W80">
        <f t="shared" si="5"/>
        <v>5.5600000000000005</v>
      </c>
      <c r="X80">
        <f t="shared" si="8"/>
        <v>7.28</v>
      </c>
      <c r="Y80">
        <v>2.3003108081275698</v>
      </c>
      <c r="Z80">
        <v>5.60155402009502</v>
      </c>
      <c r="AC80" s="1">
        <v>28945</v>
      </c>
      <c r="AD80">
        <f t="shared" si="9"/>
        <v>7.2250457687641596</v>
      </c>
      <c r="AF80" s="1">
        <f t="shared" si="6"/>
        <v>32873</v>
      </c>
      <c r="AG80">
        <f t="shared" si="10"/>
        <v>7.2250457687641596</v>
      </c>
      <c r="AS80" s="1">
        <f t="shared" si="7"/>
        <v>32873</v>
      </c>
      <c r="AT80" s="22"/>
      <c r="AU80" s="22"/>
    </row>
    <row r="81" spans="1:47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365</v>
      </c>
      <c r="K81" t="s">
        <v>365</v>
      </c>
      <c r="L81">
        <v>2.7</v>
      </c>
      <c r="M81" t="s">
        <v>365</v>
      </c>
      <c r="N81" t="s">
        <v>365</v>
      </c>
      <c r="O81" t="s">
        <v>365</v>
      </c>
      <c r="P81" t="s">
        <v>365</v>
      </c>
      <c r="Q81" t="s">
        <v>365</v>
      </c>
      <c r="R81" t="s">
        <v>365</v>
      </c>
      <c r="S81" t="s">
        <v>365</v>
      </c>
      <c r="T81" t="s">
        <v>365</v>
      </c>
      <c r="U81" t="s">
        <v>365</v>
      </c>
      <c r="V81">
        <v>7.8923921643841197</v>
      </c>
      <c r="W81">
        <f t="shared" si="5"/>
        <v>5.8</v>
      </c>
      <c r="X81">
        <f t="shared" si="8"/>
        <v>7.24</v>
      </c>
      <c r="Y81">
        <v>2.4910331173387199</v>
      </c>
      <c r="Z81">
        <v>5.7113080179423701</v>
      </c>
      <c r="AC81" s="1">
        <v>29036</v>
      </c>
      <c r="AD81">
        <f t="shared" si="9"/>
        <v>7.8923921643841197</v>
      </c>
      <c r="AF81" s="1">
        <f t="shared" si="6"/>
        <v>32963</v>
      </c>
      <c r="AG81">
        <f t="shared" si="10"/>
        <v>7.8923921643841197</v>
      </c>
      <c r="AS81" s="1">
        <f t="shared" si="7"/>
        <v>32963</v>
      </c>
      <c r="AT81" s="22"/>
      <c r="AU81" s="22"/>
    </row>
    <row r="82" spans="1:47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365</v>
      </c>
      <c r="K82" t="s">
        <v>365</v>
      </c>
      <c r="L82">
        <v>2.7</v>
      </c>
      <c r="M82" t="s">
        <v>365</v>
      </c>
      <c r="N82" t="s">
        <v>365</v>
      </c>
      <c r="O82" t="s">
        <v>365</v>
      </c>
      <c r="P82" t="s">
        <v>365</v>
      </c>
      <c r="Q82" t="s">
        <v>365</v>
      </c>
      <c r="R82" t="s">
        <v>365</v>
      </c>
      <c r="S82" t="s">
        <v>365</v>
      </c>
      <c r="T82" t="s">
        <v>365</v>
      </c>
      <c r="U82" t="s">
        <v>365</v>
      </c>
      <c r="V82">
        <v>8.0288856727622999</v>
      </c>
      <c r="W82">
        <f t="shared" si="5"/>
        <v>4.72</v>
      </c>
      <c r="X82">
        <f t="shared" si="8"/>
        <v>7.1999999999999993</v>
      </c>
      <c r="Y82">
        <v>2.4100059688095001</v>
      </c>
      <c r="Z82">
        <v>5.4739371338810798</v>
      </c>
      <c r="AC82" s="1">
        <v>29128</v>
      </c>
      <c r="AD82">
        <f t="shared" si="9"/>
        <v>8.0288856727622999</v>
      </c>
      <c r="AF82" s="1">
        <f t="shared" si="6"/>
        <v>33054</v>
      </c>
      <c r="AG82">
        <f t="shared" si="10"/>
        <v>8.0288856727622999</v>
      </c>
      <c r="AS82" s="1">
        <f t="shared" si="7"/>
        <v>33054</v>
      </c>
      <c r="AT82" s="22"/>
      <c r="AU82" s="22"/>
    </row>
    <row r="83" spans="1:47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365</v>
      </c>
      <c r="K83" t="s">
        <v>365</v>
      </c>
      <c r="L83">
        <v>2.72</v>
      </c>
      <c r="M83" t="s">
        <v>365</v>
      </c>
      <c r="N83" t="s">
        <v>365</v>
      </c>
      <c r="O83" t="s">
        <v>365</v>
      </c>
      <c r="P83" t="s">
        <v>365</v>
      </c>
      <c r="Q83" t="s">
        <v>365</v>
      </c>
      <c r="R83" t="s">
        <v>365</v>
      </c>
      <c r="S83" t="s">
        <v>365</v>
      </c>
      <c r="T83" t="s">
        <v>365</v>
      </c>
      <c r="U83" t="s">
        <v>365</v>
      </c>
      <c r="V83">
        <v>7.4660663712183304</v>
      </c>
      <c r="W83">
        <f t="shared" si="5"/>
        <v>7.16</v>
      </c>
      <c r="X83">
        <f t="shared" si="8"/>
        <v>8.24</v>
      </c>
      <c r="Y83">
        <v>2.4505955775898101</v>
      </c>
      <c r="Z83">
        <v>5.5227118423236696</v>
      </c>
      <c r="AC83" s="1">
        <v>29220</v>
      </c>
      <c r="AD83">
        <f t="shared" si="9"/>
        <v>7.4660663712183304</v>
      </c>
      <c r="AF83" s="1">
        <f t="shared" si="6"/>
        <v>33146</v>
      </c>
      <c r="AG83">
        <f t="shared" si="10"/>
        <v>7.4660663712183304</v>
      </c>
      <c r="AS83" s="1">
        <f t="shared" si="7"/>
        <v>33146</v>
      </c>
      <c r="AT83" s="22"/>
      <c r="AU83" s="22"/>
    </row>
    <row r="84" spans="1:47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365</v>
      </c>
      <c r="K84" t="s">
        <v>365</v>
      </c>
      <c r="L84">
        <v>2.74</v>
      </c>
      <c r="M84" t="s">
        <v>365</v>
      </c>
      <c r="N84" t="s">
        <v>365</v>
      </c>
      <c r="O84" t="s">
        <v>365</v>
      </c>
      <c r="P84" t="s">
        <v>365</v>
      </c>
      <c r="Q84" t="s">
        <v>365</v>
      </c>
      <c r="R84" t="s">
        <v>365</v>
      </c>
      <c r="S84" t="s">
        <v>365</v>
      </c>
      <c r="T84" t="s">
        <v>365</v>
      </c>
      <c r="U84" t="s">
        <v>365</v>
      </c>
      <c r="V84">
        <v>7.7820674406977099</v>
      </c>
      <c r="W84">
        <f t="shared" si="5"/>
        <v>6.2799999999999994</v>
      </c>
      <c r="X84">
        <f t="shared" si="8"/>
        <v>6.52</v>
      </c>
      <c r="Y84">
        <v>2.5527806349779398</v>
      </c>
      <c r="Z84">
        <v>5.6295740445222702</v>
      </c>
      <c r="AC84" s="1">
        <v>29311</v>
      </c>
      <c r="AD84">
        <f t="shared" si="9"/>
        <v>7.7820674406977099</v>
      </c>
      <c r="AF84" s="1">
        <f t="shared" si="6"/>
        <v>33238</v>
      </c>
      <c r="AG84">
        <f t="shared" si="10"/>
        <v>7.7820674406977099</v>
      </c>
      <c r="AS84" s="1">
        <f t="shared" si="7"/>
        <v>33238</v>
      </c>
      <c r="AT84" s="22"/>
      <c r="AU84" s="22"/>
    </row>
    <row r="85" spans="1:47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365</v>
      </c>
      <c r="K85" t="s">
        <v>365</v>
      </c>
      <c r="L85">
        <v>2.64</v>
      </c>
      <c r="M85" t="s">
        <v>365</v>
      </c>
      <c r="N85" t="s">
        <v>365</v>
      </c>
      <c r="O85" t="s">
        <v>365</v>
      </c>
      <c r="P85" t="s">
        <v>365</v>
      </c>
      <c r="Q85" t="s">
        <v>365</v>
      </c>
      <c r="R85" t="s">
        <v>365</v>
      </c>
      <c r="S85" t="s">
        <v>365</v>
      </c>
      <c r="T85" t="s">
        <v>365</v>
      </c>
      <c r="U85" t="s">
        <v>365</v>
      </c>
      <c r="V85">
        <v>7.8645384179901701</v>
      </c>
      <c r="W85">
        <f t="shared" si="5"/>
        <v>5.4</v>
      </c>
      <c r="X85">
        <f t="shared" si="8"/>
        <v>7.2</v>
      </c>
      <c r="Y85">
        <v>2.6054306376090901</v>
      </c>
      <c r="Z85">
        <v>5.4237377852589397</v>
      </c>
      <c r="AC85" s="1">
        <v>29402</v>
      </c>
      <c r="AD85">
        <f t="shared" si="9"/>
        <v>7.8645384179901701</v>
      </c>
      <c r="AF85" s="1">
        <f t="shared" si="6"/>
        <v>33328</v>
      </c>
      <c r="AG85">
        <f t="shared" si="10"/>
        <v>7.8645384179901701</v>
      </c>
      <c r="AS85" s="1">
        <f t="shared" si="7"/>
        <v>33328</v>
      </c>
      <c r="AT85" s="22"/>
      <c r="AU85" s="22"/>
    </row>
    <row r="86" spans="1:47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365</v>
      </c>
      <c r="K86" t="s">
        <v>365</v>
      </c>
      <c r="L86">
        <v>2.5099999999999998</v>
      </c>
      <c r="M86" t="s">
        <v>365</v>
      </c>
      <c r="N86" t="s">
        <v>365</v>
      </c>
      <c r="O86" t="s">
        <v>365</v>
      </c>
      <c r="P86" t="s">
        <v>365</v>
      </c>
      <c r="Q86" t="s">
        <v>365</v>
      </c>
      <c r="R86" t="s">
        <v>365</v>
      </c>
      <c r="S86" t="s">
        <v>365</v>
      </c>
      <c r="T86" t="s">
        <v>365</v>
      </c>
      <c r="U86" t="s">
        <v>365</v>
      </c>
      <c r="V86">
        <v>7.8733368600841702</v>
      </c>
      <c r="W86">
        <f t="shared" si="5"/>
        <v>4.8800000000000008</v>
      </c>
      <c r="X86">
        <f t="shared" si="8"/>
        <v>6.32</v>
      </c>
      <c r="Y86">
        <v>2.6578110963870301</v>
      </c>
      <c r="Z86">
        <v>5.3570474352976802</v>
      </c>
      <c r="AC86" s="1">
        <v>29494</v>
      </c>
      <c r="AD86">
        <f t="shared" si="9"/>
        <v>7.8733368600841702</v>
      </c>
      <c r="AF86" s="1">
        <f t="shared" si="6"/>
        <v>33419</v>
      </c>
      <c r="AG86">
        <f t="shared" si="10"/>
        <v>7.8733368600841702</v>
      </c>
      <c r="AS86" s="1">
        <f t="shared" si="7"/>
        <v>33419</v>
      </c>
      <c r="AT86" s="22"/>
      <c r="AU86" s="22"/>
    </row>
    <row r="87" spans="1:47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365</v>
      </c>
      <c r="K87" t="s">
        <v>365</v>
      </c>
      <c r="L87">
        <v>2.54</v>
      </c>
      <c r="M87" t="s">
        <v>365</v>
      </c>
      <c r="N87" t="s">
        <v>365</v>
      </c>
      <c r="O87" t="s">
        <v>365</v>
      </c>
      <c r="P87" t="s">
        <v>365</v>
      </c>
      <c r="Q87" t="s">
        <v>365</v>
      </c>
      <c r="R87" t="s">
        <v>365</v>
      </c>
      <c r="S87" t="s">
        <v>365</v>
      </c>
      <c r="T87" t="s">
        <v>365</v>
      </c>
      <c r="U87" t="s">
        <v>365</v>
      </c>
      <c r="V87">
        <v>7.34778300999018</v>
      </c>
      <c r="W87">
        <f t="shared" si="5"/>
        <v>5.4799999999999995</v>
      </c>
      <c r="X87">
        <f t="shared" si="8"/>
        <v>6.3999999999999995</v>
      </c>
      <c r="Y87">
        <v>2.7110112035892402</v>
      </c>
      <c r="Z87">
        <v>5.3284995012981504</v>
      </c>
      <c r="AC87" s="1">
        <v>29586</v>
      </c>
      <c r="AD87">
        <f t="shared" si="9"/>
        <v>7.34778300999018</v>
      </c>
      <c r="AF87" s="1">
        <f t="shared" si="6"/>
        <v>33511</v>
      </c>
      <c r="AG87">
        <f t="shared" si="10"/>
        <v>7.34778300999018</v>
      </c>
      <c r="AS87" s="1">
        <f t="shared" si="7"/>
        <v>33511</v>
      </c>
      <c r="AT87" s="22"/>
      <c r="AU87" s="22"/>
    </row>
    <row r="88" spans="1:47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365</v>
      </c>
      <c r="K88" t="s">
        <v>365</v>
      </c>
      <c r="L88">
        <v>2.4700000000000002</v>
      </c>
      <c r="M88" t="s">
        <v>365</v>
      </c>
      <c r="N88" t="s">
        <v>365</v>
      </c>
      <c r="O88" t="s">
        <v>365</v>
      </c>
      <c r="P88" t="s">
        <v>365</v>
      </c>
      <c r="Q88" t="s">
        <v>365</v>
      </c>
      <c r="R88" t="s">
        <v>365</v>
      </c>
      <c r="S88" t="s">
        <v>365</v>
      </c>
      <c r="T88" t="s">
        <v>365</v>
      </c>
      <c r="U88" t="s">
        <v>365</v>
      </c>
      <c r="V88">
        <v>7.42749375856563</v>
      </c>
      <c r="W88">
        <f t="shared" si="5"/>
        <v>4.8400000000000007</v>
      </c>
      <c r="X88">
        <f t="shared" si="8"/>
        <v>6.44</v>
      </c>
      <c r="Y88">
        <v>2.75203301514152</v>
      </c>
      <c r="Z88">
        <v>5.27728433869318</v>
      </c>
      <c r="AC88" s="1">
        <v>29676</v>
      </c>
      <c r="AD88">
        <f t="shared" si="9"/>
        <v>7.42749375856563</v>
      </c>
      <c r="AF88" s="1">
        <f t="shared" si="6"/>
        <v>33603</v>
      </c>
      <c r="AG88">
        <f t="shared" si="10"/>
        <v>7.42749375856563</v>
      </c>
      <c r="AS88" s="1">
        <f t="shared" si="7"/>
        <v>33603</v>
      </c>
      <c r="AT88" s="22"/>
      <c r="AU88" s="22"/>
    </row>
    <row r="89" spans="1:47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365</v>
      </c>
      <c r="K89" t="s">
        <v>365</v>
      </c>
      <c r="L89">
        <v>2.39</v>
      </c>
      <c r="M89" t="s">
        <v>365</v>
      </c>
      <c r="N89" t="s">
        <v>365</v>
      </c>
      <c r="O89" t="s">
        <v>365</v>
      </c>
      <c r="P89" t="s">
        <v>365</v>
      </c>
      <c r="Q89" t="s">
        <v>365</v>
      </c>
      <c r="R89" t="s">
        <v>365</v>
      </c>
      <c r="S89" t="s">
        <v>365</v>
      </c>
      <c r="T89" t="s">
        <v>365</v>
      </c>
      <c r="U89" t="s">
        <v>365</v>
      </c>
      <c r="V89">
        <v>7.5760417725142899</v>
      </c>
      <c r="W89">
        <f t="shared" si="5"/>
        <v>8.16</v>
      </c>
      <c r="X89">
        <f t="shared" si="8"/>
        <v>6.4399999999999995</v>
      </c>
      <c r="Y89">
        <v>2.9115763932746499</v>
      </c>
      <c r="Z89">
        <v>5.1769754666486199</v>
      </c>
      <c r="AC89" s="1">
        <v>29767</v>
      </c>
      <c r="AD89">
        <f t="shared" si="9"/>
        <v>7.5760417725142899</v>
      </c>
      <c r="AF89" s="1">
        <f t="shared" si="6"/>
        <v>33694</v>
      </c>
      <c r="AG89">
        <f t="shared" si="10"/>
        <v>7.5760417725142899</v>
      </c>
      <c r="AS89" s="1">
        <f t="shared" si="7"/>
        <v>33694</v>
      </c>
      <c r="AT89" s="22"/>
      <c r="AU89" s="22"/>
    </row>
    <row r="90" spans="1:47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365</v>
      </c>
      <c r="K90" t="s">
        <v>365</v>
      </c>
      <c r="L90">
        <v>2.42</v>
      </c>
      <c r="M90" t="s">
        <v>365</v>
      </c>
      <c r="N90" t="s">
        <v>365</v>
      </c>
      <c r="O90" t="s">
        <v>365</v>
      </c>
      <c r="P90" t="s">
        <v>365</v>
      </c>
      <c r="Q90" t="s">
        <v>365</v>
      </c>
      <c r="R90" t="s">
        <v>365</v>
      </c>
      <c r="S90" t="s">
        <v>365</v>
      </c>
      <c r="T90" t="s">
        <v>365</v>
      </c>
      <c r="U90" t="s">
        <v>365</v>
      </c>
      <c r="V90">
        <v>8.0779424487676401</v>
      </c>
      <c r="W90">
        <f t="shared" si="5"/>
        <v>6.9600000000000009</v>
      </c>
      <c r="X90">
        <f t="shared" si="8"/>
        <v>6.8400000000000007</v>
      </c>
      <c r="Y90">
        <v>2.5964394583963002</v>
      </c>
      <c r="Z90">
        <v>5.0333021507076801</v>
      </c>
      <c r="AC90" s="1">
        <v>29859</v>
      </c>
      <c r="AD90">
        <f t="shared" si="9"/>
        <v>8.0779424487676401</v>
      </c>
      <c r="AF90" s="1">
        <f t="shared" si="6"/>
        <v>33785</v>
      </c>
      <c r="AG90">
        <f t="shared" si="10"/>
        <v>8.0779424487676401</v>
      </c>
      <c r="AS90" s="1">
        <f t="shared" si="7"/>
        <v>33785</v>
      </c>
      <c r="AT90" s="22"/>
      <c r="AU90" s="22"/>
    </row>
    <row r="91" spans="1:47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365</v>
      </c>
      <c r="K91" t="s">
        <v>365</v>
      </c>
      <c r="L91">
        <v>2.5099999999999998</v>
      </c>
      <c r="M91" t="s">
        <v>365</v>
      </c>
      <c r="N91" t="s">
        <v>365</v>
      </c>
      <c r="O91" t="s">
        <v>365</v>
      </c>
      <c r="P91" t="s">
        <v>365</v>
      </c>
      <c r="Q91" t="s">
        <v>365</v>
      </c>
      <c r="R91" t="s">
        <v>365</v>
      </c>
      <c r="S91" t="s">
        <v>365</v>
      </c>
      <c r="T91" t="s">
        <v>365</v>
      </c>
      <c r="U91" t="s">
        <v>365</v>
      </c>
      <c r="V91">
        <v>8.1373990610265796</v>
      </c>
      <c r="W91">
        <f t="shared" si="5"/>
        <v>8.84</v>
      </c>
      <c r="X91">
        <f t="shared" si="8"/>
        <v>8.120000000000001</v>
      </c>
      <c r="Y91">
        <v>2.39354740396475</v>
      </c>
      <c r="Z91">
        <v>5.2013815287499297</v>
      </c>
      <c r="AC91" s="1">
        <v>29951</v>
      </c>
      <c r="AD91">
        <f t="shared" si="9"/>
        <v>8.1373990610265796</v>
      </c>
      <c r="AF91" s="1">
        <f t="shared" si="6"/>
        <v>33877</v>
      </c>
      <c r="AG91">
        <f t="shared" si="10"/>
        <v>8.1373990610265796</v>
      </c>
      <c r="AS91" s="1">
        <f t="shared" si="7"/>
        <v>33877</v>
      </c>
      <c r="AT91" s="22"/>
      <c r="AU91" s="22"/>
    </row>
    <row r="92" spans="1:47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365</v>
      </c>
      <c r="K92" t="s">
        <v>365</v>
      </c>
      <c r="L92">
        <v>2.5</v>
      </c>
      <c r="M92" t="s">
        <v>365</v>
      </c>
      <c r="N92" t="s">
        <v>365</v>
      </c>
      <c r="O92" t="s">
        <v>365</v>
      </c>
      <c r="P92" t="s">
        <v>365</v>
      </c>
      <c r="Q92" t="s">
        <v>365</v>
      </c>
      <c r="R92" t="s">
        <v>365</v>
      </c>
      <c r="S92" t="s">
        <v>365</v>
      </c>
      <c r="T92" t="s">
        <v>365</v>
      </c>
      <c r="U92" t="s">
        <v>365</v>
      </c>
      <c r="V92">
        <v>9.3047959162022096</v>
      </c>
      <c r="W92">
        <f t="shared" si="5"/>
        <v>7.52</v>
      </c>
      <c r="X92">
        <f t="shared" si="8"/>
        <v>7.879999999999999</v>
      </c>
      <c r="Y92">
        <v>2.3443500920890799</v>
      </c>
      <c r="Z92">
        <v>5.0373083398124496</v>
      </c>
      <c r="AC92" s="1">
        <v>30041</v>
      </c>
      <c r="AD92">
        <f t="shared" si="9"/>
        <v>9.3047959162022096</v>
      </c>
      <c r="AF92" s="1">
        <f t="shared" si="6"/>
        <v>33969</v>
      </c>
      <c r="AG92">
        <f t="shared" si="10"/>
        <v>9.3047959162022096</v>
      </c>
      <c r="AS92" s="1">
        <f t="shared" si="7"/>
        <v>33969</v>
      </c>
      <c r="AT92" s="22"/>
      <c r="AU92" s="22"/>
    </row>
    <row r="93" spans="1:47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365</v>
      </c>
      <c r="K93" t="s">
        <v>365</v>
      </c>
      <c r="L93">
        <v>2.35</v>
      </c>
      <c r="M93" t="s">
        <v>365</v>
      </c>
      <c r="N93" t="s">
        <v>365</v>
      </c>
      <c r="O93" t="s">
        <v>365</v>
      </c>
      <c r="P93" t="s">
        <v>365</v>
      </c>
      <c r="Q93" t="s">
        <v>365</v>
      </c>
      <c r="R93" t="s">
        <v>365</v>
      </c>
      <c r="S93" t="s">
        <v>365</v>
      </c>
      <c r="T93" t="s">
        <v>365</v>
      </c>
      <c r="U93" t="s">
        <v>365</v>
      </c>
      <c r="V93">
        <v>8.7279981264308102</v>
      </c>
      <c r="W93">
        <f t="shared" si="5"/>
        <v>5.9600000000000009</v>
      </c>
      <c r="X93">
        <f t="shared" si="8"/>
        <v>5.9600000000000009</v>
      </c>
      <c r="Y93">
        <v>2.3233900351611401</v>
      </c>
      <c r="Z93">
        <v>4.5068685467615097</v>
      </c>
      <c r="AC93" s="1">
        <v>30132</v>
      </c>
      <c r="AD93">
        <f t="shared" si="9"/>
        <v>8.7279981264308102</v>
      </c>
      <c r="AF93" s="1">
        <f t="shared" si="6"/>
        <v>34059</v>
      </c>
      <c r="AG93">
        <f t="shared" si="10"/>
        <v>8.7279981264308102</v>
      </c>
      <c r="AS93" s="1">
        <f t="shared" si="7"/>
        <v>34059</v>
      </c>
      <c r="AT93" s="22"/>
      <c r="AU93" s="22"/>
    </row>
    <row r="94" spans="1:47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365</v>
      </c>
      <c r="K94" t="s">
        <v>365</v>
      </c>
      <c r="L94">
        <v>2.25</v>
      </c>
      <c r="M94" t="s">
        <v>365</v>
      </c>
      <c r="N94" t="s">
        <v>365</v>
      </c>
      <c r="O94" t="s">
        <v>365</v>
      </c>
      <c r="P94" t="s">
        <v>365</v>
      </c>
      <c r="Q94" t="s">
        <v>365</v>
      </c>
      <c r="R94" t="s">
        <v>365</v>
      </c>
      <c r="S94" t="s">
        <v>365</v>
      </c>
      <c r="T94" t="s">
        <v>365</v>
      </c>
      <c r="U94" t="s">
        <v>365</v>
      </c>
      <c r="V94">
        <v>7.7591036998213196</v>
      </c>
      <c r="W94">
        <f t="shared" si="5"/>
        <v>5.24</v>
      </c>
      <c r="X94">
        <f t="shared" si="8"/>
        <v>5.76</v>
      </c>
      <c r="Y94">
        <v>2.29988438798331</v>
      </c>
      <c r="Z94">
        <v>4.2892724912355904</v>
      </c>
      <c r="AC94" s="1">
        <v>30224</v>
      </c>
      <c r="AD94">
        <f t="shared" si="9"/>
        <v>7.7591036998213196</v>
      </c>
      <c r="AF94" s="1">
        <f t="shared" si="6"/>
        <v>34150</v>
      </c>
      <c r="AG94">
        <f t="shared" si="10"/>
        <v>7.7591036998213196</v>
      </c>
      <c r="AS94" s="1">
        <f t="shared" si="7"/>
        <v>34150</v>
      </c>
      <c r="AT94" s="22"/>
      <c r="AU94" s="22"/>
    </row>
    <row r="95" spans="1:47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365</v>
      </c>
      <c r="K95" t="s">
        <v>365</v>
      </c>
      <c r="L95">
        <v>1.99</v>
      </c>
      <c r="M95" t="s">
        <v>365</v>
      </c>
      <c r="N95" t="s">
        <v>365</v>
      </c>
      <c r="O95" t="s">
        <v>365</v>
      </c>
      <c r="P95" t="s">
        <v>365</v>
      </c>
      <c r="Q95" t="s">
        <v>365</v>
      </c>
      <c r="R95" t="s">
        <v>365</v>
      </c>
      <c r="S95" t="s">
        <v>365</v>
      </c>
      <c r="T95" t="s">
        <v>365</v>
      </c>
      <c r="U95" t="s">
        <v>365</v>
      </c>
      <c r="V95">
        <v>6.5105442450984699</v>
      </c>
      <c r="W95">
        <f t="shared" si="5"/>
        <v>5.5599999999999987</v>
      </c>
      <c r="X95">
        <f t="shared" si="8"/>
        <v>4.9599999999999991</v>
      </c>
      <c r="Y95">
        <v>2.3544537152167502</v>
      </c>
      <c r="Z95">
        <v>3.9801978180302902</v>
      </c>
      <c r="AC95" s="1">
        <v>30316</v>
      </c>
      <c r="AD95">
        <f t="shared" si="9"/>
        <v>6.5105442450984699</v>
      </c>
      <c r="AF95" s="1">
        <f t="shared" si="6"/>
        <v>34242</v>
      </c>
      <c r="AG95">
        <f t="shared" si="10"/>
        <v>6.5105442450984699</v>
      </c>
      <c r="AS95" s="1">
        <f t="shared" si="7"/>
        <v>34242</v>
      </c>
      <c r="AT95" s="22"/>
      <c r="AU95" s="22"/>
    </row>
    <row r="96" spans="1:47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365</v>
      </c>
      <c r="K96" t="s">
        <v>365</v>
      </c>
      <c r="L96">
        <v>1.83</v>
      </c>
      <c r="M96" t="s">
        <v>365</v>
      </c>
      <c r="N96" t="s">
        <v>365</v>
      </c>
      <c r="O96" t="s">
        <v>365</v>
      </c>
      <c r="P96" t="s">
        <v>365</v>
      </c>
      <c r="Q96" t="s">
        <v>365</v>
      </c>
      <c r="R96" t="s">
        <v>365</v>
      </c>
      <c r="S96" t="s">
        <v>365</v>
      </c>
      <c r="T96" t="s">
        <v>365</v>
      </c>
      <c r="U96" t="s">
        <v>365</v>
      </c>
      <c r="V96">
        <v>5.6919829590791604</v>
      </c>
      <c r="W96">
        <f t="shared" si="5"/>
        <v>4.0400000000000009</v>
      </c>
      <c r="X96">
        <f t="shared" si="8"/>
        <v>4.4000000000000004</v>
      </c>
      <c r="Y96">
        <v>2.2985007503778498</v>
      </c>
      <c r="Z96">
        <v>3.6913294211302499</v>
      </c>
      <c r="AC96" s="1">
        <v>30406</v>
      </c>
      <c r="AD96">
        <f t="shared" si="9"/>
        <v>5.6919829590791604</v>
      </c>
      <c r="AF96" s="1">
        <f t="shared" si="6"/>
        <v>34334</v>
      </c>
      <c r="AG96">
        <f t="shared" si="10"/>
        <v>5.6919829590791604</v>
      </c>
      <c r="AS96" s="1">
        <f t="shared" si="7"/>
        <v>34334</v>
      </c>
      <c r="AT96" s="22"/>
      <c r="AU96" s="22"/>
    </row>
    <row r="97" spans="1:47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365</v>
      </c>
      <c r="K97" t="s">
        <v>365</v>
      </c>
      <c r="L97">
        <v>1.74</v>
      </c>
      <c r="M97" t="s">
        <v>365</v>
      </c>
      <c r="N97" t="s">
        <v>365</v>
      </c>
      <c r="O97" t="s">
        <v>365</v>
      </c>
      <c r="P97" t="s">
        <v>365</v>
      </c>
      <c r="Q97" t="s">
        <v>365</v>
      </c>
      <c r="R97" t="s">
        <v>365</v>
      </c>
      <c r="S97" t="s">
        <v>365</v>
      </c>
      <c r="T97" t="s">
        <v>365</v>
      </c>
      <c r="U97" t="s">
        <v>365</v>
      </c>
      <c r="V97">
        <v>4.96421558299257</v>
      </c>
      <c r="W97">
        <f t="shared" si="5"/>
        <v>4.92</v>
      </c>
      <c r="X97">
        <f t="shared" si="8"/>
        <v>4.5999999999999996</v>
      </c>
      <c r="Y97">
        <v>2.27882706921925</v>
      </c>
      <c r="Z97">
        <v>3.5998463692502898</v>
      </c>
      <c r="AC97" s="1">
        <v>30497</v>
      </c>
      <c r="AD97">
        <f t="shared" si="9"/>
        <v>4.96421558299257</v>
      </c>
      <c r="AF97" s="1">
        <f t="shared" si="6"/>
        <v>34424</v>
      </c>
      <c r="AG97">
        <f t="shared" si="10"/>
        <v>4.96421558299257</v>
      </c>
      <c r="AS97" s="1">
        <f t="shared" si="7"/>
        <v>34424</v>
      </c>
      <c r="AT97" s="22"/>
      <c r="AU97" s="22"/>
    </row>
    <row r="98" spans="1:47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365</v>
      </c>
      <c r="K98" t="s">
        <v>365</v>
      </c>
      <c r="L98">
        <v>1.97</v>
      </c>
      <c r="M98" t="s">
        <v>365</v>
      </c>
      <c r="N98" t="s">
        <v>365</v>
      </c>
      <c r="O98" t="s">
        <v>365</v>
      </c>
      <c r="P98" t="s">
        <v>365</v>
      </c>
      <c r="Q98" t="s">
        <v>365</v>
      </c>
      <c r="R98" t="s">
        <v>365</v>
      </c>
      <c r="S98" t="s">
        <v>365</v>
      </c>
      <c r="T98" t="s">
        <v>365</v>
      </c>
      <c r="U98" t="s">
        <v>365</v>
      </c>
      <c r="V98">
        <v>4.7924535151536496</v>
      </c>
      <c r="W98">
        <f t="shared" si="5"/>
        <v>3.9600000000000004</v>
      </c>
      <c r="X98">
        <f t="shared" si="8"/>
        <v>3.8800000000000003</v>
      </c>
      <c r="Y98">
        <v>2.3041633802198702</v>
      </c>
      <c r="Z98">
        <v>3.7089558857129399</v>
      </c>
      <c r="AC98" s="1">
        <v>30589</v>
      </c>
      <c r="AD98">
        <f t="shared" si="9"/>
        <v>4.7924535151536496</v>
      </c>
      <c r="AF98" s="1">
        <f t="shared" si="6"/>
        <v>34515</v>
      </c>
      <c r="AG98">
        <f t="shared" si="10"/>
        <v>4.7924535151536496</v>
      </c>
      <c r="AS98" s="1">
        <f t="shared" si="7"/>
        <v>34515</v>
      </c>
      <c r="AT98" s="22"/>
      <c r="AU98" s="22"/>
    </row>
    <row r="99" spans="1:47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365</v>
      </c>
      <c r="K99" t="s">
        <v>365</v>
      </c>
      <c r="L99">
        <v>2.1800000000000002</v>
      </c>
      <c r="M99" t="s">
        <v>365</v>
      </c>
      <c r="N99" t="s">
        <v>365</v>
      </c>
      <c r="O99" t="s">
        <v>365</v>
      </c>
      <c r="P99" t="s">
        <v>365</v>
      </c>
      <c r="Q99" t="s">
        <v>365</v>
      </c>
      <c r="R99" t="s">
        <v>365</v>
      </c>
      <c r="S99" t="s">
        <v>365</v>
      </c>
      <c r="T99" t="s">
        <v>365</v>
      </c>
      <c r="U99" t="s">
        <v>365</v>
      </c>
      <c r="V99">
        <v>4.1901933927208601</v>
      </c>
      <c r="W99">
        <f t="shared" si="5"/>
        <v>3.3600000000000003</v>
      </c>
      <c r="X99">
        <f t="shared" si="8"/>
        <v>3.7600000000000002</v>
      </c>
      <c r="Y99">
        <v>2.3662698736473802</v>
      </c>
      <c r="Z99">
        <v>3.8144730840922101</v>
      </c>
      <c r="AC99" s="1">
        <v>30681</v>
      </c>
      <c r="AD99">
        <f t="shared" si="9"/>
        <v>4.1901933927208601</v>
      </c>
      <c r="AF99" s="1">
        <f t="shared" si="6"/>
        <v>34607</v>
      </c>
      <c r="AG99">
        <f t="shared" si="10"/>
        <v>4.1901933927208601</v>
      </c>
      <c r="AS99" s="1">
        <f t="shared" si="7"/>
        <v>34607</v>
      </c>
      <c r="AT99" s="22"/>
      <c r="AU99" s="22"/>
    </row>
    <row r="100" spans="1:47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365</v>
      </c>
      <c r="K100" t="s">
        <v>365</v>
      </c>
      <c r="L100">
        <v>2.29</v>
      </c>
      <c r="M100" t="s">
        <v>365</v>
      </c>
      <c r="N100" t="s">
        <v>365</v>
      </c>
      <c r="O100" t="s">
        <v>365</v>
      </c>
      <c r="P100" t="s">
        <v>365</v>
      </c>
      <c r="Q100" t="s">
        <v>365</v>
      </c>
      <c r="R100" t="s">
        <v>365</v>
      </c>
      <c r="S100" t="s">
        <v>365</v>
      </c>
      <c r="T100" t="s">
        <v>365</v>
      </c>
      <c r="U100" t="s">
        <v>365</v>
      </c>
      <c r="V100">
        <v>3.9227325874900898</v>
      </c>
      <c r="W100">
        <f t="shared" si="5"/>
        <v>3.0000000000000004</v>
      </c>
      <c r="X100">
        <f t="shared" si="8"/>
        <v>3.72</v>
      </c>
      <c r="Y100">
        <v>2.36892042075262</v>
      </c>
      <c r="Z100">
        <v>3.8539888229286601</v>
      </c>
      <c r="AC100" s="1">
        <v>30772</v>
      </c>
      <c r="AD100">
        <f t="shared" si="9"/>
        <v>3.9227325874900898</v>
      </c>
      <c r="AF100" s="1">
        <f t="shared" si="6"/>
        <v>34699</v>
      </c>
      <c r="AG100">
        <f t="shared" si="10"/>
        <v>3.9227325874900898</v>
      </c>
      <c r="AS100" s="1">
        <f t="shared" si="7"/>
        <v>34699</v>
      </c>
      <c r="AT100" s="22"/>
      <c r="AU100" s="22"/>
    </row>
    <row r="101" spans="1:47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365</v>
      </c>
      <c r="K101" t="s">
        <v>365</v>
      </c>
      <c r="L101">
        <v>2.33</v>
      </c>
      <c r="M101" t="s">
        <v>365</v>
      </c>
      <c r="N101" t="s">
        <v>365</v>
      </c>
      <c r="O101" t="s">
        <v>365</v>
      </c>
      <c r="P101" t="s">
        <v>365</v>
      </c>
      <c r="Q101" t="s">
        <v>365</v>
      </c>
      <c r="R101" t="s">
        <v>365</v>
      </c>
      <c r="S101" t="s">
        <v>365</v>
      </c>
      <c r="T101" t="s">
        <v>365</v>
      </c>
      <c r="U101" t="s">
        <v>365</v>
      </c>
      <c r="V101">
        <v>3.9343030618415198</v>
      </c>
      <c r="W101">
        <f t="shared" si="5"/>
        <v>4.2799999999999994</v>
      </c>
      <c r="X101">
        <f t="shared" si="8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9"/>
        <v>3.9343030618415198</v>
      </c>
      <c r="AF101" s="1">
        <f t="shared" si="6"/>
        <v>34789</v>
      </c>
      <c r="AG101">
        <f t="shared" si="10"/>
        <v>3.9343030618415198</v>
      </c>
      <c r="AS101" s="1">
        <f t="shared" si="7"/>
        <v>34789</v>
      </c>
      <c r="AT101" s="22"/>
      <c r="AU101" s="22"/>
    </row>
    <row r="102" spans="1:47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365</v>
      </c>
      <c r="K102" t="s">
        <v>365</v>
      </c>
      <c r="L102">
        <v>2.23</v>
      </c>
      <c r="M102" t="s">
        <v>365</v>
      </c>
      <c r="N102" t="s">
        <v>365</v>
      </c>
      <c r="O102" t="s">
        <v>365</v>
      </c>
      <c r="P102" t="s">
        <v>365</v>
      </c>
      <c r="Q102" t="s">
        <v>365</v>
      </c>
      <c r="R102" t="s">
        <v>365</v>
      </c>
      <c r="S102" t="s">
        <v>365</v>
      </c>
      <c r="T102" t="s">
        <v>365</v>
      </c>
      <c r="U102" t="s">
        <v>365</v>
      </c>
      <c r="V102">
        <v>4.3961175147994496</v>
      </c>
      <c r="W102">
        <f t="shared" si="5"/>
        <v>5.44</v>
      </c>
      <c r="X102">
        <f t="shared" si="8"/>
        <v>4.3599999999999994</v>
      </c>
      <c r="Y102">
        <v>2.3417452518042898</v>
      </c>
      <c r="Z102">
        <v>3.7289644881871</v>
      </c>
      <c r="AC102" s="1">
        <v>30955</v>
      </c>
      <c r="AD102">
        <f t="shared" si="9"/>
        <v>4.3961175147994496</v>
      </c>
      <c r="AF102" s="1">
        <f t="shared" si="6"/>
        <v>34880</v>
      </c>
      <c r="AG102">
        <f t="shared" si="10"/>
        <v>4.3961175147994496</v>
      </c>
      <c r="AS102" s="1">
        <f t="shared" si="7"/>
        <v>34880</v>
      </c>
      <c r="AT102" s="22"/>
      <c r="AU102" s="22"/>
    </row>
    <row r="103" spans="1:47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365</v>
      </c>
      <c r="K103" t="s">
        <v>365</v>
      </c>
      <c r="L103">
        <v>2.13</v>
      </c>
      <c r="M103" t="s">
        <v>365</v>
      </c>
      <c r="N103" t="s">
        <v>365</v>
      </c>
      <c r="O103" t="s">
        <v>365</v>
      </c>
      <c r="P103" t="s">
        <v>365</v>
      </c>
      <c r="Q103" t="s">
        <v>365</v>
      </c>
      <c r="R103" t="s">
        <v>365</v>
      </c>
      <c r="S103" t="s">
        <v>365</v>
      </c>
      <c r="T103" t="s">
        <v>365</v>
      </c>
      <c r="U103" t="s">
        <v>365</v>
      </c>
      <c r="V103">
        <v>4.8529698703080797</v>
      </c>
      <c r="W103">
        <f t="shared" si="5"/>
        <v>1.5999999999999996</v>
      </c>
      <c r="X103">
        <f t="shared" si="8"/>
        <v>3.92</v>
      </c>
      <c r="Y103">
        <v>2.2679627840258401</v>
      </c>
      <c r="Z103">
        <v>3.38434180762947</v>
      </c>
      <c r="AC103" s="1">
        <v>31047</v>
      </c>
      <c r="AD103">
        <f t="shared" si="9"/>
        <v>4.8529698703080797</v>
      </c>
      <c r="AF103" s="1">
        <f t="shared" si="6"/>
        <v>34972</v>
      </c>
      <c r="AG103">
        <f t="shared" si="10"/>
        <v>4.8529698703080797</v>
      </c>
      <c r="AS103" s="1">
        <f t="shared" si="7"/>
        <v>34972</v>
      </c>
      <c r="AT103" s="22"/>
      <c r="AU103" s="22"/>
    </row>
    <row r="104" spans="1:47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365</v>
      </c>
      <c r="K104" t="s">
        <v>365</v>
      </c>
      <c r="L104">
        <v>2.04</v>
      </c>
      <c r="M104" t="s">
        <v>365</v>
      </c>
      <c r="N104" t="s">
        <v>365</v>
      </c>
      <c r="O104" t="s">
        <v>365</v>
      </c>
      <c r="P104" t="s">
        <v>365</v>
      </c>
      <c r="Q104" t="s">
        <v>365</v>
      </c>
      <c r="R104" t="s">
        <v>365</v>
      </c>
      <c r="S104" t="s">
        <v>365</v>
      </c>
      <c r="T104" t="s">
        <v>365</v>
      </c>
      <c r="U104" t="s">
        <v>365</v>
      </c>
      <c r="V104">
        <v>4.1314306682407702</v>
      </c>
      <c r="W104">
        <f t="shared" si="5"/>
        <v>3.5199999999999996</v>
      </c>
      <c r="X104">
        <f t="shared" si="8"/>
        <v>4.1199999999999992</v>
      </c>
      <c r="Y104">
        <v>2.1674721602245302</v>
      </c>
      <c r="Z104">
        <v>3.28331120051338</v>
      </c>
      <c r="AC104" s="1">
        <v>31137</v>
      </c>
      <c r="AD104">
        <f t="shared" si="9"/>
        <v>4.1314306682407702</v>
      </c>
      <c r="AF104" s="1">
        <f t="shared" si="6"/>
        <v>35064</v>
      </c>
      <c r="AG104">
        <f t="shared" si="10"/>
        <v>4.1314306682407702</v>
      </c>
      <c r="AS104" s="1">
        <f t="shared" si="7"/>
        <v>35064</v>
      </c>
      <c r="AT104" s="22"/>
      <c r="AU104" s="22"/>
    </row>
    <row r="105" spans="1:47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365</v>
      </c>
      <c r="K105" t="s">
        <v>365</v>
      </c>
      <c r="L105">
        <v>1.91</v>
      </c>
      <c r="M105" t="s">
        <v>365</v>
      </c>
      <c r="N105" t="s">
        <v>365</v>
      </c>
      <c r="O105" t="s">
        <v>365</v>
      </c>
      <c r="P105" t="s">
        <v>365</v>
      </c>
      <c r="Q105" t="s">
        <v>365</v>
      </c>
      <c r="R105" t="s">
        <v>365</v>
      </c>
      <c r="S105" t="s">
        <v>365</v>
      </c>
      <c r="T105" t="s">
        <v>365</v>
      </c>
      <c r="U105" t="s">
        <v>365</v>
      </c>
      <c r="V105">
        <v>4.21579692927964</v>
      </c>
      <c r="W105">
        <f t="shared" si="5"/>
        <v>2.7199999999999998</v>
      </c>
      <c r="X105">
        <f t="shared" si="8"/>
        <v>3.4399999999999995</v>
      </c>
      <c r="Y105">
        <v>2.14033634312973</v>
      </c>
      <c r="Z105">
        <v>2.99316778631606</v>
      </c>
      <c r="AC105" s="1">
        <v>31228</v>
      </c>
      <c r="AD105">
        <f t="shared" si="9"/>
        <v>4.21579692927964</v>
      </c>
      <c r="AF105" s="1">
        <f t="shared" si="6"/>
        <v>35155</v>
      </c>
      <c r="AG105">
        <f t="shared" si="10"/>
        <v>4.21579692927964</v>
      </c>
      <c r="AS105" s="1">
        <f t="shared" si="7"/>
        <v>35155</v>
      </c>
      <c r="AT105" s="22"/>
      <c r="AU105" s="22"/>
    </row>
    <row r="106" spans="1:47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365</v>
      </c>
      <c r="K106" t="s">
        <v>365</v>
      </c>
      <c r="L106">
        <v>1.88</v>
      </c>
      <c r="M106" t="s">
        <v>365</v>
      </c>
      <c r="N106" t="s">
        <v>365</v>
      </c>
      <c r="O106" t="s">
        <v>365</v>
      </c>
      <c r="P106" t="s">
        <v>365</v>
      </c>
      <c r="Q106" t="s">
        <v>365</v>
      </c>
      <c r="R106" t="s">
        <v>365</v>
      </c>
      <c r="S106" t="s">
        <v>365</v>
      </c>
      <c r="T106" t="s">
        <v>365</v>
      </c>
      <c r="U106" t="s">
        <v>365</v>
      </c>
      <c r="V106">
        <v>3.4369800455442201</v>
      </c>
      <c r="W106">
        <f t="shared" si="5"/>
        <v>3.6</v>
      </c>
      <c r="X106">
        <f t="shared" si="8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9"/>
        <v>3.4369800455442201</v>
      </c>
      <c r="AF106" s="1">
        <f t="shared" si="6"/>
        <v>35246</v>
      </c>
      <c r="AG106">
        <f t="shared" si="10"/>
        <v>3.4369800455442201</v>
      </c>
      <c r="AS106" s="1">
        <f t="shared" si="7"/>
        <v>35246</v>
      </c>
      <c r="AT106" s="22"/>
      <c r="AU106" s="22"/>
    </row>
    <row r="107" spans="1:47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365</v>
      </c>
      <c r="K107" t="s">
        <v>365</v>
      </c>
      <c r="L107">
        <v>1.82</v>
      </c>
      <c r="M107" t="s">
        <v>365</v>
      </c>
      <c r="N107" t="s">
        <v>365</v>
      </c>
      <c r="O107" t="s">
        <v>365</v>
      </c>
      <c r="P107" t="s">
        <v>365</v>
      </c>
      <c r="Q107" t="s">
        <v>365</v>
      </c>
      <c r="R107" t="s">
        <v>365</v>
      </c>
      <c r="S107" t="s">
        <v>365</v>
      </c>
      <c r="T107" t="s">
        <v>365</v>
      </c>
      <c r="U107" t="s">
        <v>365</v>
      </c>
      <c r="V107">
        <v>3.2045369798493502</v>
      </c>
      <c r="W107">
        <f t="shared" si="5"/>
        <v>3.2800000000000002</v>
      </c>
      <c r="X107">
        <f t="shared" si="8"/>
        <v>3.6</v>
      </c>
      <c r="Y107">
        <v>1.9956816073560999</v>
      </c>
      <c r="Z107">
        <v>2.8168279003958698</v>
      </c>
      <c r="AC107" s="1">
        <v>31412</v>
      </c>
      <c r="AD107">
        <f t="shared" si="9"/>
        <v>3.2045369798493502</v>
      </c>
      <c r="AF107" s="1">
        <f t="shared" si="6"/>
        <v>35338</v>
      </c>
      <c r="AG107">
        <f t="shared" si="10"/>
        <v>3.2045369798493502</v>
      </c>
      <c r="AS107" s="1">
        <f t="shared" si="7"/>
        <v>35338</v>
      </c>
      <c r="AT107" s="22"/>
      <c r="AU107" s="22"/>
    </row>
    <row r="108" spans="1:47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365</v>
      </c>
      <c r="K108" t="s">
        <v>365</v>
      </c>
      <c r="L108">
        <v>1.62</v>
      </c>
      <c r="M108" t="s">
        <v>365</v>
      </c>
      <c r="N108" t="s">
        <v>365</v>
      </c>
      <c r="O108" t="s">
        <v>365</v>
      </c>
      <c r="P108" t="s">
        <v>365</v>
      </c>
      <c r="Q108" t="s">
        <v>365</v>
      </c>
      <c r="R108" t="s">
        <v>365</v>
      </c>
      <c r="S108" t="s">
        <v>365</v>
      </c>
      <c r="T108" t="s">
        <v>365</v>
      </c>
      <c r="U108" t="s">
        <v>365</v>
      </c>
      <c r="V108">
        <v>3.1517156838544298</v>
      </c>
      <c r="W108">
        <f t="shared" si="5"/>
        <v>5.3999999999999995</v>
      </c>
      <c r="X108">
        <f t="shared" si="8"/>
        <v>3.1999999999999997</v>
      </c>
      <c r="Y108">
        <v>1.99327276960541</v>
      </c>
      <c r="Z108">
        <v>2.543446201559</v>
      </c>
      <c r="AC108" s="1">
        <v>31502</v>
      </c>
      <c r="AD108">
        <f t="shared" si="9"/>
        <v>3.1517156838544298</v>
      </c>
      <c r="AF108" s="1">
        <f t="shared" si="6"/>
        <v>35430</v>
      </c>
      <c r="AG108">
        <f t="shared" si="10"/>
        <v>3.1517156838544298</v>
      </c>
      <c r="AS108" s="1">
        <f t="shared" si="7"/>
        <v>35430</v>
      </c>
      <c r="AT108" s="22"/>
      <c r="AU108" s="22"/>
    </row>
    <row r="109" spans="1:47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365</v>
      </c>
      <c r="K109" t="s">
        <v>365</v>
      </c>
      <c r="L109">
        <v>1.55</v>
      </c>
      <c r="M109" t="s">
        <v>365</v>
      </c>
      <c r="N109" t="s">
        <v>365</v>
      </c>
      <c r="O109" t="s">
        <v>365</v>
      </c>
      <c r="P109" t="s">
        <v>365</v>
      </c>
      <c r="Q109" t="s">
        <v>365</v>
      </c>
      <c r="R109" t="s">
        <v>365</v>
      </c>
      <c r="S109" t="s">
        <v>365</v>
      </c>
      <c r="T109" t="s">
        <v>365</v>
      </c>
      <c r="U109" t="s">
        <v>365</v>
      </c>
      <c r="V109">
        <v>3.1427870426201401</v>
      </c>
      <c r="W109">
        <f t="shared" si="5"/>
        <v>6.24</v>
      </c>
      <c r="X109">
        <f t="shared" si="8"/>
        <v>3.0400000000000005</v>
      </c>
      <c r="Y109">
        <v>1.97439233313778</v>
      </c>
      <c r="Z109">
        <v>2.4446455852435802</v>
      </c>
      <c r="AC109" s="1">
        <v>31593</v>
      </c>
      <c r="AD109">
        <f t="shared" si="9"/>
        <v>3.1427870426201401</v>
      </c>
      <c r="AF109" s="1">
        <f t="shared" si="6"/>
        <v>35520</v>
      </c>
      <c r="AG109">
        <f t="shared" si="10"/>
        <v>3.1427870426201401</v>
      </c>
      <c r="AS109" s="1">
        <f t="shared" si="7"/>
        <v>35520</v>
      </c>
      <c r="AT109" s="22"/>
      <c r="AU109" s="22"/>
    </row>
    <row r="110" spans="1:47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365</v>
      </c>
      <c r="K110" t="s">
        <v>365</v>
      </c>
      <c r="L110">
        <v>1.56</v>
      </c>
      <c r="M110" t="s">
        <v>365</v>
      </c>
      <c r="N110" t="s">
        <v>365</v>
      </c>
      <c r="O110" t="s">
        <v>365</v>
      </c>
      <c r="P110" t="s">
        <v>365</v>
      </c>
      <c r="Q110" t="s">
        <v>365</v>
      </c>
      <c r="R110" t="s">
        <v>365</v>
      </c>
      <c r="S110" t="s">
        <v>365</v>
      </c>
      <c r="T110" t="s">
        <v>365</v>
      </c>
      <c r="U110" t="s">
        <v>365</v>
      </c>
      <c r="V110">
        <v>3.1888462481028599</v>
      </c>
      <c r="W110">
        <f t="shared" si="5"/>
        <v>5.32</v>
      </c>
      <c r="X110">
        <f t="shared" si="8"/>
        <v>3.3600000000000003</v>
      </c>
      <c r="Y110">
        <v>2.04916827164136</v>
      </c>
      <c r="Z110">
        <v>2.4766710634528701</v>
      </c>
      <c r="AC110" s="1">
        <v>31685</v>
      </c>
      <c r="AD110">
        <f t="shared" si="9"/>
        <v>3.1888462481028599</v>
      </c>
      <c r="AF110" s="1">
        <f t="shared" si="6"/>
        <v>35611</v>
      </c>
      <c r="AG110">
        <f t="shared" si="10"/>
        <v>3.1888462481028599</v>
      </c>
      <c r="AS110" s="1">
        <f t="shared" si="7"/>
        <v>35611</v>
      </c>
      <c r="AT110" s="22"/>
      <c r="AU110" s="22"/>
    </row>
    <row r="111" spans="1:47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365</v>
      </c>
      <c r="K111" t="s">
        <v>365</v>
      </c>
      <c r="L111">
        <v>1.45</v>
      </c>
      <c r="M111" t="s">
        <v>365</v>
      </c>
      <c r="N111" t="s">
        <v>365</v>
      </c>
      <c r="O111" t="s">
        <v>365</v>
      </c>
      <c r="P111" t="s">
        <v>365</v>
      </c>
      <c r="Q111" t="s">
        <v>365</v>
      </c>
      <c r="R111" t="s">
        <v>365</v>
      </c>
      <c r="S111" t="s">
        <v>365</v>
      </c>
      <c r="T111" t="s">
        <v>365</v>
      </c>
      <c r="U111" t="s">
        <v>365</v>
      </c>
      <c r="V111">
        <v>3.0540100380600501</v>
      </c>
      <c r="W111">
        <f t="shared" si="5"/>
        <v>3.5600000000000005</v>
      </c>
      <c r="X111">
        <f t="shared" si="8"/>
        <v>3</v>
      </c>
      <c r="Y111">
        <v>2.1439408187255999</v>
      </c>
      <c r="Z111">
        <v>2.1654904719317098</v>
      </c>
      <c r="AC111" s="1">
        <v>31777</v>
      </c>
      <c r="AD111">
        <f t="shared" si="9"/>
        <v>3.0540100380600501</v>
      </c>
      <c r="AF111" s="1">
        <f t="shared" si="6"/>
        <v>35703</v>
      </c>
      <c r="AG111">
        <f t="shared" si="10"/>
        <v>3.0540100380600501</v>
      </c>
      <c r="AS111" s="1">
        <f t="shared" si="7"/>
        <v>35703</v>
      </c>
      <c r="AT111" s="22"/>
      <c r="AU111" s="22"/>
    </row>
    <row r="112" spans="1:47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365</v>
      </c>
      <c r="L112">
        <v>1.4</v>
      </c>
      <c r="M112" t="s">
        <v>365</v>
      </c>
      <c r="N112" t="s">
        <v>365</v>
      </c>
      <c r="O112" t="s">
        <v>365</v>
      </c>
      <c r="P112" t="s">
        <v>365</v>
      </c>
      <c r="Q112" t="s">
        <v>365</v>
      </c>
      <c r="R112" t="s">
        <v>365</v>
      </c>
      <c r="S112" t="s">
        <v>365</v>
      </c>
      <c r="T112" t="s">
        <v>365</v>
      </c>
      <c r="U112" t="s">
        <v>365</v>
      </c>
      <c r="V112">
        <v>2.74826250378878</v>
      </c>
      <c r="W112">
        <f t="shared" si="5"/>
        <v>2.2000000000000002</v>
      </c>
      <c r="X112">
        <f t="shared" si="8"/>
        <v>3.12</v>
      </c>
      <c r="Y112">
        <v>2.2262569124743701</v>
      </c>
      <c r="Z112">
        <v>2.0916898027769699</v>
      </c>
      <c r="AC112" s="1">
        <v>31867</v>
      </c>
      <c r="AD112">
        <f t="shared" si="9"/>
        <v>2.74826250378878</v>
      </c>
      <c r="AF112" s="1">
        <f t="shared" si="6"/>
        <v>35795</v>
      </c>
      <c r="AG112">
        <f t="shared" si="10"/>
        <v>2.74826250378878</v>
      </c>
      <c r="AS112" s="1">
        <f t="shared" si="7"/>
        <v>35795</v>
      </c>
      <c r="AT112" s="22"/>
      <c r="AU112" s="22"/>
    </row>
    <row r="113" spans="1:47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365</v>
      </c>
      <c r="L113">
        <v>1.28</v>
      </c>
      <c r="M113" t="s">
        <v>365</v>
      </c>
      <c r="N113" t="s">
        <v>365</v>
      </c>
      <c r="O113" t="s">
        <v>365</v>
      </c>
      <c r="P113" t="s">
        <v>365</v>
      </c>
      <c r="Q113" t="s">
        <v>365</v>
      </c>
      <c r="R113" t="s">
        <v>365</v>
      </c>
      <c r="S113" t="s">
        <v>365</v>
      </c>
      <c r="T113" t="s">
        <v>365</v>
      </c>
      <c r="U113" t="s">
        <v>365</v>
      </c>
      <c r="V113">
        <v>2.6709204263635402</v>
      </c>
      <c r="W113">
        <f t="shared" si="5"/>
        <v>5.24</v>
      </c>
      <c r="X113">
        <f t="shared" si="8"/>
        <v>2.84</v>
      </c>
      <c r="Y113">
        <v>2.1257695393068099</v>
      </c>
      <c r="Z113">
        <v>1.83972287963952</v>
      </c>
      <c r="AC113" s="1">
        <v>31958</v>
      </c>
      <c r="AD113">
        <f t="shared" si="9"/>
        <v>2.6709204263635402</v>
      </c>
      <c r="AF113" s="1">
        <f t="shared" si="6"/>
        <v>35885</v>
      </c>
      <c r="AG113">
        <f t="shared" si="10"/>
        <v>2.6709204263635402</v>
      </c>
      <c r="AS113" s="1">
        <f t="shared" si="7"/>
        <v>35885</v>
      </c>
      <c r="AT113" s="22"/>
      <c r="AU113" s="22"/>
    </row>
    <row r="114" spans="1:47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365</v>
      </c>
      <c r="L114">
        <v>1.25</v>
      </c>
      <c r="M114">
        <v>-3.0577898029999999</v>
      </c>
      <c r="N114" t="s">
        <v>365</v>
      </c>
      <c r="O114" t="s">
        <v>365</v>
      </c>
      <c r="P114" t="s">
        <v>365</v>
      </c>
      <c r="Q114" t="s">
        <v>365</v>
      </c>
      <c r="R114" t="s">
        <v>365</v>
      </c>
      <c r="S114" t="s">
        <v>365</v>
      </c>
      <c r="T114" t="s">
        <v>365</v>
      </c>
      <c r="U114" t="s">
        <v>365</v>
      </c>
      <c r="V114">
        <v>2.7025695991371999</v>
      </c>
      <c r="W114">
        <f t="shared" si="5"/>
        <v>1.92</v>
      </c>
      <c r="X114">
        <f t="shared" si="8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9"/>
        <v>2.7025695991371999</v>
      </c>
      <c r="AF114" s="1">
        <f t="shared" si="6"/>
        <v>35976</v>
      </c>
      <c r="AG114">
        <f t="shared" si="10"/>
        <v>2.7025695991371999</v>
      </c>
      <c r="AS114" s="1">
        <f t="shared" si="7"/>
        <v>35976</v>
      </c>
      <c r="AT114" s="22"/>
      <c r="AU114" s="22"/>
    </row>
    <row r="115" spans="1:47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365</v>
      </c>
      <c r="L115">
        <v>1.1399999999999999</v>
      </c>
      <c r="M115">
        <v>-1.3258551249999999</v>
      </c>
      <c r="N115" t="s">
        <v>365</v>
      </c>
      <c r="O115" t="s">
        <v>365</v>
      </c>
      <c r="P115" t="s">
        <v>365</v>
      </c>
      <c r="Q115" t="s">
        <v>365</v>
      </c>
      <c r="R115" t="s">
        <v>365</v>
      </c>
      <c r="S115" t="s">
        <v>365</v>
      </c>
      <c r="T115" t="s">
        <v>365</v>
      </c>
      <c r="U115" t="s">
        <v>365</v>
      </c>
      <c r="V115">
        <v>2.2314226925256899</v>
      </c>
      <c r="W115">
        <f t="shared" si="5"/>
        <v>2.08</v>
      </c>
      <c r="X115">
        <f t="shared" si="8"/>
        <v>2.6399999999999997</v>
      </c>
      <c r="Y115">
        <v>2.1336152305879401</v>
      </c>
      <c r="Z115">
        <v>1.68305842332818</v>
      </c>
      <c r="AC115" s="1">
        <v>32142</v>
      </c>
      <c r="AD115">
        <f t="shared" si="9"/>
        <v>2.2314226925256899</v>
      </c>
      <c r="AF115" s="1">
        <f t="shared" si="6"/>
        <v>36068</v>
      </c>
      <c r="AG115">
        <f t="shared" si="10"/>
        <v>2.2314226925256899</v>
      </c>
      <c r="AS115" s="1">
        <f t="shared" si="7"/>
        <v>36068</v>
      </c>
      <c r="AT115" s="22"/>
      <c r="AU115" s="22"/>
    </row>
    <row r="116" spans="1:47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365</v>
      </c>
      <c r="L116">
        <v>1.04</v>
      </c>
      <c r="M116">
        <v>2.482931502</v>
      </c>
      <c r="N116" t="s">
        <v>365</v>
      </c>
      <c r="O116" t="s">
        <v>365</v>
      </c>
      <c r="P116" t="s">
        <v>365</v>
      </c>
      <c r="Q116" t="s">
        <v>365</v>
      </c>
      <c r="R116" t="s">
        <v>365</v>
      </c>
      <c r="S116" t="s">
        <v>365</v>
      </c>
      <c r="T116" t="s">
        <v>365</v>
      </c>
      <c r="U116" t="s">
        <v>365</v>
      </c>
      <c r="V116">
        <v>2.10178071509154</v>
      </c>
      <c r="W116">
        <f t="shared" si="5"/>
        <v>-0.39999999999999991</v>
      </c>
      <c r="X116">
        <f t="shared" si="8"/>
        <v>2.6</v>
      </c>
      <c r="Y116">
        <v>1.94933987848054</v>
      </c>
      <c r="Z116">
        <v>1.4724571991209401</v>
      </c>
      <c r="AC116" s="1">
        <v>32233</v>
      </c>
      <c r="AD116">
        <f t="shared" si="9"/>
        <v>2.10178071509154</v>
      </c>
      <c r="AF116" s="1">
        <f t="shared" si="6"/>
        <v>36160</v>
      </c>
      <c r="AG116">
        <f t="shared" si="10"/>
        <v>2.10178071509154</v>
      </c>
      <c r="AS116" s="1">
        <f t="shared" si="7"/>
        <v>36160</v>
      </c>
      <c r="AT116" s="22"/>
      <c r="AU116" s="22"/>
    </row>
    <row r="117" spans="1:47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365</v>
      </c>
      <c r="O117" t="s">
        <v>365</v>
      </c>
      <c r="P117" t="s">
        <v>365</v>
      </c>
      <c r="Q117" t="s">
        <v>365</v>
      </c>
      <c r="R117" t="s">
        <v>365</v>
      </c>
      <c r="S117" t="s">
        <v>365</v>
      </c>
      <c r="T117" t="s">
        <v>365</v>
      </c>
      <c r="U117" t="s">
        <v>365</v>
      </c>
      <c r="V117">
        <v>1.6371136777688</v>
      </c>
      <c r="W117">
        <f t="shared" si="5"/>
        <v>2.2000000000000002</v>
      </c>
      <c r="X117">
        <f t="shared" si="8"/>
        <v>2.44</v>
      </c>
      <c r="Y117">
        <v>2.0351751410211998</v>
      </c>
      <c r="Z117">
        <v>1.2728381436021801</v>
      </c>
      <c r="AC117" s="1">
        <v>32324</v>
      </c>
      <c r="AD117">
        <f t="shared" si="9"/>
        <v>1.6371136777688</v>
      </c>
      <c r="AF117" s="1">
        <f t="shared" si="6"/>
        <v>36250</v>
      </c>
      <c r="AG117">
        <f t="shared" si="10"/>
        <v>1.6371136777688</v>
      </c>
      <c r="AS117" s="1">
        <f t="shared" si="7"/>
        <v>36250</v>
      </c>
      <c r="AT117" s="22"/>
      <c r="AU117" s="22"/>
    </row>
    <row r="118" spans="1:47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365</v>
      </c>
      <c r="L118">
        <v>1.06</v>
      </c>
      <c r="M118">
        <v>-2.074513026</v>
      </c>
      <c r="N118" t="s">
        <v>365</v>
      </c>
      <c r="O118" t="s">
        <v>365</v>
      </c>
      <c r="P118" t="s">
        <v>365</v>
      </c>
      <c r="Q118" t="s">
        <v>365</v>
      </c>
      <c r="R118" t="s">
        <v>365</v>
      </c>
      <c r="S118" t="s">
        <v>365</v>
      </c>
      <c r="T118" t="s">
        <v>365</v>
      </c>
      <c r="U118" t="s">
        <v>365</v>
      </c>
      <c r="V118">
        <v>1.3894528195575899</v>
      </c>
      <c r="W118">
        <f t="shared" si="5"/>
        <v>1.8000000000000003</v>
      </c>
      <c r="X118">
        <f t="shared" si="8"/>
        <v>1.56</v>
      </c>
      <c r="Y118">
        <v>1.9411904434513101</v>
      </c>
      <c r="Z118">
        <v>1.2421783752564699</v>
      </c>
      <c r="AC118" s="1">
        <v>32416</v>
      </c>
      <c r="AD118">
        <f t="shared" si="9"/>
        <v>1.3894528195575899</v>
      </c>
      <c r="AF118" s="1">
        <f t="shared" si="6"/>
        <v>36341</v>
      </c>
      <c r="AG118">
        <f t="shared" si="10"/>
        <v>1.3894528195575899</v>
      </c>
      <c r="AS118" s="1">
        <f t="shared" si="7"/>
        <v>36341</v>
      </c>
      <c r="AT118" s="22"/>
      <c r="AU118" s="22"/>
    </row>
    <row r="119" spans="1:47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365</v>
      </c>
      <c r="L119">
        <v>1.26</v>
      </c>
      <c r="M119">
        <v>4.0050908920000001</v>
      </c>
      <c r="N119" t="s">
        <v>365</v>
      </c>
      <c r="O119" t="s">
        <v>365</v>
      </c>
      <c r="P119" t="s">
        <v>365</v>
      </c>
      <c r="Q119" t="s">
        <v>365</v>
      </c>
      <c r="R119" t="s">
        <v>365</v>
      </c>
      <c r="S119" t="s">
        <v>365</v>
      </c>
      <c r="T119" t="s">
        <v>365</v>
      </c>
      <c r="U119" t="s">
        <v>365</v>
      </c>
      <c r="V119">
        <v>0.99789865447854997</v>
      </c>
      <c r="W119">
        <f t="shared" si="5"/>
        <v>2.2400000000000002</v>
      </c>
      <c r="X119">
        <f t="shared" si="8"/>
        <v>1.56</v>
      </c>
      <c r="Y119">
        <v>2.0698398281558998</v>
      </c>
      <c r="Z119">
        <v>1.2539379447774199</v>
      </c>
      <c r="AC119" s="1">
        <v>32508</v>
      </c>
      <c r="AD119">
        <f t="shared" si="9"/>
        <v>0.99789865447854997</v>
      </c>
      <c r="AF119" s="1">
        <f t="shared" si="6"/>
        <v>36433</v>
      </c>
      <c r="AG119">
        <f t="shared" si="10"/>
        <v>0.99789865447854997</v>
      </c>
      <c r="AS119" s="1">
        <f t="shared" si="7"/>
        <v>36433</v>
      </c>
      <c r="AT119" s="22"/>
      <c r="AU119" s="22"/>
    </row>
    <row r="120" spans="1:47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365</v>
      </c>
      <c r="L120">
        <v>1.33</v>
      </c>
      <c r="M120">
        <v>0.50876452599999999</v>
      </c>
      <c r="N120" t="s">
        <v>365</v>
      </c>
      <c r="O120" t="s">
        <v>365</v>
      </c>
      <c r="P120" t="s">
        <v>365</v>
      </c>
      <c r="Q120" t="s">
        <v>365</v>
      </c>
      <c r="R120" t="s">
        <v>365</v>
      </c>
      <c r="S120" t="s">
        <v>365</v>
      </c>
      <c r="T120" t="s">
        <v>365</v>
      </c>
      <c r="U120" t="s">
        <v>365</v>
      </c>
      <c r="V120">
        <v>1.0390893179105001</v>
      </c>
      <c r="W120">
        <f t="shared" si="5"/>
        <v>1.8800000000000001</v>
      </c>
      <c r="X120">
        <f t="shared" si="8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9"/>
        <v>1.0390893179105001</v>
      </c>
      <c r="AF120" s="1">
        <f t="shared" si="6"/>
        <v>36525</v>
      </c>
      <c r="AG120">
        <f t="shared" si="10"/>
        <v>1.0390893179105001</v>
      </c>
      <c r="AS120" s="1">
        <f t="shared" si="7"/>
        <v>36525</v>
      </c>
      <c r="AT120" s="22"/>
      <c r="AU120" s="22"/>
    </row>
    <row r="121" spans="1:47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365</v>
      </c>
      <c r="O121">
        <v>0.09</v>
      </c>
      <c r="P121" t="s">
        <v>365</v>
      </c>
      <c r="Q121" t="s">
        <v>365</v>
      </c>
      <c r="R121" t="s">
        <v>365</v>
      </c>
      <c r="S121" t="s">
        <v>365</v>
      </c>
      <c r="T121" t="s">
        <v>365</v>
      </c>
      <c r="U121" t="s">
        <v>365</v>
      </c>
      <c r="V121">
        <v>1.4873655224661999</v>
      </c>
      <c r="W121">
        <f t="shared" si="5"/>
        <v>1.5199999999999998</v>
      </c>
      <c r="X121">
        <f t="shared" si="8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9"/>
        <v>1.4873655224661999</v>
      </c>
      <c r="AF121" s="1">
        <f t="shared" si="6"/>
        <v>36616</v>
      </c>
      <c r="AG121">
        <f t="shared" si="10"/>
        <v>1.4873655224661999</v>
      </c>
      <c r="AS121" s="1">
        <f t="shared" si="7"/>
        <v>36616</v>
      </c>
      <c r="AT121" s="22"/>
      <c r="AU121" s="22"/>
    </row>
    <row r="122" spans="1:47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365</v>
      </c>
      <c r="L122">
        <v>1.36</v>
      </c>
      <c r="M122">
        <v>0.90464362899999995</v>
      </c>
      <c r="N122" t="s">
        <v>365</v>
      </c>
      <c r="O122">
        <v>0.11</v>
      </c>
      <c r="P122" t="s">
        <v>365</v>
      </c>
      <c r="Q122" t="s">
        <v>365</v>
      </c>
      <c r="R122" t="s">
        <v>365</v>
      </c>
      <c r="S122" t="s">
        <v>365</v>
      </c>
      <c r="T122" t="s">
        <v>365</v>
      </c>
      <c r="U122" t="s">
        <v>365</v>
      </c>
      <c r="V122">
        <v>1.7767588241397101</v>
      </c>
      <c r="W122">
        <f t="shared" si="5"/>
        <v>3.16</v>
      </c>
      <c r="X122">
        <f t="shared" si="8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9"/>
        <v>1.7767588241397101</v>
      </c>
      <c r="AF122" s="1">
        <f t="shared" si="6"/>
        <v>36707</v>
      </c>
      <c r="AG122">
        <f t="shared" si="10"/>
        <v>1.7767588241397101</v>
      </c>
      <c r="AS122" s="1">
        <f t="shared" si="7"/>
        <v>36707</v>
      </c>
      <c r="AT122" s="22"/>
      <c r="AU122" s="22"/>
    </row>
    <row r="123" spans="1:47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365</v>
      </c>
      <c r="L123">
        <v>1.36</v>
      </c>
      <c r="M123">
        <v>0.27598945899999999</v>
      </c>
      <c r="N123" t="s">
        <v>365</v>
      </c>
      <c r="O123">
        <v>0.12</v>
      </c>
      <c r="P123" t="s">
        <v>365</v>
      </c>
      <c r="Q123" t="s">
        <v>365</v>
      </c>
      <c r="R123" t="s">
        <v>365</v>
      </c>
      <c r="S123" t="s">
        <v>365</v>
      </c>
      <c r="T123" t="s">
        <v>365</v>
      </c>
      <c r="U123" t="s">
        <v>365</v>
      </c>
      <c r="V123">
        <v>2.5211066800875299</v>
      </c>
      <c r="W123">
        <f t="shared" si="5"/>
        <v>2.4399999999999995</v>
      </c>
      <c r="X123">
        <f t="shared" si="8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9"/>
        <v>2.5211066800875299</v>
      </c>
      <c r="AF123" s="1">
        <f t="shared" si="6"/>
        <v>36799</v>
      </c>
      <c r="AG123">
        <f t="shared" si="10"/>
        <v>2.5211066800875299</v>
      </c>
      <c r="AS123" s="1">
        <f t="shared" si="7"/>
        <v>36799</v>
      </c>
      <c r="AT123" s="22"/>
      <c r="AU123" s="22"/>
    </row>
    <row r="124" spans="1:47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365</v>
      </c>
      <c r="L124">
        <v>1.32</v>
      </c>
      <c r="M124">
        <v>7.9371180999999999E-2</v>
      </c>
      <c r="N124" t="s">
        <v>365</v>
      </c>
      <c r="O124">
        <v>0.14000000000000001</v>
      </c>
      <c r="P124" t="s">
        <v>365</v>
      </c>
      <c r="Q124" t="s">
        <v>365</v>
      </c>
      <c r="R124" t="s">
        <v>365</v>
      </c>
      <c r="S124" t="s">
        <v>365</v>
      </c>
      <c r="T124" t="s">
        <v>365</v>
      </c>
      <c r="U124" t="s">
        <v>365</v>
      </c>
      <c r="V124">
        <v>2.7773832332282402</v>
      </c>
      <c r="W124">
        <f t="shared" si="5"/>
        <v>2.56</v>
      </c>
      <c r="X124">
        <f t="shared" si="8"/>
        <v>3.2800000000000002</v>
      </c>
      <c r="Y124">
        <v>2.4386473985246</v>
      </c>
      <c r="Z124">
        <v>1.37523980489597</v>
      </c>
      <c r="AC124" s="1">
        <v>32963</v>
      </c>
      <c r="AD124">
        <f t="shared" si="9"/>
        <v>2.7773832332282402</v>
      </c>
      <c r="AF124" s="1">
        <f t="shared" si="6"/>
        <v>36891</v>
      </c>
      <c r="AG124">
        <f t="shared" si="10"/>
        <v>2.7773832332282402</v>
      </c>
      <c r="AS124" s="1">
        <f t="shared" si="7"/>
        <v>36891</v>
      </c>
      <c r="AT124" s="22"/>
      <c r="AU124" s="22"/>
    </row>
    <row r="125" spans="1:47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365</v>
      </c>
      <c r="O125">
        <v>0.11</v>
      </c>
      <c r="P125" t="s">
        <v>365</v>
      </c>
      <c r="Q125" t="s">
        <v>365</v>
      </c>
      <c r="R125" t="s">
        <v>365</v>
      </c>
      <c r="S125" t="s">
        <v>365</v>
      </c>
      <c r="T125" t="s">
        <v>365</v>
      </c>
      <c r="U125" t="s">
        <v>365</v>
      </c>
      <c r="V125">
        <v>3.0232498626381901</v>
      </c>
      <c r="W125">
        <f t="shared" si="5"/>
        <v>1.8399999999999999</v>
      </c>
      <c r="X125">
        <f t="shared" si="8"/>
        <v>3.6399999999999997</v>
      </c>
      <c r="Y125">
        <v>2.6164488759756899</v>
      </c>
      <c r="Z125">
        <v>1.3098732419223</v>
      </c>
      <c r="AC125" s="1">
        <v>33054</v>
      </c>
      <c r="AD125">
        <f t="shared" si="9"/>
        <v>3.0232498626381901</v>
      </c>
      <c r="AF125" s="1">
        <f t="shared" si="6"/>
        <v>36981</v>
      </c>
      <c r="AG125">
        <f t="shared" si="10"/>
        <v>3.0232498626381901</v>
      </c>
      <c r="AS125" s="1">
        <f t="shared" si="7"/>
        <v>36981</v>
      </c>
      <c r="AT125" s="22"/>
      <c r="AU125" s="22"/>
    </row>
    <row r="126" spans="1:47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365</v>
      </c>
      <c r="O126">
        <v>0.09</v>
      </c>
      <c r="P126" t="s">
        <v>365</v>
      </c>
      <c r="Q126" t="s">
        <v>365</v>
      </c>
      <c r="R126" t="s">
        <v>365</v>
      </c>
      <c r="S126" t="s">
        <v>365</v>
      </c>
      <c r="T126" t="s">
        <v>365</v>
      </c>
      <c r="U126" t="s">
        <v>365</v>
      </c>
      <c r="V126">
        <v>2.91248533789582</v>
      </c>
      <c r="W126">
        <f t="shared" si="5"/>
        <v>2.1199999999999997</v>
      </c>
      <c r="X126">
        <f t="shared" si="8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9"/>
        <v>2.91248533789582</v>
      </c>
      <c r="AF126" s="1">
        <f t="shared" si="6"/>
        <v>37072</v>
      </c>
      <c r="AG126">
        <f t="shared" si="10"/>
        <v>2.91248533789582</v>
      </c>
      <c r="AS126" s="1">
        <f t="shared" si="7"/>
        <v>37072</v>
      </c>
      <c r="AT126" s="22"/>
      <c r="AU126" s="22"/>
    </row>
    <row r="127" spans="1:47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365</v>
      </c>
      <c r="O127">
        <v>0.1</v>
      </c>
      <c r="P127" t="s">
        <v>365</v>
      </c>
      <c r="Q127" t="s">
        <v>365</v>
      </c>
      <c r="R127" t="s">
        <v>365</v>
      </c>
      <c r="S127" t="s">
        <v>365</v>
      </c>
      <c r="T127" t="s">
        <v>365</v>
      </c>
      <c r="U127" t="s">
        <v>365</v>
      </c>
      <c r="V127">
        <v>2.72413922645244</v>
      </c>
      <c r="W127">
        <f t="shared" si="5"/>
        <v>1.9600000000000004</v>
      </c>
      <c r="X127">
        <f t="shared" si="8"/>
        <v>1.8000000000000003</v>
      </c>
      <c r="Y127">
        <v>2.6199747419623498</v>
      </c>
      <c r="Z127">
        <v>1.39101758340286</v>
      </c>
      <c r="AC127" s="1">
        <v>33238</v>
      </c>
      <c r="AD127">
        <f t="shared" si="9"/>
        <v>2.72413922645244</v>
      </c>
      <c r="AF127" s="1">
        <f t="shared" si="6"/>
        <v>37164</v>
      </c>
      <c r="AG127">
        <f t="shared" si="10"/>
        <v>2.72413922645244</v>
      </c>
      <c r="AS127" s="1">
        <f t="shared" si="7"/>
        <v>37164</v>
      </c>
      <c r="AT127" s="22"/>
      <c r="AU127" s="22"/>
    </row>
    <row r="128" spans="1:47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365</v>
      </c>
      <c r="O128">
        <v>0.06</v>
      </c>
      <c r="P128" t="s">
        <v>365</v>
      </c>
      <c r="Q128" t="s">
        <v>365</v>
      </c>
      <c r="R128" t="s">
        <v>365</v>
      </c>
      <c r="S128" t="s">
        <v>365</v>
      </c>
      <c r="T128" t="s">
        <v>365</v>
      </c>
      <c r="U128" t="s">
        <v>365</v>
      </c>
      <c r="V128">
        <v>2.39098446654851</v>
      </c>
      <c r="W128">
        <f t="shared" si="5"/>
        <v>0.31999999999999984</v>
      </c>
      <c r="X128">
        <f t="shared" si="8"/>
        <v>1.08</v>
      </c>
      <c r="Y128">
        <v>2.53716780996211</v>
      </c>
      <c r="Z128">
        <v>1.4806556985927399</v>
      </c>
      <c r="AC128" s="1">
        <v>33328</v>
      </c>
      <c r="AD128">
        <f t="shared" si="9"/>
        <v>2.39098446654851</v>
      </c>
      <c r="AF128" s="1">
        <f t="shared" si="6"/>
        <v>37256</v>
      </c>
      <c r="AG128">
        <f t="shared" si="10"/>
        <v>2.39098446654851</v>
      </c>
      <c r="AS128" s="1">
        <f t="shared" si="7"/>
        <v>37256</v>
      </c>
      <c r="AT128" s="22"/>
      <c r="AU128" s="22"/>
    </row>
    <row r="129" spans="1:47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365</v>
      </c>
      <c r="O129">
        <v>-0.06</v>
      </c>
      <c r="P129" t="s">
        <v>365</v>
      </c>
      <c r="Q129" t="s">
        <v>365</v>
      </c>
      <c r="R129" t="s">
        <v>365</v>
      </c>
      <c r="S129" t="s">
        <v>365</v>
      </c>
      <c r="T129" t="s">
        <v>365</v>
      </c>
      <c r="U129" t="s">
        <v>365</v>
      </c>
      <c r="V129">
        <v>1.5546034254438099</v>
      </c>
      <c r="W129">
        <f t="shared" si="5"/>
        <v>0.63999999999999968</v>
      </c>
      <c r="X129">
        <f t="shared" si="8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9"/>
        <v>1.5546034254438099</v>
      </c>
      <c r="AF129" s="1">
        <f t="shared" si="6"/>
        <v>37346</v>
      </c>
      <c r="AG129">
        <f t="shared" si="10"/>
        <v>1.5546034254438099</v>
      </c>
      <c r="AS129" s="1">
        <f t="shared" si="7"/>
        <v>37346</v>
      </c>
      <c r="AT129" s="22"/>
      <c r="AU129" s="22"/>
    </row>
    <row r="130" spans="1:47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365</v>
      </c>
      <c r="Q130" t="s">
        <v>365</v>
      </c>
      <c r="R130" t="s">
        <v>365</v>
      </c>
      <c r="S130" t="s">
        <v>365</v>
      </c>
      <c r="T130" t="s">
        <v>365</v>
      </c>
      <c r="U130" t="s">
        <v>365</v>
      </c>
      <c r="V130">
        <v>1.19058645594797</v>
      </c>
      <c r="W130">
        <f t="shared" si="5"/>
        <v>1.92</v>
      </c>
      <c r="X130">
        <f t="shared" si="8"/>
        <v>1.44</v>
      </c>
      <c r="Y130">
        <v>2.41665032967716</v>
      </c>
      <c r="Z130">
        <v>1.6174713074104801</v>
      </c>
      <c r="AC130" s="1">
        <v>33511</v>
      </c>
      <c r="AD130">
        <f t="shared" si="9"/>
        <v>1.19058645594797</v>
      </c>
      <c r="AF130" s="1">
        <f t="shared" si="6"/>
        <v>37437</v>
      </c>
      <c r="AG130">
        <f t="shared" si="10"/>
        <v>1.19058645594797</v>
      </c>
      <c r="AS130" s="1">
        <f t="shared" si="7"/>
        <v>37437</v>
      </c>
      <c r="AT130" s="22"/>
      <c r="AU130" s="22"/>
    </row>
    <row r="131" spans="1:47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365</v>
      </c>
      <c r="Q131" t="s">
        <v>365</v>
      </c>
      <c r="R131" t="s">
        <v>365</v>
      </c>
      <c r="S131" t="s">
        <v>365</v>
      </c>
      <c r="T131" t="s">
        <v>365</v>
      </c>
      <c r="U131" t="s">
        <v>365</v>
      </c>
      <c r="V131">
        <v>1.47396745420452</v>
      </c>
      <c r="W131">
        <f t="shared" ref="W131:W194" si="11">+(G131-E131)*4</f>
        <v>0.63999999999999968</v>
      </c>
      <c r="X131">
        <f t="shared" si="8"/>
        <v>1.1599999999999997</v>
      </c>
      <c r="Y131">
        <v>2.34427322365186</v>
      </c>
      <c r="Z131">
        <v>1.3548984125605501</v>
      </c>
      <c r="AC131" s="1">
        <v>33603</v>
      </c>
      <c r="AD131">
        <f t="shared" si="9"/>
        <v>1.47396745420452</v>
      </c>
      <c r="AF131" s="1">
        <f t="shared" ref="AF131:AF194" si="12">+A131</f>
        <v>37529</v>
      </c>
      <c r="AG131">
        <f t="shared" si="10"/>
        <v>1.47396745420452</v>
      </c>
      <c r="AS131" s="1">
        <f t="shared" ref="AS131:AS194" si="13">A131</f>
        <v>37529</v>
      </c>
      <c r="AT131" s="22"/>
      <c r="AU131" s="22"/>
    </row>
    <row r="132" spans="1:47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365</v>
      </c>
      <c r="Q132" t="s">
        <v>365</v>
      </c>
      <c r="R132" t="s">
        <v>365</v>
      </c>
      <c r="S132" t="s">
        <v>365</v>
      </c>
      <c r="T132" t="s">
        <v>365</v>
      </c>
      <c r="U132" t="s">
        <v>365</v>
      </c>
      <c r="V132">
        <v>1.32814344318403</v>
      </c>
      <c r="W132">
        <f t="shared" si="11"/>
        <v>1.32</v>
      </c>
      <c r="X132">
        <f t="shared" si="8"/>
        <v>1.36</v>
      </c>
      <c r="Y132">
        <v>2.2327294345016302</v>
      </c>
      <c r="Z132">
        <v>1.15599409794426</v>
      </c>
      <c r="AC132" s="1">
        <v>33694</v>
      </c>
      <c r="AD132">
        <f t="shared" si="9"/>
        <v>1.32814344318403</v>
      </c>
      <c r="AF132" s="1">
        <f t="shared" si="12"/>
        <v>37621</v>
      </c>
      <c r="AG132">
        <f t="shared" si="10"/>
        <v>1.32814344318403</v>
      </c>
      <c r="AS132" s="1">
        <f t="shared" si="13"/>
        <v>37621</v>
      </c>
      <c r="AT132" s="22"/>
      <c r="AU132" s="22"/>
    </row>
    <row r="133" spans="1:47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365</v>
      </c>
      <c r="Q133" t="s">
        <v>365</v>
      </c>
      <c r="R133" t="s">
        <v>365</v>
      </c>
      <c r="S133" t="s">
        <v>365</v>
      </c>
      <c r="T133" t="s">
        <v>365</v>
      </c>
      <c r="U133" t="s">
        <v>365</v>
      </c>
      <c r="V133">
        <v>1.2095963646776899</v>
      </c>
      <c r="W133">
        <f t="shared" si="11"/>
        <v>0.2799999999999998</v>
      </c>
      <c r="X133">
        <f t="shared" si="8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9"/>
        <v>1.2095963646776899</v>
      </c>
      <c r="AF133" s="1">
        <f t="shared" si="12"/>
        <v>37711</v>
      </c>
      <c r="AG133">
        <f t="shared" si="10"/>
        <v>1.2095963646776899</v>
      </c>
      <c r="AS133" s="1">
        <f t="shared" si="13"/>
        <v>37711</v>
      </c>
      <c r="AT133" s="22"/>
      <c r="AU133" s="22"/>
    </row>
    <row r="134" spans="1:47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365</v>
      </c>
      <c r="Q134" t="s">
        <v>365</v>
      </c>
      <c r="R134" t="s">
        <v>365</v>
      </c>
      <c r="S134" t="s">
        <v>365</v>
      </c>
      <c r="T134" t="s">
        <v>365</v>
      </c>
      <c r="U134" t="s">
        <v>365</v>
      </c>
      <c r="V134">
        <v>0.72374577632816395</v>
      </c>
      <c r="W134">
        <f t="shared" si="11"/>
        <v>8.0000000000000071E-2</v>
      </c>
      <c r="X134">
        <f t="shared" si="8"/>
        <v>0.52</v>
      </c>
      <c r="Y134">
        <v>2.0750261902737499</v>
      </c>
      <c r="Z134">
        <v>0.365608211673078</v>
      </c>
      <c r="AC134" s="1">
        <v>33877</v>
      </c>
      <c r="AD134">
        <f t="shared" si="9"/>
        <v>0.72374577632816395</v>
      </c>
      <c r="AF134" s="1">
        <f t="shared" si="12"/>
        <v>37802</v>
      </c>
      <c r="AG134">
        <f t="shared" si="10"/>
        <v>0.72374577632816395</v>
      </c>
      <c r="AS134" s="1">
        <f t="shared" si="13"/>
        <v>37802</v>
      </c>
      <c r="AT134" s="22"/>
      <c r="AU134" s="22"/>
    </row>
    <row r="135" spans="1:47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365</v>
      </c>
      <c r="Q135" t="s">
        <v>365</v>
      </c>
      <c r="R135" t="s">
        <v>365</v>
      </c>
      <c r="S135" t="s">
        <v>365</v>
      </c>
      <c r="T135" t="s">
        <v>365</v>
      </c>
      <c r="U135" t="s">
        <v>365</v>
      </c>
      <c r="V135">
        <v>0.448259992708469</v>
      </c>
      <c r="W135">
        <f t="shared" si="11"/>
        <v>-0.39999999999999991</v>
      </c>
      <c r="X135">
        <f t="shared" si="8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9"/>
        <v>0.448259992708469</v>
      </c>
      <c r="AF135" s="1">
        <f t="shared" si="12"/>
        <v>37894</v>
      </c>
      <c r="AG135">
        <f t="shared" si="10"/>
        <v>0.448259992708469</v>
      </c>
      <c r="AS135" s="1">
        <f t="shared" si="13"/>
        <v>37894</v>
      </c>
      <c r="AT135" s="22"/>
      <c r="AU135" s="22"/>
    </row>
    <row r="136" spans="1:47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365</v>
      </c>
      <c r="Q136" t="s">
        <v>365</v>
      </c>
      <c r="R136" t="s">
        <v>365</v>
      </c>
      <c r="S136" t="s">
        <v>365</v>
      </c>
      <c r="T136" t="s">
        <v>365</v>
      </c>
      <c r="U136" t="s">
        <v>365</v>
      </c>
      <c r="V136">
        <v>0.25215830584759902</v>
      </c>
      <c r="W136">
        <f t="shared" si="11"/>
        <v>1.1600000000000001</v>
      </c>
      <c r="X136">
        <f t="shared" si="8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9"/>
        <v>0.25215830584759902</v>
      </c>
      <c r="AF136" s="1">
        <f t="shared" si="12"/>
        <v>37986</v>
      </c>
      <c r="AG136">
        <f t="shared" si="10"/>
        <v>0.25215830584759902</v>
      </c>
      <c r="AS136" s="1">
        <f t="shared" si="13"/>
        <v>37986</v>
      </c>
      <c r="AT136" s="22"/>
      <c r="AU136" s="22"/>
    </row>
    <row r="137" spans="1:47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365</v>
      </c>
      <c r="Q137" t="s">
        <v>365</v>
      </c>
      <c r="R137" t="s">
        <v>365</v>
      </c>
      <c r="S137" t="s">
        <v>365</v>
      </c>
      <c r="T137" t="s">
        <v>365</v>
      </c>
      <c r="U137" t="s">
        <v>365</v>
      </c>
      <c r="V137">
        <v>0.33950472830082601</v>
      </c>
      <c r="W137">
        <f t="shared" si="11"/>
        <v>0.24</v>
      </c>
      <c r="X137">
        <f t="shared" ref="X137:X200" si="14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9"/>
        <v>0.33950472830082601</v>
      </c>
      <c r="AF137" s="1">
        <f t="shared" si="12"/>
        <v>38077</v>
      </c>
      <c r="AG137">
        <f t="shared" si="10"/>
        <v>0.33950472830082601</v>
      </c>
      <c r="AS137" s="1">
        <f t="shared" si="13"/>
        <v>38077</v>
      </c>
      <c r="AT137" s="22"/>
      <c r="AU137" s="22"/>
    </row>
    <row r="138" spans="1:47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365</v>
      </c>
      <c r="Q138" t="s">
        <v>365</v>
      </c>
      <c r="R138" t="s">
        <v>365</v>
      </c>
      <c r="S138" t="s">
        <v>365</v>
      </c>
      <c r="T138" t="s">
        <v>365</v>
      </c>
      <c r="U138" t="s">
        <v>365</v>
      </c>
      <c r="V138">
        <v>0.20194309964516199</v>
      </c>
      <c r="W138">
        <f t="shared" si="11"/>
        <v>-0.39999999999999991</v>
      </c>
      <c r="X138">
        <f t="shared" si="14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9"/>
        <v>0.20194309964516199</v>
      </c>
      <c r="AF138" s="1">
        <f t="shared" si="12"/>
        <v>38168</v>
      </c>
      <c r="AG138">
        <f t="shared" si="10"/>
        <v>0.20194309964516199</v>
      </c>
      <c r="AS138" s="1">
        <f t="shared" si="13"/>
        <v>38168</v>
      </c>
      <c r="AT138" s="22"/>
      <c r="AU138" s="22"/>
    </row>
    <row r="139" spans="1:47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365</v>
      </c>
      <c r="Q139" t="s">
        <v>365</v>
      </c>
      <c r="R139" t="s">
        <v>365</v>
      </c>
      <c r="S139" t="s">
        <v>365</v>
      </c>
      <c r="T139" t="s">
        <v>365</v>
      </c>
      <c r="U139" t="s">
        <v>365</v>
      </c>
      <c r="V139">
        <v>0.19781736737341399</v>
      </c>
      <c r="W139">
        <f t="shared" si="11"/>
        <v>0.24</v>
      </c>
      <c r="X139">
        <f t="shared" si="14"/>
        <v>0.48</v>
      </c>
      <c r="Y139">
        <v>1.9452418785173</v>
      </c>
      <c r="Z139">
        <v>0.82641870325342703</v>
      </c>
      <c r="AC139" s="1">
        <v>34334</v>
      </c>
      <c r="AD139">
        <f t="shared" si="9"/>
        <v>0.19781736737341399</v>
      </c>
      <c r="AF139" s="1">
        <f t="shared" si="12"/>
        <v>38260</v>
      </c>
      <c r="AG139">
        <f t="shared" si="10"/>
        <v>0.19781736737341399</v>
      </c>
      <c r="AS139" s="1">
        <f t="shared" si="13"/>
        <v>38260</v>
      </c>
      <c r="AT139" s="22"/>
      <c r="AU139" s="22"/>
    </row>
    <row r="140" spans="1:47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365</v>
      </c>
      <c r="Q140" t="s">
        <v>365</v>
      </c>
      <c r="R140" t="s">
        <v>365</v>
      </c>
      <c r="S140" t="s">
        <v>365</v>
      </c>
      <c r="T140" t="s">
        <v>365</v>
      </c>
      <c r="U140" t="s">
        <v>365</v>
      </c>
      <c r="V140">
        <v>0.27255064854073102</v>
      </c>
      <c r="W140">
        <f t="shared" si="11"/>
        <v>-0.19999999999999973</v>
      </c>
      <c r="X140">
        <f t="shared" si="14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15">+V140</f>
        <v>0.27255064854073102</v>
      </c>
      <c r="AF140" s="1">
        <f t="shared" si="12"/>
        <v>38352</v>
      </c>
      <c r="AG140">
        <f t="shared" ref="AG140:AG203" si="16">+AD140</f>
        <v>0.27255064854073102</v>
      </c>
      <c r="AS140" s="1">
        <f t="shared" si="13"/>
        <v>38352</v>
      </c>
      <c r="AT140" s="22"/>
      <c r="AU140" s="22"/>
    </row>
    <row r="141" spans="1:47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365</v>
      </c>
      <c r="Q141" t="s">
        <v>365</v>
      </c>
      <c r="R141" t="s">
        <v>365</v>
      </c>
      <c r="S141" t="s">
        <v>365</v>
      </c>
      <c r="T141" t="s">
        <v>365</v>
      </c>
      <c r="U141" t="s">
        <v>365</v>
      </c>
      <c r="V141">
        <v>0.29430713991471802</v>
      </c>
      <c r="W141">
        <f t="shared" si="11"/>
        <v>0.7200000000000002</v>
      </c>
      <c r="X141">
        <f t="shared" si="14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15"/>
        <v>0.29430713991471802</v>
      </c>
      <c r="AF141" s="1">
        <f t="shared" si="12"/>
        <v>38442</v>
      </c>
      <c r="AG141">
        <f t="shared" si="16"/>
        <v>0.29430713991471802</v>
      </c>
      <c r="AS141" s="1">
        <f t="shared" si="13"/>
        <v>38442</v>
      </c>
      <c r="AT141" s="22"/>
      <c r="AU141" s="22"/>
    </row>
    <row r="142" spans="1:47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365</v>
      </c>
      <c r="Q142" t="s">
        <v>365</v>
      </c>
      <c r="R142" t="s">
        <v>365</v>
      </c>
      <c r="S142" t="s">
        <v>365</v>
      </c>
      <c r="T142" t="s">
        <v>365</v>
      </c>
      <c r="U142" t="s">
        <v>365</v>
      </c>
      <c r="V142">
        <v>0.327048981145239</v>
      </c>
      <c r="W142">
        <f t="shared" si="11"/>
        <v>0.32000000000000006</v>
      </c>
      <c r="X142">
        <f t="shared" si="14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15"/>
        <v>0.327048981145239</v>
      </c>
      <c r="AF142" s="1">
        <f t="shared" si="12"/>
        <v>38533</v>
      </c>
      <c r="AG142">
        <f t="shared" si="16"/>
        <v>0.327048981145239</v>
      </c>
      <c r="AS142" s="1">
        <f t="shared" si="13"/>
        <v>38533</v>
      </c>
      <c r="AT142" s="22"/>
      <c r="AU142" s="22"/>
    </row>
    <row r="143" spans="1:47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365</v>
      </c>
      <c r="Q143" t="s">
        <v>365</v>
      </c>
      <c r="R143" t="s">
        <v>365</v>
      </c>
      <c r="S143" t="s">
        <v>365</v>
      </c>
      <c r="T143" t="s">
        <v>365</v>
      </c>
      <c r="U143" t="s">
        <v>365</v>
      </c>
      <c r="V143">
        <v>0.30399493394460397</v>
      </c>
      <c r="W143">
        <f t="shared" si="11"/>
        <v>0.16000000000000014</v>
      </c>
      <c r="X143">
        <f t="shared" si="14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15"/>
        <v>0.30399493394460397</v>
      </c>
      <c r="AF143" s="1">
        <f t="shared" si="12"/>
        <v>38625</v>
      </c>
      <c r="AG143">
        <f t="shared" si="16"/>
        <v>0.30399493394460397</v>
      </c>
      <c r="AS143" s="1">
        <f t="shared" si="13"/>
        <v>38625</v>
      </c>
      <c r="AT143" s="22"/>
      <c r="AU143" s="22"/>
    </row>
    <row r="144" spans="1:47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365</v>
      </c>
      <c r="Q144" t="s">
        <v>365</v>
      </c>
      <c r="R144" t="s">
        <v>365</v>
      </c>
      <c r="S144" t="s">
        <v>365</v>
      </c>
      <c r="T144" t="s">
        <v>365</v>
      </c>
      <c r="U144" t="s">
        <v>365</v>
      </c>
      <c r="V144">
        <v>0.227925803688351</v>
      </c>
      <c r="W144">
        <f t="shared" si="11"/>
        <v>-0.43999999999999995</v>
      </c>
      <c r="X144">
        <f t="shared" si="14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15"/>
        <v>0.227925803688351</v>
      </c>
      <c r="AF144" s="1">
        <f t="shared" si="12"/>
        <v>38717</v>
      </c>
      <c r="AG144">
        <f t="shared" si="16"/>
        <v>0.227925803688351</v>
      </c>
      <c r="AS144" s="1">
        <f t="shared" si="13"/>
        <v>38717</v>
      </c>
      <c r="AT144" s="22"/>
      <c r="AU144" s="22"/>
    </row>
    <row r="145" spans="1:47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365</v>
      </c>
      <c r="Q145" t="s">
        <v>365</v>
      </c>
      <c r="R145" t="s">
        <v>365</v>
      </c>
      <c r="S145" t="s">
        <v>365</v>
      </c>
      <c r="T145" t="s">
        <v>365</v>
      </c>
      <c r="U145" t="s">
        <v>365</v>
      </c>
      <c r="V145">
        <v>0.29327667862350498</v>
      </c>
      <c r="W145">
        <f t="shared" si="11"/>
        <v>1.44</v>
      </c>
      <c r="X145">
        <f t="shared" si="14"/>
        <v>1.28</v>
      </c>
      <c r="Y145">
        <v>1.8696230873614901</v>
      </c>
      <c r="Z145">
        <v>-0.20026968093147299</v>
      </c>
      <c r="AC145" s="1">
        <v>34880</v>
      </c>
      <c r="AD145">
        <f t="shared" si="15"/>
        <v>0.29327667862350498</v>
      </c>
      <c r="AF145" s="1">
        <f t="shared" si="12"/>
        <v>38807</v>
      </c>
      <c r="AG145">
        <f t="shared" si="16"/>
        <v>0.29327667862350498</v>
      </c>
      <c r="AS145" s="1">
        <f t="shared" si="13"/>
        <v>38807</v>
      </c>
      <c r="AT145" s="22"/>
      <c r="AU145" s="22"/>
    </row>
    <row r="146" spans="1:47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365</v>
      </c>
      <c r="Q146" t="s">
        <v>365</v>
      </c>
      <c r="R146" t="s">
        <v>365</v>
      </c>
      <c r="S146" t="s">
        <v>365</v>
      </c>
      <c r="T146" t="s">
        <v>365</v>
      </c>
      <c r="U146" t="s">
        <v>365</v>
      </c>
      <c r="V146">
        <v>0.66771082685006</v>
      </c>
      <c r="W146">
        <f t="shared" si="11"/>
        <v>0.19999999999999973</v>
      </c>
      <c r="X146">
        <f t="shared" si="14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15"/>
        <v>0.66771082685006</v>
      </c>
      <c r="AF146" s="1">
        <f t="shared" si="12"/>
        <v>38898</v>
      </c>
      <c r="AG146">
        <f t="shared" si="16"/>
        <v>0.66771082685006</v>
      </c>
      <c r="AS146" s="1">
        <f t="shared" si="13"/>
        <v>38898</v>
      </c>
      <c r="AT146" s="22"/>
      <c r="AU146" s="22"/>
    </row>
    <row r="147" spans="1:47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365</v>
      </c>
      <c r="Q147" t="s">
        <v>365</v>
      </c>
      <c r="R147" t="s">
        <v>365</v>
      </c>
      <c r="S147" t="s">
        <v>365</v>
      </c>
      <c r="T147" t="s">
        <v>365</v>
      </c>
      <c r="U147" t="s">
        <v>365</v>
      </c>
      <c r="V147">
        <v>0.84001262771160201</v>
      </c>
      <c r="W147">
        <f t="shared" si="11"/>
        <v>0.83999999999999986</v>
      </c>
      <c r="X147">
        <f t="shared" si="14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15"/>
        <v>0.84001262771160201</v>
      </c>
      <c r="AF147" s="1">
        <f t="shared" si="12"/>
        <v>38990</v>
      </c>
      <c r="AG147">
        <f t="shared" si="16"/>
        <v>0.84001262771160201</v>
      </c>
      <c r="AS147" s="1">
        <f t="shared" si="13"/>
        <v>38990</v>
      </c>
      <c r="AT147" s="22"/>
      <c r="AU147" s="22"/>
    </row>
    <row r="148" spans="1:47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365</v>
      </c>
      <c r="Q148" t="s">
        <v>365</v>
      </c>
      <c r="R148" t="s">
        <v>365</v>
      </c>
      <c r="S148" t="s">
        <v>365</v>
      </c>
      <c r="T148" t="s">
        <v>365</v>
      </c>
      <c r="U148" t="s">
        <v>365</v>
      </c>
      <c r="V148">
        <v>1.1851035219742401</v>
      </c>
      <c r="W148">
        <f t="shared" si="11"/>
        <v>1.3199999999999998</v>
      </c>
      <c r="X148">
        <f t="shared" si="14"/>
        <v>1.72</v>
      </c>
      <c r="Y148">
        <v>2.1812166417708698</v>
      </c>
      <c r="Z148">
        <v>-9.6807239563670697E-2</v>
      </c>
      <c r="AC148" s="1">
        <v>35155</v>
      </c>
      <c r="AD148">
        <f t="shared" si="15"/>
        <v>1.1851035219742401</v>
      </c>
      <c r="AF148" s="1">
        <f t="shared" si="12"/>
        <v>39082</v>
      </c>
      <c r="AG148">
        <f t="shared" si="16"/>
        <v>1.1851035219742401</v>
      </c>
      <c r="AS148" s="1">
        <f t="shared" si="13"/>
        <v>39082</v>
      </c>
      <c r="AT148" s="22"/>
      <c r="AU148" s="22"/>
    </row>
    <row r="149" spans="1:47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365</v>
      </c>
      <c r="Q149" t="s">
        <v>365</v>
      </c>
      <c r="R149" t="s">
        <v>365</v>
      </c>
      <c r="S149" t="s">
        <v>365</v>
      </c>
      <c r="T149" t="s">
        <v>365</v>
      </c>
      <c r="U149" t="s">
        <v>365</v>
      </c>
      <c r="V149">
        <v>1.5813786405503201</v>
      </c>
      <c r="W149">
        <f t="shared" si="11"/>
        <v>0.32000000000000028</v>
      </c>
      <c r="X149">
        <f t="shared" si="14"/>
        <v>1.52</v>
      </c>
      <c r="Y149">
        <v>2.1809290693140899</v>
      </c>
      <c r="Z149">
        <v>-0.20306695924229101</v>
      </c>
      <c r="AC149" s="1">
        <v>35246</v>
      </c>
      <c r="AD149">
        <f t="shared" si="15"/>
        <v>1.5813786405503201</v>
      </c>
      <c r="AF149" s="1">
        <f t="shared" si="12"/>
        <v>39172</v>
      </c>
      <c r="AG149">
        <f t="shared" si="16"/>
        <v>1.5813786405503201</v>
      </c>
      <c r="AS149" s="1">
        <f t="shared" si="13"/>
        <v>39172</v>
      </c>
      <c r="AT149" s="22"/>
      <c r="AU149" s="22"/>
    </row>
    <row r="150" spans="1:47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365</v>
      </c>
      <c r="Q150" t="s">
        <v>365</v>
      </c>
      <c r="R150" t="s">
        <v>365</v>
      </c>
      <c r="S150" t="s">
        <v>365</v>
      </c>
      <c r="T150" t="s">
        <v>365</v>
      </c>
      <c r="U150" t="s">
        <v>365</v>
      </c>
      <c r="V150">
        <v>1.69741187312042</v>
      </c>
      <c r="W150">
        <f t="shared" si="11"/>
        <v>2.16</v>
      </c>
      <c r="X150">
        <f t="shared" si="14"/>
        <v>1.88</v>
      </c>
      <c r="Y150">
        <v>2.19809863931351</v>
      </c>
      <c r="Z150">
        <v>-0.290889355974985</v>
      </c>
      <c r="AC150" s="1">
        <v>35338</v>
      </c>
      <c r="AD150">
        <f t="shared" si="15"/>
        <v>1.69741187312042</v>
      </c>
      <c r="AF150" s="1">
        <f t="shared" si="12"/>
        <v>39263</v>
      </c>
      <c r="AG150">
        <f t="shared" si="16"/>
        <v>1.69741187312042</v>
      </c>
      <c r="AS150" s="1">
        <f t="shared" si="13"/>
        <v>39263</v>
      </c>
      <c r="AT150" s="22"/>
      <c r="AU150" s="22"/>
    </row>
    <row r="151" spans="1:47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365</v>
      </c>
      <c r="Q151" t="s">
        <v>365</v>
      </c>
      <c r="R151" t="s">
        <v>365</v>
      </c>
      <c r="S151" t="s">
        <v>365</v>
      </c>
      <c r="T151" t="s">
        <v>365</v>
      </c>
      <c r="U151" t="s">
        <v>365</v>
      </c>
      <c r="V151">
        <v>2.0895810974651199</v>
      </c>
      <c r="W151">
        <f t="shared" si="11"/>
        <v>2.2400000000000002</v>
      </c>
      <c r="X151">
        <f t="shared" si="14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15"/>
        <v>2.0895810974651199</v>
      </c>
      <c r="AF151" s="1">
        <f t="shared" si="12"/>
        <v>39355</v>
      </c>
      <c r="AG151">
        <f t="shared" si="16"/>
        <v>2.0895810974651199</v>
      </c>
      <c r="AS151" s="1">
        <f t="shared" si="13"/>
        <v>39355</v>
      </c>
      <c r="AT151" s="22"/>
      <c r="AU151" s="22"/>
    </row>
    <row r="152" spans="1:47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365</v>
      </c>
      <c r="Q152" t="s">
        <v>365</v>
      </c>
      <c r="R152" t="s">
        <v>365</v>
      </c>
      <c r="S152" t="s">
        <v>365</v>
      </c>
      <c r="T152" t="s">
        <v>365</v>
      </c>
      <c r="U152" t="s">
        <v>365</v>
      </c>
      <c r="V152">
        <v>2.3053506358084301</v>
      </c>
      <c r="W152">
        <f t="shared" si="11"/>
        <v>1.6800000000000002</v>
      </c>
      <c r="X152">
        <f t="shared" si="14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15"/>
        <v>2.3053506358084301</v>
      </c>
      <c r="AF152" s="1">
        <f t="shared" si="12"/>
        <v>39447</v>
      </c>
      <c r="AG152">
        <f t="shared" si="16"/>
        <v>2.3053506358084301</v>
      </c>
      <c r="AS152" s="1">
        <f t="shared" si="13"/>
        <v>39447</v>
      </c>
      <c r="AT152" s="22"/>
      <c r="AU152" s="22"/>
    </row>
    <row r="153" spans="1:47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365</v>
      </c>
      <c r="Q153" t="s">
        <v>365</v>
      </c>
      <c r="R153" t="s">
        <v>365</v>
      </c>
      <c r="S153" t="s">
        <v>365</v>
      </c>
      <c r="T153" t="s">
        <v>365</v>
      </c>
      <c r="U153" t="s">
        <v>365</v>
      </c>
      <c r="V153">
        <v>2.4571854169576399</v>
      </c>
      <c r="W153">
        <f t="shared" si="11"/>
        <v>2.2800000000000002</v>
      </c>
      <c r="X153">
        <f t="shared" si="14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15"/>
        <v>2.4571854169576399</v>
      </c>
      <c r="AF153" s="1">
        <f t="shared" si="12"/>
        <v>39538</v>
      </c>
      <c r="AG153">
        <f t="shared" si="16"/>
        <v>2.4571854169576399</v>
      </c>
      <c r="AS153" s="1">
        <f t="shared" si="13"/>
        <v>39538</v>
      </c>
      <c r="AT153" s="22"/>
      <c r="AU153" s="22"/>
    </row>
    <row r="154" spans="1:47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365</v>
      </c>
      <c r="Q154" t="s">
        <v>365</v>
      </c>
      <c r="R154" t="s">
        <v>365</v>
      </c>
      <c r="S154" t="s">
        <v>365</v>
      </c>
      <c r="T154" t="s">
        <v>365</v>
      </c>
      <c r="U154" t="s">
        <v>365</v>
      </c>
      <c r="V154">
        <v>2.1615250067874401</v>
      </c>
      <c r="W154">
        <f t="shared" si="11"/>
        <v>1.6400000000000006</v>
      </c>
      <c r="X154">
        <f t="shared" si="14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15"/>
        <v>2.1615250067874401</v>
      </c>
      <c r="AF154" s="1">
        <f t="shared" si="12"/>
        <v>39629</v>
      </c>
      <c r="AG154">
        <f t="shared" si="16"/>
        <v>2.1615250067874401</v>
      </c>
      <c r="AS154" s="1">
        <f t="shared" si="13"/>
        <v>39629</v>
      </c>
      <c r="AT154" s="22"/>
      <c r="AU154" s="22"/>
    </row>
    <row r="155" spans="1:47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365</v>
      </c>
      <c r="Q155" t="s">
        <v>365</v>
      </c>
      <c r="R155" t="s">
        <v>365</v>
      </c>
      <c r="S155" t="s">
        <v>365</v>
      </c>
      <c r="T155" t="s">
        <v>365</v>
      </c>
      <c r="U155" t="s">
        <v>365</v>
      </c>
      <c r="V155">
        <v>2.5592999806101799</v>
      </c>
      <c r="W155">
        <f t="shared" si="11"/>
        <v>3.5199999999999996</v>
      </c>
      <c r="X155">
        <f t="shared" si="14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15"/>
        <v>2.5592999806101799</v>
      </c>
      <c r="AF155" s="1">
        <f t="shared" si="12"/>
        <v>39721</v>
      </c>
      <c r="AG155">
        <f t="shared" si="16"/>
        <v>2.5592999806101799</v>
      </c>
      <c r="AS155" s="1">
        <f t="shared" si="13"/>
        <v>39721</v>
      </c>
      <c r="AT155" s="22"/>
      <c r="AU155" s="22"/>
    </row>
    <row r="156" spans="1:47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365</v>
      </c>
      <c r="Q156" t="s">
        <v>365</v>
      </c>
      <c r="R156" t="s">
        <v>365</v>
      </c>
      <c r="S156" t="s">
        <v>365</v>
      </c>
      <c r="T156" t="s">
        <v>365</v>
      </c>
      <c r="U156" t="s">
        <v>365</v>
      </c>
      <c r="V156">
        <v>2.7307855716959799</v>
      </c>
      <c r="W156">
        <f t="shared" si="11"/>
        <v>2.7199999999999998</v>
      </c>
      <c r="X156">
        <f t="shared" si="14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15"/>
        <v>2.7307855716959799</v>
      </c>
      <c r="AF156" s="1">
        <f t="shared" si="12"/>
        <v>39813</v>
      </c>
      <c r="AG156">
        <f t="shared" si="16"/>
        <v>2.7307855716959799</v>
      </c>
      <c r="AS156" s="1">
        <f t="shared" si="13"/>
        <v>39813</v>
      </c>
      <c r="AT156" s="22"/>
      <c r="AU156" s="22"/>
    </row>
    <row r="157" spans="1:47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11"/>
        <v>0.19999999999999996</v>
      </c>
      <c r="X157">
        <f t="shared" si="14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15"/>
        <v>1.9181839720795999</v>
      </c>
      <c r="AF157" s="1">
        <f t="shared" si="12"/>
        <v>39903</v>
      </c>
      <c r="AG157">
        <f t="shared" si="16"/>
        <v>1.9181839720795999</v>
      </c>
      <c r="AS157" s="1">
        <f t="shared" si="13"/>
        <v>39903</v>
      </c>
      <c r="AT157" s="22"/>
      <c r="AU157" s="22"/>
    </row>
    <row r="158" spans="1:47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11"/>
        <v>0.76</v>
      </c>
      <c r="X158">
        <f t="shared" si="14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15"/>
        <v>-5.6538811248928199E-2</v>
      </c>
      <c r="AF158" s="1">
        <f t="shared" si="12"/>
        <v>39994</v>
      </c>
      <c r="AG158">
        <f t="shared" si="16"/>
        <v>-5.6538811248928199E-2</v>
      </c>
      <c r="AS158" s="1">
        <f t="shared" si="13"/>
        <v>39994</v>
      </c>
      <c r="AT158" s="22"/>
      <c r="AU158" s="22"/>
    </row>
    <row r="159" spans="1:47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11"/>
        <v>0.2</v>
      </c>
      <c r="X159">
        <f t="shared" si="14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15"/>
        <v>-0.67538812775356805</v>
      </c>
      <c r="AF159" s="1">
        <f t="shared" si="12"/>
        <v>40086</v>
      </c>
      <c r="AG159">
        <f t="shared" si="16"/>
        <v>-0.67538812775356805</v>
      </c>
      <c r="AS159" s="1">
        <f t="shared" si="13"/>
        <v>40086</v>
      </c>
      <c r="AT159" s="22"/>
      <c r="AU159" s="22"/>
    </row>
    <row r="160" spans="1:47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11"/>
        <v>-0.39999999999999997</v>
      </c>
      <c r="X160">
        <f t="shared" si="14"/>
        <v>-0.44</v>
      </c>
      <c r="Y160">
        <v>0.88014083206228899</v>
      </c>
      <c r="Z160">
        <v>-0.63373039231634798</v>
      </c>
      <c r="AC160" s="1">
        <v>36250</v>
      </c>
      <c r="AD160">
        <f t="shared" si="15"/>
        <v>-1.0948137593576699</v>
      </c>
      <c r="AF160" s="1">
        <f t="shared" si="12"/>
        <v>40178</v>
      </c>
      <c r="AG160">
        <f t="shared" si="16"/>
        <v>-1.0948137593576699</v>
      </c>
      <c r="AS160" s="1">
        <f t="shared" si="13"/>
        <v>40178</v>
      </c>
      <c r="AT160" s="22"/>
      <c r="AU160" s="22"/>
    </row>
    <row r="161" spans="1:47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11"/>
        <v>0</v>
      </c>
      <c r="X161">
        <f t="shared" si="14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15"/>
        <v>-1.0362078428030801</v>
      </c>
      <c r="AF161" s="1">
        <f t="shared" si="12"/>
        <v>40268</v>
      </c>
      <c r="AG161">
        <f t="shared" si="16"/>
        <v>-1.0362078428030801</v>
      </c>
      <c r="AS161" s="1">
        <f t="shared" si="13"/>
        <v>40268</v>
      </c>
      <c r="AT161" s="22"/>
      <c r="AU161" s="22"/>
    </row>
    <row r="162" spans="1:47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11"/>
        <v>-0.56000000000000005</v>
      </c>
      <c r="X162">
        <f t="shared" si="14"/>
        <v>-0.52</v>
      </c>
      <c r="Y162">
        <v>1.0690729635256999</v>
      </c>
      <c r="Z162">
        <v>-0.62157900435186197</v>
      </c>
      <c r="AC162" s="1">
        <v>36433</v>
      </c>
      <c r="AD162">
        <f t="shared" si="15"/>
        <v>-1.0070635985960501</v>
      </c>
      <c r="AF162" s="1">
        <f t="shared" si="12"/>
        <v>40359</v>
      </c>
      <c r="AG162">
        <f t="shared" si="16"/>
        <v>-1.0070635985960501</v>
      </c>
      <c r="AS162" s="1">
        <f t="shared" si="13"/>
        <v>40359</v>
      </c>
      <c r="AT162" s="22"/>
      <c r="AU162" s="22"/>
    </row>
    <row r="163" spans="1:47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11"/>
        <v>-0.76000000000000012</v>
      </c>
      <c r="X163">
        <f t="shared" si="14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15"/>
        <v>-1.0674990192690501</v>
      </c>
      <c r="AF163" s="1">
        <f t="shared" si="12"/>
        <v>40451</v>
      </c>
      <c r="AG163">
        <f t="shared" si="16"/>
        <v>-1.0674990192690501</v>
      </c>
      <c r="AS163" s="1">
        <f t="shared" si="13"/>
        <v>40451</v>
      </c>
      <c r="AT163" s="22"/>
      <c r="AU163" s="22"/>
    </row>
    <row r="164" spans="1:47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11"/>
        <v>0.20000000000000007</v>
      </c>
      <c r="X164">
        <f t="shared" si="14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15"/>
        <v>-1.1652472468883599</v>
      </c>
      <c r="AF164" s="1">
        <f t="shared" si="12"/>
        <v>40543</v>
      </c>
      <c r="AG164">
        <f t="shared" si="16"/>
        <v>-1.1652472468883599</v>
      </c>
      <c r="AS164" s="1">
        <f t="shared" si="13"/>
        <v>40543</v>
      </c>
      <c r="AT164" s="22"/>
      <c r="AU164" s="22"/>
    </row>
    <row r="165" spans="1:47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11"/>
        <v>-0.68</v>
      </c>
      <c r="X165">
        <f t="shared" si="14"/>
        <v>-0.92</v>
      </c>
      <c r="Y165">
        <v>1.3066658677546401</v>
      </c>
      <c r="Z165">
        <v>-0.62501333552443805</v>
      </c>
      <c r="AC165" s="1">
        <v>36707</v>
      </c>
      <c r="AD165">
        <f t="shared" si="15"/>
        <v>-0.74399331142353897</v>
      </c>
      <c r="AF165" s="1">
        <f t="shared" si="12"/>
        <v>40633</v>
      </c>
      <c r="AG165">
        <f t="shared" si="16"/>
        <v>-0.74399331142353897</v>
      </c>
      <c r="AS165" s="1">
        <f t="shared" si="13"/>
        <v>40633</v>
      </c>
      <c r="AT165" s="22"/>
      <c r="AU165" s="22"/>
    </row>
    <row r="166" spans="1:47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11"/>
        <v>0.4</v>
      </c>
      <c r="X166">
        <f t="shared" si="14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15"/>
        <v>-0.857720076032368</v>
      </c>
      <c r="AF166" s="1">
        <f t="shared" si="12"/>
        <v>40724</v>
      </c>
      <c r="AG166">
        <f t="shared" si="16"/>
        <v>-0.857720076032368</v>
      </c>
      <c r="AS166" s="1">
        <f t="shared" si="13"/>
        <v>40724</v>
      </c>
      <c r="AT166" s="22"/>
      <c r="AU166" s="22"/>
    </row>
    <row r="167" spans="1:47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11"/>
        <v>0.11999999999999988</v>
      </c>
      <c r="X167">
        <f t="shared" si="14"/>
        <v>-0.52</v>
      </c>
      <c r="Y167">
        <v>1.03817999163893</v>
      </c>
      <c r="Z167">
        <v>-0.57237115190295795</v>
      </c>
      <c r="AC167" s="1">
        <v>36891</v>
      </c>
      <c r="AD167">
        <f t="shared" si="15"/>
        <v>-0.43827430292901098</v>
      </c>
      <c r="AF167" s="1">
        <f t="shared" si="12"/>
        <v>40816</v>
      </c>
      <c r="AG167">
        <f t="shared" si="16"/>
        <v>-0.43827430292901098</v>
      </c>
      <c r="AS167" s="1">
        <f t="shared" si="13"/>
        <v>40816</v>
      </c>
      <c r="AT167" s="22"/>
      <c r="AU167" s="22"/>
    </row>
    <row r="168" spans="1:47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11"/>
        <v>0.31999999999999995</v>
      </c>
      <c r="X168">
        <f t="shared" si="14"/>
        <v>-0.72</v>
      </c>
      <c r="Y168">
        <v>1.11063783806102</v>
      </c>
      <c r="Z168">
        <v>-0.59858879172479296</v>
      </c>
      <c r="AC168" s="1">
        <v>36981</v>
      </c>
      <c r="AD168">
        <f t="shared" si="15"/>
        <v>-0.34157532307667599</v>
      </c>
      <c r="AF168" s="1">
        <f t="shared" si="12"/>
        <v>40908</v>
      </c>
      <c r="AG168">
        <f t="shared" si="16"/>
        <v>-0.34157532307667599</v>
      </c>
      <c r="AS168" s="1">
        <f t="shared" si="13"/>
        <v>40908</v>
      </c>
      <c r="AT168" s="22"/>
      <c r="AU168" s="22"/>
    </row>
    <row r="169" spans="1:47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11"/>
        <v>-1.04</v>
      </c>
      <c r="X169">
        <f t="shared" si="14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15"/>
        <v>-0.51165523045511196</v>
      </c>
      <c r="AF169" s="1">
        <f t="shared" si="12"/>
        <v>40999</v>
      </c>
      <c r="AG169">
        <f t="shared" si="16"/>
        <v>-0.51165523045511196</v>
      </c>
      <c r="AS169" s="1">
        <f t="shared" si="13"/>
        <v>40999</v>
      </c>
      <c r="AT169" s="22"/>
      <c r="AU169" s="22"/>
    </row>
    <row r="170" spans="1:47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11"/>
        <v>-0.72000000000000008</v>
      </c>
      <c r="X170">
        <f t="shared" si="14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15"/>
        <v>-1.1696223692491801</v>
      </c>
      <c r="AF170" s="1">
        <f t="shared" si="12"/>
        <v>41090</v>
      </c>
      <c r="AG170">
        <f t="shared" si="16"/>
        <v>-1.1696223692491801</v>
      </c>
      <c r="AS170" s="1">
        <f t="shared" si="13"/>
        <v>41090</v>
      </c>
      <c r="AT170" s="22"/>
      <c r="AU170" s="22"/>
    </row>
    <row r="171" spans="1:47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11"/>
        <v>-1.48</v>
      </c>
      <c r="X171">
        <f t="shared" si="14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15"/>
        <v>-1.3542187879280101</v>
      </c>
      <c r="AF171" s="1">
        <f t="shared" si="12"/>
        <v>41182</v>
      </c>
      <c r="AG171">
        <f t="shared" si="16"/>
        <v>-1.3542187879280101</v>
      </c>
      <c r="AS171" s="1">
        <f t="shared" si="13"/>
        <v>41182</v>
      </c>
      <c r="AT171" s="22"/>
      <c r="AU171" s="22"/>
    </row>
    <row r="172" spans="1:47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11"/>
        <v>-0.64</v>
      </c>
      <c r="X172">
        <f t="shared" si="14"/>
        <v>-1.48</v>
      </c>
      <c r="Y172">
        <v>0.69189542689639805</v>
      </c>
      <c r="Z172">
        <v>-1.2825963208643001</v>
      </c>
      <c r="AC172" s="1">
        <v>37346</v>
      </c>
      <c r="AD172">
        <f t="shared" si="15"/>
        <v>-1.6200020548571801</v>
      </c>
      <c r="AF172" s="1">
        <f t="shared" si="12"/>
        <v>41274</v>
      </c>
      <c r="AG172">
        <f t="shared" si="16"/>
        <v>-1.6200020548571801</v>
      </c>
      <c r="AS172" s="1">
        <f t="shared" si="13"/>
        <v>41274</v>
      </c>
      <c r="AT172" s="22"/>
      <c r="AU172" s="22"/>
    </row>
    <row r="173" spans="1:47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11"/>
        <v>-2.1999999999999997</v>
      </c>
      <c r="X173">
        <f t="shared" si="14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15"/>
        <v>-1.68535507165925</v>
      </c>
      <c r="AF173" s="1">
        <f t="shared" si="12"/>
        <v>41364</v>
      </c>
      <c r="AG173">
        <f t="shared" si="16"/>
        <v>-1.68535507165925</v>
      </c>
      <c r="AS173" s="1">
        <f t="shared" si="13"/>
        <v>41364</v>
      </c>
      <c r="AT173" s="22"/>
      <c r="AU173" s="22"/>
    </row>
    <row r="174" spans="1:47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11"/>
        <v>-0.76</v>
      </c>
      <c r="X174">
        <f t="shared" si="14"/>
        <v>-0.88</v>
      </c>
      <c r="Y174">
        <v>0.54917704290542302</v>
      </c>
      <c r="Z174">
        <v>-1.2197736559689101</v>
      </c>
      <c r="AC174" s="1">
        <v>37529</v>
      </c>
      <c r="AD174">
        <f t="shared" si="15"/>
        <v>-1.69228552187379</v>
      </c>
      <c r="AF174" s="1">
        <f t="shared" si="12"/>
        <v>41455</v>
      </c>
      <c r="AG174">
        <f t="shared" si="16"/>
        <v>-1.69228552187379</v>
      </c>
      <c r="AS174" s="1">
        <f t="shared" si="13"/>
        <v>41455</v>
      </c>
      <c r="AT174" s="22"/>
      <c r="AU174" s="22"/>
    </row>
    <row r="175" spans="1:47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11"/>
        <v>-0.4</v>
      </c>
      <c r="X175">
        <f t="shared" si="14"/>
        <v>-0.84</v>
      </c>
      <c r="Y175">
        <v>0.44567099302326002</v>
      </c>
      <c r="Z175">
        <v>-1.2209988047061699</v>
      </c>
      <c r="AC175" s="1">
        <v>37621</v>
      </c>
      <c r="AD175">
        <f t="shared" si="15"/>
        <v>-1.5867257241944299</v>
      </c>
      <c r="AF175" s="1">
        <f t="shared" si="12"/>
        <v>41547</v>
      </c>
      <c r="AG175">
        <f t="shared" si="16"/>
        <v>-1.5867257241944299</v>
      </c>
      <c r="AS175" s="1">
        <f t="shared" si="13"/>
        <v>41547</v>
      </c>
      <c r="AT175" s="22"/>
      <c r="AU175" s="22"/>
    </row>
    <row r="176" spans="1:47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11"/>
        <v>4.0000000000000008E-2</v>
      </c>
      <c r="X176">
        <f t="shared" si="14"/>
        <v>-0.72</v>
      </c>
      <c r="Y176">
        <v>0.25889660521073798</v>
      </c>
      <c r="Z176">
        <v>-1.3962303584137801</v>
      </c>
      <c r="AC176" s="1">
        <v>37711</v>
      </c>
      <c r="AD176">
        <f t="shared" si="15"/>
        <v>-1.5684651861988099</v>
      </c>
      <c r="AF176" s="1">
        <f t="shared" si="12"/>
        <v>41639</v>
      </c>
      <c r="AG176">
        <f t="shared" si="16"/>
        <v>-1.5684651861988099</v>
      </c>
      <c r="AS176" s="1">
        <f t="shared" si="13"/>
        <v>41639</v>
      </c>
      <c r="AT176" s="22"/>
      <c r="AU176" s="22"/>
    </row>
    <row r="177" spans="1:47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11"/>
        <v>-1.8</v>
      </c>
      <c r="X177">
        <f t="shared" si="14"/>
        <v>-0.96</v>
      </c>
      <c r="Y177">
        <v>0.35060355615225203</v>
      </c>
      <c r="Z177">
        <v>-1.5691062396451101</v>
      </c>
      <c r="AC177" s="1">
        <v>37802</v>
      </c>
      <c r="AD177">
        <f t="shared" si="15"/>
        <v>-1.3733251934788899</v>
      </c>
      <c r="AF177" s="1">
        <f t="shared" si="12"/>
        <v>41729</v>
      </c>
      <c r="AG177">
        <f t="shared" si="16"/>
        <v>-1.3733251934788899</v>
      </c>
      <c r="AS177" s="1">
        <f t="shared" si="13"/>
        <v>41729</v>
      </c>
      <c r="AT177" s="22"/>
      <c r="AU177" s="22"/>
    </row>
    <row r="178" spans="1:47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11"/>
        <v>-0.56000000000000005</v>
      </c>
      <c r="X178">
        <f t="shared" si="14"/>
        <v>-0.24</v>
      </c>
      <c r="Y178">
        <v>0.15159713545291401</v>
      </c>
      <c r="Z178">
        <v>-1.8432164175238399</v>
      </c>
      <c r="AC178" s="1">
        <v>37894</v>
      </c>
      <c r="AD178">
        <f t="shared" si="15"/>
        <v>-1.4959826318657099</v>
      </c>
      <c r="AF178" s="1">
        <f t="shared" si="12"/>
        <v>41820</v>
      </c>
      <c r="AG178">
        <f t="shared" si="16"/>
        <v>-1.4959826318657099</v>
      </c>
      <c r="AS178" s="1">
        <f t="shared" si="13"/>
        <v>41820</v>
      </c>
      <c r="AT178" s="22"/>
      <c r="AU178" s="22"/>
    </row>
    <row r="179" spans="1:47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11"/>
        <v>-0.48000000000000004</v>
      </c>
      <c r="X179">
        <f t="shared" si="14"/>
        <v>-0.52</v>
      </c>
      <c r="Y179">
        <v>0.216756617638175</v>
      </c>
      <c r="Z179">
        <v>-1.68201911774293</v>
      </c>
      <c r="AC179" s="1">
        <v>37986</v>
      </c>
      <c r="AD179">
        <f t="shared" si="15"/>
        <v>-1.1640890097243499</v>
      </c>
      <c r="AF179" s="1">
        <f t="shared" si="12"/>
        <v>41912</v>
      </c>
      <c r="AG179">
        <f t="shared" si="16"/>
        <v>-1.1640890097243499</v>
      </c>
      <c r="AS179" s="1">
        <f t="shared" si="13"/>
        <v>41912</v>
      </c>
      <c r="AT179" s="22"/>
      <c r="AU179" s="22"/>
    </row>
    <row r="180" spans="1:47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11"/>
        <v>-1.08</v>
      </c>
      <c r="X180">
        <f t="shared" si="14"/>
        <v>-0.6</v>
      </c>
      <c r="Y180">
        <v>0.22991273161899201</v>
      </c>
      <c r="Z180">
        <v>-1.88077567692599</v>
      </c>
      <c r="AC180" s="1">
        <v>38077</v>
      </c>
      <c r="AD180">
        <f t="shared" si="15"/>
        <v>-1.59318714989431</v>
      </c>
      <c r="AF180" s="1">
        <f t="shared" si="12"/>
        <v>42004</v>
      </c>
      <c r="AG180">
        <f t="shared" si="16"/>
        <v>-1.59318714989431</v>
      </c>
      <c r="AS180" s="1">
        <f t="shared" si="13"/>
        <v>42004</v>
      </c>
      <c r="AT180" s="22"/>
      <c r="AU180" s="22"/>
    </row>
    <row r="181" spans="1:47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11"/>
        <v>-2.12</v>
      </c>
      <c r="X181">
        <f t="shared" si="14"/>
        <v>-1.76</v>
      </c>
      <c r="Y181">
        <v>0.36000433917055302</v>
      </c>
      <c r="Z181">
        <v>-2.0114884144399698</v>
      </c>
      <c r="AC181" s="1">
        <v>38168</v>
      </c>
      <c r="AD181">
        <f t="shared" si="15"/>
        <v>-1.4870521074434899</v>
      </c>
      <c r="AF181" s="1">
        <f t="shared" si="12"/>
        <v>42094</v>
      </c>
      <c r="AG181">
        <f t="shared" si="16"/>
        <v>-1.4870521074434899</v>
      </c>
      <c r="AS181" s="1">
        <f t="shared" si="13"/>
        <v>42094</v>
      </c>
      <c r="AT181" s="22"/>
      <c r="AU181" s="22"/>
    </row>
    <row r="182" spans="1:47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11"/>
        <v>-1.6400000000000001</v>
      </c>
      <c r="X182">
        <f t="shared" si="14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15"/>
        <v>-1.7277246793818399</v>
      </c>
      <c r="AF182" s="1">
        <f t="shared" si="12"/>
        <v>42185</v>
      </c>
      <c r="AG182">
        <f t="shared" si="16"/>
        <v>-1.7277246793818399</v>
      </c>
      <c r="AS182" s="1">
        <f t="shared" si="13"/>
        <v>42185</v>
      </c>
      <c r="AT182" s="22"/>
      <c r="AU182" s="22"/>
    </row>
    <row r="183" spans="1:47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11"/>
        <v>-1.56</v>
      </c>
      <c r="X183">
        <f t="shared" si="14"/>
        <v>-0.88</v>
      </c>
      <c r="Y183">
        <v>0.40191266716028101</v>
      </c>
      <c r="Z183">
        <v>-2.00125796088847</v>
      </c>
      <c r="AC183" s="1">
        <v>38352</v>
      </c>
      <c r="AD183">
        <f t="shared" si="15"/>
        <v>-1.6283707329249899</v>
      </c>
      <c r="AF183" s="1">
        <f t="shared" si="12"/>
        <v>42277</v>
      </c>
      <c r="AG183">
        <f t="shared" si="16"/>
        <v>-1.6283707329249899</v>
      </c>
      <c r="AS183" s="1">
        <f t="shared" si="13"/>
        <v>42277</v>
      </c>
      <c r="AT183" s="22"/>
      <c r="AU183" s="22"/>
    </row>
    <row r="184" spans="1:47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11"/>
        <v>-0.56000000000000005</v>
      </c>
      <c r="X184">
        <f t="shared" si="14"/>
        <v>-1.24</v>
      </c>
      <c r="Y184">
        <v>0.46432302987939</v>
      </c>
      <c r="Z184">
        <v>-1.85161286281938</v>
      </c>
      <c r="AC184" s="1">
        <v>38442</v>
      </c>
      <c r="AD184">
        <f t="shared" si="15"/>
        <v>-1.89073416790759</v>
      </c>
      <c r="AF184" s="1">
        <f t="shared" si="12"/>
        <v>42369</v>
      </c>
      <c r="AG184">
        <f t="shared" si="16"/>
        <v>-1.89073416790759</v>
      </c>
      <c r="AS184" s="1">
        <f t="shared" si="13"/>
        <v>42369</v>
      </c>
      <c r="AT184" s="22"/>
      <c r="AU184" s="22"/>
    </row>
    <row r="185" spans="1:47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11"/>
        <v>-1.4000000000000001</v>
      </c>
      <c r="X185">
        <f t="shared" si="14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15"/>
        <v>-1.9234457550328801</v>
      </c>
      <c r="AF185" s="1">
        <f t="shared" si="12"/>
        <v>42460</v>
      </c>
      <c r="AG185">
        <f t="shared" si="16"/>
        <v>-1.9234457550328801</v>
      </c>
      <c r="AS185" s="1">
        <f t="shared" si="13"/>
        <v>42460</v>
      </c>
      <c r="AT185" s="22"/>
      <c r="AU185" s="22"/>
    </row>
    <row r="186" spans="1:47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11"/>
        <v>-0.84</v>
      </c>
      <c r="X186">
        <f t="shared" si="14"/>
        <v>-0.64</v>
      </c>
      <c r="Y186">
        <v>0.30525496164052301</v>
      </c>
      <c r="Z186">
        <v>-1.94217862707601</v>
      </c>
      <c r="AC186" s="1">
        <v>38625</v>
      </c>
      <c r="AD186">
        <f t="shared" si="15"/>
        <v>-1.83361051463244</v>
      </c>
      <c r="AF186" s="1">
        <f t="shared" si="12"/>
        <v>42551</v>
      </c>
      <c r="AG186">
        <f t="shared" si="16"/>
        <v>-1.83361051463244</v>
      </c>
      <c r="AS186" s="1">
        <f t="shared" si="13"/>
        <v>42551</v>
      </c>
      <c r="AT186" s="22"/>
      <c r="AU186" s="22"/>
    </row>
    <row r="187" spans="1:47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11"/>
        <v>-1.52</v>
      </c>
      <c r="X187">
        <f t="shared" si="14"/>
        <v>-1.1600000000000001</v>
      </c>
      <c r="Y187">
        <v>0.37769562293143</v>
      </c>
      <c r="Z187">
        <v>-1.89994350474996</v>
      </c>
      <c r="AC187" s="1">
        <v>38717</v>
      </c>
      <c r="AD187">
        <f t="shared" si="15"/>
        <v>-1.81595699307821</v>
      </c>
      <c r="AF187" s="1">
        <f t="shared" si="12"/>
        <v>42643</v>
      </c>
      <c r="AG187">
        <f t="shared" si="16"/>
        <v>-1.81595699307821</v>
      </c>
      <c r="AS187" s="1">
        <f t="shared" si="13"/>
        <v>42643</v>
      </c>
      <c r="AT187" s="22"/>
      <c r="AU187" s="22"/>
    </row>
    <row r="188" spans="1:47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11"/>
        <v>-0.8</v>
      </c>
      <c r="X188">
        <f t="shared" si="14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15"/>
        <v>-1.9006623483491301</v>
      </c>
      <c r="AF188" s="1">
        <f t="shared" si="12"/>
        <v>42735</v>
      </c>
      <c r="AG188">
        <f t="shared" si="16"/>
        <v>-1.9006623483491301</v>
      </c>
      <c r="AS188" s="1">
        <f t="shared" si="13"/>
        <v>42735</v>
      </c>
      <c r="AT188" s="22"/>
      <c r="AU188" s="22"/>
    </row>
    <row r="189" spans="1:47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11"/>
        <v>-1.6400000000000001</v>
      </c>
      <c r="X189">
        <f t="shared" si="14"/>
        <v>-1.4</v>
      </c>
      <c r="Y189">
        <v>0.61503914820172401</v>
      </c>
      <c r="Z189">
        <v>-1.7448367406880001</v>
      </c>
      <c r="AC189" s="1">
        <v>38898</v>
      </c>
      <c r="AD189">
        <f t="shared" si="15"/>
        <v>-1.8879608496465401</v>
      </c>
      <c r="AF189" s="1">
        <f t="shared" si="12"/>
        <v>42825</v>
      </c>
      <c r="AG189">
        <f t="shared" si="16"/>
        <v>-1.8879608496465401</v>
      </c>
      <c r="AS189" s="1">
        <f t="shared" si="13"/>
        <v>42825</v>
      </c>
      <c r="AT189" s="22"/>
      <c r="AU189" s="22"/>
    </row>
    <row r="190" spans="1:47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11"/>
        <v>-2.16</v>
      </c>
      <c r="X190">
        <f t="shared" si="14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15"/>
        <v>-1.9053020297221701</v>
      </c>
      <c r="AF190" s="1">
        <f t="shared" si="12"/>
        <v>42916</v>
      </c>
      <c r="AG190">
        <f t="shared" si="16"/>
        <v>-1.9053020297221701</v>
      </c>
      <c r="AS190" s="1">
        <f t="shared" si="13"/>
        <v>42916</v>
      </c>
    </row>
    <row r="191" spans="1:47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11"/>
        <v>-1.24</v>
      </c>
      <c r="X191">
        <f t="shared" si="14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15"/>
        <v>-2.004668869768</v>
      </c>
      <c r="AF191" s="1">
        <f t="shared" si="12"/>
        <v>43008</v>
      </c>
      <c r="AG191">
        <f t="shared" si="16"/>
        <v>-2.004668869768</v>
      </c>
      <c r="AS191" s="1">
        <f t="shared" si="13"/>
        <v>43008</v>
      </c>
    </row>
    <row r="192" spans="1:47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11"/>
        <v>-2.04</v>
      </c>
      <c r="X192">
        <f t="shared" si="14"/>
        <v>-1.08</v>
      </c>
      <c r="Y192">
        <v>0.62400462855170302</v>
      </c>
      <c r="Z192">
        <v>-1.8475319783869499</v>
      </c>
      <c r="AC192" s="1">
        <v>39172</v>
      </c>
      <c r="AD192">
        <f t="shared" si="15"/>
        <v>-1.9511150485364299</v>
      </c>
      <c r="AF192" s="1">
        <f t="shared" si="12"/>
        <v>43100</v>
      </c>
      <c r="AG192">
        <f t="shared" si="16"/>
        <v>-1.9511150485364299</v>
      </c>
      <c r="AS192" s="1">
        <f t="shared" si="13"/>
        <v>43100</v>
      </c>
    </row>
    <row r="193" spans="1:68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11"/>
        <v>-2.08</v>
      </c>
      <c r="X193">
        <f t="shared" si="14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15"/>
        <v>-2.1213141327366198</v>
      </c>
      <c r="AF193" s="1">
        <f t="shared" si="12"/>
        <v>43190</v>
      </c>
      <c r="AG193">
        <f t="shared" si="16"/>
        <v>-2.1213141327366198</v>
      </c>
      <c r="AS193" s="1">
        <f t="shared" si="13"/>
        <v>43190</v>
      </c>
    </row>
    <row r="194" spans="1:68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11"/>
        <v>-1.2</v>
      </c>
      <c r="X194">
        <f t="shared" si="14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15"/>
        <v>-2.21033397447539</v>
      </c>
      <c r="AF194" s="1">
        <f t="shared" si="12"/>
        <v>43281</v>
      </c>
      <c r="AG194">
        <f t="shared" si="16"/>
        <v>-2.21033397447539</v>
      </c>
      <c r="AS194" s="1">
        <f t="shared" si="13"/>
        <v>43281</v>
      </c>
    </row>
    <row r="195" spans="1:68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17">+(G195-E195)*4</f>
        <v>-2.44</v>
      </c>
      <c r="X195">
        <f t="shared" si="14"/>
        <v>-1.52</v>
      </c>
      <c r="Y195">
        <v>0.498132452343858</v>
      </c>
      <c r="Z195">
        <v>-1.5574346317730801</v>
      </c>
      <c r="AC195" s="1">
        <v>39447</v>
      </c>
      <c r="AD195">
        <f t="shared" si="15"/>
        <v>-2.1340019437540798</v>
      </c>
      <c r="AF195" s="1">
        <f t="shared" ref="AF195:AF234" si="18">+A195</f>
        <v>43373</v>
      </c>
      <c r="AG195">
        <f t="shared" si="16"/>
        <v>-2.1340019437540798</v>
      </c>
      <c r="AS195" s="1">
        <f t="shared" ref="AS195:AS234" si="19">A195</f>
        <v>43373</v>
      </c>
    </row>
    <row r="196" spans="1:68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17"/>
        <v>-2.4</v>
      </c>
      <c r="X196">
        <f t="shared" si="14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15"/>
        <v>-2.2049926440968299</v>
      </c>
      <c r="AF196" s="1">
        <f t="shared" si="18"/>
        <v>43465</v>
      </c>
      <c r="AG196">
        <f t="shared" si="16"/>
        <v>-2.2049926440968299</v>
      </c>
      <c r="AS196" s="1">
        <f t="shared" si="19"/>
        <v>43465</v>
      </c>
    </row>
    <row r="197" spans="1:68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17"/>
        <v>-1.88</v>
      </c>
      <c r="X197">
        <f t="shared" si="14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15"/>
        <v>-2.2292964363664498</v>
      </c>
      <c r="AF197" s="1">
        <f t="shared" si="18"/>
        <v>43555</v>
      </c>
      <c r="AG197">
        <f t="shared" si="16"/>
        <v>-2.2292964363664498</v>
      </c>
      <c r="AS197" s="1">
        <f t="shared" si="19"/>
        <v>43555</v>
      </c>
    </row>
    <row r="198" spans="1:68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17"/>
        <v>-1.56</v>
      </c>
      <c r="X198">
        <f t="shared" si="14"/>
        <v>-2.16</v>
      </c>
      <c r="Y198">
        <v>0.56935812339071701</v>
      </c>
      <c r="Z198">
        <v>-1.6907659189714199</v>
      </c>
      <c r="AC198" s="1">
        <v>39721</v>
      </c>
      <c r="AD198">
        <f t="shared" si="15"/>
        <v>-2.0162125455292799</v>
      </c>
      <c r="AF198" s="1">
        <f t="shared" si="18"/>
        <v>43646</v>
      </c>
      <c r="AG198">
        <f t="shared" si="16"/>
        <v>-2.0162125455292799</v>
      </c>
      <c r="AS198" s="1">
        <f t="shared" si="19"/>
        <v>43646</v>
      </c>
    </row>
    <row r="199" spans="1:68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17"/>
        <v>-2.44</v>
      </c>
      <c r="X199">
        <f t="shared" si="14"/>
        <v>-1.8</v>
      </c>
      <c r="Y199">
        <v>0.55222919795440195</v>
      </c>
      <c r="Z199">
        <v>-2.1104529534868899</v>
      </c>
      <c r="AC199" s="1">
        <v>39813</v>
      </c>
      <c r="AD199">
        <f t="shared" si="15"/>
        <v>-2.1446883924844302</v>
      </c>
      <c r="AF199" s="1">
        <f t="shared" si="18"/>
        <v>43738</v>
      </c>
      <c r="AG199">
        <f t="shared" si="16"/>
        <v>-2.1446883924844302</v>
      </c>
      <c r="AS199" s="1">
        <f t="shared" si="19"/>
        <v>43738</v>
      </c>
    </row>
    <row r="200" spans="1:68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17"/>
        <v>-2.52</v>
      </c>
      <c r="X200">
        <f t="shared" si="14"/>
        <v>-1.8</v>
      </c>
      <c r="Y200">
        <v>0.41620907921085698</v>
      </c>
      <c r="Z200">
        <v>-1.9247404077688799</v>
      </c>
      <c r="AC200" s="1">
        <v>39903</v>
      </c>
      <c r="AD200">
        <f t="shared" si="15"/>
        <v>-2.14192310896793</v>
      </c>
      <c r="AF200" s="1">
        <f t="shared" si="18"/>
        <v>43830</v>
      </c>
      <c r="AG200">
        <f t="shared" si="16"/>
        <v>-2.14192310896793</v>
      </c>
      <c r="AS200" s="1">
        <f t="shared" si="19"/>
        <v>43830</v>
      </c>
    </row>
    <row r="201" spans="1:68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17"/>
        <v>-2.88</v>
      </c>
      <c r="X201">
        <f t="shared" ref="X201:X219" si="20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15"/>
        <v>-2.2390573017695301</v>
      </c>
      <c r="AF201" s="1">
        <f t="shared" si="18"/>
        <v>43921</v>
      </c>
      <c r="AG201">
        <f t="shared" si="16"/>
        <v>-2.2390573017695301</v>
      </c>
      <c r="AS201" s="1">
        <f t="shared" si="19"/>
        <v>43921</v>
      </c>
      <c r="AT201" s="20" t="s">
        <v>265</v>
      </c>
      <c r="AU201" s="20" t="str">
        <f>"20"&amp;RIGHT(AT201,2)&amp;"Q"&amp;LEFT(AT201,1)</f>
        <v>2020Q1</v>
      </c>
    </row>
    <row r="202" spans="1:68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17"/>
        <v>-4.8800000000000008</v>
      </c>
      <c r="X202">
        <f t="shared" si="20"/>
        <v>-1.68</v>
      </c>
      <c r="Y202">
        <v>0.132070526413814</v>
      </c>
      <c r="Z202">
        <v>-1.9907029082415</v>
      </c>
      <c r="AC202" s="1">
        <v>40086</v>
      </c>
      <c r="AD202">
        <f t="shared" si="15"/>
        <v>-2.2626272918883599</v>
      </c>
      <c r="AF202" s="1">
        <f t="shared" si="18"/>
        <v>44012</v>
      </c>
      <c r="AG202">
        <f t="shared" si="16"/>
        <v>-2.2626272918883599</v>
      </c>
      <c r="AS202" s="1">
        <f t="shared" si="19"/>
        <v>44012</v>
      </c>
      <c r="AT202" s="20" t="s">
        <v>264</v>
      </c>
      <c r="AU202" s="20" t="str">
        <f>"20"&amp;RIGHT(AT202,2)&amp;"Q"&amp;LEFT(AT202,1)</f>
        <v>2020Q2</v>
      </c>
    </row>
    <row r="203" spans="1:68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17"/>
        <v>3.48</v>
      </c>
      <c r="X203">
        <f t="shared" si="20"/>
        <v>-0.24</v>
      </c>
      <c r="Y203">
        <v>0.14535132559919101</v>
      </c>
      <c r="Z203">
        <v>-1.9801807561323399</v>
      </c>
      <c r="AC203" s="1">
        <v>40178</v>
      </c>
      <c r="AD203">
        <f t="shared" si="15"/>
        <v>-2.4513319944479899</v>
      </c>
      <c r="AF203" s="1">
        <f t="shared" si="18"/>
        <v>44104</v>
      </c>
      <c r="AG203">
        <f t="shared" si="16"/>
        <v>-2.4513319944479899</v>
      </c>
      <c r="AS203" s="1">
        <f t="shared" si="19"/>
        <v>44104</v>
      </c>
      <c r="AT203" s="20" t="s">
        <v>263</v>
      </c>
      <c r="AU203" s="20" t="str">
        <f>"20"&amp;RIGHT(AT203,2)&amp;"Q"&amp;LEFT(AT203,1)</f>
        <v>2020Q3</v>
      </c>
      <c r="BE203" s="31" t="s">
        <v>13</v>
      </c>
      <c r="BF203" s="31" t="s">
        <v>375</v>
      </c>
      <c r="BG203" s="31" t="s">
        <v>376</v>
      </c>
      <c r="BH203" t="s">
        <v>13</v>
      </c>
      <c r="BI203" t="s">
        <v>377</v>
      </c>
      <c r="BJ203" t="s">
        <v>378</v>
      </c>
      <c r="BK203" t="s">
        <v>375</v>
      </c>
      <c r="BL203" t="s">
        <v>376</v>
      </c>
      <c r="BM203" t="s">
        <v>379</v>
      </c>
      <c r="BN203" t="s">
        <v>1</v>
      </c>
    </row>
    <row r="204" spans="1:68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17"/>
        <v>-3.36</v>
      </c>
      <c r="X204">
        <f t="shared" si="20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21">+V204</f>
        <v>-1.58196195783803</v>
      </c>
      <c r="AE204">
        <f>+AA204-AB204</f>
        <v>0</v>
      </c>
      <c r="AF204" s="1">
        <f t="shared" si="18"/>
        <v>44196</v>
      </c>
      <c r="AG204">
        <f t="shared" ref="AG204:AG241" si="22">+AD204</f>
        <v>-1.58196195783803</v>
      </c>
      <c r="AS204" s="1">
        <f t="shared" si="19"/>
        <v>44196</v>
      </c>
      <c r="AT204" s="20" t="s">
        <v>262</v>
      </c>
      <c r="AU204" s="20" t="str">
        <f>"20"&amp;RIGHT(AT204,2)&amp;"Q"&amp;LEFT(AT204,1)</f>
        <v>2020Q4</v>
      </c>
      <c r="AV204">
        <f>+AA204</f>
        <v>0</v>
      </c>
      <c r="AW204">
        <f>+AB204</f>
        <v>0</v>
      </c>
      <c r="AX204">
        <f>+AD204</f>
        <v>-1.58196195783803</v>
      </c>
      <c r="AY204">
        <f>+AX204-AE204</f>
        <v>-1.58196195783803</v>
      </c>
      <c r="AZ204">
        <f>+B204*4</f>
        <v>1.28</v>
      </c>
      <c r="BA204">
        <f>+AZ204+BN204</f>
        <v>1.28</v>
      </c>
      <c r="BB204">
        <f>+BL204</f>
        <v>0</v>
      </c>
      <c r="BC204">
        <f>+BK204</f>
        <v>0</v>
      </c>
      <c r="BE204" s="33">
        <v>44196</v>
      </c>
      <c r="BF204" s="31">
        <v>0</v>
      </c>
      <c r="BG204" s="31">
        <v>0</v>
      </c>
      <c r="BH204" s="1">
        <v>44196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</row>
    <row r="205" spans="1:68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17"/>
        <v>-3.12</v>
      </c>
      <c r="X205">
        <f t="shared" si="20"/>
        <v>-3.52</v>
      </c>
      <c r="Y205">
        <v>0.37458054805653701</v>
      </c>
      <c r="Z205">
        <v>-2.0864302359373998</v>
      </c>
      <c r="AA205">
        <f t="shared" ref="AA205:AA218" si="23">+Y205-$Y$204</f>
        <v>0.23424822952813401</v>
      </c>
      <c r="AB205">
        <f t="shared" ref="AB205:AB218" si="24">+Z205-$Z$204</f>
        <v>-0.10230058510579987</v>
      </c>
      <c r="AC205" s="1">
        <v>40359</v>
      </c>
      <c r="AD205">
        <f t="shared" si="21"/>
        <v>-2.20394362936239</v>
      </c>
      <c r="AE205">
        <f t="shared" ref="AE205:AE218" si="25">+AA205-AB205</f>
        <v>0.33654881463393388</v>
      </c>
      <c r="AF205" s="1">
        <f t="shared" si="18"/>
        <v>44286</v>
      </c>
      <c r="AG205">
        <f t="shared" si="22"/>
        <v>-2.20394362936239</v>
      </c>
      <c r="AS205" s="1">
        <f t="shared" si="19"/>
        <v>44286</v>
      </c>
      <c r="AT205" s="20" t="s">
        <v>261</v>
      </c>
      <c r="AU205" s="20" t="str">
        <f>"20"&amp;RIGHT(AT205,2)&amp;"Q"&amp;LEFT(AT205,1)</f>
        <v>2021Q1</v>
      </c>
      <c r="AV205">
        <f t="shared" ref="AV205:AV218" si="26">+AA205</f>
        <v>0.23424822952813401</v>
      </c>
      <c r="AW205">
        <f t="shared" ref="AW205:AW218" si="27">+AB205</f>
        <v>-0.10230058510579987</v>
      </c>
      <c r="AX205">
        <f t="shared" ref="AX205:AX218" si="28">+AD205</f>
        <v>-2.20394362936239</v>
      </c>
      <c r="AY205">
        <f t="shared" ref="AY205:AY218" si="29">+AX205-AE205</f>
        <v>-2.5404924439963237</v>
      </c>
      <c r="AZ205">
        <f t="shared" ref="AZ205:AZ218" si="30">+B205*4</f>
        <v>2.48</v>
      </c>
      <c r="BA205">
        <f>+AZ205+BN205</f>
        <v>3.5818791569834598</v>
      </c>
      <c r="BB205">
        <f>+BL205</f>
        <v>0.27546978924586601</v>
      </c>
      <c r="BC205">
        <f>+BK205</f>
        <v>5.2842172221155299E-3</v>
      </c>
      <c r="BE205" s="33">
        <v>44286</v>
      </c>
      <c r="BF205" s="31">
        <v>-3.5323192865992E-3</v>
      </c>
      <c r="BG205" s="31">
        <v>-0.20481554134444899</v>
      </c>
      <c r="BH205" s="1">
        <v>44286</v>
      </c>
      <c r="BI205">
        <v>-8.413720375E-2</v>
      </c>
      <c r="BJ205">
        <v>-8.3441427145500402E-2</v>
      </c>
      <c r="BK205">
        <v>5.2842172221155299E-3</v>
      </c>
      <c r="BL205">
        <v>0.27546978924586601</v>
      </c>
      <c r="BM205">
        <v>-8.413720375E-2</v>
      </c>
      <c r="BN205">
        <v>1.1018791569834601</v>
      </c>
      <c r="BO205">
        <f>+BN205/4</f>
        <v>0.27546978924586502</v>
      </c>
      <c r="BP205">
        <f>+SUM($BO$205:BO205)</f>
        <v>0.27546978924586502</v>
      </c>
    </row>
    <row r="206" spans="1:68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17"/>
        <v>-1.8</v>
      </c>
      <c r="X206">
        <f t="shared" si="20"/>
        <v>-1.1200000000000001</v>
      </c>
      <c r="Y206">
        <v>0.24991105670196101</v>
      </c>
      <c r="Z206">
        <v>-1.6854719089683701</v>
      </c>
      <c r="AA206">
        <f t="shared" si="23"/>
        <v>0.10957873817355801</v>
      </c>
      <c r="AB206">
        <f t="shared" si="24"/>
        <v>0.29865774186322991</v>
      </c>
      <c r="AC206" s="1">
        <v>40451</v>
      </c>
      <c r="AD206">
        <f t="shared" si="21"/>
        <v>-2.5361337249404601</v>
      </c>
      <c r="AE206">
        <f t="shared" si="25"/>
        <v>-0.1890790036896719</v>
      </c>
      <c r="AF206" s="1">
        <f t="shared" si="18"/>
        <v>44377</v>
      </c>
      <c r="AG206">
        <f t="shared" si="22"/>
        <v>-2.5361337249404601</v>
      </c>
      <c r="AS206" s="1">
        <f t="shared" si="19"/>
        <v>44377</v>
      </c>
      <c r="AT206" s="20" t="s">
        <v>260</v>
      </c>
      <c r="AU206" s="20" t="str">
        <f>"20"&amp;RIGHT(AT206,2)&amp;"Q"&amp;LEFT(AT206,1)</f>
        <v>2021Q2</v>
      </c>
      <c r="AV206">
        <f t="shared" si="26"/>
        <v>0.10957873817355801</v>
      </c>
      <c r="AW206">
        <f t="shared" si="27"/>
        <v>0.29865774186322991</v>
      </c>
      <c r="AX206">
        <f t="shared" si="28"/>
        <v>-2.5361337249404601</v>
      </c>
      <c r="AY206">
        <f t="shared" si="29"/>
        <v>-2.347054721250788</v>
      </c>
      <c r="AZ206">
        <f t="shared" si="30"/>
        <v>8.7200000000000006</v>
      </c>
      <c r="BA206">
        <f>+AZ206+BN206</f>
        <v>7.2449132270498504</v>
      </c>
      <c r="BB206">
        <f>+BL206</f>
        <v>-9.33019039916725E-2</v>
      </c>
      <c r="BC206">
        <f>+BK206</f>
        <v>-1.8593125078471501E-3</v>
      </c>
      <c r="BE206" s="33">
        <v>44377</v>
      </c>
      <c r="BF206" s="31">
        <v>-5.5357904393432298E-3</v>
      </c>
      <c r="BG206" s="31">
        <v>-0.37921807339230201</v>
      </c>
      <c r="BH206" s="1">
        <v>44377</v>
      </c>
      <c r="BI206">
        <v>4.7269750999999999E-2</v>
      </c>
      <c r="BJ206">
        <v>4.68242373953765E-2</v>
      </c>
      <c r="BK206">
        <v>-1.8593125078471501E-3</v>
      </c>
      <c r="BL206">
        <v>-9.33019039916725E-2</v>
      </c>
      <c r="BM206">
        <v>4.7269750999999999E-2</v>
      </c>
      <c r="BN206">
        <v>-1.47508677295015</v>
      </c>
      <c r="BO206">
        <f t="shared" ref="BO206:BO218" si="31">+BN206/4</f>
        <v>-0.3687716932375375</v>
      </c>
      <c r="BP206">
        <f>+SUM($BO$205:BO206)</f>
        <v>-9.3301903991672486E-2</v>
      </c>
    </row>
    <row r="207" spans="1:68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17"/>
        <v>-5.4399999999999995</v>
      </c>
      <c r="X207">
        <f t="shared" si="20"/>
        <v>-3.32</v>
      </c>
      <c r="Y207">
        <v>0.224975772888167</v>
      </c>
      <c r="Z207">
        <v>-1.6943250259965501</v>
      </c>
      <c r="AA207">
        <f t="shared" si="23"/>
        <v>8.4643454359764003E-2</v>
      </c>
      <c r="AB207">
        <f t="shared" si="24"/>
        <v>0.28980462483504987</v>
      </c>
      <c r="AC207" s="1">
        <v>40543</v>
      </c>
      <c r="AD207">
        <f t="shared" si="21"/>
        <v>-2.10827164083434</v>
      </c>
      <c r="AE207">
        <f t="shared" si="25"/>
        <v>-0.20516117047528587</v>
      </c>
      <c r="AF207" s="1">
        <f t="shared" si="18"/>
        <v>44469</v>
      </c>
      <c r="AG207">
        <f t="shared" si="22"/>
        <v>-2.10827164083434</v>
      </c>
      <c r="AS207" s="1">
        <f t="shared" si="19"/>
        <v>44469</v>
      </c>
      <c r="AT207" s="20" t="s">
        <v>259</v>
      </c>
      <c r="AU207" s="20" t="str">
        <f>"20"&amp;RIGHT(AT207,2)&amp;"Q"&amp;LEFT(AT207,1)</f>
        <v>2021Q3</v>
      </c>
      <c r="AV207">
        <f t="shared" si="26"/>
        <v>8.4643454359764003E-2</v>
      </c>
      <c r="AW207">
        <f t="shared" si="27"/>
        <v>0.28980462483504987</v>
      </c>
      <c r="AX207">
        <f t="shared" si="28"/>
        <v>-2.10827164083434</v>
      </c>
      <c r="AY207">
        <f t="shared" si="29"/>
        <v>-1.9031104703590542</v>
      </c>
      <c r="AZ207">
        <f t="shared" si="30"/>
        <v>7.08</v>
      </c>
      <c r="BA207">
        <f>+AZ207+BN207</f>
        <v>6.7822501996083577</v>
      </c>
      <c r="BB207">
        <f>+BL207</f>
        <v>-0.16773935408958299</v>
      </c>
      <c r="BC207">
        <f>+BK207</f>
        <v>-3.0522907982214699E-3</v>
      </c>
      <c r="BE207" s="33">
        <v>44469</v>
      </c>
      <c r="BF207" s="31">
        <v>-5.78280795892801E-3</v>
      </c>
      <c r="BG207" s="31">
        <v>-0.456012586692433</v>
      </c>
      <c r="BH207" s="1">
        <v>44469</v>
      </c>
      <c r="BI207">
        <v>5.1290292750000001E-2</v>
      </c>
      <c r="BJ207">
        <v>5.0955430307853301E-2</v>
      </c>
      <c r="BK207">
        <v>-3.0522907982214699E-3</v>
      </c>
      <c r="BL207">
        <v>-0.16773935408958299</v>
      </c>
      <c r="BM207">
        <v>5.1290292750000001E-2</v>
      </c>
      <c r="BN207">
        <v>-0.29774980039164201</v>
      </c>
      <c r="BO207">
        <f t="shared" si="31"/>
        <v>-7.4437450097910501E-2</v>
      </c>
      <c r="BP207">
        <f>+SUM($BO$205:BO207)</f>
        <v>-0.16773935408958299</v>
      </c>
    </row>
    <row r="208" spans="1:68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365</v>
      </c>
      <c r="U208" t="s">
        <v>365</v>
      </c>
      <c r="V208">
        <v>-2.6894906956472799</v>
      </c>
      <c r="W208">
        <f t="shared" si="17"/>
        <v>-5.1999999999999993</v>
      </c>
      <c r="X208">
        <f t="shared" si="20"/>
        <v>-3.96</v>
      </c>
      <c r="Y208">
        <v>0.33566261141690201</v>
      </c>
      <c r="Z208">
        <v>-1.5958001715091401</v>
      </c>
      <c r="AA208">
        <f t="shared" si="23"/>
        <v>0.19533029288849901</v>
      </c>
      <c r="AB208">
        <f t="shared" si="24"/>
        <v>0.38832947932245987</v>
      </c>
      <c r="AC208" s="1">
        <v>40633</v>
      </c>
      <c r="AD208">
        <f t="shared" si="21"/>
        <v>-2.6894906956472799</v>
      </c>
      <c r="AE208">
        <f t="shared" si="25"/>
        <v>-0.19299918643396086</v>
      </c>
      <c r="AF208" s="1">
        <f t="shared" si="18"/>
        <v>44561</v>
      </c>
      <c r="AG208">
        <f t="shared" si="22"/>
        <v>-2.6894906956472799</v>
      </c>
      <c r="AS208" s="1">
        <f t="shared" si="19"/>
        <v>44561</v>
      </c>
      <c r="AT208" s="20" t="s">
        <v>258</v>
      </c>
      <c r="AU208" s="20" t="str">
        <f>"20"&amp;RIGHT(AT208,2)&amp;"Q"&amp;LEFT(AT208,1)</f>
        <v>2021Q4</v>
      </c>
      <c r="AV208">
        <f t="shared" si="26"/>
        <v>0.19533029288849901</v>
      </c>
      <c r="AW208">
        <f t="shared" si="27"/>
        <v>0.38832947932245987</v>
      </c>
      <c r="AX208">
        <f t="shared" si="28"/>
        <v>-2.6894906956472799</v>
      </c>
      <c r="AY208">
        <f t="shared" si="29"/>
        <v>-2.4964915092133193</v>
      </c>
      <c r="AZ208">
        <f t="shared" si="30"/>
        <v>2.72</v>
      </c>
      <c r="BA208">
        <f>+AZ208+BN208</f>
        <v>2.6183928646705112</v>
      </c>
      <c r="BB208">
        <f>+BL208</f>
        <v>-0.193141137921955</v>
      </c>
      <c r="BC208">
        <f>+BK208</f>
        <v>-3.5603855112989699E-3</v>
      </c>
      <c r="BE208" s="33">
        <v>44561</v>
      </c>
      <c r="BF208" s="31">
        <v>-1.09647116164414E-3</v>
      </c>
      <c r="BG208" s="31">
        <v>-0.22271519466866599</v>
      </c>
      <c r="BH208" s="1">
        <v>44561</v>
      </c>
      <c r="BI208">
        <v>4.8249796499999997E-2</v>
      </c>
      <c r="BJ208">
        <v>4.7895443002780098E-2</v>
      </c>
      <c r="BK208">
        <v>-3.5603855112989699E-3</v>
      </c>
      <c r="BL208">
        <v>-0.193141137921955</v>
      </c>
      <c r="BM208">
        <v>4.8249796499999997E-2</v>
      </c>
      <c r="BN208">
        <v>-0.10160713532948901</v>
      </c>
      <c r="BO208">
        <f t="shared" si="31"/>
        <v>-2.5401783832372252E-2</v>
      </c>
      <c r="BP208">
        <f>+SUM($BO$205:BO208)</f>
        <v>-0.19314113792195525</v>
      </c>
    </row>
    <row r="209" spans="1:68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365</v>
      </c>
      <c r="R209" t="s">
        <v>365</v>
      </c>
      <c r="S209" t="s">
        <v>365</v>
      </c>
      <c r="T209" t="s">
        <v>365</v>
      </c>
      <c r="U209" t="s">
        <v>365</v>
      </c>
      <c r="V209">
        <v>-3.0381609415747102</v>
      </c>
      <c r="W209">
        <f t="shared" si="17"/>
        <v>-6.1999999999999993</v>
      </c>
      <c r="X209">
        <f t="shared" si="20"/>
        <v>-4.9600000000000009</v>
      </c>
      <c r="Y209">
        <v>0.56492324536174499</v>
      </c>
      <c r="Z209">
        <v>-1.3142906826598</v>
      </c>
      <c r="AA209">
        <f t="shared" si="23"/>
        <v>0.42459092683334199</v>
      </c>
      <c r="AB209">
        <f t="shared" si="24"/>
        <v>0.6698389681718</v>
      </c>
      <c r="AC209" s="1">
        <v>40724</v>
      </c>
      <c r="AD209">
        <f t="shared" si="21"/>
        <v>-3.0381609415747102</v>
      </c>
      <c r="AE209">
        <f t="shared" si="25"/>
        <v>-0.24524804133845801</v>
      </c>
      <c r="AF209" s="1">
        <f t="shared" si="18"/>
        <v>44651</v>
      </c>
      <c r="AG209">
        <f t="shared" si="22"/>
        <v>-3.0381609415747102</v>
      </c>
      <c r="AS209" s="1">
        <f t="shared" si="19"/>
        <v>44651</v>
      </c>
      <c r="AT209" s="20" t="s">
        <v>257</v>
      </c>
      <c r="AU209" s="20" t="str">
        <f>"20"&amp;RIGHT(AT209,2)&amp;"Q"&amp;LEFT(AT209,1)</f>
        <v>2022Q1</v>
      </c>
      <c r="AV209">
        <f t="shared" si="26"/>
        <v>0.42459092683334199</v>
      </c>
      <c r="AW209">
        <f t="shared" si="27"/>
        <v>0.6698389681718</v>
      </c>
      <c r="AX209">
        <f t="shared" si="28"/>
        <v>-3.0381609415747102</v>
      </c>
      <c r="AY209">
        <f t="shared" si="29"/>
        <v>-2.792912900236252</v>
      </c>
      <c r="AZ209">
        <f t="shared" si="30"/>
        <v>1.28</v>
      </c>
      <c r="BA209">
        <f>+AZ209+BN209</f>
        <v>1.0359199703413031</v>
      </c>
      <c r="BB209">
        <f>+BL209</f>
        <v>-0.25416114533662998</v>
      </c>
      <c r="BC209">
        <f>+BK209</f>
        <v>-4.8524271213258603E-3</v>
      </c>
      <c r="BE209" s="33">
        <v>44651</v>
      </c>
      <c r="BF209" s="31">
        <v>-2.1805432829791801E-2</v>
      </c>
      <c r="BG209" s="31">
        <v>-1.3704582216826899</v>
      </c>
      <c r="BH209" s="1">
        <v>44651</v>
      </c>
      <c r="BI209">
        <v>6.131201025E-2</v>
      </c>
      <c r="BJ209">
        <v>6.0809173625265903E-2</v>
      </c>
      <c r="BK209">
        <v>-4.8524271213258603E-3</v>
      </c>
      <c r="BL209">
        <v>-0.25416114533662998</v>
      </c>
      <c r="BM209">
        <v>6.131201025E-2</v>
      </c>
      <c r="BN209">
        <v>-0.24408002965869699</v>
      </c>
      <c r="BO209">
        <f t="shared" si="31"/>
        <v>-6.1020007414674247E-2</v>
      </c>
      <c r="BP209">
        <f>+SUM($BO$205:BO209)</f>
        <v>-0.25416114533662948</v>
      </c>
    </row>
    <row r="210" spans="1:68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365</v>
      </c>
      <c r="Q210" t="s">
        <v>365</v>
      </c>
      <c r="R210" t="s">
        <v>365</v>
      </c>
      <c r="S210" t="s">
        <v>365</v>
      </c>
      <c r="T210" t="s">
        <v>365</v>
      </c>
      <c r="U210" t="s">
        <v>365</v>
      </c>
      <c r="V210">
        <v>-3.2353154228082901</v>
      </c>
      <c r="W210">
        <f t="shared" si="17"/>
        <v>-5.48</v>
      </c>
      <c r="X210">
        <f t="shared" si="20"/>
        <v>-6.76</v>
      </c>
      <c r="Y210">
        <v>0.56545872039776901</v>
      </c>
      <c r="Z210">
        <v>-0.894105908021392</v>
      </c>
      <c r="AA210">
        <f t="shared" si="23"/>
        <v>0.42512640186936601</v>
      </c>
      <c r="AB210">
        <f t="shared" si="24"/>
        <v>1.090023742810208</v>
      </c>
      <c r="AC210" s="1">
        <v>40816</v>
      </c>
      <c r="AD210">
        <f t="shared" si="21"/>
        <v>-3.2353154228082901</v>
      </c>
      <c r="AE210">
        <f t="shared" si="25"/>
        <v>-0.66489734094084196</v>
      </c>
      <c r="AF210" s="1">
        <f t="shared" si="18"/>
        <v>44742</v>
      </c>
      <c r="AG210">
        <f t="shared" si="22"/>
        <v>-3.2353154228082901</v>
      </c>
      <c r="AS210" s="1">
        <f t="shared" si="19"/>
        <v>44742</v>
      </c>
      <c r="AT210" s="20" t="s">
        <v>256</v>
      </c>
      <c r="AU210" s="20" t="str">
        <f>"20"&amp;RIGHT(AT210,2)&amp;"Q"&amp;LEFT(AT210,1)</f>
        <v>2022Q2</v>
      </c>
      <c r="AV210">
        <f t="shared" si="26"/>
        <v>0.42512640186936601</v>
      </c>
      <c r="AW210">
        <f t="shared" si="27"/>
        <v>1.090023742810208</v>
      </c>
      <c r="AX210">
        <f t="shared" si="28"/>
        <v>-3.2353154228082901</v>
      </c>
      <c r="AY210">
        <f t="shared" si="29"/>
        <v>-2.570418081867448</v>
      </c>
      <c r="AZ210">
        <f t="shared" si="30"/>
        <v>2.4</v>
      </c>
      <c r="BA210">
        <f>+AZ210+BN210</f>
        <v>0.94014872822139983</v>
      </c>
      <c r="BB210">
        <f>+BL210</f>
        <v>-0.61912396328128105</v>
      </c>
      <c r="BC210">
        <f>+BK210</f>
        <v>-1.19735862118518E-2</v>
      </c>
      <c r="BE210" s="33">
        <v>44742</v>
      </c>
      <c r="BF210" s="31">
        <v>-4.0807461792408302E-2</v>
      </c>
      <c r="BG210" s="31">
        <v>-2.7916191734804898</v>
      </c>
      <c r="BH210" s="1">
        <v>44742</v>
      </c>
      <c r="BI210">
        <v>0.16622433524999999</v>
      </c>
      <c r="BJ210">
        <v>0.16483505440174001</v>
      </c>
      <c r="BK210">
        <v>-1.19735862118518E-2</v>
      </c>
      <c r="BL210">
        <v>-0.61912396328128105</v>
      </c>
      <c r="BM210">
        <v>0.16622433524999999</v>
      </c>
      <c r="BN210">
        <v>-1.4598512717786001</v>
      </c>
      <c r="BO210">
        <f t="shared" si="31"/>
        <v>-0.36496281794465002</v>
      </c>
      <c r="BP210">
        <f>+SUM($BO$205:BO210)</f>
        <v>-0.6191239632812795</v>
      </c>
    </row>
    <row r="211" spans="1:68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365</v>
      </c>
      <c r="Q211" t="s">
        <v>365</v>
      </c>
      <c r="R211" t="s">
        <v>365</v>
      </c>
      <c r="S211" t="s">
        <v>365</v>
      </c>
      <c r="T211" t="s">
        <v>365</v>
      </c>
      <c r="U211" t="s">
        <v>365</v>
      </c>
      <c r="V211">
        <v>-3.5064340141483101</v>
      </c>
      <c r="W211">
        <f t="shared" si="17"/>
        <v>-5</v>
      </c>
      <c r="X211">
        <f t="shared" si="20"/>
        <v>-7.28</v>
      </c>
      <c r="Y211">
        <v>0.72362624802787301</v>
      </c>
      <c r="Z211">
        <v>-0.57514778343815798</v>
      </c>
      <c r="AA211">
        <f t="shared" si="23"/>
        <v>0.58329392949947001</v>
      </c>
      <c r="AB211">
        <f t="shared" si="24"/>
        <v>1.408981867393442</v>
      </c>
      <c r="AC211" s="1">
        <v>40908</v>
      </c>
      <c r="AD211">
        <f t="shared" si="21"/>
        <v>-3.5064340141483101</v>
      </c>
      <c r="AE211">
        <f t="shared" si="25"/>
        <v>-0.82568793789397199</v>
      </c>
      <c r="AF211" s="1">
        <f t="shared" si="18"/>
        <v>44834</v>
      </c>
      <c r="AG211">
        <f t="shared" si="22"/>
        <v>-3.5064340141483101</v>
      </c>
      <c r="AS211" s="1">
        <f t="shared" si="19"/>
        <v>44834</v>
      </c>
      <c r="AT211" s="20" t="s">
        <v>255</v>
      </c>
      <c r="AU211" s="20" t="str">
        <f>"20"&amp;RIGHT(AT211,2)&amp;"Q"&amp;LEFT(AT211,1)</f>
        <v>2022Q3</v>
      </c>
      <c r="AV211">
        <f t="shared" si="26"/>
        <v>0.58329392949947001</v>
      </c>
      <c r="AW211">
        <f t="shared" si="27"/>
        <v>1.408981867393442</v>
      </c>
      <c r="AX211">
        <f t="shared" si="28"/>
        <v>-3.5064340141483101</v>
      </c>
      <c r="AY211">
        <f t="shared" si="29"/>
        <v>-2.680746076254338</v>
      </c>
      <c r="AZ211">
        <f t="shared" si="30"/>
        <v>1.64</v>
      </c>
      <c r="BA211">
        <f>+AZ211+BN211</f>
        <v>0.75082667421744986</v>
      </c>
      <c r="BB211">
        <f>+BL211</f>
        <v>-0.84141729472691895</v>
      </c>
      <c r="BC211">
        <f>+BK211</f>
        <v>-1.6283191307747101E-2</v>
      </c>
      <c r="BE211" s="33">
        <v>44834</v>
      </c>
      <c r="BF211" s="31">
        <v>-6.1391581086356201E-2</v>
      </c>
      <c r="BG211" s="31">
        <v>-4.4598596677755999</v>
      </c>
      <c r="BH211" s="1">
        <v>44834</v>
      </c>
      <c r="BI211">
        <v>0.20642198449999999</v>
      </c>
      <c r="BJ211">
        <v>0.204738264845755</v>
      </c>
      <c r="BK211">
        <v>-1.6283191307747101E-2</v>
      </c>
      <c r="BL211">
        <v>-0.84141729472691895</v>
      </c>
      <c r="BM211">
        <v>0.20642198449999999</v>
      </c>
      <c r="BN211">
        <v>-0.88917332578255004</v>
      </c>
      <c r="BO211">
        <f t="shared" si="31"/>
        <v>-0.22229333144563751</v>
      </c>
      <c r="BP211">
        <f>+SUM($BO$205:BO211)</f>
        <v>-0.84141729472691695</v>
      </c>
    </row>
    <row r="212" spans="1:68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365</v>
      </c>
      <c r="Q212" t="s">
        <v>365</v>
      </c>
      <c r="R212" t="s">
        <v>365</v>
      </c>
      <c r="S212" t="s">
        <v>365</v>
      </c>
      <c r="T212" t="s">
        <v>365</v>
      </c>
      <c r="U212" t="s">
        <v>365</v>
      </c>
      <c r="V212">
        <v>-3.0817770044883401</v>
      </c>
      <c r="W212">
        <f t="shared" si="17"/>
        <v>-6.08</v>
      </c>
      <c r="X212">
        <f t="shared" si="20"/>
        <v>-6.4799999999999995</v>
      </c>
      <c r="Y212">
        <v>0.85428580240461605</v>
      </c>
      <c r="Z212">
        <v>-0.56063886517506101</v>
      </c>
      <c r="AA212">
        <f t="shared" si="23"/>
        <v>0.71395348387621305</v>
      </c>
      <c r="AB212">
        <f t="shared" si="24"/>
        <v>1.4234907856565391</v>
      </c>
      <c r="AC212" s="1">
        <v>40999</v>
      </c>
      <c r="AD212">
        <f t="shared" si="21"/>
        <v>-3.0817770044883401</v>
      </c>
      <c r="AE212">
        <f t="shared" si="25"/>
        <v>-0.70953730178032604</v>
      </c>
      <c r="AF212" s="1">
        <f t="shared" si="18"/>
        <v>44926</v>
      </c>
      <c r="AG212">
        <f t="shared" si="22"/>
        <v>-3.0817770044883401</v>
      </c>
      <c r="AS212" s="1">
        <f t="shared" si="19"/>
        <v>44926</v>
      </c>
      <c r="AT212" s="20" t="s">
        <v>254</v>
      </c>
      <c r="AU212" s="20" t="str">
        <f>"20"&amp;RIGHT(AT212,2)&amp;"Q"&amp;LEFT(AT212,1)</f>
        <v>2022Q4</v>
      </c>
      <c r="AV212">
        <f t="shared" si="26"/>
        <v>0.71395348387621305</v>
      </c>
      <c r="AW212">
        <f t="shared" si="27"/>
        <v>1.4234907856565391</v>
      </c>
      <c r="AX212">
        <f t="shared" si="28"/>
        <v>-3.0817770044883401</v>
      </c>
      <c r="AY212">
        <f t="shared" si="29"/>
        <v>-2.372239702708014</v>
      </c>
      <c r="AZ212">
        <f t="shared" si="30"/>
        <v>-1.1200000000000001</v>
      </c>
      <c r="BA212">
        <f>+AZ212+BN212</f>
        <v>-1.0711405421320919</v>
      </c>
      <c r="BB212">
        <f>+BL212</f>
        <v>-0.829202430259942</v>
      </c>
      <c r="BC212">
        <f>+BK212</f>
        <v>-1.6284645235342999E-2</v>
      </c>
      <c r="BE212" s="33">
        <v>44926</v>
      </c>
      <c r="BF212" s="31">
        <v>-7.3287885696326702E-2</v>
      </c>
      <c r="BG212" s="31">
        <v>-5.7431349813391002</v>
      </c>
      <c r="BH212" s="1">
        <v>44926</v>
      </c>
      <c r="BI212">
        <v>0.1773843255</v>
      </c>
      <c r="BJ212">
        <v>0.175870936638893</v>
      </c>
      <c r="BK212">
        <v>-1.6284645235342999E-2</v>
      </c>
      <c r="BL212">
        <v>-0.829202430259942</v>
      </c>
      <c r="BM212">
        <v>0.177384325499999</v>
      </c>
      <c r="BN212">
        <v>4.8859457867908199E-2</v>
      </c>
      <c r="BO212">
        <f t="shared" si="31"/>
        <v>1.221486446697705E-2</v>
      </c>
      <c r="BP212">
        <f>+SUM($BO$205:BO212)</f>
        <v>-0.82920243025993989</v>
      </c>
    </row>
    <row r="213" spans="1:68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365</v>
      </c>
      <c r="Q213" t="s">
        <v>365</v>
      </c>
      <c r="R213" t="s">
        <v>365</v>
      </c>
      <c r="S213" t="s">
        <v>365</v>
      </c>
      <c r="T213" t="s">
        <v>365</v>
      </c>
      <c r="U213" t="s">
        <v>365</v>
      </c>
      <c r="V213">
        <v>-2.00973089191706</v>
      </c>
      <c r="W213">
        <f t="shared" si="17"/>
        <v>-5.52</v>
      </c>
      <c r="X213">
        <f t="shared" si="20"/>
        <v>-4.7200000000000006</v>
      </c>
      <c r="Y213">
        <v>0.79960868247082695</v>
      </c>
      <c r="Z213">
        <v>-0.45264059965891201</v>
      </c>
      <c r="AA213">
        <f t="shared" si="23"/>
        <v>0.65927636394242395</v>
      </c>
      <c r="AB213">
        <f t="shared" si="24"/>
        <v>1.531489051172688</v>
      </c>
      <c r="AC213" s="1">
        <v>41090</v>
      </c>
      <c r="AD213">
        <f t="shared" si="21"/>
        <v>-2.00973089191706</v>
      </c>
      <c r="AE213">
        <f t="shared" si="25"/>
        <v>-0.87221268723026402</v>
      </c>
      <c r="AF213" s="1">
        <f t="shared" si="18"/>
        <v>45016</v>
      </c>
      <c r="AG213">
        <f t="shared" si="22"/>
        <v>-2.00973089191706</v>
      </c>
      <c r="AS213" s="1">
        <f t="shared" si="19"/>
        <v>45016</v>
      </c>
      <c r="AT213" s="20" t="s">
        <v>253</v>
      </c>
      <c r="AU213" s="20" t="str">
        <f>"20"&amp;RIGHT(AT213,2)&amp;"Q"&amp;LEFT(AT213,1)</f>
        <v>2023Q1</v>
      </c>
      <c r="AV213">
        <f t="shared" si="26"/>
        <v>0.65927636394242395</v>
      </c>
      <c r="AW213">
        <f t="shared" si="27"/>
        <v>1.531489051172688</v>
      </c>
      <c r="AX213">
        <f t="shared" si="28"/>
        <v>-2.00973089191706</v>
      </c>
      <c r="AY213">
        <f t="shared" si="29"/>
        <v>-1.137518204686796</v>
      </c>
      <c r="AZ213">
        <f t="shared" si="30"/>
        <v>-1</v>
      </c>
      <c r="BA213">
        <f>+AZ213+BN213</f>
        <v>-1.654960909855627</v>
      </c>
      <c r="BB213">
        <f>+BL213</f>
        <v>-0.99294265772384904</v>
      </c>
      <c r="BC213">
        <f>+BK213</f>
        <v>-1.98055550381179E-2</v>
      </c>
      <c r="BE213" s="33">
        <v>45016</v>
      </c>
      <c r="BF213" s="31">
        <v>-9.4515165611045504E-2</v>
      </c>
      <c r="BG213" s="31">
        <v>-7.5008352217164402</v>
      </c>
      <c r="BH213" s="1">
        <v>45016</v>
      </c>
      <c r="BI213">
        <v>0.21805317175</v>
      </c>
      <c r="BJ213">
        <v>0.21608449359519399</v>
      </c>
      <c r="BK213">
        <v>-1.98055550381179E-2</v>
      </c>
      <c r="BL213">
        <v>-0.99294265772384904</v>
      </c>
      <c r="BM213">
        <v>0.21805317175</v>
      </c>
      <c r="BN213">
        <v>-0.65496090985562705</v>
      </c>
      <c r="BO213">
        <f t="shared" si="31"/>
        <v>-0.16374022746390676</v>
      </c>
      <c r="BP213">
        <f>+SUM($BO$205:BO213)</f>
        <v>-0.99294265772384671</v>
      </c>
    </row>
    <row r="214" spans="1:68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365</v>
      </c>
      <c r="Q214" t="s">
        <v>365</v>
      </c>
      <c r="R214" t="s">
        <v>365</v>
      </c>
      <c r="S214" t="s">
        <v>365</v>
      </c>
      <c r="T214" t="s">
        <v>365</v>
      </c>
      <c r="U214" t="s">
        <v>365</v>
      </c>
      <c r="V214">
        <v>-0.83443293557340303</v>
      </c>
      <c r="W214">
        <f t="shared" si="17"/>
        <v>-1.2400000000000002</v>
      </c>
      <c r="X214">
        <f t="shared" si="20"/>
        <v>-1.6399999999999997</v>
      </c>
      <c r="Y214">
        <v>0.61069929190129901</v>
      </c>
      <c r="Z214">
        <v>-0.35155928302460399</v>
      </c>
      <c r="AA214">
        <f t="shared" si="23"/>
        <v>0.47036697337289601</v>
      </c>
      <c r="AB214">
        <f t="shared" si="24"/>
        <v>1.632570367806996</v>
      </c>
      <c r="AC214" s="1">
        <v>41182</v>
      </c>
      <c r="AD214">
        <f t="shared" si="21"/>
        <v>-0.83443293557340303</v>
      </c>
      <c r="AE214">
        <f t="shared" si="25"/>
        <v>-1.1622033944340999</v>
      </c>
      <c r="AF214" s="1">
        <f t="shared" si="18"/>
        <v>45107</v>
      </c>
      <c r="AG214">
        <f t="shared" si="22"/>
        <v>-0.83443293557340303</v>
      </c>
      <c r="AS214" s="1">
        <f t="shared" si="19"/>
        <v>45107</v>
      </c>
      <c r="AT214" s="20" t="s">
        <v>252</v>
      </c>
      <c r="AU214" s="20" t="str">
        <f>"20"&amp;RIGHT(AT214,2)&amp;"Q"&amp;LEFT(AT214,1)</f>
        <v>2023Q2</v>
      </c>
      <c r="AV214">
        <f t="shared" si="26"/>
        <v>0.47036697337289601</v>
      </c>
      <c r="AW214">
        <f t="shared" si="27"/>
        <v>1.632570367806996</v>
      </c>
      <c r="AX214">
        <f t="shared" si="28"/>
        <v>-0.83443293557340303</v>
      </c>
      <c r="AY214">
        <f t="shared" si="29"/>
        <v>0.32777045886069689</v>
      </c>
      <c r="AZ214">
        <f t="shared" si="30"/>
        <v>-0.12</v>
      </c>
      <c r="BA214">
        <f>+AZ214+BN214</f>
        <v>-1.2846107065397301</v>
      </c>
      <c r="BB214">
        <f>+BL214</f>
        <v>-1.28409533435878</v>
      </c>
      <c r="BC214">
        <f>+BK214</f>
        <v>-2.5638714565452098E-2</v>
      </c>
      <c r="BE214" s="33">
        <v>45107</v>
      </c>
      <c r="BF214" s="31">
        <v>-0.116526944242418</v>
      </c>
      <c r="BG214" s="31">
        <v>-9.4393635759085903</v>
      </c>
      <c r="BH214" s="1">
        <v>45107</v>
      </c>
      <c r="BI214">
        <v>0.29055084874999998</v>
      </c>
      <c r="BJ214">
        <v>0.28795437275883501</v>
      </c>
      <c r="BK214">
        <v>-2.5638714565452098E-2</v>
      </c>
      <c r="BL214">
        <v>-1.28409533435878</v>
      </c>
      <c r="BM214">
        <v>0.29055084874999998</v>
      </c>
      <c r="BN214">
        <v>-1.16461070653973</v>
      </c>
      <c r="BO214">
        <f t="shared" si="31"/>
        <v>-0.29115267663493249</v>
      </c>
      <c r="BP214">
        <f>+SUM($BO$205:BO214)</f>
        <v>-1.2840953343587791</v>
      </c>
    </row>
    <row r="215" spans="1:68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365</v>
      </c>
      <c r="Q215" t="s">
        <v>365</v>
      </c>
      <c r="R215" t="s">
        <v>365</v>
      </c>
      <c r="S215" t="s">
        <v>365</v>
      </c>
      <c r="T215" t="s">
        <v>365</v>
      </c>
      <c r="U215" t="s">
        <v>365</v>
      </c>
      <c r="V215">
        <v>0.38792714878275802</v>
      </c>
      <c r="W215">
        <f t="shared" si="17"/>
        <v>0.7200000000000002</v>
      </c>
      <c r="X215">
        <f t="shared" si="20"/>
        <v>0.28000000000000025</v>
      </c>
      <c r="Y215">
        <v>0.41360422212446801</v>
      </c>
      <c r="Z215">
        <v>-0.18982308031747</v>
      </c>
      <c r="AA215">
        <f t="shared" si="23"/>
        <v>0.27327190359606501</v>
      </c>
      <c r="AB215">
        <f t="shared" si="24"/>
        <v>1.7943065705141299</v>
      </c>
      <c r="AC215" s="1">
        <v>41274</v>
      </c>
      <c r="AD215">
        <f t="shared" si="21"/>
        <v>0.38792714878275802</v>
      </c>
      <c r="AE215">
        <f t="shared" si="25"/>
        <v>-1.521034666918065</v>
      </c>
      <c r="AF215" s="1">
        <f t="shared" si="18"/>
        <v>45199</v>
      </c>
      <c r="AG215">
        <f t="shared" si="22"/>
        <v>0.38792714878275802</v>
      </c>
      <c r="AS215" s="1">
        <f t="shared" si="19"/>
        <v>45199</v>
      </c>
      <c r="AT215" s="20" t="s">
        <v>251</v>
      </c>
      <c r="AU215" s="20" t="str">
        <f>"20"&amp;RIGHT(AT215,2)&amp;"Q"&amp;LEFT(AT215,1)</f>
        <v>2023Q3</v>
      </c>
      <c r="AV215">
        <f t="shared" si="26"/>
        <v>0.27327190359606501</v>
      </c>
      <c r="AW215">
        <f t="shared" si="27"/>
        <v>1.7943065705141299</v>
      </c>
      <c r="AX215">
        <f t="shared" si="28"/>
        <v>0.38792714878275802</v>
      </c>
      <c r="AY215">
        <f t="shared" si="29"/>
        <v>1.908961815700823</v>
      </c>
      <c r="AZ215">
        <f t="shared" si="30"/>
        <v>-0.68</v>
      </c>
      <c r="BA215">
        <f>+AZ215+BN215</f>
        <v>-2.21359254219202</v>
      </c>
      <c r="BB215">
        <f>+BL215</f>
        <v>-1.66749346990679</v>
      </c>
      <c r="BC215">
        <f>+BK215</f>
        <v>-3.3172774819135803E-2</v>
      </c>
      <c r="BE215" s="33">
        <v>45199</v>
      </c>
      <c r="BF215" s="31">
        <v>-0.14750559880758099</v>
      </c>
      <c r="BG215" s="31">
        <v>-11.9831657404055</v>
      </c>
      <c r="BH215" s="1">
        <v>45199</v>
      </c>
      <c r="BI215">
        <v>0.38025866674999997</v>
      </c>
      <c r="BJ215">
        <v>0.37689943397279901</v>
      </c>
      <c r="BK215">
        <v>-3.3172774819135803E-2</v>
      </c>
      <c r="BL215">
        <v>-1.66749346990679</v>
      </c>
      <c r="BM215">
        <v>0.38025866674999997</v>
      </c>
      <c r="BN215">
        <v>-1.53359254219202</v>
      </c>
      <c r="BO215">
        <f t="shared" si="31"/>
        <v>-0.383398135548005</v>
      </c>
      <c r="BP215">
        <f>+SUM($BO$205:BO215)</f>
        <v>-1.667493469906784</v>
      </c>
    </row>
    <row r="216" spans="1:68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365</v>
      </c>
      <c r="Q216" t="s">
        <v>365</v>
      </c>
      <c r="R216" t="s">
        <v>365</v>
      </c>
      <c r="S216" t="s">
        <v>365</v>
      </c>
      <c r="T216" t="s">
        <v>365</v>
      </c>
      <c r="U216" t="s">
        <v>365</v>
      </c>
      <c r="V216">
        <v>1.16887252737119</v>
      </c>
      <c r="W216">
        <f t="shared" si="17"/>
        <v>-0.5600000000000005</v>
      </c>
      <c r="X216">
        <f t="shared" si="20"/>
        <v>1.9999999999999998</v>
      </c>
      <c r="Y216">
        <v>0.24082481117419599</v>
      </c>
      <c r="Z216">
        <v>-0.1411919382905</v>
      </c>
      <c r="AA216">
        <f t="shared" si="23"/>
        <v>0.10049249264579299</v>
      </c>
      <c r="AB216">
        <f t="shared" si="24"/>
        <v>1.8429377125410999</v>
      </c>
      <c r="AC216" s="1">
        <v>41364</v>
      </c>
      <c r="AD216">
        <f t="shared" si="21"/>
        <v>1.16887252737119</v>
      </c>
      <c r="AE216">
        <f t="shared" si="25"/>
        <v>-1.7424452198953069</v>
      </c>
      <c r="AF216" s="1">
        <f t="shared" si="18"/>
        <v>45291</v>
      </c>
      <c r="AG216">
        <f t="shared" si="22"/>
        <v>1.16887252737119</v>
      </c>
      <c r="AS216" s="1">
        <f t="shared" si="19"/>
        <v>45291</v>
      </c>
      <c r="AT216" s="20" t="s">
        <v>250</v>
      </c>
      <c r="AU216" s="20" t="str">
        <f>"20"&amp;RIGHT(AT216,2)&amp;"Q"&amp;LEFT(AT216,1)</f>
        <v>2023Q4</v>
      </c>
      <c r="AV216">
        <f t="shared" si="26"/>
        <v>0.10049249264579299</v>
      </c>
      <c r="AW216">
        <f t="shared" si="27"/>
        <v>1.8429377125410999</v>
      </c>
      <c r="AX216">
        <f t="shared" si="28"/>
        <v>1.16887252737119</v>
      </c>
      <c r="AY216">
        <f t="shared" si="29"/>
        <v>2.9113177472664971</v>
      </c>
      <c r="AZ216">
        <f t="shared" si="30"/>
        <v>-0.6</v>
      </c>
      <c r="BA216">
        <f>+AZ216+BN216</f>
        <v>-1.8169322430171402</v>
      </c>
      <c r="BB216">
        <f>+BL216</f>
        <v>-1.9717265306610701</v>
      </c>
      <c r="BC216">
        <f>+BK216</f>
        <v>-3.9208994470956597E-2</v>
      </c>
      <c r="BE216" s="33">
        <v>45291</v>
      </c>
      <c r="BF216" s="31">
        <v>-0.16065267502970301</v>
      </c>
      <c r="BG216" s="31">
        <v>-13.688715647715201</v>
      </c>
      <c r="BH216" s="1">
        <v>45291</v>
      </c>
      <c r="BI216">
        <v>0.435611305</v>
      </c>
      <c r="BJ216">
        <v>0.43175366324708703</v>
      </c>
      <c r="BK216">
        <v>-3.9208994470956597E-2</v>
      </c>
      <c r="BL216">
        <v>-1.9717265306610701</v>
      </c>
      <c r="BM216">
        <v>0.435611305</v>
      </c>
      <c r="BN216">
        <v>-1.2169322430171401</v>
      </c>
      <c r="BO216">
        <f t="shared" si="31"/>
        <v>-0.30423306075428502</v>
      </c>
      <c r="BP216">
        <f>+SUM($BO$205:BO216)</f>
        <v>-1.9717265306610692</v>
      </c>
    </row>
    <row r="217" spans="1:68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365</v>
      </c>
      <c r="Q217" t="s">
        <v>365</v>
      </c>
      <c r="R217" t="s">
        <v>365</v>
      </c>
      <c r="S217" t="s">
        <v>365</v>
      </c>
      <c r="T217" t="s">
        <v>365</v>
      </c>
      <c r="U217" t="s">
        <v>365</v>
      </c>
      <c r="V217">
        <v>1.4854071305884899</v>
      </c>
      <c r="W217">
        <f t="shared" si="17"/>
        <v>1.6399999999999997</v>
      </c>
      <c r="X217">
        <f t="shared" si="20"/>
        <v>0.87999999999999989</v>
      </c>
      <c r="Y217">
        <v>0.23266201188218599</v>
      </c>
      <c r="Z217">
        <v>-0.41984355780035498</v>
      </c>
      <c r="AA217">
        <f t="shared" si="23"/>
        <v>9.2329693353782993E-2</v>
      </c>
      <c r="AB217">
        <f t="shared" si="24"/>
        <v>1.564286093031245</v>
      </c>
      <c r="AC217" s="1">
        <v>41455</v>
      </c>
      <c r="AD217">
        <f t="shared" si="21"/>
        <v>1.4854071305884899</v>
      </c>
      <c r="AE217">
        <f t="shared" si="25"/>
        <v>-1.4719563996774621</v>
      </c>
      <c r="AF217" s="1">
        <f t="shared" si="18"/>
        <v>45382</v>
      </c>
      <c r="AG217">
        <f t="shared" si="22"/>
        <v>1.4854071305884899</v>
      </c>
      <c r="AS217" s="1">
        <f t="shared" si="19"/>
        <v>45382</v>
      </c>
      <c r="AT217" s="20" t="s">
        <v>249</v>
      </c>
      <c r="AU217" s="20" t="str">
        <f>"20"&amp;RIGHT(AT217,2)&amp;"Q"&amp;LEFT(AT217,1)</f>
        <v>2024Q1</v>
      </c>
      <c r="AV217">
        <f t="shared" si="26"/>
        <v>9.2329693353782993E-2</v>
      </c>
      <c r="AW217">
        <f t="shared" si="27"/>
        <v>1.564286093031245</v>
      </c>
      <c r="AX217">
        <f t="shared" si="28"/>
        <v>1.4854071305884899</v>
      </c>
      <c r="AY217">
        <f t="shared" si="29"/>
        <v>2.957363530265952</v>
      </c>
      <c r="AZ217">
        <f t="shared" si="30"/>
        <v>0.96</v>
      </c>
      <c r="BA217">
        <f>+AZ217+BN217</f>
        <v>1.372316845245644</v>
      </c>
      <c r="BB217">
        <f>+BL217</f>
        <v>-1.86864731934966</v>
      </c>
      <c r="BC217">
        <f>+BK217</f>
        <v>-3.7542255466454601E-2</v>
      </c>
      <c r="BE217" s="33">
        <v>45382</v>
      </c>
      <c r="BF217" s="31">
        <v>-0.17745575344290601</v>
      </c>
      <c r="BG217" s="31">
        <v>-15.4130529514148</v>
      </c>
      <c r="BH217" s="1">
        <v>45382</v>
      </c>
      <c r="BI217">
        <v>0.36798910000000001</v>
      </c>
      <c r="BJ217">
        <v>0.36459357998904401</v>
      </c>
      <c r="BK217">
        <v>-3.7542255466454601E-2</v>
      </c>
      <c r="BL217">
        <v>-1.86864731934966</v>
      </c>
      <c r="BM217">
        <v>0.36798910000000001</v>
      </c>
      <c r="BN217">
        <v>0.41231684524564399</v>
      </c>
      <c r="BO217">
        <f t="shared" si="31"/>
        <v>0.103079211311411</v>
      </c>
      <c r="BP217">
        <f>+SUM($BO$205:BO217)</f>
        <v>-1.8686473193496582</v>
      </c>
    </row>
    <row r="218" spans="1:68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365</v>
      </c>
      <c r="Q218" t="s">
        <v>365</v>
      </c>
      <c r="R218" t="s">
        <v>365</v>
      </c>
      <c r="S218" t="s">
        <v>365</v>
      </c>
      <c r="T218" t="s">
        <v>365</v>
      </c>
      <c r="U218" t="s">
        <v>365</v>
      </c>
      <c r="V218">
        <v>1.78517744517305</v>
      </c>
      <c r="W218">
        <f t="shared" si="17"/>
        <v>1.7599999999999998</v>
      </c>
      <c r="X218">
        <f t="shared" si="20"/>
        <v>0.87999999999999989</v>
      </c>
      <c r="Y218">
        <v>7.7974896077871905E-2</v>
      </c>
      <c r="Z218">
        <v>-0.41103897764116898</v>
      </c>
      <c r="AA218">
        <f t="shared" si="23"/>
        <v>-6.2357422450531094E-2</v>
      </c>
      <c r="AB218">
        <f t="shared" si="24"/>
        <v>1.5730906731904311</v>
      </c>
      <c r="AC218" s="1">
        <v>41547</v>
      </c>
      <c r="AD218">
        <f t="shared" si="21"/>
        <v>1.78517744517305</v>
      </c>
      <c r="AE218">
        <f t="shared" si="25"/>
        <v>-1.6354480956409621</v>
      </c>
      <c r="AF218" s="1">
        <f t="shared" si="18"/>
        <v>45473</v>
      </c>
      <c r="AG218">
        <f t="shared" si="22"/>
        <v>1.78517744517305</v>
      </c>
      <c r="AS218" s="1">
        <f t="shared" si="19"/>
        <v>45473</v>
      </c>
      <c r="AT218" s="20" t="s">
        <v>248</v>
      </c>
      <c r="AU218" s="20" t="str">
        <f>"20"&amp;RIGHT(AT218,2)&amp;"Q"&amp;LEFT(AT218,1)</f>
        <v>2024Q2</v>
      </c>
      <c r="AV218">
        <f t="shared" si="26"/>
        <v>-6.2357422450531094E-2</v>
      </c>
      <c r="AW218">
        <f t="shared" si="27"/>
        <v>1.5730906731904311</v>
      </c>
      <c r="AX218">
        <f t="shared" si="28"/>
        <v>1.78517744517305</v>
      </c>
      <c r="AY218">
        <f t="shared" si="29"/>
        <v>3.420625540814012</v>
      </c>
      <c r="AZ218">
        <f t="shared" si="30"/>
        <v>-0.48</v>
      </c>
      <c r="BA218">
        <f>+AZ218+BN218</f>
        <v>-1.1281599819598009</v>
      </c>
      <c r="BB218">
        <f>+BL218</f>
        <v>-2.0306873148396098</v>
      </c>
      <c r="BC218">
        <f>+BK218</f>
        <v>-4.1089874800192501E-2</v>
      </c>
      <c r="BE218" s="33">
        <v>45473</v>
      </c>
      <c r="BF218" s="31">
        <v>-0.18750514284546699</v>
      </c>
      <c r="BG218" s="31">
        <v>-16.712322548559701</v>
      </c>
      <c r="BH218" s="1">
        <v>45473</v>
      </c>
      <c r="BI218">
        <v>0.40886202375000003</v>
      </c>
      <c r="BJ218">
        <v>0.40495101535927402</v>
      </c>
      <c r="BK218">
        <v>-4.1089874800192501E-2</v>
      </c>
      <c r="BL218">
        <v>-2.0306873148396098</v>
      </c>
      <c r="BM218">
        <v>0.40886202375000003</v>
      </c>
      <c r="BN218">
        <v>-0.64815998195980096</v>
      </c>
      <c r="BO218">
        <f t="shared" si="31"/>
        <v>-0.16203999548995024</v>
      </c>
      <c r="BP218">
        <f>+SUM($BO$205:BO218)</f>
        <v>-2.0306873148396085</v>
      </c>
    </row>
    <row r="219" spans="1:68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365</v>
      </c>
      <c r="O219">
        <v>7.0000000000000007E-2</v>
      </c>
      <c r="P219" t="s">
        <v>365</v>
      </c>
      <c r="Q219" t="s">
        <v>365</v>
      </c>
      <c r="R219" t="s">
        <v>365</v>
      </c>
      <c r="S219" t="s">
        <v>365</v>
      </c>
      <c r="T219" t="s">
        <v>365</v>
      </c>
      <c r="U219" t="s">
        <v>365</v>
      </c>
      <c r="V219">
        <v>1.7252790349966101</v>
      </c>
      <c r="W219">
        <f t="shared" si="17"/>
        <v>1.4</v>
      </c>
      <c r="X219">
        <f t="shared" si="20"/>
        <v>0.60000000000000009</v>
      </c>
      <c r="Y219">
        <v>0.144293442886019</v>
      </c>
      <c r="AC219" s="1">
        <v>41639</v>
      </c>
      <c r="AD219">
        <f t="shared" si="21"/>
        <v>1.7252790349966101</v>
      </c>
      <c r="AF219" s="1">
        <f t="shared" si="18"/>
        <v>45565</v>
      </c>
      <c r="AG219">
        <f t="shared" si="22"/>
        <v>1.7252790349966101</v>
      </c>
      <c r="AS219" s="1"/>
      <c r="BE219" s="33"/>
      <c r="BH219" s="34"/>
    </row>
    <row r="220" spans="1:68">
      <c r="AC220" s="1"/>
      <c r="AF220" s="1"/>
      <c r="AS220" s="1"/>
      <c r="BE220" s="33"/>
      <c r="BH220" s="34"/>
    </row>
    <row r="221" spans="1:68">
      <c r="AC221" s="1"/>
      <c r="AF221" s="1"/>
      <c r="AS221" s="1"/>
      <c r="BE221" s="33"/>
      <c r="BH221" s="34"/>
    </row>
    <row r="222" spans="1:68">
      <c r="AC222" s="1"/>
      <c r="AF222" s="1"/>
      <c r="AS222" s="1"/>
      <c r="BE222" s="33"/>
      <c r="BH222" s="34"/>
    </row>
    <row r="223" spans="1:68">
      <c r="AC223" s="1"/>
      <c r="AF223" s="1"/>
      <c r="AS223" s="1"/>
    </row>
    <row r="224" spans="1:68">
      <c r="AC224" s="1"/>
      <c r="AF224" s="1"/>
      <c r="AS224" s="1"/>
    </row>
    <row r="225" spans="29:45">
      <c r="AC225" s="1"/>
      <c r="AF225" s="1"/>
      <c r="AS225" s="1"/>
    </row>
    <row r="226" spans="29:45">
      <c r="AC226" s="1"/>
      <c r="AF226" s="1"/>
      <c r="AS226" s="1"/>
    </row>
    <row r="227" spans="29:45">
      <c r="AC227" s="1"/>
      <c r="AF227" s="1"/>
      <c r="AS227" s="1"/>
    </row>
    <row r="228" spans="29:45">
      <c r="AC228" s="1"/>
      <c r="AF228" s="1"/>
      <c r="AS228" s="1"/>
    </row>
    <row r="229" spans="29:45">
      <c r="AC229" s="1"/>
      <c r="AF229" s="1"/>
      <c r="AS229" s="1"/>
    </row>
    <row r="230" spans="29:45">
      <c r="AC230" s="1"/>
      <c r="AF230" s="1"/>
      <c r="AS230" s="1"/>
    </row>
    <row r="231" spans="29:45">
      <c r="AC231" s="1"/>
      <c r="AF231" s="1"/>
      <c r="AS231" s="1"/>
    </row>
    <row r="232" spans="29:45">
      <c r="AC232" s="1"/>
      <c r="AF232" s="1"/>
      <c r="AS232" s="1"/>
    </row>
    <row r="233" spans="29:45">
      <c r="AC233" s="1"/>
      <c r="AF233" s="1"/>
      <c r="AS233" s="1"/>
    </row>
    <row r="234" spans="29:45">
      <c r="AC234" s="1"/>
      <c r="AF234" s="1"/>
      <c r="AS234" s="1"/>
    </row>
    <row r="235" spans="29:45">
      <c r="AC235" s="1"/>
      <c r="AF235" s="1"/>
      <c r="AS235" s="1"/>
    </row>
    <row r="236" spans="29:45">
      <c r="AC236" s="1"/>
      <c r="AF236" s="1"/>
      <c r="AS236" s="1"/>
    </row>
    <row r="237" spans="29:45">
      <c r="AC237" s="1"/>
      <c r="AF237" s="1"/>
      <c r="AS237" s="1"/>
    </row>
    <row r="238" spans="29:45">
      <c r="AC238" s="1"/>
      <c r="AF238" s="1"/>
      <c r="AS238" s="1"/>
    </row>
    <row r="239" spans="29:45">
      <c r="AC239" s="1"/>
      <c r="AF239" s="1"/>
      <c r="AS239" s="1"/>
    </row>
    <row r="240" spans="29:45">
      <c r="AC240" s="1"/>
      <c r="AF240" s="1"/>
      <c r="AS240" s="1"/>
    </row>
    <row r="241" spans="29:45">
      <c r="AC241" s="1"/>
      <c r="AF241" s="1"/>
      <c r="AS241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F12C6-416D-41B2-A6B9-F7D8E50B3A50}">
  <dimension ref="A1:AE265"/>
  <sheetViews>
    <sheetView workbookViewId="0">
      <selection sqref="A1:AD1048576"/>
    </sheetView>
  </sheetViews>
  <sheetFormatPr defaultRowHeight="15"/>
  <cols>
    <col min="27" max="27" width="15.85546875" bestFit="1" customWidth="1"/>
    <col min="28" max="28" width="16.5703125" bestFit="1" customWidth="1"/>
  </cols>
  <sheetData>
    <row r="1" spans="1:31">
      <c r="A1" t="s">
        <v>0</v>
      </c>
      <c r="B1" t="s">
        <v>1</v>
      </c>
      <c r="C1" t="s">
        <v>348</v>
      </c>
      <c r="D1" t="s">
        <v>349</v>
      </c>
      <c r="E1" t="s">
        <v>2</v>
      </c>
      <c r="F1" t="s">
        <v>350</v>
      </c>
      <c r="G1" t="s">
        <v>3</v>
      </c>
      <c r="H1" t="s">
        <v>351</v>
      </c>
      <c r="I1" t="s">
        <v>352</v>
      </c>
      <c r="J1" t="s">
        <v>353</v>
      </c>
      <c r="K1" t="s">
        <v>4</v>
      </c>
      <c r="L1" t="s">
        <v>5</v>
      </c>
      <c r="M1" t="s">
        <v>354</v>
      </c>
      <c r="N1" t="s">
        <v>355</v>
      </c>
      <c r="O1" t="s">
        <v>356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357</v>
      </c>
      <c r="W1" t="s">
        <v>358</v>
      </c>
      <c r="X1" t="s">
        <v>359</v>
      </c>
      <c r="Y1" t="s">
        <v>360</v>
      </c>
      <c r="Z1" t="s">
        <v>361</v>
      </c>
      <c r="AA1" t="s">
        <v>362</v>
      </c>
      <c r="AB1" t="s">
        <v>363</v>
      </c>
      <c r="AC1" t="s">
        <v>0</v>
      </c>
      <c r="AD1" t="s">
        <v>357</v>
      </c>
      <c r="AE1" t="s">
        <v>364</v>
      </c>
    </row>
    <row r="2" spans="1:31">
      <c r="A2" s="1">
        <v>25749</v>
      </c>
      <c r="B2">
        <v>1.87</v>
      </c>
      <c r="C2" t="s">
        <v>365</v>
      </c>
      <c r="D2">
        <v>2.62</v>
      </c>
      <c r="E2">
        <v>1.81</v>
      </c>
      <c r="F2" t="s">
        <v>365</v>
      </c>
      <c r="G2">
        <v>1.99</v>
      </c>
      <c r="H2">
        <v>0.57999999999999996</v>
      </c>
      <c r="I2">
        <v>5.67</v>
      </c>
      <c r="J2" t="s">
        <v>365</v>
      </c>
      <c r="K2" t="s">
        <v>365</v>
      </c>
      <c r="L2">
        <v>2.06</v>
      </c>
      <c r="M2" t="s">
        <v>365</v>
      </c>
      <c r="N2" t="s">
        <v>365</v>
      </c>
      <c r="O2" t="s">
        <v>365</v>
      </c>
      <c r="P2" t="s">
        <v>365</v>
      </c>
      <c r="Q2" t="s">
        <v>365</v>
      </c>
      <c r="R2" t="s">
        <v>365</v>
      </c>
      <c r="S2" t="s">
        <v>365</v>
      </c>
      <c r="T2" t="s">
        <v>365</v>
      </c>
      <c r="U2" t="s">
        <v>365</v>
      </c>
      <c r="W2">
        <f>+(G2-E2)*4</f>
        <v>0.71999999999999975</v>
      </c>
      <c r="AC2" s="1">
        <v>21823</v>
      </c>
    </row>
    <row r="3" spans="1:31">
      <c r="A3" s="1">
        <v>25841</v>
      </c>
      <c r="B3">
        <v>1.02</v>
      </c>
      <c r="C3" t="s">
        <v>365</v>
      </c>
      <c r="D3">
        <v>2.0299999999999998</v>
      </c>
      <c r="E3">
        <v>1.78</v>
      </c>
      <c r="F3" t="s">
        <v>365</v>
      </c>
      <c r="G3">
        <v>1.9</v>
      </c>
      <c r="H3">
        <v>0.99</v>
      </c>
      <c r="I3">
        <v>0.7</v>
      </c>
      <c r="J3" t="s">
        <v>365</v>
      </c>
      <c r="K3" t="s">
        <v>365</v>
      </c>
      <c r="L3">
        <v>2.1</v>
      </c>
      <c r="M3" t="s">
        <v>365</v>
      </c>
      <c r="N3" t="s">
        <v>365</v>
      </c>
      <c r="O3" t="s">
        <v>365</v>
      </c>
      <c r="P3" t="s">
        <v>365</v>
      </c>
      <c r="Q3" t="s">
        <v>365</v>
      </c>
      <c r="R3" t="s">
        <v>365</v>
      </c>
      <c r="S3" t="s">
        <v>365</v>
      </c>
      <c r="T3" t="s">
        <v>365</v>
      </c>
      <c r="U3" t="s">
        <v>365</v>
      </c>
      <c r="W3">
        <f t="shared" ref="W3:W66" si="0">+(G3-E3)*4</f>
        <v>0.47999999999999954</v>
      </c>
      <c r="AC3" s="1">
        <v>21915</v>
      </c>
    </row>
    <row r="4" spans="1:31">
      <c r="A4" s="1">
        <v>25933</v>
      </c>
      <c r="B4">
        <v>1.04</v>
      </c>
      <c r="C4" t="s">
        <v>365</v>
      </c>
      <c r="D4">
        <v>2.2599999999999998</v>
      </c>
      <c r="E4">
        <v>1.17</v>
      </c>
      <c r="F4" t="s">
        <v>365</v>
      </c>
      <c r="G4">
        <v>1.81</v>
      </c>
      <c r="H4">
        <v>1.75</v>
      </c>
      <c r="I4">
        <v>-0.04</v>
      </c>
      <c r="J4" t="s">
        <v>365</v>
      </c>
      <c r="K4" t="s">
        <v>365</v>
      </c>
      <c r="L4">
        <v>2.09</v>
      </c>
      <c r="M4" t="s">
        <v>365</v>
      </c>
      <c r="N4" t="s">
        <v>365</v>
      </c>
      <c r="O4" t="s">
        <v>365</v>
      </c>
      <c r="P4" t="s">
        <v>365</v>
      </c>
      <c r="Q4" t="s">
        <v>365</v>
      </c>
      <c r="R4" t="s">
        <v>365</v>
      </c>
      <c r="S4" t="s">
        <v>365</v>
      </c>
      <c r="T4" t="s">
        <v>365</v>
      </c>
      <c r="U4" t="s">
        <v>365</v>
      </c>
      <c r="W4">
        <f t="shared" si="0"/>
        <v>2.5600000000000005</v>
      </c>
      <c r="AC4" s="1">
        <v>22006</v>
      </c>
    </row>
    <row r="5" spans="1:31">
      <c r="A5" s="1">
        <v>26023</v>
      </c>
      <c r="B5">
        <v>-0.38</v>
      </c>
      <c r="C5" t="s">
        <v>365</v>
      </c>
      <c r="D5">
        <v>0.97</v>
      </c>
      <c r="E5">
        <v>2.2999999999999998</v>
      </c>
      <c r="F5" t="s">
        <v>365</v>
      </c>
      <c r="G5">
        <v>1.63</v>
      </c>
      <c r="H5">
        <v>-0.11</v>
      </c>
      <c r="I5">
        <v>-0.82</v>
      </c>
      <c r="J5" t="s">
        <v>365</v>
      </c>
      <c r="K5" t="s">
        <v>365</v>
      </c>
      <c r="L5">
        <v>1.97</v>
      </c>
      <c r="M5" t="s">
        <v>365</v>
      </c>
      <c r="N5" t="s">
        <v>365</v>
      </c>
      <c r="O5" t="s">
        <v>365</v>
      </c>
      <c r="P5" t="s">
        <v>365</v>
      </c>
      <c r="Q5" t="s">
        <v>365</v>
      </c>
      <c r="R5" t="s">
        <v>365</v>
      </c>
      <c r="S5" t="s">
        <v>365</v>
      </c>
      <c r="T5" t="s">
        <v>365</v>
      </c>
      <c r="U5" t="s">
        <v>365</v>
      </c>
      <c r="W5">
        <f t="shared" si="0"/>
        <v>-2.6799999999999997</v>
      </c>
      <c r="AC5" s="1">
        <v>22097</v>
      </c>
    </row>
    <row r="6" spans="1:31">
      <c r="A6" s="1">
        <v>26114</v>
      </c>
      <c r="B6">
        <v>0.98</v>
      </c>
      <c r="C6" t="s">
        <v>365</v>
      </c>
      <c r="D6">
        <v>0.84</v>
      </c>
      <c r="E6">
        <v>1.1299999999999999</v>
      </c>
      <c r="F6" t="s">
        <v>365</v>
      </c>
      <c r="G6">
        <v>1.48</v>
      </c>
      <c r="H6">
        <v>1.18</v>
      </c>
      <c r="I6">
        <v>2.83</v>
      </c>
      <c r="J6" t="s">
        <v>365</v>
      </c>
      <c r="K6" t="s">
        <v>365</v>
      </c>
      <c r="L6">
        <v>1.98</v>
      </c>
      <c r="M6" t="s">
        <v>365</v>
      </c>
      <c r="N6" t="s">
        <v>365</v>
      </c>
      <c r="O6" t="s">
        <v>365</v>
      </c>
      <c r="P6" t="s">
        <v>365</v>
      </c>
      <c r="Q6" t="s">
        <v>365</v>
      </c>
      <c r="R6" t="s">
        <v>365</v>
      </c>
      <c r="S6" t="s">
        <v>365</v>
      </c>
      <c r="T6" t="s">
        <v>365</v>
      </c>
      <c r="U6" t="s">
        <v>365</v>
      </c>
      <c r="W6">
        <f t="shared" si="0"/>
        <v>1.4000000000000004</v>
      </c>
      <c r="AC6" s="1">
        <v>22189</v>
      </c>
    </row>
    <row r="7" spans="1:31">
      <c r="A7" s="1">
        <v>26206</v>
      </c>
      <c r="B7">
        <v>1.84</v>
      </c>
      <c r="C7" t="s">
        <v>365</v>
      </c>
      <c r="D7">
        <v>1.95</v>
      </c>
      <c r="E7">
        <v>1.67</v>
      </c>
      <c r="F7" t="s">
        <v>365</v>
      </c>
      <c r="G7">
        <v>1.56</v>
      </c>
      <c r="H7">
        <v>1.1499999999999999</v>
      </c>
      <c r="I7">
        <v>0.17</v>
      </c>
      <c r="J7" t="s">
        <v>365</v>
      </c>
      <c r="K7" t="s">
        <v>365</v>
      </c>
      <c r="L7">
        <v>2.0099999999999998</v>
      </c>
      <c r="M7" t="s">
        <v>365</v>
      </c>
      <c r="N7" t="s">
        <v>365</v>
      </c>
      <c r="O7" t="s">
        <v>365</v>
      </c>
      <c r="P7" t="s">
        <v>365</v>
      </c>
      <c r="Q7" t="s">
        <v>365</v>
      </c>
      <c r="R7" t="s">
        <v>365</v>
      </c>
      <c r="S7" t="s">
        <v>365</v>
      </c>
      <c r="T7" t="s">
        <v>365</v>
      </c>
      <c r="U7" t="s">
        <v>365</v>
      </c>
      <c r="W7">
        <f t="shared" si="0"/>
        <v>-0.4399999999999995</v>
      </c>
      <c r="AC7" s="1">
        <v>22281</v>
      </c>
    </row>
    <row r="8" spans="1:31">
      <c r="A8" s="1">
        <v>26298</v>
      </c>
      <c r="B8">
        <v>0.66</v>
      </c>
      <c r="C8" t="s">
        <v>365</v>
      </c>
      <c r="D8">
        <v>1.64</v>
      </c>
      <c r="E8">
        <v>1.1000000000000001</v>
      </c>
      <c r="F8" t="s">
        <v>365</v>
      </c>
      <c r="G8">
        <v>1.5</v>
      </c>
      <c r="H8">
        <v>1.01</v>
      </c>
      <c r="I8">
        <v>1.6</v>
      </c>
      <c r="J8" t="s">
        <v>365</v>
      </c>
      <c r="K8" t="s">
        <v>365</v>
      </c>
      <c r="L8">
        <v>1.96</v>
      </c>
      <c r="M8" t="s">
        <v>365</v>
      </c>
      <c r="N8" t="s">
        <v>365</v>
      </c>
      <c r="O8" t="s">
        <v>365</v>
      </c>
      <c r="P8" t="s">
        <v>365</v>
      </c>
      <c r="Q8" t="s">
        <v>365</v>
      </c>
      <c r="R8" t="s">
        <v>365</v>
      </c>
      <c r="S8" t="s">
        <v>365</v>
      </c>
      <c r="T8" t="s">
        <v>365</v>
      </c>
      <c r="U8" t="s">
        <v>365</v>
      </c>
      <c r="W8">
        <f t="shared" si="0"/>
        <v>1.5999999999999996</v>
      </c>
      <c r="AC8" s="1">
        <v>22371</v>
      </c>
    </row>
    <row r="9" spans="1:31">
      <c r="A9" s="1">
        <v>26389</v>
      </c>
      <c r="B9">
        <v>1.25</v>
      </c>
      <c r="C9" t="s">
        <v>365</v>
      </c>
      <c r="D9">
        <v>1.97</v>
      </c>
      <c r="E9">
        <v>2.16</v>
      </c>
      <c r="F9" t="s">
        <v>365</v>
      </c>
      <c r="G9">
        <v>1.26</v>
      </c>
      <c r="H9">
        <v>0.92</v>
      </c>
      <c r="I9">
        <v>0.36</v>
      </c>
      <c r="J9" t="s">
        <v>365</v>
      </c>
      <c r="K9" t="s">
        <v>365</v>
      </c>
      <c r="L9">
        <v>1.9</v>
      </c>
      <c r="M9" t="s">
        <v>365</v>
      </c>
      <c r="N9" t="s">
        <v>365</v>
      </c>
      <c r="O9" t="s">
        <v>365</v>
      </c>
      <c r="P9" t="s">
        <v>365</v>
      </c>
      <c r="Q9" t="s">
        <v>365</v>
      </c>
      <c r="R9" t="s">
        <v>365</v>
      </c>
      <c r="S9" t="s">
        <v>365</v>
      </c>
      <c r="T9" t="s">
        <v>365</v>
      </c>
      <c r="U9" t="s">
        <v>365</v>
      </c>
      <c r="W9">
        <f t="shared" si="0"/>
        <v>-3.6000000000000005</v>
      </c>
      <c r="Y9">
        <v>3.3617854225780501</v>
      </c>
      <c r="AC9" s="1">
        <v>22462</v>
      </c>
    </row>
    <row r="10" spans="1:31">
      <c r="A10" s="1">
        <v>26480</v>
      </c>
      <c r="B10">
        <v>0.61</v>
      </c>
      <c r="C10" t="s">
        <v>365</v>
      </c>
      <c r="D10">
        <v>0.44</v>
      </c>
      <c r="E10">
        <v>1.59</v>
      </c>
      <c r="F10" t="s">
        <v>365</v>
      </c>
      <c r="G10">
        <v>1.19</v>
      </c>
      <c r="H10">
        <v>0.37</v>
      </c>
      <c r="I10">
        <v>1.28</v>
      </c>
      <c r="J10" t="s">
        <v>365</v>
      </c>
      <c r="K10" t="s">
        <v>365</v>
      </c>
      <c r="L10">
        <v>1.89</v>
      </c>
      <c r="M10" t="s">
        <v>365</v>
      </c>
      <c r="N10" t="s">
        <v>365</v>
      </c>
      <c r="O10" t="s">
        <v>365</v>
      </c>
      <c r="P10" t="s">
        <v>365</v>
      </c>
      <c r="Q10" t="s">
        <v>365</v>
      </c>
      <c r="R10" t="s">
        <v>365</v>
      </c>
      <c r="S10" t="s">
        <v>365</v>
      </c>
      <c r="T10" t="s">
        <v>365</v>
      </c>
      <c r="U10" t="s">
        <v>365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</row>
    <row r="11" spans="1:31">
      <c r="A11" s="1">
        <v>26572</v>
      </c>
      <c r="B11">
        <v>1.1200000000000001</v>
      </c>
      <c r="C11" t="s">
        <v>365</v>
      </c>
      <c r="D11">
        <v>0.92</v>
      </c>
      <c r="E11">
        <v>1.57</v>
      </c>
      <c r="F11" t="s">
        <v>365</v>
      </c>
      <c r="G11">
        <v>1.21</v>
      </c>
      <c r="H11">
        <v>2.0699999999999998</v>
      </c>
      <c r="I11">
        <v>0.56999999999999995</v>
      </c>
      <c r="J11" t="s">
        <v>365</v>
      </c>
      <c r="K11" t="s">
        <v>365</v>
      </c>
      <c r="L11">
        <v>1.9</v>
      </c>
      <c r="M11" t="s">
        <v>365</v>
      </c>
      <c r="N11" t="s">
        <v>365</v>
      </c>
      <c r="O11" t="s">
        <v>365</v>
      </c>
      <c r="P11" t="s">
        <v>365</v>
      </c>
      <c r="Q11" t="s">
        <v>365</v>
      </c>
      <c r="R11" t="s">
        <v>365</v>
      </c>
      <c r="S11" t="s">
        <v>365</v>
      </c>
      <c r="T11" t="s">
        <v>365</v>
      </c>
      <c r="U11" t="s">
        <v>365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</row>
    <row r="12" spans="1:31">
      <c r="A12" s="1">
        <v>26664</v>
      </c>
      <c r="B12">
        <v>1.1599999999999999</v>
      </c>
      <c r="C12" t="s">
        <v>365</v>
      </c>
      <c r="D12">
        <v>1.45</v>
      </c>
      <c r="E12">
        <v>1.54</v>
      </c>
      <c r="F12" t="s">
        <v>365</v>
      </c>
      <c r="G12">
        <v>1.6</v>
      </c>
      <c r="H12">
        <v>0.71</v>
      </c>
      <c r="I12">
        <v>2.02</v>
      </c>
      <c r="J12" t="s">
        <v>365</v>
      </c>
      <c r="K12" t="s">
        <v>365</v>
      </c>
      <c r="L12">
        <v>1.95</v>
      </c>
      <c r="M12" t="s">
        <v>365</v>
      </c>
      <c r="N12" t="s">
        <v>365</v>
      </c>
      <c r="O12" t="s">
        <v>365</v>
      </c>
      <c r="P12" t="s">
        <v>365</v>
      </c>
      <c r="Q12" t="s">
        <v>365</v>
      </c>
      <c r="R12" t="s">
        <v>365</v>
      </c>
      <c r="S12" t="s">
        <v>365</v>
      </c>
      <c r="T12" t="s">
        <v>365</v>
      </c>
      <c r="U12" t="s">
        <v>365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1">+V12</f>
        <v>0.99620506466247305</v>
      </c>
    </row>
    <row r="13" spans="1:31">
      <c r="A13" s="1">
        <v>26754</v>
      </c>
      <c r="B13">
        <v>1.65</v>
      </c>
      <c r="C13" t="s">
        <v>365</v>
      </c>
      <c r="D13">
        <v>1.47</v>
      </c>
      <c r="E13">
        <v>3.51</v>
      </c>
      <c r="F13" t="s">
        <v>365</v>
      </c>
      <c r="G13">
        <v>1.7</v>
      </c>
      <c r="H13">
        <v>0.32</v>
      </c>
      <c r="I13">
        <v>1.26</v>
      </c>
      <c r="J13" t="s">
        <v>365</v>
      </c>
      <c r="K13" t="s">
        <v>365</v>
      </c>
      <c r="L13">
        <v>1.99</v>
      </c>
      <c r="M13" t="s">
        <v>365</v>
      </c>
      <c r="N13" t="s">
        <v>365</v>
      </c>
      <c r="O13" t="s">
        <v>365</v>
      </c>
      <c r="P13" t="s">
        <v>365</v>
      </c>
      <c r="Q13" t="s">
        <v>365</v>
      </c>
      <c r="R13" t="s">
        <v>365</v>
      </c>
      <c r="S13" t="s">
        <v>365</v>
      </c>
      <c r="T13" t="s">
        <v>365</v>
      </c>
      <c r="U13" t="s">
        <v>365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1"/>
        <v>2.38229402213133</v>
      </c>
    </row>
    <row r="14" spans="1:31">
      <c r="A14" s="1">
        <v>26845</v>
      </c>
      <c r="B14">
        <v>0.5</v>
      </c>
      <c r="C14" t="s">
        <v>365</v>
      </c>
      <c r="D14">
        <v>0.77</v>
      </c>
      <c r="E14">
        <v>2.4300000000000002</v>
      </c>
      <c r="F14" t="s">
        <v>365</v>
      </c>
      <c r="G14">
        <v>2.12</v>
      </c>
      <c r="H14">
        <v>0.82</v>
      </c>
      <c r="I14">
        <v>0.28999999999999998</v>
      </c>
      <c r="J14" t="s">
        <v>365</v>
      </c>
      <c r="K14" t="s">
        <v>365</v>
      </c>
      <c r="L14">
        <v>2.08</v>
      </c>
      <c r="M14" t="s">
        <v>365</v>
      </c>
      <c r="N14" t="s">
        <v>365</v>
      </c>
      <c r="O14" t="s">
        <v>365</v>
      </c>
      <c r="P14" t="s">
        <v>365</v>
      </c>
      <c r="Q14" t="s">
        <v>365</v>
      </c>
      <c r="R14" t="s">
        <v>365</v>
      </c>
      <c r="S14" t="s">
        <v>365</v>
      </c>
      <c r="T14" t="s">
        <v>365</v>
      </c>
      <c r="U14" t="s">
        <v>365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1"/>
        <v>1.8833290062397701</v>
      </c>
    </row>
    <row r="15" spans="1:31">
      <c r="A15" s="1">
        <v>26937</v>
      </c>
      <c r="B15">
        <v>1.19</v>
      </c>
      <c r="C15" t="s">
        <v>365</v>
      </c>
      <c r="D15">
        <v>1.51</v>
      </c>
      <c r="E15">
        <v>2.38</v>
      </c>
      <c r="F15" t="s">
        <v>365</v>
      </c>
      <c r="G15">
        <v>2.5499999999999998</v>
      </c>
      <c r="H15">
        <v>0.35</v>
      </c>
      <c r="I15">
        <v>1.21</v>
      </c>
      <c r="J15" t="s">
        <v>365</v>
      </c>
      <c r="K15" t="s">
        <v>365</v>
      </c>
      <c r="L15">
        <v>2.15</v>
      </c>
      <c r="M15" t="s">
        <v>365</v>
      </c>
      <c r="N15" t="s">
        <v>365</v>
      </c>
      <c r="O15" t="s">
        <v>365</v>
      </c>
      <c r="P15" t="s">
        <v>365</v>
      </c>
      <c r="Q15" t="s">
        <v>365</v>
      </c>
      <c r="R15" t="s">
        <v>365</v>
      </c>
      <c r="S15" t="s">
        <v>365</v>
      </c>
      <c r="T15" t="s">
        <v>365</v>
      </c>
      <c r="U15" t="s">
        <v>365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1"/>
        <v>3.71192853871446</v>
      </c>
    </row>
    <row r="16" spans="1:31">
      <c r="A16" s="1">
        <v>27029</v>
      </c>
      <c r="B16">
        <v>0.84</v>
      </c>
      <c r="C16" t="s">
        <v>365</v>
      </c>
      <c r="D16">
        <v>1.68</v>
      </c>
      <c r="E16">
        <v>2.3199999999999998</v>
      </c>
      <c r="F16" t="s">
        <v>365</v>
      </c>
      <c r="G16">
        <v>2.77</v>
      </c>
      <c r="H16">
        <v>1.67</v>
      </c>
      <c r="I16">
        <v>0.85</v>
      </c>
      <c r="J16" t="s">
        <v>365</v>
      </c>
      <c r="K16" t="s">
        <v>365</v>
      </c>
      <c r="L16">
        <v>2.1800000000000002</v>
      </c>
      <c r="M16" t="s">
        <v>365</v>
      </c>
      <c r="N16" t="s">
        <v>365</v>
      </c>
      <c r="O16" t="s">
        <v>365</v>
      </c>
      <c r="P16" t="s">
        <v>365</v>
      </c>
      <c r="Q16" t="s">
        <v>365</v>
      </c>
      <c r="R16" t="s">
        <v>365</v>
      </c>
      <c r="S16" t="s">
        <v>365</v>
      </c>
      <c r="T16" t="s">
        <v>365</v>
      </c>
      <c r="U16" t="s">
        <v>365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1"/>
        <v>5.4656472089326096</v>
      </c>
    </row>
    <row r="17" spans="1:30">
      <c r="A17" s="1">
        <v>27119</v>
      </c>
      <c r="B17">
        <v>0.87</v>
      </c>
      <c r="C17" t="s">
        <v>365</v>
      </c>
      <c r="D17">
        <v>0.97</v>
      </c>
      <c r="E17">
        <v>3.16</v>
      </c>
      <c r="F17" t="s">
        <v>365</v>
      </c>
      <c r="G17">
        <v>2.81</v>
      </c>
      <c r="H17">
        <v>0.42</v>
      </c>
      <c r="I17">
        <v>1.1000000000000001</v>
      </c>
      <c r="J17" t="s">
        <v>365</v>
      </c>
      <c r="K17" t="s">
        <v>365</v>
      </c>
      <c r="L17">
        <v>2.34</v>
      </c>
      <c r="M17" t="s">
        <v>365</v>
      </c>
      <c r="N17" t="s">
        <v>365</v>
      </c>
      <c r="O17" t="s">
        <v>365</v>
      </c>
      <c r="P17" t="s">
        <v>365</v>
      </c>
      <c r="Q17" t="s">
        <v>365</v>
      </c>
      <c r="R17" t="s">
        <v>365</v>
      </c>
      <c r="S17" t="s">
        <v>365</v>
      </c>
      <c r="T17" t="s">
        <v>365</v>
      </c>
      <c r="U17" t="s">
        <v>365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1"/>
        <v>6.29604120701363</v>
      </c>
    </row>
    <row r="18" spans="1:30">
      <c r="A18" s="1">
        <v>27210</v>
      </c>
      <c r="B18">
        <v>0.25</v>
      </c>
      <c r="C18" t="s">
        <v>365</v>
      </c>
      <c r="D18">
        <v>1.69</v>
      </c>
      <c r="E18">
        <v>3.49</v>
      </c>
      <c r="F18" t="s">
        <v>365</v>
      </c>
      <c r="G18">
        <v>2.87</v>
      </c>
      <c r="H18">
        <v>1.4</v>
      </c>
      <c r="I18">
        <v>-1.62</v>
      </c>
      <c r="J18" t="s">
        <v>365</v>
      </c>
      <c r="K18" t="s">
        <v>365</v>
      </c>
      <c r="L18">
        <v>2.52</v>
      </c>
      <c r="M18" t="s">
        <v>365</v>
      </c>
      <c r="N18" t="s">
        <v>365</v>
      </c>
      <c r="O18" t="s">
        <v>365</v>
      </c>
      <c r="P18" t="s">
        <v>365</v>
      </c>
      <c r="Q18" t="s">
        <v>365</v>
      </c>
      <c r="R18" t="s">
        <v>365</v>
      </c>
      <c r="S18" t="s">
        <v>365</v>
      </c>
      <c r="T18" t="s">
        <v>365</v>
      </c>
      <c r="U18" t="s">
        <v>365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1"/>
        <v>5.9361560732210101</v>
      </c>
    </row>
    <row r="19" spans="1:30">
      <c r="A19" s="1">
        <v>27302</v>
      </c>
      <c r="B19">
        <v>0.63</v>
      </c>
      <c r="C19" t="s">
        <v>365</v>
      </c>
      <c r="D19">
        <v>0.52</v>
      </c>
      <c r="E19">
        <v>3.38</v>
      </c>
      <c r="F19" t="s">
        <v>365</v>
      </c>
      <c r="G19">
        <v>2.88</v>
      </c>
      <c r="H19">
        <v>0.14000000000000001</v>
      </c>
      <c r="I19">
        <v>0.97</v>
      </c>
      <c r="J19" t="s">
        <v>365</v>
      </c>
      <c r="K19" t="s">
        <v>365</v>
      </c>
      <c r="L19">
        <v>2.67</v>
      </c>
      <c r="M19" t="s">
        <v>365</v>
      </c>
      <c r="N19" t="s">
        <v>365</v>
      </c>
      <c r="O19" t="s">
        <v>365</v>
      </c>
      <c r="P19" t="s">
        <v>365</v>
      </c>
      <c r="Q19" t="s">
        <v>365</v>
      </c>
      <c r="R19" t="s">
        <v>365</v>
      </c>
      <c r="S19" t="s">
        <v>365</v>
      </c>
      <c r="T19" t="s">
        <v>365</v>
      </c>
      <c r="U19" t="s">
        <v>365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1"/>
        <v>5.9219283009441197</v>
      </c>
    </row>
    <row r="20" spans="1:30">
      <c r="A20" s="1">
        <v>27394</v>
      </c>
      <c r="B20">
        <v>-1.79</v>
      </c>
      <c r="C20" t="s">
        <v>365</v>
      </c>
      <c r="D20">
        <v>1.26</v>
      </c>
      <c r="E20">
        <v>3.27</v>
      </c>
      <c r="F20" t="s">
        <v>365</v>
      </c>
      <c r="G20">
        <v>2.67</v>
      </c>
      <c r="H20">
        <v>-0.78</v>
      </c>
      <c r="I20">
        <v>-3.05</v>
      </c>
      <c r="J20" t="s">
        <v>365</v>
      </c>
      <c r="K20" t="s">
        <v>365</v>
      </c>
      <c r="L20">
        <v>2.65</v>
      </c>
      <c r="M20" t="s">
        <v>365</v>
      </c>
      <c r="N20" t="s">
        <v>365</v>
      </c>
      <c r="O20" t="s">
        <v>365</v>
      </c>
      <c r="P20" t="s">
        <v>365</v>
      </c>
      <c r="Q20" t="s">
        <v>365</v>
      </c>
      <c r="R20" t="s">
        <v>365</v>
      </c>
      <c r="S20" t="s">
        <v>365</v>
      </c>
      <c r="T20" t="s">
        <v>365</v>
      </c>
      <c r="U20" t="s">
        <v>365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1"/>
        <v>5.8587808793892702</v>
      </c>
    </row>
    <row r="21" spans="1:30">
      <c r="A21" s="1">
        <v>27484</v>
      </c>
      <c r="B21">
        <v>-0.88</v>
      </c>
      <c r="C21" t="s">
        <v>365</v>
      </c>
      <c r="D21">
        <v>0.39</v>
      </c>
      <c r="E21">
        <v>2.77</v>
      </c>
      <c r="F21" t="s">
        <v>365</v>
      </c>
      <c r="G21">
        <v>2.2000000000000002</v>
      </c>
      <c r="H21">
        <v>0.28999999999999998</v>
      </c>
      <c r="I21">
        <v>-1.95</v>
      </c>
      <c r="J21" t="s">
        <v>365</v>
      </c>
      <c r="K21" t="s">
        <v>365</v>
      </c>
      <c r="L21">
        <v>2.4700000000000002</v>
      </c>
      <c r="M21" t="s">
        <v>365</v>
      </c>
      <c r="N21" t="s">
        <v>365</v>
      </c>
      <c r="O21" t="s">
        <v>365</v>
      </c>
      <c r="P21" t="s">
        <v>365</v>
      </c>
      <c r="Q21" t="s">
        <v>365</v>
      </c>
      <c r="R21" t="s">
        <v>365</v>
      </c>
      <c r="S21" t="s">
        <v>365</v>
      </c>
      <c r="T21" t="s">
        <v>365</v>
      </c>
      <c r="U21" t="s">
        <v>365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1"/>
        <v>5.23366400816926</v>
      </c>
    </row>
    <row r="22" spans="1:30">
      <c r="A22" s="1">
        <v>27575</v>
      </c>
      <c r="B22">
        <v>0.81</v>
      </c>
      <c r="C22" t="s">
        <v>365</v>
      </c>
      <c r="D22">
        <v>1.68</v>
      </c>
      <c r="E22">
        <v>2.3199999999999998</v>
      </c>
      <c r="F22" t="s">
        <v>365</v>
      </c>
      <c r="G22">
        <v>1.76</v>
      </c>
      <c r="H22">
        <v>1.68</v>
      </c>
      <c r="I22">
        <v>-1.61</v>
      </c>
      <c r="J22" t="s">
        <v>365</v>
      </c>
      <c r="K22" t="s">
        <v>365</v>
      </c>
      <c r="L22">
        <v>2.39</v>
      </c>
      <c r="M22" t="s">
        <v>365</v>
      </c>
      <c r="N22" t="s">
        <v>365</v>
      </c>
      <c r="O22" t="s">
        <v>365</v>
      </c>
      <c r="P22" t="s">
        <v>365</v>
      </c>
      <c r="Q22" t="s">
        <v>365</v>
      </c>
      <c r="R22" t="s">
        <v>365</v>
      </c>
      <c r="S22" t="s">
        <v>365</v>
      </c>
      <c r="T22" t="s">
        <v>365</v>
      </c>
      <c r="U22" t="s">
        <v>365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1"/>
        <v>3.6747499855444201</v>
      </c>
    </row>
    <row r="23" spans="1:30">
      <c r="A23" s="1">
        <v>27667</v>
      </c>
      <c r="B23">
        <v>1</v>
      </c>
      <c r="C23" t="s">
        <v>365</v>
      </c>
      <c r="D23">
        <v>1.1599999999999999</v>
      </c>
      <c r="E23">
        <v>2.2599999999999998</v>
      </c>
      <c r="F23" t="s">
        <v>365</v>
      </c>
      <c r="G23">
        <v>1.6</v>
      </c>
      <c r="H23">
        <v>1.3</v>
      </c>
      <c r="I23">
        <v>-0.36</v>
      </c>
      <c r="J23" t="s">
        <v>365</v>
      </c>
      <c r="K23" t="s">
        <v>365</v>
      </c>
      <c r="L23">
        <v>2.36</v>
      </c>
      <c r="M23" t="s">
        <v>365</v>
      </c>
      <c r="N23" t="s">
        <v>365</v>
      </c>
      <c r="O23" t="s">
        <v>365</v>
      </c>
      <c r="P23" t="s">
        <v>365</v>
      </c>
      <c r="Q23" t="s">
        <v>365</v>
      </c>
      <c r="R23" t="s">
        <v>365</v>
      </c>
      <c r="S23" t="s">
        <v>365</v>
      </c>
      <c r="T23" t="s">
        <v>365</v>
      </c>
      <c r="U23" t="s">
        <v>365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1"/>
        <v>2.3407360568939</v>
      </c>
    </row>
    <row r="24" spans="1:30">
      <c r="A24" s="1">
        <v>27759</v>
      </c>
      <c r="B24">
        <v>0.81</v>
      </c>
      <c r="C24" t="s">
        <v>365</v>
      </c>
      <c r="D24">
        <v>1.28</v>
      </c>
      <c r="E24">
        <v>1.85</v>
      </c>
      <c r="F24" t="s">
        <v>365</v>
      </c>
      <c r="G24">
        <v>1.65</v>
      </c>
      <c r="H24">
        <v>1.45</v>
      </c>
      <c r="I24">
        <v>1.6</v>
      </c>
      <c r="J24" t="s">
        <v>365</v>
      </c>
      <c r="K24" t="s">
        <v>365</v>
      </c>
      <c r="L24">
        <v>2.3199999999999998</v>
      </c>
      <c r="M24" t="s">
        <v>365</v>
      </c>
      <c r="N24" t="s">
        <v>365</v>
      </c>
      <c r="O24" t="s">
        <v>365</v>
      </c>
      <c r="P24" t="s">
        <v>365</v>
      </c>
      <c r="Q24" t="s">
        <v>365</v>
      </c>
      <c r="R24" t="s">
        <v>365</v>
      </c>
      <c r="S24" t="s">
        <v>365</v>
      </c>
      <c r="T24" t="s">
        <v>365</v>
      </c>
      <c r="U24" t="s">
        <v>365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1"/>
        <v>1.8150950954445799</v>
      </c>
    </row>
    <row r="25" spans="1:30">
      <c r="A25" s="1">
        <v>27850</v>
      </c>
      <c r="B25">
        <v>1.53</v>
      </c>
      <c r="C25" t="s">
        <v>365</v>
      </c>
      <c r="D25">
        <v>0.82</v>
      </c>
      <c r="E25">
        <v>2.17</v>
      </c>
      <c r="F25" t="s">
        <v>365</v>
      </c>
      <c r="G25">
        <v>1.75</v>
      </c>
      <c r="H25">
        <v>1.53</v>
      </c>
      <c r="I25">
        <v>0.12</v>
      </c>
      <c r="J25" t="s">
        <v>365</v>
      </c>
      <c r="K25" t="s">
        <v>365</v>
      </c>
      <c r="L25">
        <v>2.36</v>
      </c>
      <c r="M25" t="s">
        <v>365</v>
      </c>
      <c r="N25" t="s">
        <v>365</v>
      </c>
      <c r="O25" t="s">
        <v>365</v>
      </c>
      <c r="P25" t="s">
        <v>365</v>
      </c>
      <c r="Q25" t="s">
        <v>365</v>
      </c>
      <c r="R25" t="s">
        <v>365</v>
      </c>
      <c r="S25" t="s">
        <v>365</v>
      </c>
      <c r="T25" t="s">
        <v>365</v>
      </c>
      <c r="U25" t="s">
        <v>365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1"/>
        <v>2.2003793666632099</v>
      </c>
    </row>
    <row r="26" spans="1:30">
      <c r="A26" s="1">
        <v>27941</v>
      </c>
      <c r="B26">
        <v>1</v>
      </c>
      <c r="C26" t="s">
        <v>365</v>
      </c>
      <c r="D26">
        <v>0.67</v>
      </c>
      <c r="E26">
        <v>3.87</v>
      </c>
      <c r="F26" t="s">
        <v>365</v>
      </c>
      <c r="G26">
        <v>2.14</v>
      </c>
      <c r="H26">
        <v>-0.31</v>
      </c>
      <c r="I26">
        <v>0.43</v>
      </c>
      <c r="J26" t="s">
        <v>365</v>
      </c>
      <c r="K26" t="s">
        <v>365</v>
      </c>
      <c r="L26">
        <v>2.5299999999999998</v>
      </c>
      <c r="M26" t="s">
        <v>365</v>
      </c>
      <c r="N26" t="s">
        <v>365</v>
      </c>
      <c r="O26" t="s">
        <v>365</v>
      </c>
      <c r="P26" t="s">
        <v>365</v>
      </c>
      <c r="Q26" t="s">
        <v>365</v>
      </c>
      <c r="R26" t="s">
        <v>365</v>
      </c>
      <c r="S26" t="s">
        <v>365</v>
      </c>
      <c r="T26" t="s">
        <v>365</v>
      </c>
      <c r="U26" t="s">
        <v>365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1"/>
        <v>2.3021339603161199</v>
      </c>
    </row>
    <row r="27" spans="1:30">
      <c r="A27" s="1">
        <v>28033</v>
      </c>
      <c r="B27">
        <v>0.62</v>
      </c>
      <c r="C27" t="s">
        <v>365</v>
      </c>
      <c r="D27">
        <v>1.1299999999999999</v>
      </c>
      <c r="E27">
        <v>3.06</v>
      </c>
      <c r="F27" t="s">
        <v>365</v>
      </c>
      <c r="G27">
        <v>2.34</v>
      </c>
      <c r="H27">
        <v>0.2</v>
      </c>
      <c r="I27">
        <v>-0.36</v>
      </c>
      <c r="J27" t="s">
        <v>365</v>
      </c>
      <c r="K27" t="s">
        <v>365</v>
      </c>
      <c r="L27">
        <v>2.58</v>
      </c>
      <c r="M27" t="s">
        <v>365</v>
      </c>
      <c r="N27" t="s">
        <v>365</v>
      </c>
      <c r="O27" t="s">
        <v>365</v>
      </c>
      <c r="P27" t="s">
        <v>365</v>
      </c>
      <c r="Q27" t="s">
        <v>365</v>
      </c>
      <c r="R27" t="s">
        <v>365</v>
      </c>
      <c r="S27" t="s">
        <v>365</v>
      </c>
      <c r="T27" t="s">
        <v>365</v>
      </c>
      <c r="U27" t="s">
        <v>365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1"/>
        <v>2.9816302412052398</v>
      </c>
    </row>
    <row r="28" spans="1:30">
      <c r="A28" s="1">
        <v>28125</v>
      </c>
      <c r="B28">
        <v>1.48</v>
      </c>
      <c r="C28" t="s">
        <v>365</v>
      </c>
      <c r="D28">
        <v>1.26</v>
      </c>
      <c r="E28">
        <v>2.31</v>
      </c>
      <c r="F28" t="s">
        <v>365</v>
      </c>
      <c r="G28">
        <v>2.2999999999999998</v>
      </c>
      <c r="H28">
        <v>1.32</v>
      </c>
      <c r="I28">
        <v>2.72</v>
      </c>
      <c r="J28" t="s">
        <v>365</v>
      </c>
      <c r="K28" t="s">
        <v>365</v>
      </c>
      <c r="L28">
        <v>2.61</v>
      </c>
      <c r="M28" t="s">
        <v>365</v>
      </c>
      <c r="N28" t="s">
        <v>365</v>
      </c>
      <c r="O28" t="s">
        <v>365</v>
      </c>
      <c r="P28" t="s">
        <v>365</v>
      </c>
      <c r="Q28" t="s">
        <v>365</v>
      </c>
      <c r="R28" t="s">
        <v>365</v>
      </c>
      <c r="S28" t="s">
        <v>365</v>
      </c>
      <c r="T28" t="s">
        <v>365</v>
      </c>
      <c r="U28" t="s">
        <v>365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1"/>
        <v>4.0954781091058301</v>
      </c>
    </row>
    <row r="29" spans="1:30">
      <c r="A29" s="1">
        <v>28215</v>
      </c>
      <c r="B29">
        <v>0.27</v>
      </c>
      <c r="C29" t="s">
        <v>365</v>
      </c>
      <c r="D29">
        <v>0.13</v>
      </c>
      <c r="E29">
        <v>2.58</v>
      </c>
      <c r="F29" t="s">
        <v>365</v>
      </c>
      <c r="G29">
        <v>2.5499999999999998</v>
      </c>
      <c r="H29">
        <v>7.0000000000000007E-2</v>
      </c>
      <c r="I29">
        <v>0.87</v>
      </c>
      <c r="J29" t="s">
        <v>365</v>
      </c>
      <c r="K29" t="s">
        <v>365</v>
      </c>
      <c r="L29">
        <v>2.58</v>
      </c>
      <c r="M29" t="s">
        <v>365</v>
      </c>
      <c r="N29" t="s">
        <v>365</v>
      </c>
      <c r="O29" t="s">
        <v>365</v>
      </c>
      <c r="P29" t="s">
        <v>365</v>
      </c>
      <c r="Q29" t="s">
        <v>365</v>
      </c>
      <c r="R29" t="s">
        <v>365</v>
      </c>
      <c r="S29" t="s">
        <v>365</v>
      </c>
      <c r="T29" t="s">
        <v>365</v>
      </c>
      <c r="U29" t="s">
        <v>365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1"/>
        <v>4.3693935361600298</v>
      </c>
    </row>
    <row r="30" spans="1:30">
      <c r="A30" s="1">
        <v>28306</v>
      </c>
      <c r="B30">
        <v>-0.04</v>
      </c>
      <c r="C30" t="s">
        <v>365</v>
      </c>
      <c r="D30">
        <v>1.25</v>
      </c>
      <c r="E30">
        <v>2.83</v>
      </c>
      <c r="F30" t="s">
        <v>365</v>
      </c>
      <c r="G30">
        <v>2.34</v>
      </c>
      <c r="H30">
        <v>0.79</v>
      </c>
      <c r="I30">
        <v>-2.0699999999999998</v>
      </c>
      <c r="J30" t="s">
        <v>365</v>
      </c>
      <c r="K30" t="s">
        <v>365</v>
      </c>
      <c r="L30">
        <v>2.56</v>
      </c>
      <c r="M30" t="s">
        <v>365</v>
      </c>
      <c r="N30" t="s">
        <v>365</v>
      </c>
      <c r="O30" t="s">
        <v>365</v>
      </c>
      <c r="P30" t="s">
        <v>365</v>
      </c>
      <c r="Q30" t="s">
        <v>365</v>
      </c>
      <c r="R30" t="s">
        <v>365</v>
      </c>
      <c r="S30" t="s">
        <v>365</v>
      </c>
      <c r="T30" t="s">
        <v>365</v>
      </c>
      <c r="U30" t="s">
        <v>365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1"/>
        <v>5.2039226471945899</v>
      </c>
    </row>
    <row r="31" spans="1:30">
      <c r="A31" s="1">
        <v>28398</v>
      </c>
      <c r="B31">
        <v>0.19</v>
      </c>
      <c r="C31" t="s">
        <v>365</v>
      </c>
      <c r="D31">
        <v>0.56000000000000005</v>
      </c>
      <c r="E31">
        <v>2.14</v>
      </c>
      <c r="F31" t="s">
        <v>365</v>
      </c>
      <c r="G31">
        <v>2.25</v>
      </c>
      <c r="H31">
        <v>1.2</v>
      </c>
      <c r="I31">
        <v>0.78</v>
      </c>
      <c r="J31" t="s">
        <v>365</v>
      </c>
      <c r="K31" t="s">
        <v>365</v>
      </c>
      <c r="L31">
        <v>2.52</v>
      </c>
      <c r="M31" t="s">
        <v>365</v>
      </c>
      <c r="N31" t="s">
        <v>365</v>
      </c>
      <c r="O31" t="s">
        <v>365</v>
      </c>
      <c r="P31" t="s">
        <v>365</v>
      </c>
      <c r="Q31" t="s">
        <v>365</v>
      </c>
      <c r="R31" t="s">
        <v>365</v>
      </c>
      <c r="S31" t="s">
        <v>365</v>
      </c>
      <c r="T31" t="s">
        <v>365</v>
      </c>
      <c r="U31" t="s">
        <v>365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1"/>
        <v>4.4494122259826101</v>
      </c>
    </row>
    <row r="32" spans="1:30">
      <c r="A32" s="1">
        <v>28490</v>
      </c>
      <c r="B32">
        <v>1.1000000000000001</v>
      </c>
      <c r="C32" t="s">
        <v>365</v>
      </c>
      <c r="D32">
        <v>0.4</v>
      </c>
      <c r="E32">
        <v>2.4</v>
      </c>
      <c r="F32" t="s">
        <v>365</v>
      </c>
      <c r="G32">
        <v>2.2799999999999998</v>
      </c>
      <c r="H32">
        <v>0.6</v>
      </c>
      <c r="I32">
        <v>1.53</v>
      </c>
      <c r="J32" t="s">
        <v>365</v>
      </c>
      <c r="K32" t="s">
        <v>365</v>
      </c>
      <c r="L32">
        <v>2.5</v>
      </c>
      <c r="M32" t="s">
        <v>365</v>
      </c>
      <c r="N32" t="s">
        <v>365</v>
      </c>
      <c r="O32" t="s">
        <v>365</v>
      </c>
      <c r="P32" t="s">
        <v>365</v>
      </c>
      <c r="Q32" t="s">
        <v>365</v>
      </c>
      <c r="R32" t="s">
        <v>365</v>
      </c>
      <c r="S32" t="s">
        <v>365</v>
      </c>
      <c r="T32" t="s">
        <v>365</v>
      </c>
      <c r="U32" t="s">
        <v>365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1"/>
        <v>4.3814424917876504</v>
      </c>
    </row>
    <row r="33" spans="1:30">
      <c r="A33" s="1">
        <v>28580</v>
      </c>
      <c r="B33">
        <v>0.49</v>
      </c>
      <c r="C33" t="s">
        <v>365</v>
      </c>
      <c r="D33">
        <v>0.8</v>
      </c>
      <c r="E33">
        <v>2.34</v>
      </c>
      <c r="F33" t="s">
        <v>365</v>
      </c>
      <c r="G33">
        <v>2.0099999999999998</v>
      </c>
      <c r="H33">
        <v>-0.43</v>
      </c>
      <c r="I33">
        <v>0</v>
      </c>
      <c r="J33" t="s">
        <v>365</v>
      </c>
      <c r="K33" t="s">
        <v>365</v>
      </c>
      <c r="L33">
        <v>2.4300000000000002</v>
      </c>
      <c r="M33" t="s">
        <v>365</v>
      </c>
      <c r="N33" t="s">
        <v>365</v>
      </c>
      <c r="O33" t="s">
        <v>365</v>
      </c>
      <c r="P33" t="s">
        <v>365</v>
      </c>
      <c r="Q33" t="s">
        <v>365</v>
      </c>
      <c r="R33" t="s">
        <v>365</v>
      </c>
      <c r="S33" t="s">
        <v>365</v>
      </c>
      <c r="T33" t="s">
        <v>365</v>
      </c>
      <c r="U33" t="s">
        <v>365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1"/>
        <v>4.4159080842010496</v>
      </c>
    </row>
    <row r="34" spans="1:30">
      <c r="A34" s="1">
        <v>28671</v>
      </c>
      <c r="B34">
        <v>0.93</v>
      </c>
      <c r="C34" t="s">
        <v>365</v>
      </c>
      <c r="D34">
        <v>0.21</v>
      </c>
      <c r="E34">
        <v>2.29</v>
      </c>
      <c r="F34" t="s">
        <v>365</v>
      </c>
      <c r="G34">
        <v>1.98</v>
      </c>
      <c r="H34">
        <v>0.61</v>
      </c>
      <c r="I34">
        <v>0.45</v>
      </c>
      <c r="J34" t="s">
        <v>365</v>
      </c>
      <c r="K34" t="s">
        <v>365</v>
      </c>
      <c r="L34">
        <v>2.39</v>
      </c>
      <c r="M34" t="s">
        <v>365</v>
      </c>
      <c r="N34" t="s">
        <v>365</v>
      </c>
      <c r="O34" t="s">
        <v>365</v>
      </c>
      <c r="P34" t="s">
        <v>365</v>
      </c>
      <c r="Q34" t="s">
        <v>365</v>
      </c>
      <c r="R34" t="s">
        <v>365</v>
      </c>
      <c r="S34" t="s">
        <v>365</v>
      </c>
      <c r="T34" t="s">
        <v>365</v>
      </c>
      <c r="U34" t="s">
        <v>365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1"/>
        <v>3.503003805004</v>
      </c>
    </row>
    <row r="35" spans="1:30">
      <c r="A35" s="1">
        <v>28763</v>
      </c>
      <c r="B35">
        <v>0.23</v>
      </c>
      <c r="C35" t="s">
        <v>365</v>
      </c>
      <c r="D35">
        <v>0.67</v>
      </c>
      <c r="E35">
        <v>2.23</v>
      </c>
      <c r="F35" t="s">
        <v>365</v>
      </c>
      <c r="G35">
        <v>2.29</v>
      </c>
      <c r="H35">
        <v>0.52</v>
      </c>
      <c r="I35">
        <v>0.27</v>
      </c>
      <c r="J35" t="s">
        <v>365</v>
      </c>
      <c r="K35" t="s">
        <v>365</v>
      </c>
      <c r="L35">
        <v>2.39</v>
      </c>
      <c r="M35" t="s">
        <v>365</v>
      </c>
      <c r="N35" t="s">
        <v>365</v>
      </c>
      <c r="O35" t="s">
        <v>365</v>
      </c>
      <c r="P35" t="s">
        <v>365</v>
      </c>
      <c r="Q35" t="s">
        <v>365</v>
      </c>
      <c r="R35" t="s">
        <v>365</v>
      </c>
      <c r="S35" t="s">
        <v>365</v>
      </c>
      <c r="T35" t="s">
        <v>365</v>
      </c>
      <c r="U35" t="s">
        <v>365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1"/>
        <v>3.3596040882189402</v>
      </c>
    </row>
    <row r="36" spans="1:30">
      <c r="A36" s="1">
        <v>28855</v>
      </c>
      <c r="B36">
        <v>0.95</v>
      </c>
      <c r="C36" t="s">
        <v>365</v>
      </c>
      <c r="D36">
        <v>0.82</v>
      </c>
      <c r="E36">
        <v>1.92</v>
      </c>
      <c r="F36" t="s">
        <v>365</v>
      </c>
      <c r="G36">
        <v>2.2799999999999998</v>
      </c>
      <c r="H36">
        <v>0.9</v>
      </c>
      <c r="I36">
        <v>1.53</v>
      </c>
      <c r="J36" t="s">
        <v>365</v>
      </c>
      <c r="K36" t="s">
        <v>365</v>
      </c>
      <c r="L36">
        <v>2.44</v>
      </c>
      <c r="M36" t="s">
        <v>365</v>
      </c>
      <c r="N36" t="s">
        <v>365</v>
      </c>
      <c r="O36" t="s">
        <v>365</v>
      </c>
      <c r="P36" t="s">
        <v>365</v>
      </c>
      <c r="Q36" t="s">
        <v>365</v>
      </c>
      <c r="R36" t="s">
        <v>365</v>
      </c>
      <c r="S36" t="s">
        <v>365</v>
      </c>
      <c r="T36" t="s">
        <v>365</v>
      </c>
      <c r="U36" t="s">
        <v>365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1"/>
        <v>4.6331661918462004</v>
      </c>
    </row>
    <row r="37" spans="1:30">
      <c r="A37" s="1">
        <v>28945</v>
      </c>
      <c r="B37">
        <v>0.28999999999999998</v>
      </c>
      <c r="C37" t="s">
        <v>365</v>
      </c>
      <c r="D37">
        <v>0.94</v>
      </c>
      <c r="E37">
        <v>2.14</v>
      </c>
      <c r="F37" t="s">
        <v>365</v>
      </c>
      <c r="G37">
        <v>1.92</v>
      </c>
      <c r="H37">
        <v>0.75</v>
      </c>
      <c r="I37">
        <v>-1.62</v>
      </c>
      <c r="J37" t="s">
        <v>365</v>
      </c>
      <c r="K37" t="s">
        <v>365</v>
      </c>
      <c r="L37">
        <v>2.4300000000000002</v>
      </c>
      <c r="M37" t="s">
        <v>365</v>
      </c>
      <c r="N37" t="s">
        <v>365</v>
      </c>
      <c r="O37" t="s">
        <v>365</v>
      </c>
      <c r="P37" t="s">
        <v>365</v>
      </c>
      <c r="Q37" t="s">
        <v>365</v>
      </c>
      <c r="R37" t="s">
        <v>365</v>
      </c>
      <c r="S37" t="s">
        <v>365</v>
      </c>
      <c r="T37" t="s">
        <v>365</v>
      </c>
      <c r="U37" t="s">
        <v>365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1"/>
        <v>4.7668493687874403</v>
      </c>
    </row>
    <row r="38" spans="1:30">
      <c r="A38" s="1">
        <v>29036</v>
      </c>
      <c r="B38">
        <v>1.1200000000000001</v>
      </c>
      <c r="C38" t="s">
        <v>365</v>
      </c>
      <c r="D38">
        <v>0.13</v>
      </c>
      <c r="E38">
        <v>2.36</v>
      </c>
      <c r="F38" t="s">
        <v>365</v>
      </c>
      <c r="G38">
        <v>2.34</v>
      </c>
      <c r="H38">
        <v>1.43</v>
      </c>
      <c r="I38">
        <v>3.69</v>
      </c>
      <c r="J38" t="s">
        <v>365</v>
      </c>
      <c r="K38" t="s">
        <v>365</v>
      </c>
      <c r="L38">
        <v>2.54</v>
      </c>
      <c r="M38" t="s">
        <v>365</v>
      </c>
      <c r="N38" t="s">
        <v>365</v>
      </c>
      <c r="O38" t="s">
        <v>365</v>
      </c>
      <c r="P38" t="s">
        <v>365</v>
      </c>
      <c r="Q38" t="s">
        <v>365</v>
      </c>
      <c r="R38" t="s">
        <v>365</v>
      </c>
      <c r="S38" t="s">
        <v>365</v>
      </c>
      <c r="T38" t="s">
        <v>365</v>
      </c>
      <c r="U38" t="s">
        <v>365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1"/>
        <v>3.3172247100612098</v>
      </c>
    </row>
    <row r="39" spans="1:30">
      <c r="A39" s="1">
        <v>29128</v>
      </c>
      <c r="B39">
        <v>0</v>
      </c>
      <c r="C39" t="s">
        <v>365</v>
      </c>
      <c r="D39">
        <v>0.69</v>
      </c>
      <c r="E39">
        <v>3.06</v>
      </c>
      <c r="F39" t="s">
        <v>365</v>
      </c>
      <c r="G39">
        <v>2.76</v>
      </c>
      <c r="H39">
        <v>-0.87</v>
      </c>
      <c r="I39">
        <v>0.35</v>
      </c>
      <c r="J39" t="s">
        <v>365</v>
      </c>
      <c r="K39" t="s">
        <v>365</v>
      </c>
      <c r="L39">
        <v>2.65</v>
      </c>
      <c r="M39" t="s">
        <v>365</v>
      </c>
      <c r="N39" t="s">
        <v>365</v>
      </c>
      <c r="O39" t="s">
        <v>365</v>
      </c>
      <c r="P39" t="s">
        <v>365</v>
      </c>
      <c r="Q39" t="s">
        <v>365</v>
      </c>
      <c r="R39" t="s">
        <v>365</v>
      </c>
      <c r="S39" t="s">
        <v>365</v>
      </c>
      <c r="T39" t="s">
        <v>365</v>
      </c>
      <c r="U39" t="s">
        <v>365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1"/>
        <v>4.6099887291885597</v>
      </c>
    </row>
    <row r="40" spans="1:30">
      <c r="A40" s="1">
        <v>29220</v>
      </c>
      <c r="B40">
        <v>0.75</v>
      </c>
      <c r="C40" t="s">
        <v>365</v>
      </c>
      <c r="D40">
        <v>0.77</v>
      </c>
      <c r="E40">
        <v>2.48</v>
      </c>
      <c r="F40" t="s">
        <v>365</v>
      </c>
      <c r="G40">
        <v>3.17</v>
      </c>
      <c r="H40">
        <v>1.31</v>
      </c>
      <c r="I40">
        <v>2.0499999999999998</v>
      </c>
      <c r="J40" t="s">
        <v>365</v>
      </c>
      <c r="K40" t="s">
        <v>365</v>
      </c>
      <c r="L40">
        <v>2.78</v>
      </c>
      <c r="M40" t="s">
        <v>365</v>
      </c>
      <c r="N40" t="s">
        <v>365</v>
      </c>
      <c r="O40" t="s">
        <v>365</v>
      </c>
      <c r="P40" t="s">
        <v>365</v>
      </c>
      <c r="Q40" t="s">
        <v>365</v>
      </c>
      <c r="R40" t="s">
        <v>365</v>
      </c>
      <c r="S40" t="s">
        <v>365</v>
      </c>
      <c r="T40" t="s">
        <v>365</v>
      </c>
      <c r="U40" t="s">
        <v>365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1"/>
        <v>5.9757377792005597</v>
      </c>
    </row>
    <row r="41" spans="1:30">
      <c r="A41" s="1">
        <v>29311</v>
      </c>
      <c r="B41">
        <v>0.81</v>
      </c>
      <c r="C41" t="s">
        <v>365</v>
      </c>
      <c r="D41">
        <v>0.66</v>
      </c>
      <c r="E41">
        <v>2.9</v>
      </c>
      <c r="F41" t="s">
        <v>365</v>
      </c>
      <c r="G41">
        <v>3.18</v>
      </c>
      <c r="H41">
        <v>1.01</v>
      </c>
      <c r="I41">
        <v>2.1800000000000002</v>
      </c>
      <c r="J41" t="s">
        <v>365</v>
      </c>
      <c r="K41" t="s">
        <v>365</v>
      </c>
      <c r="L41">
        <v>3.02</v>
      </c>
      <c r="M41" t="s">
        <v>365</v>
      </c>
      <c r="N41" t="s">
        <v>365</v>
      </c>
      <c r="O41" t="s">
        <v>365</v>
      </c>
      <c r="P41" t="s">
        <v>365</v>
      </c>
      <c r="Q41" t="s">
        <v>365</v>
      </c>
      <c r="R41" t="s">
        <v>365</v>
      </c>
      <c r="S41" t="s">
        <v>365</v>
      </c>
      <c r="T41" t="s">
        <v>365</v>
      </c>
      <c r="U41" t="s">
        <v>365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1"/>
        <v>7.7513141824368903</v>
      </c>
    </row>
    <row r="42" spans="1:30">
      <c r="A42" s="1">
        <v>29402</v>
      </c>
      <c r="B42">
        <v>-0.82</v>
      </c>
      <c r="C42" t="s">
        <v>365</v>
      </c>
      <c r="D42">
        <v>-0.52</v>
      </c>
      <c r="E42">
        <v>2.82</v>
      </c>
      <c r="F42" t="s">
        <v>365</v>
      </c>
      <c r="G42">
        <v>3.31</v>
      </c>
      <c r="H42">
        <v>-1.21</v>
      </c>
      <c r="I42">
        <v>-1.7</v>
      </c>
      <c r="J42" t="s">
        <v>365</v>
      </c>
      <c r="K42" t="s">
        <v>365</v>
      </c>
      <c r="L42">
        <v>3.08</v>
      </c>
      <c r="M42" t="s">
        <v>365</v>
      </c>
      <c r="N42" t="s">
        <v>365</v>
      </c>
      <c r="O42" t="s">
        <v>365</v>
      </c>
      <c r="P42" t="s">
        <v>365</v>
      </c>
      <c r="Q42" t="s">
        <v>365</v>
      </c>
      <c r="R42" t="s">
        <v>365</v>
      </c>
      <c r="S42" t="s">
        <v>365</v>
      </c>
      <c r="T42" t="s">
        <v>365</v>
      </c>
      <c r="U42" t="s">
        <v>365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1"/>
        <v>7.6548393794601797</v>
      </c>
    </row>
    <row r="43" spans="1:30">
      <c r="A43" s="1">
        <v>29494</v>
      </c>
      <c r="B43">
        <v>-0.35</v>
      </c>
      <c r="C43" t="s">
        <v>365</v>
      </c>
      <c r="D43">
        <v>0.3</v>
      </c>
      <c r="E43">
        <v>2.29</v>
      </c>
      <c r="F43" t="s">
        <v>365</v>
      </c>
      <c r="G43">
        <v>3.06</v>
      </c>
      <c r="H43">
        <v>0.87</v>
      </c>
      <c r="I43">
        <v>-0.31</v>
      </c>
      <c r="J43" t="s">
        <v>365</v>
      </c>
      <c r="K43" t="s">
        <v>365</v>
      </c>
      <c r="L43">
        <v>3.06</v>
      </c>
      <c r="M43" t="s">
        <v>365</v>
      </c>
      <c r="N43" t="s">
        <v>365</v>
      </c>
      <c r="O43" t="s">
        <v>365</v>
      </c>
      <c r="P43" t="s">
        <v>365</v>
      </c>
      <c r="Q43" t="s">
        <v>365</v>
      </c>
      <c r="R43" t="s">
        <v>365</v>
      </c>
      <c r="S43" t="s">
        <v>365</v>
      </c>
      <c r="T43" t="s">
        <v>365</v>
      </c>
      <c r="U43" t="s">
        <v>365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1"/>
        <v>8.15708684482885</v>
      </c>
    </row>
    <row r="44" spans="1:30">
      <c r="A44" s="1">
        <v>29586</v>
      </c>
      <c r="B44">
        <v>-0.1</v>
      </c>
      <c r="C44" t="s">
        <v>365</v>
      </c>
      <c r="D44">
        <v>0.64</v>
      </c>
      <c r="E44">
        <v>2.02</v>
      </c>
      <c r="F44" t="s">
        <v>365</v>
      </c>
      <c r="G44">
        <v>3.17</v>
      </c>
      <c r="H44">
        <v>0.44</v>
      </c>
      <c r="I44">
        <v>-0.85</v>
      </c>
      <c r="J44" t="s">
        <v>365</v>
      </c>
      <c r="K44" t="s">
        <v>365</v>
      </c>
      <c r="L44">
        <v>3.21</v>
      </c>
      <c r="M44" t="s">
        <v>365</v>
      </c>
      <c r="N44" t="s">
        <v>365</v>
      </c>
      <c r="O44" t="s">
        <v>365</v>
      </c>
      <c r="P44" t="s">
        <v>365</v>
      </c>
      <c r="Q44" t="s">
        <v>365</v>
      </c>
      <c r="R44" t="s">
        <v>365</v>
      </c>
      <c r="S44" t="s">
        <v>365</v>
      </c>
      <c r="T44" t="s">
        <v>365</v>
      </c>
      <c r="U44" t="s">
        <v>365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1"/>
        <v>7.5160924250002896</v>
      </c>
    </row>
    <row r="45" spans="1:30">
      <c r="A45" s="1">
        <v>29676</v>
      </c>
      <c r="B45">
        <v>-7.0000000000000007E-2</v>
      </c>
      <c r="C45" t="s">
        <v>365</v>
      </c>
      <c r="D45">
        <v>-0.25</v>
      </c>
      <c r="E45">
        <v>2.41</v>
      </c>
      <c r="F45" t="s">
        <v>365</v>
      </c>
      <c r="G45">
        <v>3.36</v>
      </c>
      <c r="H45">
        <v>-0.05</v>
      </c>
      <c r="I45">
        <v>-0.65</v>
      </c>
      <c r="J45" t="s">
        <v>365</v>
      </c>
      <c r="K45" t="s">
        <v>365</v>
      </c>
      <c r="L45">
        <v>3.34</v>
      </c>
      <c r="M45" t="s">
        <v>365</v>
      </c>
      <c r="N45" t="s">
        <v>365</v>
      </c>
      <c r="O45" t="s">
        <v>365</v>
      </c>
      <c r="P45" t="s">
        <v>365</v>
      </c>
      <c r="Q45" t="s">
        <v>365</v>
      </c>
      <c r="R45" t="s">
        <v>365</v>
      </c>
      <c r="S45" t="s">
        <v>365</v>
      </c>
      <c r="T45" t="s">
        <v>365</v>
      </c>
      <c r="U45" t="s">
        <v>365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1"/>
        <v>8.1224251508204706</v>
      </c>
    </row>
    <row r="46" spans="1:30">
      <c r="A46" s="1">
        <v>29767</v>
      </c>
      <c r="B46">
        <v>0.05</v>
      </c>
      <c r="C46" t="s">
        <v>365</v>
      </c>
      <c r="D46">
        <v>1.03</v>
      </c>
      <c r="E46">
        <v>2.77</v>
      </c>
      <c r="F46" t="s">
        <v>365</v>
      </c>
      <c r="G46">
        <v>3.88</v>
      </c>
      <c r="H46">
        <v>0.01</v>
      </c>
      <c r="I46">
        <v>-0.13</v>
      </c>
      <c r="J46" t="s">
        <v>365</v>
      </c>
      <c r="K46" t="s">
        <v>365</v>
      </c>
      <c r="L46">
        <v>3.63</v>
      </c>
      <c r="M46" t="s">
        <v>365</v>
      </c>
      <c r="N46" t="s">
        <v>365</v>
      </c>
      <c r="O46" t="s">
        <v>365</v>
      </c>
      <c r="P46" t="s">
        <v>365</v>
      </c>
      <c r="Q46" t="s">
        <v>365</v>
      </c>
      <c r="R46" t="s">
        <v>365</v>
      </c>
      <c r="S46" t="s">
        <v>365</v>
      </c>
      <c r="T46" t="s">
        <v>365</v>
      </c>
      <c r="U46" t="s">
        <v>365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1"/>
        <v>8.6035026009304794</v>
      </c>
    </row>
    <row r="47" spans="1:30">
      <c r="A47" s="1">
        <v>29859</v>
      </c>
      <c r="B47">
        <v>0.08</v>
      </c>
      <c r="C47" t="s">
        <v>365</v>
      </c>
      <c r="D47">
        <v>0.45</v>
      </c>
      <c r="E47">
        <v>2.9</v>
      </c>
      <c r="F47" t="s">
        <v>365</v>
      </c>
      <c r="G47">
        <v>4.03</v>
      </c>
      <c r="H47">
        <v>0.08</v>
      </c>
      <c r="I47">
        <v>-1.42</v>
      </c>
      <c r="J47" t="s">
        <v>365</v>
      </c>
      <c r="K47" t="s">
        <v>365</v>
      </c>
      <c r="L47">
        <v>3.81</v>
      </c>
      <c r="M47" t="s">
        <v>365</v>
      </c>
      <c r="N47" t="s">
        <v>365</v>
      </c>
      <c r="O47" t="s">
        <v>365</v>
      </c>
      <c r="P47" t="s">
        <v>365</v>
      </c>
      <c r="Q47" t="s">
        <v>365</v>
      </c>
      <c r="R47" t="s">
        <v>365</v>
      </c>
      <c r="S47" t="s">
        <v>365</v>
      </c>
      <c r="T47" t="s">
        <v>365</v>
      </c>
      <c r="U47" t="s">
        <v>365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1"/>
        <v>10.4777984956901</v>
      </c>
    </row>
    <row r="48" spans="1:30">
      <c r="A48" s="1">
        <v>29951</v>
      </c>
      <c r="B48">
        <v>-0.04</v>
      </c>
      <c r="C48" t="s">
        <v>365</v>
      </c>
      <c r="D48">
        <v>0.18</v>
      </c>
      <c r="E48">
        <v>2.82</v>
      </c>
      <c r="F48" t="s">
        <v>365</v>
      </c>
      <c r="G48">
        <v>3.86</v>
      </c>
      <c r="H48">
        <v>0.56999999999999995</v>
      </c>
      <c r="I48">
        <v>-3.04</v>
      </c>
      <c r="J48" t="s">
        <v>365</v>
      </c>
      <c r="K48" t="s">
        <v>365</v>
      </c>
      <c r="L48">
        <v>3.78</v>
      </c>
      <c r="M48" t="s">
        <v>365</v>
      </c>
      <c r="N48" t="s">
        <v>365</v>
      </c>
      <c r="O48" t="s">
        <v>365</v>
      </c>
      <c r="P48" t="s">
        <v>365</v>
      </c>
      <c r="Q48" t="s">
        <v>365</v>
      </c>
      <c r="R48" t="s">
        <v>365</v>
      </c>
      <c r="S48" t="s">
        <v>365</v>
      </c>
      <c r="T48" t="s">
        <v>365</v>
      </c>
      <c r="U48" t="s">
        <v>365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1"/>
        <v>10.989812658002</v>
      </c>
    </row>
    <row r="49" spans="1:30">
      <c r="A49" s="1">
        <v>30041</v>
      </c>
      <c r="B49">
        <v>0.25</v>
      </c>
      <c r="C49" t="s">
        <v>365</v>
      </c>
      <c r="D49">
        <v>-0.12</v>
      </c>
      <c r="E49">
        <v>2.36</v>
      </c>
      <c r="F49" t="s">
        <v>365</v>
      </c>
      <c r="G49">
        <v>3.58</v>
      </c>
      <c r="H49">
        <v>-0.18</v>
      </c>
      <c r="I49">
        <v>-0.01</v>
      </c>
      <c r="J49" t="s">
        <v>365</v>
      </c>
      <c r="K49" t="s">
        <v>365</v>
      </c>
      <c r="L49">
        <v>3.7</v>
      </c>
      <c r="M49" t="s">
        <v>365</v>
      </c>
      <c r="N49" t="s">
        <v>365</v>
      </c>
      <c r="O49" t="s">
        <v>365</v>
      </c>
      <c r="P49" t="s">
        <v>365</v>
      </c>
      <c r="Q49" t="s">
        <v>365</v>
      </c>
      <c r="R49" t="s">
        <v>365</v>
      </c>
      <c r="S49" t="s">
        <v>365</v>
      </c>
      <c r="T49" t="s">
        <v>365</v>
      </c>
      <c r="U49" t="s">
        <v>365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1"/>
        <v>10.393501916864601</v>
      </c>
    </row>
    <row r="50" spans="1:30">
      <c r="A50" s="1">
        <v>30132</v>
      </c>
      <c r="B50">
        <v>0.15</v>
      </c>
      <c r="C50" t="s">
        <v>365</v>
      </c>
      <c r="D50">
        <v>-0.27</v>
      </c>
      <c r="E50">
        <v>2.68</v>
      </c>
      <c r="F50" t="s">
        <v>365</v>
      </c>
      <c r="G50">
        <v>3.6</v>
      </c>
      <c r="H50">
        <v>-0.33</v>
      </c>
      <c r="I50">
        <v>-0.53</v>
      </c>
      <c r="J50" t="s">
        <v>365</v>
      </c>
      <c r="K50" t="s">
        <v>365</v>
      </c>
      <c r="L50">
        <v>3.63</v>
      </c>
      <c r="M50" t="s">
        <v>365</v>
      </c>
      <c r="N50" t="s">
        <v>365</v>
      </c>
      <c r="O50" t="s">
        <v>365</v>
      </c>
      <c r="P50" t="s">
        <v>365</v>
      </c>
      <c r="Q50" t="s">
        <v>365</v>
      </c>
      <c r="R50" t="s">
        <v>365</v>
      </c>
      <c r="S50" t="s">
        <v>365</v>
      </c>
      <c r="T50" t="s">
        <v>365</v>
      </c>
      <c r="U50" t="s">
        <v>365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1"/>
        <v>9.5442624644436904</v>
      </c>
    </row>
    <row r="51" spans="1:30">
      <c r="A51" s="1">
        <v>30224</v>
      </c>
      <c r="B51">
        <v>-0.59</v>
      </c>
      <c r="C51" t="s">
        <v>365</v>
      </c>
      <c r="D51">
        <v>0.2</v>
      </c>
      <c r="E51">
        <v>2.06</v>
      </c>
      <c r="F51" t="s">
        <v>365</v>
      </c>
      <c r="G51">
        <v>3.34</v>
      </c>
      <c r="H51">
        <v>-0.28000000000000003</v>
      </c>
      <c r="I51">
        <v>-1.25</v>
      </c>
      <c r="J51" t="s">
        <v>365</v>
      </c>
      <c r="K51" t="s">
        <v>365</v>
      </c>
      <c r="L51">
        <v>3.57</v>
      </c>
      <c r="M51" t="s">
        <v>365</v>
      </c>
      <c r="N51" t="s">
        <v>365</v>
      </c>
      <c r="O51" t="s">
        <v>365</v>
      </c>
      <c r="P51" t="s">
        <v>365</v>
      </c>
      <c r="Q51" t="s">
        <v>365</v>
      </c>
      <c r="R51" t="s">
        <v>365</v>
      </c>
      <c r="S51" t="s">
        <v>365</v>
      </c>
      <c r="T51" t="s">
        <v>365</v>
      </c>
      <c r="U51" t="s">
        <v>365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1"/>
        <v>9.5349933909290794</v>
      </c>
    </row>
    <row r="52" spans="1:30">
      <c r="A52" s="1">
        <v>30316</v>
      </c>
      <c r="B52">
        <v>-0.15</v>
      </c>
      <c r="C52" t="s">
        <v>365</v>
      </c>
      <c r="D52">
        <v>0.02</v>
      </c>
      <c r="E52">
        <v>2.2000000000000002</v>
      </c>
      <c r="F52" t="s">
        <v>365</v>
      </c>
      <c r="G52">
        <v>3.15</v>
      </c>
      <c r="H52">
        <v>0.63</v>
      </c>
      <c r="I52">
        <v>-1.49</v>
      </c>
      <c r="J52" t="s">
        <v>365</v>
      </c>
      <c r="K52" t="s">
        <v>365</v>
      </c>
      <c r="L52">
        <v>3.42</v>
      </c>
      <c r="M52" t="s">
        <v>365</v>
      </c>
      <c r="N52" t="s">
        <v>365</v>
      </c>
      <c r="O52" t="s">
        <v>365</v>
      </c>
      <c r="P52" t="s">
        <v>365</v>
      </c>
      <c r="Q52" t="s">
        <v>365</v>
      </c>
      <c r="R52" t="s">
        <v>365</v>
      </c>
      <c r="S52" t="s">
        <v>365</v>
      </c>
      <c r="T52" t="s">
        <v>365</v>
      </c>
      <c r="U52" t="s">
        <v>365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1"/>
        <v>8.9062971946368208</v>
      </c>
    </row>
    <row r="53" spans="1:30">
      <c r="A53" s="1">
        <v>30406</v>
      </c>
      <c r="B53">
        <v>0.59</v>
      </c>
      <c r="C53" t="s">
        <v>365</v>
      </c>
      <c r="D53">
        <v>-0.35</v>
      </c>
      <c r="E53">
        <v>2.15</v>
      </c>
      <c r="F53" t="s">
        <v>365</v>
      </c>
      <c r="G53">
        <v>2.97</v>
      </c>
      <c r="H53">
        <v>0.1</v>
      </c>
      <c r="I53">
        <v>0.05</v>
      </c>
      <c r="J53" t="s">
        <v>365</v>
      </c>
      <c r="K53" t="s">
        <v>365</v>
      </c>
      <c r="L53">
        <v>3.25</v>
      </c>
      <c r="M53" t="s">
        <v>365</v>
      </c>
      <c r="N53" t="s">
        <v>365</v>
      </c>
      <c r="O53" t="s">
        <v>365</v>
      </c>
      <c r="P53" t="s">
        <v>365</v>
      </c>
      <c r="Q53" t="s">
        <v>365</v>
      </c>
      <c r="R53" t="s">
        <v>365</v>
      </c>
      <c r="S53" t="s">
        <v>365</v>
      </c>
      <c r="T53" t="s">
        <v>365</v>
      </c>
      <c r="U53" t="s">
        <v>365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1"/>
        <v>8.1858765408024894</v>
      </c>
    </row>
    <row r="54" spans="1:30">
      <c r="A54" s="1">
        <v>30497</v>
      </c>
      <c r="B54">
        <v>0.64</v>
      </c>
      <c r="C54" t="s">
        <v>365</v>
      </c>
      <c r="D54">
        <v>0.61</v>
      </c>
      <c r="E54">
        <v>1.76</v>
      </c>
      <c r="F54" t="s">
        <v>365</v>
      </c>
      <c r="G54">
        <v>2.96</v>
      </c>
      <c r="H54">
        <v>0.3</v>
      </c>
      <c r="I54">
        <v>0.22</v>
      </c>
      <c r="J54" t="s">
        <v>365</v>
      </c>
      <c r="K54" t="s">
        <v>365</v>
      </c>
      <c r="L54">
        <v>3.23</v>
      </c>
      <c r="M54" t="s">
        <v>365</v>
      </c>
      <c r="N54" t="s">
        <v>365</v>
      </c>
      <c r="O54" t="s">
        <v>365</v>
      </c>
      <c r="P54" t="s">
        <v>365</v>
      </c>
      <c r="Q54" t="s">
        <v>365</v>
      </c>
      <c r="R54" t="s">
        <v>365</v>
      </c>
      <c r="S54" t="s">
        <v>365</v>
      </c>
      <c r="T54" t="s">
        <v>365</v>
      </c>
      <c r="U54" t="s">
        <v>365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1"/>
        <v>7.5306277785051199</v>
      </c>
    </row>
    <row r="55" spans="1:30">
      <c r="A55" s="1">
        <v>30589</v>
      </c>
      <c r="B55">
        <v>0.19</v>
      </c>
      <c r="C55" t="s">
        <v>365</v>
      </c>
      <c r="D55">
        <v>0.52</v>
      </c>
      <c r="E55">
        <v>2.2400000000000002</v>
      </c>
      <c r="F55" t="s">
        <v>365</v>
      </c>
      <c r="G55">
        <v>3.05</v>
      </c>
      <c r="H55">
        <v>-0.3</v>
      </c>
      <c r="I55">
        <v>0.17</v>
      </c>
      <c r="J55" t="s">
        <v>365</v>
      </c>
      <c r="K55" t="s">
        <v>365</v>
      </c>
      <c r="L55">
        <v>3.28</v>
      </c>
      <c r="M55" t="s">
        <v>365</v>
      </c>
      <c r="N55" t="s">
        <v>365</v>
      </c>
      <c r="O55" t="s">
        <v>365</v>
      </c>
      <c r="P55" t="s">
        <v>365</v>
      </c>
      <c r="Q55" t="s">
        <v>365</v>
      </c>
      <c r="R55" t="s">
        <v>365</v>
      </c>
      <c r="S55" t="s">
        <v>365</v>
      </c>
      <c r="T55" t="s">
        <v>365</v>
      </c>
      <c r="U55" t="s">
        <v>365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1"/>
        <v>7.7383896616925796</v>
      </c>
    </row>
    <row r="56" spans="1:30">
      <c r="A56" s="1">
        <v>30681</v>
      </c>
      <c r="B56">
        <v>0.92</v>
      </c>
      <c r="C56" t="s">
        <v>365</v>
      </c>
      <c r="D56">
        <v>-0.27</v>
      </c>
      <c r="E56">
        <v>2.02</v>
      </c>
      <c r="F56" t="s">
        <v>365</v>
      </c>
      <c r="G56">
        <v>3.04</v>
      </c>
      <c r="H56">
        <v>0.96</v>
      </c>
      <c r="I56">
        <v>-1.34</v>
      </c>
      <c r="J56" t="s">
        <v>365</v>
      </c>
      <c r="K56" t="s">
        <v>365</v>
      </c>
      <c r="L56">
        <v>3.27</v>
      </c>
      <c r="M56" t="s">
        <v>365</v>
      </c>
      <c r="N56" t="s">
        <v>365</v>
      </c>
      <c r="O56" t="s">
        <v>365</v>
      </c>
      <c r="P56" t="s">
        <v>365</v>
      </c>
      <c r="Q56" t="s">
        <v>365</v>
      </c>
      <c r="R56" t="s">
        <v>365</v>
      </c>
      <c r="S56" t="s">
        <v>365</v>
      </c>
      <c r="T56" t="s">
        <v>365</v>
      </c>
      <c r="U56" t="s">
        <v>365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1"/>
        <v>7.9931104362830396</v>
      </c>
    </row>
    <row r="57" spans="1:30">
      <c r="A57" s="1">
        <v>30772</v>
      </c>
      <c r="B57">
        <v>0.73</v>
      </c>
      <c r="C57" t="s">
        <v>365</v>
      </c>
      <c r="D57">
        <v>0.61</v>
      </c>
      <c r="E57">
        <v>1.66</v>
      </c>
      <c r="F57" t="s">
        <v>365</v>
      </c>
      <c r="G57">
        <v>2.86</v>
      </c>
      <c r="H57">
        <v>0.73</v>
      </c>
      <c r="I57">
        <v>-0.06</v>
      </c>
      <c r="J57" t="s">
        <v>365</v>
      </c>
      <c r="K57" t="s">
        <v>365</v>
      </c>
      <c r="L57">
        <v>3.15</v>
      </c>
      <c r="M57" t="s">
        <v>365</v>
      </c>
      <c r="N57" t="s">
        <v>365</v>
      </c>
      <c r="O57" t="s">
        <v>365</v>
      </c>
      <c r="P57" t="s">
        <v>365</v>
      </c>
      <c r="Q57" t="s">
        <v>365</v>
      </c>
      <c r="R57" t="s">
        <v>365</v>
      </c>
      <c r="S57" t="s">
        <v>365</v>
      </c>
      <c r="T57" t="s">
        <v>365</v>
      </c>
      <c r="U57" t="s">
        <v>365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1"/>
        <v>8.0143651947076098</v>
      </c>
    </row>
    <row r="58" spans="1:30">
      <c r="A58" s="1">
        <v>30863</v>
      </c>
      <c r="B58">
        <v>-0.52</v>
      </c>
      <c r="C58" t="s">
        <v>365</v>
      </c>
      <c r="D58">
        <v>-1.1000000000000001</v>
      </c>
      <c r="E58">
        <v>1.47</v>
      </c>
      <c r="F58" t="s">
        <v>365</v>
      </c>
      <c r="G58">
        <v>2.71</v>
      </c>
      <c r="H58">
        <v>-0.25</v>
      </c>
      <c r="I58">
        <v>-2.5499999999999998</v>
      </c>
      <c r="J58" t="s">
        <v>365</v>
      </c>
      <c r="K58" t="s">
        <v>365</v>
      </c>
      <c r="L58">
        <v>3.13</v>
      </c>
      <c r="M58" t="s">
        <v>365</v>
      </c>
      <c r="N58" t="s">
        <v>365</v>
      </c>
      <c r="O58" t="s">
        <v>365</v>
      </c>
      <c r="P58" t="s">
        <v>365</v>
      </c>
      <c r="Q58" t="s">
        <v>365</v>
      </c>
      <c r="R58" t="s">
        <v>365</v>
      </c>
      <c r="S58" t="s">
        <v>365</v>
      </c>
      <c r="T58" t="s">
        <v>365</v>
      </c>
      <c r="U58" t="s">
        <v>365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1"/>
        <v>7.6611992715755104</v>
      </c>
    </row>
    <row r="59" spans="1:30">
      <c r="A59" s="1">
        <v>30955</v>
      </c>
      <c r="B59">
        <v>0.81</v>
      </c>
      <c r="C59" t="s">
        <v>365</v>
      </c>
      <c r="D59">
        <v>0.37</v>
      </c>
      <c r="E59">
        <v>1.61</v>
      </c>
      <c r="F59" t="s">
        <v>365</v>
      </c>
      <c r="G59">
        <v>2.6</v>
      </c>
      <c r="H59">
        <v>-0.06</v>
      </c>
      <c r="I59">
        <v>1</v>
      </c>
      <c r="J59" t="s">
        <v>365</v>
      </c>
      <c r="K59" t="s">
        <v>365</v>
      </c>
      <c r="L59">
        <v>3.05</v>
      </c>
      <c r="M59" t="s">
        <v>365</v>
      </c>
      <c r="N59" t="s">
        <v>365</v>
      </c>
      <c r="O59" t="s">
        <v>365</v>
      </c>
      <c r="P59" t="s">
        <v>365</v>
      </c>
      <c r="Q59" t="s">
        <v>365</v>
      </c>
      <c r="R59" t="s">
        <v>365</v>
      </c>
      <c r="S59" t="s">
        <v>365</v>
      </c>
      <c r="T59" t="s">
        <v>365</v>
      </c>
      <c r="U59" t="s">
        <v>365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1"/>
        <v>7.0977207308250296</v>
      </c>
    </row>
    <row r="60" spans="1:30">
      <c r="A60" s="1">
        <v>31047</v>
      </c>
      <c r="B60">
        <v>0.42</v>
      </c>
      <c r="C60" t="s">
        <v>365</v>
      </c>
      <c r="D60">
        <v>0.69</v>
      </c>
      <c r="E60">
        <v>1.1100000000000001</v>
      </c>
      <c r="F60" t="s">
        <v>365</v>
      </c>
      <c r="G60">
        <v>2.5299999999999998</v>
      </c>
      <c r="H60">
        <v>0.51</v>
      </c>
      <c r="I60">
        <v>1.23</v>
      </c>
      <c r="J60" t="s">
        <v>365</v>
      </c>
      <c r="K60" t="s">
        <v>365</v>
      </c>
      <c r="L60">
        <v>2.85</v>
      </c>
      <c r="M60" t="s">
        <v>365</v>
      </c>
      <c r="N60" t="s">
        <v>365</v>
      </c>
      <c r="O60" t="s">
        <v>365</v>
      </c>
      <c r="P60" t="s">
        <v>365</v>
      </c>
      <c r="Q60" t="s">
        <v>365</v>
      </c>
      <c r="R60" t="s">
        <v>365</v>
      </c>
      <c r="S60" t="s">
        <v>365</v>
      </c>
      <c r="T60" t="s">
        <v>365</v>
      </c>
      <c r="U60" t="s">
        <v>365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1"/>
        <v>6.7600300919245599</v>
      </c>
    </row>
    <row r="61" spans="1:30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365</v>
      </c>
      <c r="G61">
        <v>2.4700000000000002</v>
      </c>
      <c r="H61">
        <v>0.91</v>
      </c>
      <c r="I61">
        <v>-1.64</v>
      </c>
      <c r="J61" t="s">
        <v>365</v>
      </c>
      <c r="K61" t="s">
        <v>365</v>
      </c>
      <c r="L61">
        <v>2.74</v>
      </c>
      <c r="M61" t="s">
        <v>365</v>
      </c>
      <c r="N61" t="s">
        <v>365</v>
      </c>
      <c r="O61" t="s">
        <v>365</v>
      </c>
      <c r="P61" t="s">
        <v>365</v>
      </c>
      <c r="Q61" t="s">
        <v>365</v>
      </c>
      <c r="R61" t="s">
        <v>365</v>
      </c>
      <c r="S61" t="s">
        <v>365</v>
      </c>
      <c r="T61" t="s">
        <v>365</v>
      </c>
      <c r="U61" t="s">
        <v>365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1"/>
        <v>6.7806938911669397</v>
      </c>
    </row>
    <row r="62" spans="1:30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365</v>
      </c>
      <c r="G62">
        <v>2.4900000000000002</v>
      </c>
      <c r="H62">
        <v>0.34</v>
      </c>
      <c r="I62">
        <v>1.35</v>
      </c>
      <c r="J62" t="s">
        <v>365</v>
      </c>
      <c r="K62" t="s">
        <v>365</v>
      </c>
      <c r="L62">
        <v>2.71</v>
      </c>
      <c r="M62" t="s">
        <v>365</v>
      </c>
      <c r="N62" t="s">
        <v>365</v>
      </c>
      <c r="O62" t="s">
        <v>365</v>
      </c>
      <c r="P62" t="s">
        <v>365</v>
      </c>
      <c r="Q62" t="s">
        <v>365</v>
      </c>
      <c r="R62" t="s">
        <v>365</v>
      </c>
      <c r="S62" t="s">
        <v>365</v>
      </c>
      <c r="T62" t="s">
        <v>365</v>
      </c>
      <c r="U62" t="s">
        <v>365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1"/>
        <v>6.3991596158578501</v>
      </c>
    </row>
    <row r="63" spans="1:30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365</v>
      </c>
      <c r="G63">
        <v>2.34</v>
      </c>
      <c r="H63">
        <v>0.38</v>
      </c>
      <c r="I63">
        <v>1.3</v>
      </c>
      <c r="J63" t="s">
        <v>365</v>
      </c>
      <c r="K63" t="s">
        <v>365</v>
      </c>
      <c r="L63">
        <v>2.67</v>
      </c>
      <c r="M63" t="s">
        <v>365</v>
      </c>
      <c r="N63" t="s">
        <v>365</v>
      </c>
      <c r="O63" t="s">
        <v>365</v>
      </c>
      <c r="P63" t="s">
        <v>365</v>
      </c>
      <c r="Q63" t="s">
        <v>365</v>
      </c>
      <c r="R63" t="s">
        <v>365</v>
      </c>
      <c r="S63" t="s">
        <v>365</v>
      </c>
      <c r="T63" t="s">
        <v>365</v>
      </c>
      <c r="U63" t="s">
        <v>365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1"/>
        <v>6.5046640922636803</v>
      </c>
    </row>
    <row r="64" spans="1:30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365</v>
      </c>
      <c r="G64">
        <v>2.16</v>
      </c>
      <c r="H64">
        <v>0.12</v>
      </c>
      <c r="I64">
        <v>0.92</v>
      </c>
      <c r="J64" t="s">
        <v>365</v>
      </c>
      <c r="K64" t="s">
        <v>365</v>
      </c>
      <c r="L64">
        <v>2.57</v>
      </c>
      <c r="M64" t="s">
        <v>365</v>
      </c>
      <c r="N64" t="s">
        <v>365</v>
      </c>
      <c r="O64" t="s">
        <v>365</v>
      </c>
      <c r="P64" t="s">
        <v>365</v>
      </c>
      <c r="Q64" t="s">
        <v>365</v>
      </c>
      <c r="R64" t="s">
        <v>365</v>
      </c>
      <c r="S64" t="s">
        <v>365</v>
      </c>
      <c r="T64" t="s">
        <v>365</v>
      </c>
      <c r="U64" t="s">
        <v>365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1"/>
        <v>5.9159243590842499</v>
      </c>
    </row>
    <row r="65" spans="1:30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365</v>
      </c>
      <c r="G65">
        <v>2.19</v>
      </c>
      <c r="H65">
        <v>-0.84</v>
      </c>
      <c r="I65">
        <v>-2.48</v>
      </c>
      <c r="J65" t="s">
        <v>365</v>
      </c>
      <c r="K65" t="s">
        <v>365</v>
      </c>
      <c r="L65">
        <v>2.44</v>
      </c>
      <c r="M65" t="s">
        <v>365</v>
      </c>
      <c r="N65" t="s">
        <v>365</v>
      </c>
      <c r="O65" t="s">
        <v>365</v>
      </c>
      <c r="P65" t="s">
        <v>365</v>
      </c>
      <c r="Q65" t="s">
        <v>365</v>
      </c>
      <c r="R65" t="s">
        <v>365</v>
      </c>
      <c r="S65" t="s">
        <v>365</v>
      </c>
      <c r="T65" t="s">
        <v>365</v>
      </c>
      <c r="U65" t="s">
        <v>365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1"/>
        <v>5.1987006982366903</v>
      </c>
    </row>
    <row r="66" spans="1:30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365</v>
      </c>
      <c r="G66">
        <v>2.0099999999999998</v>
      </c>
      <c r="H66">
        <v>0.8</v>
      </c>
      <c r="I66">
        <v>1.99</v>
      </c>
      <c r="J66" t="s">
        <v>365</v>
      </c>
      <c r="K66" t="s">
        <v>365</v>
      </c>
      <c r="L66">
        <v>2.15</v>
      </c>
      <c r="M66" t="s">
        <v>365</v>
      </c>
      <c r="N66" t="s">
        <v>365</v>
      </c>
      <c r="O66" t="s">
        <v>365</v>
      </c>
      <c r="P66" t="s">
        <v>365</v>
      </c>
      <c r="Q66" t="s">
        <v>365</v>
      </c>
      <c r="R66" t="s">
        <v>365</v>
      </c>
      <c r="S66" t="s">
        <v>365</v>
      </c>
      <c r="T66" t="s">
        <v>365</v>
      </c>
      <c r="U66" t="s">
        <v>365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1"/>
        <v>5.2075524505295601</v>
      </c>
    </row>
    <row r="67" spans="1:30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365</v>
      </c>
      <c r="G67">
        <v>1.94</v>
      </c>
      <c r="H67">
        <v>-0.17</v>
      </c>
      <c r="I67">
        <v>0.36</v>
      </c>
      <c r="J67" t="s">
        <v>365</v>
      </c>
      <c r="K67" t="s">
        <v>365</v>
      </c>
      <c r="L67">
        <v>2.1</v>
      </c>
      <c r="M67" t="s">
        <v>365</v>
      </c>
      <c r="N67" t="s">
        <v>365</v>
      </c>
      <c r="O67" t="s">
        <v>365</v>
      </c>
      <c r="P67" t="s">
        <v>365</v>
      </c>
      <c r="Q67" t="s">
        <v>365</v>
      </c>
      <c r="R67" t="s">
        <v>365</v>
      </c>
      <c r="S67" t="s">
        <v>365</v>
      </c>
      <c r="T67" t="s">
        <v>365</v>
      </c>
      <c r="U67" t="s">
        <v>365</v>
      </c>
      <c r="V67">
        <v>4.8244061378276601</v>
      </c>
      <c r="W67">
        <f t="shared" ref="W67:W130" si="2">+(G67-E67)*4</f>
        <v>3.2</v>
      </c>
      <c r="Y67">
        <v>1.29831662027622</v>
      </c>
      <c r="Z67">
        <v>4.8969845993736403</v>
      </c>
      <c r="AC67" s="1">
        <v>27759</v>
      </c>
      <c r="AD67">
        <f t="shared" si="1"/>
        <v>4.8244061378276601</v>
      </c>
    </row>
    <row r="68" spans="1:30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365</v>
      </c>
      <c r="G68">
        <v>1.97</v>
      </c>
      <c r="H68">
        <v>0.5</v>
      </c>
      <c r="I68">
        <v>0.56999999999999995</v>
      </c>
      <c r="J68" t="s">
        <v>365</v>
      </c>
      <c r="K68" t="s">
        <v>365</v>
      </c>
      <c r="L68">
        <v>2.12</v>
      </c>
      <c r="M68" t="s">
        <v>365</v>
      </c>
      <c r="N68" t="s">
        <v>365</v>
      </c>
      <c r="O68" t="s">
        <v>365</v>
      </c>
      <c r="P68" t="s">
        <v>365</v>
      </c>
      <c r="Q68" t="s">
        <v>365</v>
      </c>
      <c r="R68" t="s">
        <v>365</v>
      </c>
      <c r="S68" t="s">
        <v>365</v>
      </c>
      <c r="T68" t="s">
        <v>365</v>
      </c>
      <c r="U68" t="s">
        <v>365</v>
      </c>
      <c r="V68">
        <v>4.7220469127089899</v>
      </c>
      <c r="W68">
        <f t="shared" si="2"/>
        <v>4.4800000000000004</v>
      </c>
      <c r="Y68">
        <v>1.2102237976865899</v>
      </c>
      <c r="Z68">
        <v>5.0365520084132296</v>
      </c>
      <c r="AC68" s="1">
        <v>27850</v>
      </c>
      <c r="AD68">
        <f t="shared" si="1"/>
        <v>4.7220469127089899</v>
      </c>
    </row>
    <row r="69" spans="1:30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365</v>
      </c>
      <c r="G69">
        <v>2.0299999999999998</v>
      </c>
      <c r="H69">
        <v>-0.22</v>
      </c>
      <c r="I69">
        <v>-1.82</v>
      </c>
      <c r="J69" t="s">
        <v>365</v>
      </c>
      <c r="K69" t="s">
        <v>365</v>
      </c>
      <c r="L69">
        <v>2.12</v>
      </c>
      <c r="M69" t="s">
        <v>365</v>
      </c>
      <c r="N69" t="s">
        <v>365</v>
      </c>
      <c r="O69" t="s">
        <v>365</v>
      </c>
      <c r="P69" t="s">
        <v>365</v>
      </c>
      <c r="Q69" t="s">
        <v>365</v>
      </c>
      <c r="R69" t="s">
        <v>365</v>
      </c>
      <c r="S69" t="s">
        <v>365</v>
      </c>
      <c r="T69" t="s">
        <v>365</v>
      </c>
      <c r="U69" t="s">
        <v>365</v>
      </c>
      <c r="V69">
        <v>5.0143179491670899</v>
      </c>
      <c r="W69">
        <f t="shared" si="2"/>
        <v>4.76</v>
      </c>
      <c r="Y69">
        <v>1.17294813159657</v>
      </c>
      <c r="Z69">
        <v>5.0312545240002704</v>
      </c>
      <c r="AC69" s="1">
        <v>27941</v>
      </c>
      <c r="AD69">
        <f t="shared" si="1"/>
        <v>5.0143179491670899</v>
      </c>
    </row>
    <row r="70" spans="1:30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365</v>
      </c>
      <c r="G70">
        <v>2.11</v>
      </c>
      <c r="H70">
        <v>1.55</v>
      </c>
      <c r="I70">
        <v>2.92</v>
      </c>
      <c r="J70" t="s">
        <v>365</v>
      </c>
      <c r="K70" t="s">
        <v>365</v>
      </c>
      <c r="L70">
        <v>2.17</v>
      </c>
      <c r="M70" t="s">
        <v>365</v>
      </c>
      <c r="N70" t="s">
        <v>365</v>
      </c>
      <c r="O70" t="s">
        <v>365</v>
      </c>
      <c r="P70" t="s">
        <v>365</v>
      </c>
      <c r="Q70" t="s">
        <v>365</v>
      </c>
      <c r="R70" t="s">
        <v>365</v>
      </c>
      <c r="S70" t="s">
        <v>365</v>
      </c>
      <c r="T70" t="s">
        <v>365</v>
      </c>
      <c r="U70" t="s">
        <v>365</v>
      </c>
      <c r="V70">
        <v>5.3181760049692803</v>
      </c>
      <c r="W70">
        <f t="shared" si="2"/>
        <v>5.08</v>
      </c>
      <c r="Y70">
        <v>1.48839348767166</v>
      </c>
      <c r="Z70">
        <v>5.3521410823410998</v>
      </c>
      <c r="AC70" s="1">
        <v>28033</v>
      </c>
      <c r="AD70">
        <f t="shared" si="1"/>
        <v>5.3181760049692803</v>
      </c>
    </row>
    <row r="71" spans="1:30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365</v>
      </c>
      <c r="G71">
        <v>2.12</v>
      </c>
      <c r="H71">
        <v>0.75</v>
      </c>
      <c r="I71">
        <v>2.0099999999999998</v>
      </c>
      <c r="J71" t="s">
        <v>365</v>
      </c>
      <c r="K71" t="s">
        <v>365</v>
      </c>
      <c r="L71">
        <v>2.37</v>
      </c>
      <c r="M71" t="s">
        <v>365</v>
      </c>
      <c r="N71" t="s">
        <v>365</v>
      </c>
      <c r="O71" t="s">
        <v>365</v>
      </c>
      <c r="P71" t="s">
        <v>365</v>
      </c>
      <c r="Q71" t="s">
        <v>365</v>
      </c>
      <c r="R71" t="s">
        <v>365</v>
      </c>
      <c r="S71" t="s">
        <v>365</v>
      </c>
      <c r="T71" t="s">
        <v>365</v>
      </c>
      <c r="U71" t="s">
        <v>365</v>
      </c>
      <c r="V71">
        <v>5.7226882231241598</v>
      </c>
      <c r="W71">
        <f t="shared" si="2"/>
        <v>5.7200000000000006</v>
      </c>
      <c r="Y71">
        <v>1.58363377946939</v>
      </c>
      <c r="Z71">
        <v>5.4449256991450401</v>
      </c>
      <c r="AC71" s="1">
        <v>28125</v>
      </c>
      <c r="AD71">
        <f t="shared" si="1"/>
        <v>5.7226882231241598</v>
      </c>
    </row>
    <row r="72" spans="1:30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365</v>
      </c>
      <c r="G72">
        <v>2.11</v>
      </c>
      <c r="H72">
        <v>0.53</v>
      </c>
      <c r="I72">
        <v>1.51</v>
      </c>
      <c r="J72" t="s">
        <v>365</v>
      </c>
      <c r="K72" t="s">
        <v>365</v>
      </c>
      <c r="L72">
        <v>2.4</v>
      </c>
      <c r="M72" t="s">
        <v>365</v>
      </c>
      <c r="N72" t="s">
        <v>365</v>
      </c>
      <c r="O72" t="s">
        <v>365</v>
      </c>
      <c r="P72" t="s">
        <v>365</v>
      </c>
      <c r="Q72" t="s">
        <v>365</v>
      </c>
      <c r="R72" t="s">
        <v>365</v>
      </c>
      <c r="S72" t="s">
        <v>365</v>
      </c>
      <c r="T72" t="s">
        <v>365</v>
      </c>
      <c r="U72" t="s">
        <v>365</v>
      </c>
      <c r="V72">
        <v>5.8040639355810599</v>
      </c>
      <c r="W72">
        <f t="shared" si="2"/>
        <v>3.5199999999999996</v>
      </c>
      <c r="Y72">
        <v>1.66764599303696</v>
      </c>
      <c r="Z72">
        <v>5.3824644134681998</v>
      </c>
      <c r="AC72" s="1">
        <v>28215</v>
      </c>
      <c r="AD72">
        <f t="shared" si="1"/>
        <v>5.8040639355810599</v>
      </c>
    </row>
    <row r="73" spans="1:30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365</v>
      </c>
      <c r="K73" t="s">
        <v>365</v>
      </c>
      <c r="L73">
        <v>2.25</v>
      </c>
      <c r="M73" t="s">
        <v>365</v>
      </c>
      <c r="N73" t="s">
        <v>365</v>
      </c>
      <c r="O73" t="s">
        <v>365</v>
      </c>
      <c r="P73" t="s">
        <v>365</v>
      </c>
      <c r="Q73" t="s">
        <v>365</v>
      </c>
      <c r="R73" t="s">
        <v>365</v>
      </c>
      <c r="S73" t="s">
        <v>365</v>
      </c>
      <c r="T73" t="s">
        <v>365</v>
      </c>
      <c r="U73" t="s">
        <v>365</v>
      </c>
      <c r="V73">
        <v>5.4987127872683903</v>
      </c>
      <c r="W73">
        <f t="shared" si="2"/>
        <v>3.6400000000000006</v>
      </c>
      <c r="X73">
        <f t="shared" ref="X73:X136" si="3">+(G73-F73)*4</f>
        <v>5.16</v>
      </c>
      <c r="Y73">
        <v>1.60478688497358</v>
      </c>
      <c r="Z73">
        <v>5.0438207274225899</v>
      </c>
      <c r="AC73" s="1">
        <v>28306</v>
      </c>
      <c r="AD73">
        <f t="shared" si="1"/>
        <v>5.4987127872683903</v>
      </c>
    </row>
    <row r="74" spans="1:30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365</v>
      </c>
      <c r="K74" t="s">
        <v>365</v>
      </c>
      <c r="L74">
        <v>2.2200000000000002</v>
      </c>
      <c r="M74" t="s">
        <v>365</v>
      </c>
      <c r="N74" t="s">
        <v>365</v>
      </c>
      <c r="O74" t="s">
        <v>365</v>
      </c>
      <c r="P74" t="s">
        <v>365</v>
      </c>
      <c r="Q74" t="s">
        <v>365</v>
      </c>
      <c r="R74" t="s">
        <v>365</v>
      </c>
      <c r="S74" t="s">
        <v>365</v>
      </c>
      <c r="T74" t="s">
        <v>365</v>
      </c>
      <c r="U74" t="s">
        <v>365</v>
      </c>
      <c r="V74">
        <v>4.6944193439052899</v>
      </c>
      <c r="W74">
        <f t="shared" si="2"/>
        <v>3</v>
      </c>
      <c r="X74">
        <f t="shared" si="3"/>
        <v>4.84</v>
      </c>
      <c r="Y74">
        <v>1.6694676439981799</v>
      </c>
      <c r="Z74">
        <v>5.0689867756049596</v>
      </c>
      <c r="AC74" s="1">
        <v>28398</v>
      </c>
      <c r="AD74">
        <f t="shared" si="1"/>
        <v>4.6944193439052899</v>
      </c>
    </row>
    <row r="75" spans="1:30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365</v>
      </c>
      <c r="K75" t="s">
        <v>365</v>
      </c>
      <c r="L75">
        <v>2.2599999999999998</v>
      </c>
      <c r="M75" t="s">
        <v>365</v>
      </c>
      <c r="N75" t="s">
        <v>365</v>
      </c>
      <c r="O75" t="s">
        <v>365</v>
      </c>
      <c r="P75" t="s">
        <v>365</v>
      </c>
      <c r="Q75" t="s">
        <v>365</v>
      </c>
      <c r="R75" t="s">
        <v>365</v>
      </c>
      <c r="S75" t="s">
        <v>365</v>
      </c>
      <c r="T75" t="s">
        <v>365</v>
      </c>
      <c r="U75" t="s">
        <v>365</v>
      </c>
      <c r="V75">
        <v>4.4784820608311096</v>
      </c>
      <c r="W75">
        <f t="shared" si="2"/>
        <v>4.24</v>
      </c>
      <c r="X75">
        <f t="shared" si="3"/>
        <v>5.04</v>
      </c>
      <c r="Y75">
        <v>1.8614583768071</v>
      </c>
      <c r="Z75">
        <v>5.2338876646537704</v>
      </c>
      <c r="AC75" s="1">
        <v>28490</v>
      </c>
      <c r="AD75">
        <f t="shared" si="1"/>
        <v>4.4784820608311096</v>
      </c>
    </row>
    <row r="76" spans="1:30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365</v>
      </c>
      <c r="K76" t="s">
        <v>365</v>
      </c>
      <c r="L76">
        <v>2.25</v>
      </c>
      <c r="M76" t="s">
        <v>365</v>
      </c>
      <c r="N76" t="s">
        <v>365</v>
      </c>
      <c r="O76" t="s">
        <v>365</v>
      </c>
      <c r="P76" t="s">
        <v>365</v>
      </c>
      <c r="Q76" t="s">
        <v>365</v>
      </c>
      <c r="R76" t="s">
        <v>365</v>
      </c>
      <c r="S76" t="s">
        <v>365</v>
      </c>
      <c r="T76" t="s">
        <v>365</v>
      </c>
      <c r="U76" t="s">
        <v>365</v>
      </c>
      <c r="V76">
        <v>5.1119031141351998</v>
      </c>
      <c r="W76">
        <f t="shared" si="2"/>
        <v>3.24</v>
      </c>
      <c r="X76">
        <f t="shared" si="3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4">+V76</f>
        <v>5.1119031141351998</v>
      </c>
    </row>
    <row r="77" spans="1:30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365</v>
      </c>
      <c r="K77" t="s">
        <v>365</v>
      </c>
      <c r="L77">
        <v>2.35</v>
      </c>
      <c r="M77" t="s">
        <v>365</v>
      </c>
      <c r="N77" t="s">
        <v>365</v>
      </c>
      <c r="O77" t="s">
        <v>365</v>
      </c>
      <c r="P77" t="s">
        <v>365</v>
      </c>
      <c r="Q77" t="s">
        <v>365</v>
      </c>
      <c r="R77" t="s">
        <v>365</v>
      </c>
      <c r="S77" t="s">
        <v>365</v>
      </c>
      <c r="T77" t="s">
        <v>365</v>
      </c>
      <c r="U77" t="s">
        <v>365</v>
      </c>
      <c r="V77">
        <v>5.44953432131424</v>
      </c>
      <c r="W77">
        <f t="shared" si="2"/>
        <v>4.84</v>
      </c>
      <c r="X77">
        <f t="shared" si="3"/>
        <v>6.08</v>
      </c>
      <c r="Y77">
        <v>2.0873396138141902</v>
      </c>
      <c r="Z77">
        <v>5.4175339654900698</v>
      </c>
      <c r="AC77" s="1">
        <v>28671</v>
      </c>
      <c r="AD77">
        <f t="shared" si="4"/>
        <v>5.44953432131424</v>
      </c>
    </row>
    <row r="78" spans="1:30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365</v>
      </c>
      <c r="K78" t="s">
        <v>365</v>
      </c>
      <c r="L78">
        <v>2.41</v>
      </c>
      <c r="M78" t="s">
        <v>365</v>
      </c>
      <c r="N78" t="s">
        <v>365</v>
      </c>
      <c r="O78" t="s">
        <v>365</v>
      </c>
      <c r="P78" t="s">
        <v>365</v>
      </c>
      <c r="Q78" t="s">
        <v>365</v>
      </c>
      <c r="R78" t="s">
        <v>365</v>
      </c>
      <c r="S78" t="s">
        <v>365</v>
      </c>
      <c r="T78" t="s">
        <v>365</v>
      </c>
      <c r="U78" t="s">
        <v>365</v>
      </c>
      <c r="V78">
        <v>6.5483177483002599</v>
      </c>
      <c r="W78">
        <f t="shared" si="2"/>
        <v>6.08</v>
      </c>
      <c r="X78">
        <f t="shared" si="3"/>
        <v>5.84</v>
      </c>
      <c r="Y78">
        <v>2.2068419678533999</v>
      </c>
      <c r="Z78">
        <v>5.4176939299233204</v>
      </c>
      <c r="AC78" s="1">
        <v>28763</v>
      </c>
      <c r="AD78">
        <f t="shared" si="4"/>
        <v>6.5483177483002599</v>
      </c>
    </row>
    <row r="79" spans="1:30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365</v>
      </c>
      <c r="K79" t="s">
        <v>365</v>
      </c>
      <c r="L79">
        <v>2.4</v>
      </c>
      <c r="M79" t="s">
        <v>365</v>
      </c>
      <c r="N79" t="s">
        <v>365</v>
      </c>
      <c r="O79" t="s">
        <v>365</v>
      </c>
      <c r="P79" t="s">
        <v>365</v>
      </c>
      <c r="Q79" t="s">
        <v>365</v>
      </c>
      <c r="R79" t="s">
        <v>365</v>
      </c>
      <c r="S79" t="s">
        <v>365</v>
      </c>
      <c r="T79" t="s">
        <v>365</v>
      </c>
      <c r="U79" t="s">
        <v>365</v>
      </c>
      <c r="V79">
        <v>6.7214532786009</v>
      </c>
      <c r="W79">
        <f t="shared" si="2"/>
        <v>6.0399999999999991</v>
      </c>
      <c r="X79">
        <f t="shared" si="3"/>
        <v>6.919999999999999</v>
      </c>
      <c r="Y79">
        <v>2.1521801723771401</v>
      </c>
      <c r="Z79">
        <v>5.4347124043402699</v>
      </c>
      <c r="AC79" s="1">
        <v>28855</v>
      </c>
      <c r="AD79">
        <f t="shared" si="4"/>
        <v>6.7214532786009</v>
      </c>
    </row>
    <row r="80" spans="1:30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365</v>
      </c>
      <c r="K80" t="s">
        <v>365</v>
      </c>
      <c r="L80">
        <v>2.52</v>
      </c>
      <c r="M80" t="s">
        <v>365</v>
      </c>
      <c r="N80" t="s">
        <v>365</v>
      </c>
      <c r="O80" t="s">
        <v>365</v>
      </c>
      <c r="P80" t="s">
        <v>365</v>
      </c>
      <c r="Q80" t="s">
        <v>365</v>
      </c>
      <c r="R80" t="s">
        <v>365</v>
      </c>
      <c r="S80" t="s">
        <v>365</v>
      </c>
      <c r="T80" t="s">
        <v>365</v>
      </c>
      <c r="U80" t="s">
        <v>365</v>
      </c>
      <c r="V80">
        <v>7.2250457687641596</v>
      </c>
      <c r="W80">
        <f t="shared" si="2"/>
        <v>5.5600000000000005</v>
      </c>
      <c r="X80">
        <f t="shared" si="3"/>
        <v>7.28</v>
      </c>
      <c r="Y80">
        <v>2.3003108081275698</v>
      </c>
      <c r="Z80">
        <v>5.60155402009502</v>
      </c>
      <c r="AC80" s="1">
        <v>28945</v>
      </c>
      <c r="AD80">
        <f t="shared" si="4"/>
        <v>7.2250457687641596</v>
      </c>
    </row>
    <row r="81" spans="1:30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365</v>
      </c>
      <c r="K81" t="s">
        <v>365</v>
      </c>
      <c r="L81">
        <v>2.7</v>
      </c>
      <c r="M81" t="s">
        <v>365</v>
      </c>
      <c r="N81" t="s">
        <v>365</v>
      </c>
      <c r="O81" t="s">
        <v>365</v>
      </c>
      <c r="P81" t="s">
        <v>365</v>
      </c>
      <c r="Q81" t="s">
        <v>365</v>
      </c>
      <c r="R81" t="s">
        <v>365</v>
      </c>
      <c r="S81" t="s">
        <v>365</v>
      </c>
      <c r="T81" t="s">
        <v>365</v>
      </c>
      <c r="U81" t="s">
        <v>365</v>
      </c>
      <c r="V81">
        <v>7.8923921643841197</v>
      </c>
      <c r="W81">
        <f t="shared" si="2"/>
        <v>5.8</v>
      </c>
      <c r="X81">
        <f t="shared" si="3"/>
        <v>7.24</v>
      </c>
      <c r="Y81">
        <v>2.4910331173387199</v>
      </c>
      <c r="Z81">
        <v>5.7113080179423701</v>
      </c>
      <c r="AC81" s="1">
        <v>29036</v>
      </c>
      <c r="AD81">
        <f t="shared" si="4"/>
        <v>7.8923921643841197</v>
      </c>
    </row>
    <row r="82" spans="1:30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365</v>
      </c>
      <c r="K82" t="s">
        <v>365</v>
      </c>
      <c r="L82">
        <v>2.7</v>
      </c>
      <c r="M82" t="s">
        <v>365</v>
      </c>
      <c r="N82" t="s">
        <v>365</v>
      </c>
      <c r="O82" t="s">
        <v>365</v>
      </c>
      <c r="P82" t="s">
        <v>365</v>
      </c>
      <c r="Q82" t="s">
        <v>365</v>
      </c>
      <c r="R82" t="s">
        <v>365</v>
      </c>
      <c r="S82" t="s">
        <v>365</v>
      </c>
      <c r="T82" t="s">
        <v>365</v>
      </c>
      <c r="U82" t="s">
        <v>365</v>
      </c>
      <c r="V82">
        <v>8.0288856727622999</v>
      </c>
      <c r="W82">
        <f t="shared" si="2"/>
        <v>4.72</v>
      </c>
      <c r="X82">
        <f t="shared" si="3"/>
        <v>7.1999999999999993</v>
      </c>
      <c r="Y82">
        <v>2.4100059688095001</v>
      </c>
      <c r="Z82">
        <v>5.4739371338810798</v>
      </c>
      <c r="AC82" s="1">
        <v>29128</v>
      </c>
      <c r="AD82">
        <f t="shared" si="4"/>
        <v>8.0288856727622999</v>
      </c>
    </row>
    <row r="83" spans="1:30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365</v>
      </c>
      <c r="K83" t="s">
        <v>365</v>
      </c>
      <c r="L83">
        <v>2.72</v>
      </c>
      <c r="M83" t="s">
        <v>365</v>
      </c>
      <c r="N83" t="s">
        <v>365</v>
      </c>
      <c r="O83" t="s">
        <v>365</v>
      </c>
      <c r="P83" t="s">
        <v>365</v>
      </c>
      <c r="Q83" t="s">
        <v>365</v>
      </c>
      <c r="R83" t="s">
        <v>365</v>
      </c>
      <c r="S83" t="s">
        <v>365</v>
      </c>
      <c r="T83" t="s">
        <v>365</v>
      </c>
      <c r="U83" t="s">
        <v>365</v>
      </c>
      <c r="V83">
        <v>7.4660663712183304</v>
      </c>
      <c r="W83">
        <f t="shared" si="2"/>
        <v>7.16</v>
      </c>
      <c r="X83">
        <f t="shared" si="3"/>
        <v>8.24</v>
      </c>
      <c r="Y83">
        <v>2.4505955775898101</v>
      </c>
      <c r="Z83">
        <v>5.5227118423236696</v>
      </c>
      <c r="AC83" s="1">
        <v>29220</v>
      </c>
      <c r="AD83">
        <f t="shared" si="4"/>
        <v>7.4660663712183304</v>
      </c>
    </row>
    <row r="84" spans="1:30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365</v>
      </c>
      <c r="K84" t="s">
        <v>365</v>
      </c>
      <c r="L84">
        <v>2.74</v>
      </c>
      <c r="M84" t="s">
        <v>365</v>
      </c>
      <c r="N84" t="s">
        <v>365</v>
      </c>
      <c r="O84" t="s">
        <v>365</v>
      </c>
      <c r="P84" t="s">
        <v>365</v>
      </c>
      <c r="Q84" t="s">
        <v>365</v>
      </c>
      <c r="R84" t="s">
        <v>365</v>
      </c>
      <c r="S84" t="s">
        <v>365</v>
      </c>
      <c r="T84" t="s">
        <v>365</v>
      </c>
      <c r="U84" t="s">
        <v>365</v>
      </c>
      <c r="V84">
        <v>7.7820674406977099</v>
      </c>
      <c r="W84">
        <f t="shared" si="2"/>
        <v>6.2799999999999994</v>
      </c>
      <c r="X84">
        <f t="shared" si="3"/>
        <v>6.52</v>
      </c>
      <c r="Y84">
        <v>2.5527806349779398</v>
      </c>
      <c r="Z84">
        <v>5.6295740445222702</v>
      </c>
      <c r="AC84" s="1">
        <v>29311</v>
      </c>
      <c r="AD84">
        <f t="shared" si="4"/>
        <v>7.7820674406977099</v>
      </c>
    </row>
    <row r="85" spans="1:30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365</v>
      </c>
      <c r="K85" t="s">
        <v>365</v>
      </c>
      <c r="L85">
        <v>2.64</v>
      </c>
      <c r="M85" t="s">
        <v>365</v>
      </c>
      <c r="N85" t="s">
        <v>365</v>
      </c>
      <c r="O85" t="s">
        <v>365</v>
      </c>
      <c r="P85" t="s">
        <v>365</v>
      </c>
      <c r="Q85" t="s">
        <v>365</v>
      </c>
      <c r="R85" t="s">
        <v>365</v>
      </c>
      <c r="S85" t="s">
        <v>365</v>
      </c>
      <c r="T85" t="s">
        <v>365</v>
      </c>
      <c r="U85" t="s">
        <v>365</v>
      </c>
      <c r="V85">
        <v>7.8645384179901701</v>
      </c>
      <c r="W85">
        <f t="shared" si="2"/>
        <v>5.4</v>
      </c>
      <c r="X85">
        <f t="shared" si="3"/>
        <v>7.2</v>
      </c>
      <c r="Y85">
        <v>2.6054306376090901</v>
      </c>
      <c r="Z85">
        <v>5.4237377852589397</v>
      </c>
      <c r="AC85" s="1">
        <v>29402</v>
      </c>
      <c r="AD85">
        <f t="shared" si="4"/>
        <v>7.8645384179901701</v>
      </c>
    </row>
    <row r="86" spans="1:30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365</v>
      </c>
      <c r="K86" t="s">
        <v>365</v>
      </c>
      <c r="L86">
        <v>2.5099999999999998</v>
      </c>
      <c r="M86" t="s">
        <v>365</v>
      </c>
      <c r="N86" t="s">
        <v>365</v>
      </c>
      <c r="O86" t="s">
        <v>365</v>
      </c>
      <c r="P86" t="s">
        <v>365</v>
      </c>
      <c r="Q86" t="s">
        <v>365</v>
      </c>
      <c r="R86" t="s">
        <v>365</v>
      </c>
      <c r="S86" t="s">
        <v>365</v>
      </c>
      <c r="T86" t="s">
        <v>365</v>
      </c>
      <c r="U86" t="s">
        <v>365</v>
      </c>
      <c r="V86">
        <v>7.8733368600841702</v>
      </c>
      <c r="W86">
        <f t="shared" si="2"/>
        <v>4.8800000000000008</v>
      </c>
      <c r="X86">
        <f t="shared" si="3"/>
        <v>6.32</v>
      </c>
      <c r="Y86">
        <v>2.6578110963870301</v>
      </c>
      <c r="Z86">
        <v>5.3570474352976802</v>
      </c>
      <c r="AC86" s="1">
        <v>29494</v>
      </c>
      <c r="AD86">
        <f t="shared" si="4"/>
        <v>7.8733368600841702</v>
      </c>
    </row>
    <row r="87" spans="1:30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365</v>
      </c>
      <c r="K87" t="s">
        <v>365</v>
      </c>
      <c r="L87">
        <v>2.54</v>
      </c>
      <c r="M87" t="s">
        <v>365</v>
      </c>
      <c r="N87" t="s">
        <v>365</v>
      </c>
      <c r="O87" t="s">
        <v>365</v>
      </c>
      <c r="P87" t="s">
        <v>365</v>
      </c>
      <c r="Q87" t="s">
        <v>365</v>
      </c>
      <c r="R87" t="s">
        <v>365</v>
      </c>
      <c r="S87" t="s">
        <v>365</v>
      </c>
      <c r="T87" t="s">
        <v>365</v>
      </c>
      <c r="U87" t="s">
        <v>365</v>
      </c>
      <c r="V87">
        <v>7.34778300999018</v>
      </c>
      <c r="W87">
        <f t="shared" si="2"/>
        <v>5.4799999999999995</v>
      </c>
      <c r="X87">
        <f t="shared" si="3"/>
        <v>6.3999999999999995</v>
      </c>
      <c r="Y87">
        <v>2.7110112035892402</v>
      </c>
      <c r="Z87">
        <v>5.3284995012981504</v>
      </c>
      <c r="AC87" s="1">
        <v>29586</v>
      </c>
      <c r="AD87">
        <f t="shared" si="4"/>
        <v>7.34778300999018</v>
      </c>
    </row>
    <row r="88" spans="1:30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365</v>
      </c>
      <c r="K88" t="s">
        <v>365</v>
      </c>
      <c r="L88">
        <v>2.4700000000000002</v>
      </c>
      <c r="M88" t="s">
        <v>365</v>
      </c>
      <c r="N88" t="s">
        <v>365</v>
      </c>
      <c r="O88" t="s">
        <v>365</v>
      </c>
      <c r="P88" t="s">
        <v>365</v>
      </c>
      <c r="Q88" t="s">
        <v>365</v>
      </c>
      <c r="R88" t="s">
        <v>365</v>
      </c>
      <c r="S88" t="s">
        <v>365</v>
      </c>
      <c r="T88" t="s">
        <v>365</v>
      </c>
      <c r="U88" t="s">
        <v>365</v>
      </c>
      <c r="V88">
        <v>7.42749375856563</v>
      </c>
      <c r="W88">
        <f t="shared" si="2"/>
        <v>4.8400000000000007</v>
      </c>
      <c r="X88">
        <f t="shared" si="3"/>
        <v>6.44</v>
      </c>
      <c r="Y88">
        <v>2.75203301514152</v>
      </c>
      <c r="Z88">
        <v>5.27728433869318</v>
      </c>
      <c r="AC88" s="1">
        <v>29676</v>
      </c>
      <c r="AD88">
        <f t="shared" si="4"/>
        <v>7.42749375856563</v>
      </c>
    </row>
    <row r="89" spans="1:30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365</v>
      </c>
      <c r="K89" t="s">
        <v>365</v>
      </c>
      <c r="L89">
        <v>2.39</v>
      </c>
      <c r="M89" t="s">
        <v>365</v>
      </c>
      <c r="N89" t="s">
        <v>365</v>
      </c>
      <c r="O89" t="s">
        <v>365</v>
      </c>
      <c r="P89" t="s">
        <v>365</v>
      </c>
      <c r="Q89" t="s">
        <v>365</v>
      </c>
      <c r="R89" t="s">
        <v>365</v>
      </c>
      <c r="S89" t="s">
        <v>365</v>
      </c>
      <c r="T89" t="s">
        <v>365</v>
      </c>
      <c r="U89" t="s">
        <v>365</v>
      </c>
      <c r="V89">
        <v>7.5760417725142899</v>
      </c>
      <c r="W89">
        <f t="shared" si="2"/>
        <v>8.16</v>
      </c>
      <c r="X89">
        <f t="shared" si="3"/>
        <v>6.4399999999999995</v>
      </c>
      <c r="Y89">
        <v>2.9115763932746499</v>
      </c>
      <c r="Z89">
        <v>5.1769754666486199</v>
      </c>
      <c r="AC89" s="1">
        <v>29767</v>
      </c>
      <c r="AD89">
        <f t="shared" si="4"/>
        <v>7.5760417725142899</v>
      </c>
    </row>
    <row r="90" spans="1:30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365</v>
      </c>
      <c r="K90" t="s">
        <v>365</v>
      </c>
      <c r="L90">
        <v>2.42</v>
      </c>
      <c r="M90" t="s">
        <v>365</v>
      </c>
      <c r="N90" t="s">
        <v>365</v>
      </c>
      <c r="O90" t="s">
        <v>365</v>
      </c>
      <c r="P90" t="s">
        <v>365</v>
      </c>
      <c r="Q90" t="s">
        <v>365</v>
      </c>
      <c r="R90" t="s">
        <v>365</v>
      </c>
      <c r="S90" t="s">
        <v>365</v>
      </c>
      <c r="T90" t="s">
        <v>365</v>
      </c>
      <c r="U90" t="s">
        <v>365</v>
      </c>
      <c r="V90">
        <v>8.0779424487676401</v>
      </c>
      <c r="W90">
        <f t="shared" si="2"/>
        <v>6.9600000000000009</v>
      </c>
      <c r="X90">
        <f t="shared" si="3"/>
        <v>6.8400000000000007</v>
      </c>
      <c r="Y90">
        <v>2.5964394583963002</v>
      </c>
      <c r="Z90">
        <v>5.0333021507076801</v>
      </c>
      <c r="AC90" s="1">
        <v>29859</v>
      </c>
      <c r="AD90">
        <f t="shared" si="4"/>
        <v>8.0779424487676401</v>
      </c>
    </row>
    <row r="91" spans="1:30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365</v>
      </c>
      <c r="K91" t="s">
        <v>365</v>
      </c>
      <c r="L91">
        <v>2.5099999999999998</v>
      </c>
      <c r="M91" t="s">
        <v>365</v>
      </c>
      <c r="N91" t="s">
        <v>365</v>
      </c>
      <c r="O91" t="s">
        <v>365</v>
      </c>
      <c r="P91" t="s">
        <v>365</v>
      </c>
      <c r="Q91" t="s">
        <v>365</v>
      </c>
      <c r="R91" t="s">
        <v>365</v>
      </c>
      <c r="S91" t="s">
        <v>365</v>
      </c>
      <c r="T91" t="s">
        <v>365</v>
      </c>
      <c r="U91" t="s">
        <v>365</v>
      </c>
      <c r="V91">
        <v>8.1373990610265796</v>
      </c>
      <c r="W91">
        <f t="shared" si="2"/>
        <v>8.84</v>
      </c>
      <c r="X91">
        <f t="shared" si="3"/>
        <v>8.120000000000001</v>
      </c>
      <c r="Y91">
        <v>2.39354740396475</v>
      </c>
      <c r="Z91">
        <v>5.2013815287499297</v>
      </c>
      <c r="AC91" s="1">
        <v>29951</v>
      </c>
      <c r="AD91">
        <f t="shared" si="4"/>
        <v>8.1373990610265796</v>
      </c>
    </row>
    <row r="92" spans="1:30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365</v>
      </c>
      <c r="K92" t="s">
        <v>365</v>
      </c>
      <c r="L92">
        <v>2.5</v>
      </c>
      <c r="M92" t="s">
        <v>365</v>
      </c>
      <c r="N92" t="s">
        <v>365</v>
      </c>
      <c r="O92" t="s">
        <v>365</v>
      </c>
      <c r="P92" t="s">
        <v>365</v>
      </c>
      <c r="Q92" t="s">
        <v>365</v>
      </c>
      <c r="R92" t="s">
        <v>365</v>
      </c>
      <c r="S92" t="s">
        <v>365</v>
      </c>
      <c r="T92" t="s">
        <v>365</v>
      </c>
      <c r="U92" t="s">
        <v>365</v>
      </c>
      <c r="V92">
        <v>9.3047959162022096</v>
      </c>
      <c r="W92">
        <f t="shared" si="2"/>
        <v>7.52</v>
      </c>
      <c r="X92">
        <f t="shared" si="3"/>
        <v>7.879999999999999</v>
      </c>
      <c r="Y92">
        <v>2.3443500920890799</v>
      </c>
      <c r="Z92">
        <v>5.0373083398124496</v>
      </c>
      <c r="AC92" s="1">
        <v>30041</v>
      </c>
      <c r="AD92">
        <f t="shared" si="4"/>
        <v>9.3047959162022096</v>
      </c>
    </row>
    <row r="93" spans="1:30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365</v>
      </c>
      <c r="K93" t="s">
        <v>365</v>
      </c>
      <c r="L93">
        <v>2.35</v>
      </c>
      <c r="M93" t="s">
        <v>365</v>
      </c>
      <c r="N93" t="s">
        <v>365</v>
      </c>
      <c r="O93" t="s">
        <v>365</v>
      </c>
      <c r="P93" t="s">
        <v>365</v>
      </c>
      <c r="Q93" t="s">
        <v>365</v>
      </c>
      <c r="R93" t="s">
        <v>365</v>
      </c>
      <c r="S93" t="s">
        <v>365</v>
      </c>
      <c r="T93" t="s">
        <v>365</v>
      </c>
      <c r="U93" t="s">
        <v>365</v>
      </c>
      <c r="V93">
        <v>8.7279981264308102</v>
      </c>
      <c r="W93">
        <f t="shared" si="2"/>
        <v>5.9600000000000009</v>
      </c>
      <c r="X93">
        <f t="shared" si="3"/>
        <v>5.9600000000000009</v>
      </c>
      <c r="Y93">
        <v>2.3233900351611401</v>
      </c>
      <c r="Z93">
        <v>4.5068685467615097</v>
      </c>
      <c r="AC93" s="1">
        <v>30132</v>
      </c>
      <c r="AD93">
        <f t="shared" si="4"/>
        <v>8.7279981264308102</v>
      </c>
    </row>
    <row r="94" spans="1:30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365</v>
      </c>
      <c r="K94" t="s">
        <v>365</v>
      </c>
      <c r="L94">
        <v>2.25</v>
      </c>
      <c r="M94" t="s">
        <v>365</v>
      </c>
      <c r="N94" t="s">
        <v>365</v>
      </c>
      <c r="O94" t="s">
        <v>365</v>
      </c>
      <c r="P94" t="s">
        <v>365</v>
      </c>
      <c r="Q94" t="s">
        <v>365</v>
      </c>
      <c r="R94" t="s">
        <v>365</v>
      </c>
      <c r="S94" t="s">
        <v>365</v>
      </c>
      <c r="T94" t="s">
        <v>365</v>
      </c>
      <c r="U94" t="s">
        <v>365</v>
      </c>
      <c r="V94">
        <v>7.7591036998213196</v>
      </c>
      <c r="W94">
        <f t="shared" si="2"/>
        <v>5.24</v>
      </c>
      <c r="X94">
        <f t="shared" si="3"/>
        <v>5.76</v>
      </c>
      <c r="Y94">
        <v>2.29988438798331</v>
      </c>
      <c r="Z94">
        <v>4.2892724912355904</v>
      </c>
      <c r="AC94" s="1">
        <v>30224</v>
      </c>
      <c r="AD94">
        <f t="shared" si="4"/>
        <v>7.7591036998213196</v>
      </c>
    </row>
    <row r="95" spans="1:30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365</v>
      </c>
      <c r="K95" t="s">
        <v>365</v>
      </c>
      <c r="L95">
        <v>1.99</v>
      </c>
      <c r="M95" t="s">
        <v>365</v>
      </c>
      <c r="N95" t="s">
        <v>365</v>
      </c>
      <c r="O95" t="s">
        <v>365</v>
      </c>
      <c r="P95" t="s">
        <v>365</v>
      </c>
      <c r="Q95" t="s">
        <v>365</v>
      </c>
      <c r="R95" t="s">
        <v>365</v>
      </c>
      <c r="S95" t="s">
        <v>365</v>
      </c>
      <c r="T95" t="s">
        <v>365</v>
      </c>
      <c r="U95" t="s">
        <v>365</v>
      </c>
      <c r="V95">
        <v>6.5105442450984699</v>
      </c>
      <c r="W95">
        <f t="shared" si="2"/>
        <v>5.5599999999999987</v>
      </c>
      <c r="X95">
        <f t="shared" si="3"/>
        <v>4.9599999999999991</v>
      </c>
      <c r="Y95">
        <v>2.3544537152167502</v>
      </c>
      <c r="Z95">
        <v>3.9801978180302902</v>
      </c>
      <c r="AC95" s="1">
        <v>30316</v>
      </c>
      <c r="AD95">
        <f t="shared" si="4"/>
        <v>6.5105442450984699</v>
      </c>
    </row>
    <row r="96" spans="1:30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365</v>
      </c>
      <c r="K96" t="s">
        <v>365</v>
      </c>
      <c r="L96">
        <v>1.83</v>
      </c>
      <c r="M96" t="s">
        <v>365</v>
      </c>
      <c r="N96" t="s">
        <v>365</v>
      </c>
      <c r="O96" t="s">
        <v>365</v>
      </c>
      <c r="P96" t="s">
        <v>365</v>
      </c>
      <c r="Q96" t="s">
        <v>365</v>
      </c>
      <c r="R96" t="s">
        <v>365</v>
      </c>
      <c r="S96" t="s">
        <v>365</v>
      </c>
      <c r="T96" t="s">
        <v>365</v>
      </c>
      <c r="U96" t="s">
        <v>365</v>
      </c>
      <c r="V96">
        <v>5.6919829590791604</v>
      </c>
      <c r="W96">
        <f t="shared" si="2"/>
        <v>4.0400000000000009</v>
      </c>
      <c r="X96">
        <f t="shared" si="3"/>
        <v>4.4000000000000004</v>
      </c>
      <c r="Y96">
        <v>2.2985007503778498</v>
      </c>
      <c r="Z96">
        <v>3.6913294211302499</v>
      </c>
      <c r="AC96" s="1">
        <v>30406</v>
      </c>
      <c r="AD96">
        <f t="shared" si="4"/>
        <v>5.6919829590791604</v>
      </c>
    </row>
    <row r="97" spans="1:30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365</v>
      </c>
      <c r="K97" t="s">
        <v>365</v>
      </c>
      <c r="L97">
        <v>1.74</v>
      </c>
      <c r="M97" t="s">
        <v>365</v>
      </c>
      <c r="N97" t="s">
        <v>365</v>
      </c>
      <c r="O97" t="s">
        <v>365</v>
      </c>
      <c r="P97" t="s">
        <v>365</v>
      </c>
      <c r="Q97" t="s">
        <v>365</v>
      </c>
      <c r="R97" t="s">
        <v>365</v>
      </c>
      <c r="S97" t="s">
        <v>365</v>
      </c>
      <c r="T97" t="s">
        <v>365</v>
      </c>
      <c r="U97" t="s">
        <v>365</v>
      </c>
      <c r="V97">
        <v>4.96421558299257</v>
      </c>
      <c r="W97">
        <f t="shared" si="2"/>
        <v>4.92</v>
      </c>
      <c r="X97">
        <f t="shared" si="3"/>
        <v>4.5999999999999996</v>
      </c>
      <c r="Y97">
        <v>2.27882706921925</v>
      </c>
      <c r="Z97">
        <v>3.5998463692502898</v>
      </c>
      <c r="AC97" s="1">
        <v>30497</v>
      </c>
      <c r="AD97">
        <f t="shared" si="4"/>
        <v>4.96421558299257</v>
      </c>
    </row>
    <row r="98" spans="1:30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365</v>
      </c>
      <c r="K98" t="s">
        <v>365</v>
      </c>
      <c r="L98">
        <v>1.97</v>
      </c>
      <c r="M98" t="s">
        <v>365</v>
      </c>
      <c r="N98" t="s">
        <v>365</v>
      </c>
      <c r="O98" t="s">
        <v>365</v>
      </c>
      <c r="P98" t="s">
        <v>365</v>
      </c>
      <c r="Q98" t="s">
        <v>365</v>
      </c>
      <c r="R98" t="s">
        <v>365</v>
      </c>
      <c r="S98" t="s">
        <v>365</v>
      </c>
      <c r="T98" t="s">
        <v>365</v>
      </c>
      <c r="U98" t="s">
        <v>365</v>
      </c>
      <c r="V98">
        <v>4.7924535151536496</v>
      </c>
      <c r="W98">
        <f t="shared" si="2"/>
        <v>3.9600000000000004</v>
      </c>
      <c r="X98">
        <f t="shared" si="3"/>
        <v>3.8800000000000003</v>
      </c>
      <c r="Y98">
        <v>2.3041633802198702</v>
      </c>
      <c r="Z98">
        <v>3.7089558857129399</v>
      </c>
      <c r="AC98" s="1">
        <v>30589</v>
      </c>
      <c r="AD98">
        <f t="shared" si="4"/>
        <v>4.7924535151536496</v>
      </c>
    </row>
    <row r="99" spans="1:30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365</v>
      </c>
      <c r="K99" t="s">
        <v>365</v>
      </c>
      <c r="L99">
        <v>2.1800000000000002</v>
      </c>
      <c r="M99" t="s">
        <v>365</v>
      </c>
      <c r="N99" t="s">
        <v>365</v>
      </c>
      <c r="O99" t="s">
        <v>365</v>
      </c>
      <c r="P99" t="s">
        <v>365</v>
      </c>
      <c r="Q99" t="s">
        <v>365</v>
      </c>
      <c r="R99" t="s">
        <v>365</v>
      </c>
      <c r="S99" t="s">
        <v>365</v>
      </c>
      <c r="T99" t="s">
        <v>365</v>
      </c>
      <c r="U99" t="s">
        <v>365</v>
      </c>
      <c r="V99">
        <v>4.1901933927208601</v>
      </c>
      <c r="W99">
        <f t="shared" si="2"/>
        <v>3.3600000000000003</v>
      </c>
      <c r="X99">
        <f t="shared" si="3"/>
        <v>3.7600000000000002</v>
      </c>
      <c r="Y99">
        <v>2.3662698736473802</v>
      </c>
      <c r="Z99">
        <v>3.8144730840922101</v>
      </c>
      <c r="AC99" s="1">
        <v>30681</v>
      </c>
      <c r="AD99">
        <f t="shared" si="4"/>
        <v>4.1901933927208601</v>
      </c>
    </row>
    <row r="100" spans="1:30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365</v>
      </c>
      <c r="K100" t="s">
        <v>365</v>
      </c>
      <c r="L100">
        <v>2.29</v>
      </c>
      <c r="M100" t="s">
        <v>365</v>
      </c>
      <c r="N100" t="s">
        <v>365</v>
      </c>
      <c r="O100" t="s">
        <v>365</v>
      </c>
      <c r="P100" t="s">
        <v>365</v>
      </c>
      <c r="Q100" t="s">
        <v>365</v>
      </c>
      <c r="R100" t="s">
        <v>365</v>
      </c>
      <c r="S100" t="s">
        <v>365</v>
      </c>
      <c r="T100" t="s">
        <v>365</v>
      </c>
      <c r="U100" t="s">
        <v>365</v>
      </c>
      <c r="V100">
        <v>3.9227325874900898</v>
      </c>
      <c r="W100">
        <f t="shared" si="2"/>
        <v>3.0000000000000004</v>
      </c>
      <c r="X100">
        <f t="shared" si="3"/>
        <v>3.72</v>
      </c>
      <c r="Y100">
        <v>2.36892042075262</v>
      </c>
      <c r="Z100">
        <v>3.8539888229286601</v>
      </c>
      <c r="AC100" s="1">
        <v>30772</v>
      </c>
      <c r="AD100">
        <f t="shared" si="4"/>
        <v>3.9227325874900898</v>
      </c>
    </row>
    <row r="101" spans="1:30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365</v>
      </c>
      <c r="K101" t="s">
        <v>365</v>
      </c>
      <c r="L101">
        <v>2.33</v>
      </c>
      <c r="M101" t="s">
        <v>365</v>
      </c>
      <c r="N101" t="s">
        <v>365</v>
      </c>
      <c r="O101" t="s">
        <v>365</v>
      </c>
      <c r="P101" t="s">
        <v>365</v>
      </c>
      <c r="Q101" t="s">
        <v>365</v>
      </c>
      <c r="R101" t="s">
        <v>365</v>
      </c>
      <c r="S101" t="s">
        <v>365</v>
      </c>
      <c r="T101" t="s">
        <v>365</v>
      </c>
      <c r="U101" t="s">
        <v>365</v>
      </c>
      <c r="V101">
        <v>3.9343030618415198</v>
      </c>
      <c r="W101">
        <f t="shared" si="2"/>
        <v>4.2799999999999994</v>
      </c>
      <c r="X101">
        <f t="shared" si="3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4"/>
        <v>3.9343030618415198</v>
      </c>
    </row>
    <row r="102" spans="1:30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365</v>
      </c>
      <c r="K102" t="s">
        <v>365</v>
      </c>
      <c r="L102">
        <v>2.23</v>
      </c>
      <c r="M102" t="s">
        <v>365</v>
      </c>
      <c r="N102" t="s">
        <v>365</v>
      </c>
      <c r="O102" t="s">
        <v>365</v>
      </c>
      <c r="P102" t="s">
        <v>365</v>
      </c>
      <c r="Q102" t="s">
        <v>365</v>
      </c>
      <c r="R102" t="s">
        <v>365</v>
      </c>
      <c r="S102" t="s">
        <v>365</v>
      </c>
      <c r="T102" t="s">
        <v>365</v>
      </c>
      <c r="U102" t="s">
        <v>365</v>
      </c>
      <c r="V102">
        <v>4.3961175147994496</v>
      </c>
      <c r="W102">
        <f t="shared" si="2"/>
        <v>5.44</v>
      </c>
      <c r="X102">
        <f t="shared" si="3"/>
        <v>4.3599999999999994</v>
      </c>
      <c r="Y102">
        <v>2.3417452518042898</v>
      </c>
      <c r="Z102">
        <v>3.7289644881871</v>
      </c>
      <c r="AC102" s="1">
        <v>30955</v>
      </c>
      <c r="AD102">
        <f t="shared" si="4"/>
        <v>4.3961175147994496</v>
      </c>
    </row>
    <row r="103" spans="1:30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365</v>
      </c>
      <c r="K103" t="s">
        <v>365</v>
      </c>
      <c r="L103">
        <v>2.13</v>
      </c>
      <c r="M103" t="s">
        <v>365</v>
      </c>
      <c r="N103" t="s">
        <v>365</v>
      </c>
      <c r="O103" t="s">
        <v>365</v>
      </c>
      <c r="P103" t="s">
        <v>365</v>
      </c>
      <c r="Q103" t="s">
        <v>365</v>
      </c>
      <c r="R103" t="s">
        <v>365</v>
      </c>
      <c r="S103" t="s">
        <v>365</v>
      </c>
      <c r="T103" t="s">
        <v>365</v>
      </c>
      <c r="U103" t="s">
        <v>365</v>
      </c>
      <c r="V103">
        <v>4.8529698703080797</v>
      </c>
      <c r="W103">
        <f t="shared" si="2"/>
        <v>1.5999999999999996</v>
      </c>
      <c r="X103">
        <f t="shared" si="3"/>
        <v>3.92</v>
      </c>
      <c r="Y103">
        <v>2.2679627840258401</v>
      </c>
      <c r="Z103">
        <v>3.38434180762947</v>
      </c>
      <c r="AC103" s="1">
        <v>31047</v>
      </c>
      <c r="AD103">
        <f t="shared" si="4"/>
        <v>4.8529698703080797</v>
      </c>
    </row>
    <row r="104" spans="1:30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365</v>
      </c>
      <c r="K104" t="s">
        <v>365</v>
      </c>
      <c r="L104">
        <v>2.04</v>
      </c>
      <c r="M104" t="s">
        <v>365</v>
      </c>
      <c r="N104" t="s">
        <v>365</v>
      </c>
      <c r="O104" t="s">
        <v>365</v>
      </c>
      <c r="P104" t="s">
        <v>365</v>
      </c>
      <c r="Q104" t="s">
        <v>365</v>
      </c>
      <c r="R104" t="s">
        <v>365</v>
      </c>
      <c r="S104" t="s">
        <v>365</v>
      </c>
      <c r="T104" t="s">
        <v>365</v>
      </c>
      <c r="U104" t="s">
        <v>365</v>
      </c>
      <c r="V104">
        <v>4.1314306682407702</v>
      </c>
      <c r="W104">
        <f t="shared" si="2"/>
        <v>3.5199999999999996</v>
      </c>
      <c r="X104">
        <f t="shared" si="3"/>
        <v>4.1199999999999992</v>
      </c>
      <c r="Y104">
        <v>2.1674721602245302</v>
      </c>
      <c r="Z104">
        <v>3.28331120051338</v>
      </c>
      <c r="AC104" s="1">
        <v>31137</v>
      </c>
      <c r="AD104">
        <f t="shared" si="4"/>
        <v>4.1314306682407702</v>
      </c>
    </row>
    <row r="105" spans="1:30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365</v>
      </c>
      <c r="K105" t="s">
        <v>365</v>
      </c>
      <c r="L105">
        <v>1.91</v>
      </c>
      <c r="M105" t="s">
        <v>365</v>
      </c>
      <c r="N105" t="s">
        <v>365</v>
      </c>
      <c r="O105" t="s">
        <v>365</v>
      </c>
      <c r="P105" t="s">
        <v>365</v>
      </c>
      <c r="Q105" t="s">
        <v>365</v>
      </c>
      <c r="R105" t="s">
        <v>365</v>
      </c>
      <c r="S105" t="s">
        <v>365</v>
      </c>
      <c r="T105" t="s">
        <v>365</v>
      </c>
      <c r="U105" t="s">
        <v>365</v>
      </c>
      <c r="V105">
        <v>4.21579692927964</v>
      </c>
      <c r="W105">
        <f t="shared" si="2"/>
        <v>2.7199999999999998</v>
      </c>
      <c r="X105">
        <f t="shared" si="3"/>
        <v>3.4399999999999995</v>
      </c>
      <c r="Y105">
        <v>2.14033634312973</v>
      </c>
      <c r="Z105">
        <v>2.99316778631606</v>
      </c>
      <c r="AC105" s="1">
        <v>31228</v>
      </c>
      <c r="AD105">
        <f t="shared" si="4"/>
        <v>4.21579692927964</v>
      </c>
    </row>
    <row r="106" spans="1:30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365</v>
      </c>
      <c r="K106" t="s">
        <v>365</v>
      </c>
      <c r="L106">
        <v>1.88</v>
      </c>
      <c r="M106" t="s">
        <v>365</v>
      </c>
      <c r="N106" t="s">
        <v>365</v>
      </c>
      <c r="O106" t="s">
        <v>365</v>
      </c>
      <c r="P106" t="s">
        <v>365</v>
      </c>
      <c r="Q106" t="s">
        <v>365</v>
      </c>
      <c r="R106" t="s">
        <v>365</v>
      </c>
      <c r="S106" t="s">
        <v>365</v>
      </c>
      <c r="T106" t="s">
        <v>365</v>
      </c>
      <c r="U106" t="s">
        <v>365</v>
      </c>
      <c r="V106">
        <v>3.4369800455442201</v>
      </c>
      <c r="W106">
        <f t="shared" si="2"/>
        <v>3.6</v>
      </c>
      <c r="X106">
        <f t="shared" si="3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4"/>
        <v>3.4369800455442201</v>
      </c>
    </row>
    <row r="107" spans="1:30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365</v>
      </c>
      <c r="K107" t="s">
        <v>365</v>
      </c>
      <c r="L107">
        <v>1.82</v>
      </c>
      <c r="M107" t="s">
        <v>365</v>
      </c>
      <c r="N107" t="s">
        <v>365</v>
      </c>
      <c r="O107" t="s">
        <v>365</v>
      </c>
      <c r="P107" t="s">
        <v>365</v>
      </c>
      <c r="Q107" t="s">
        <v>365</v>
      </c>
      <c r="R107" t="s">
        <v>365</v>
      </c>
      <c r="S107" t="s">
        <v>365</v>
      </c>
      <c r="T107" t="s">
        <v>365</v>
      </c>
      <c r="U107" t="s">
        <v>365</v>
      </c>
      <c r="V107">
        <v>3.2045369798493502</v>
      </c>
      <c r="W107">
        <f t="shared" si="2"/>
        <v>3.2800000000000002</v>
      </c>
      <c r="X107">
        <f t="shared" si="3"/>
        <v>3.6</v>
      </c>
      <c r="Y107">
        <v>1.9956816073560999</v>
      </c>
      <c r="Z107">
        <v>2.8168279003958698</v>
      </c>
      <c r="AC107" s="1">
        <v>31412</v>
      </c>
      <c r="AD107">
        <f t="shared" si="4"/>
        <v>3.2045369798493502</v>
      </c>
    </row>
    <row r="108" spans="1:30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365</v>
      </c>
      <c r="K108" t="s">
        <v>365</v>
      </c>
      <c r="L108">
        <v>1.62</v>
      </c>
      <c r="M108" t="s">
        <v>365</v>
      </c>
      <c r="N108" t="s">
        <v>365</v>
      </c>
      <c r="O108" t="s">
        <v>365</v>
      </c>
      <c r="P108" t="s">
        <v>365</v>
      </c>
      <c r="Q108" t="s">
        <v>365</v>
      </c>
      <c r="R108" t="s">
        <v>365</v>
      </c>
      <c r="S108" t="s">
        <v>365</v>
      </c>
      <c r="T108" t="s">
        <v>365</v>
      </c>
      <c r="U108" t="s">
        <v>365</v>
      </c>
      <c r="V108">
        <v>3.1517156838544298</v>
      </c>
      <c r="W108">
        <f t="shared" si="2"/>
        <v>5.3999999999999995</v>
      </c>
      <c r="X108">
        <f t="shared" si="3"/>
        <v>3.1999999999999997</v>
      </c>
      <c r="Y108">
        <v>1.99327276960541</v>
      </c>
      <c r="Z108">
        <v>2.543446201559</v>
      </c>
      <c r="AC108" s="1">
        <v>31502</v>
      </c>
      <c r="AD108">
        <f t="shared" si="4"/>
        <v>3.1517156838544298</v>
      </c>
    </row>
    <row r="109" spans="1:30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365</v>
      </c>
      <c r="K109" t="s">
        <v>365</v>
      </c>
      <c r="L109">
        <v>1.55</v>
      </c>
      <c r="M109" t="s">
        <v>365</v>
      </c>
      <c r="N109" t="s">
        <v>365</v>
      </c>
      <c r="O109" t="s">
        <v>365</v>
      </c>
      <c r="P109" t="s">
        <v>365</v>
      </c>
      <c r="Q109" t="s">
        <v>365</v>
      </c>
      <c r="R109" t="s">
        <v>365</v>
      </c>
      <c r="S109" t="s">
        <v>365</v>
      </c>
      <c r="T109" t="s">
        <v>365</v>
      </c>
      <c r="U109" t="s">
        <v>365</v>
      </c>
      <c r="V109">
        <v>3.1427870426201401</v>
      </c>
      <c r="W109">
        <f t="shared" si="2"/>
        <v>6.24</v>
      </c>
      <c r="X109">
        <f t="shared" si="3"/>
        <v>3.0400000000000005</v>
      </c>
      <c r="Y109">
        <v>1.97439233313778</v>
      </c>
      <c r="Z109">
        <v>2.4446455852435802</v>
      </c>
      <c r="AC109" s="1">
        <v>31593</v>
      </c>
      <c r="AD109">
        <f t="shared" si="4"/>
        <v>3.1427870426201401</v>
      </c>
    </row>
    <row r="110" spans="1:30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365</v>
      </c>
      <c r="K110" t="s">
        <v>365</v>
      </c>
      <c r="L110">
        <v>1.56</v>
      </c>
      <c r="M110" t="s">
        <v>365</v>
      </c>
      <c r="N110" t="s">
        <v>365</v>
      </c>
      <c r="O110" t="s">
        <v>365</v>
      </c>
      <c r="P110" t="s">
        <v>365</v>
      </c>
      <c r="Q110" t="s">
        <v>365</v>
      </c>
      <c r="R110" t="s">
        <v>365</v>
      </c>
      <c r="S110" t="s">
        <v>365</v>
      </c>
      <c r="T110" t="s">
        <v>365</v>
      </c>
      <c r="U110" t="s">
        <v>365</v>
      </c>
      <c r="V110">
        <v>3.1888462481028599</v>
      </c>
      <c r="W110">
        <f t="shared" si="2"/>
        <v>5.32</v>
      </c>
      <c r="X110">
        <f t="shared" si="3"/>
        <v>3.3600000000000003</v>
      </c>
      <c r="Y110">
        <v>2.04916827164136</v>
      </c>
      <c r="Z110">
        <v>2.4766710634528701</v>
      </c>
      <c r="AC110" s="1">
        <v>31685</v>
      </c>
      <c r="AD110">
        <f t="shared" si="4"/>
        <v>3.1888462481028599</v>
      </c>
    </row>
    <row r="111" spans="1:30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365</v>
      </c>
      <c r="K111" t="s">
        <v>365</v>
      </c>
      <c r="L111">
        <v>1.45</v>
      </c>
      <c r="M111" t="s">
        <v>365</v>
      </c>
      <c r="N111" t="s">
        <v>365</v>
      </c>
      <c r="O111" t="s">
        <v>365</v>
      </c>
      <c r="P111" t="s">
        <v>365</v>
      </c>
      <c r="Q111" t="s">
        <v>365</v>
      </c>
      <c r="R111" t="s">
        <v>365</v>
      </c>
      <c r="S111" t="s">
        <v>365</v>
      </c>
      <c r="T111" t="s">
        <v>365</v>
      </c>
      <c r="U111" t="s">
        <v>365</v>
      </c>
      <c r="V111">
        <v>3.0540100380600501</v>
      </c>
      <c r="W111">
        <f t="shared" si="2"/>
        <v>3.5600000000000005</v>
      </c>
      <c r="X111">
        <f t="shared" si="3"/>
        <v>3</v>
      </c>
      <c r="Y111">
        <v>2.1439408187255999</v>
      </c>
      <c r="Z111">
        <v>2.1654904719317098</v>
      </c>
      <c r="AC111" s="1">
        <v>31777</v>
      </c>
      <c r="AD111">
        <f t="shared" si="4"/>
        <v>3.0540100380600501</v>
      </c>
    </row>
    <row r="112" spans="1:30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365</v>
      </c>
      <c r="L112">
        <v>1.4</v>
      </c>
      <c r="M112" t="s">
        <v>365</v>
      </c>
      <c r="N112" t="s">
        <v>365</v>
      </c>
      <c r="O112" t="s">
        <v>365</v>
      </c>
      <c r="P112" t="s">
        <v>365</v>
      </c>
      <c r="Q112" t="s">
        <v>365</v>
      </c>
      <c r="R112" t="s">
        <v>365</v>
      </c>
      <c r="S112" t="s">
        <v>365</v>
      </c>
      <c r="T112" t="s">
        <v>365</v>
      </c>
      <c r="U112" t="s">
        <v>365</v>
      </c>
      <c r="V112">
        <v>2.74826250378878</v>
      </c>
      <c r="W112">
        <f t="shared" si="2"/>
        <v>2.2000000000000002</v>
      </c>
      <c r="X112">
        <f t="shared" si="3"/>
        <v>3.12</v>
      </c>
      <c r="Y112">
        <v>2.2262569124743701</v>
      </c>
      <c r="Z112">
        <v>2.0916898027769699</v>
      </c>
      <c r="AC112" s="1">
        <v>31867</v>
      </c>
      <c r="AD112">
        <f t="shared" si="4"/>
        <v>2.74826250378878</v>
      </c>
    </row>
    <row r="113" spans="1:30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365</v>
      </c>
      <c r="L113">
        <v>1.28</v>
      </c>
      <c r="M113" t="s">
        <v>365</v>
      </c>
      <c r="N113" t="s">
        <v>365</v>
      </c>
      <c r="O113" t="s">
        <v>365</v>
      </c>
      <c r="P113" t="s">
        <v>365</v>
      </c>
      <c r="Q113" t="s">
        <v>365</v>
      </c>
      <c r="R113" t="s">
        <v>365</v>
      </c>
      <c r="S113" t="s">
        <v>365</v>
      </c>
      <c r="T113" t="s">
        <v>365</v>
      </c>
      <c r="U113" t="s">
        <v>365</v>
      </c>
      <c r="V113">
        <v>2.6709204263635402</v>
      </c>
      <c r="W113">
        <f t="shared" si="2"/>
        <v>5.24</v>
      </c>
      <c r="X113">
        <f t="shared" si="3"/>
        <v>2.84</v>
      </c>
      <c r="Y113">
        <v>2.1257695393068099</v>
      </c>
      <c r="Z113">
        <v>1.83972287963952</v>
      </c>
      <c r="AC113" s="1">
        <v>31958</v>
      </c>
      <c r="AD113">
        <f t="shared" si="4"/>
        <v>2.6709204263635402</v>
      </c>
    </row>
    <row r="114" spans="1:30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365</v>
      </c>
      <c r="L114">
        <v>1.25</v>
      </c>
      <c r="M114">
        <v>-3.0577898029999999</v>
      </c>
      <c r="N114" t="s">
        <v>365</v>
      </c>
      <c r="O114" t="s">
        <v>365</v>
      </c>
      <c r="P114" t="s">
        <v>365</v>
      </c>
      <c r="Q114" t="s">
        <v>365</v>
      </c>
      <c r="R114" t="s">
        <v>365</v>
      </c>
      <c r="S114" t="s">
        <v>365</v>
      </c>
      <c r="T114" t="s">
        <v>365</v>
      </c>
      <c r="U114" t="s">
        <v>365</v>
      </c>
      <c r="V114">
        <v>2.7025695991371999</v>
      </c>
      <c r="W114">
        <f t="shared" si="2"/>
        <v>1.92</v>
      </c>
      <c r="X114">
        <f t="shared" si="3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4"/>
        <v>2.7025695991371999</v>
      </c>
    </row>
    <row r="115" spans="1:30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365</v>
      </c>
      <c r="L115">
        <v>1.1399999999999999</v>
      </c>
      <c r="M115">
        <v>-1.3258551249999999</v>
      </c>
      <c r="N115" t="s">
        <v>365</v>
      </c>
      <c r="O115" t="s">
        <v>365</v>
      </c>
      <c r="P115" t="s">
        <v>365</v>
      </c>
      <c r="Q115" t="s">
        <v>365</v>
      </c>
      <c r="R115" t="s">
        <v>365</v>
      </c>
      <c r="S115" t="s">
        <v>365</v>
      </c>
      <c r="T115" t="s">
        <v>365</v>
      </c>
      <c r="U115" t="s">
        <v>365</v>
      </c>
      <c r="V115">
        <v>2.2314226925256899</v>
      </c>
      <c r="W115">
        <f t="shared" si="2"/>
        <v>2.08</v>
      </c>
      <c r="X115">
        <f t="shared" si="3"/>
        <v>2.6399999999999997</v>
      </c>
      <c r="Y115">
        <v>2.1336152305879401</v>
      </c>
      <c r="Z115">
        <v>1.68305842332818</v>
      </c>
      <c r="AC115" s="1">
        <v>32142</v>
      </c>
      <c r="AD115">
        <f t="shared" si="4"/>
        <v>2.2314226925256899</v>
      </c>
    </row>
    <row r="116" spans="1:30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365</v>
      </c>
      <c r="L116">
        <v>1.04</v>
      </c>
      <c r="M116">
        <v>2.482931502</v>
      </c>
      <c r="N116" t="s">
        <v>365</v>
      </c>
      <c r="O116" t="s">
        <v>365</v>
      </c>
      <c r="P116" t="s">
        <v>365</v>
      </c>
      <c r="Q116" t="s">
        <v>365</v>
      </c>
      <c r="R116" t="s">
        <v>365</v>
      </c>
      <c r="S116" t="s">
        <v>365</v>
      </c>
      <c r="T116" t="s">
        <v>365</v>
      </c>
      <c r="U116" t="s">
        <v>365</v>
      </c>
      <c r="V116">
        <v>2.10178071509154</v>
      </c>
      <c r="W116">
        <f t="shared" si="2"/>
        <v>-0.39999999999999991</v>
      </c>
      <c r="X116">
        <f t="shared" si="3"/>
        <v>2.6</v>
      </c>
      <c r="Y116">
        <v>1.94933987848054</v>
      </c>
      <c r="Z116">
        <v>1.4724571991209401</v>
      </c>
      <c r="AC116" s="1">
        <v>32233</v>
      </c>
      <c r="AD116">
        <f t="shared" si="4"/>
        <v>2.10178071509154</v>
      </c>
    </row>
    <row r="117" spans="1:30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365</v>
      </c>
      <c r="O117" t="s">
        <v>365</v>
      </c>
      <c r="P117" t="s">
        <v>365</v>
      </c>
      <c r="Q117" t="s">
        <v>365</v>
      </c>
      <c r="R117" t="s">
        <v>365</v>
      </c>
      <c r="S117" t="s">
        <v>365</v>
      </c>
      <c r="T117" t="s">
        <v>365</v>
      </c>
      <c r="U117" t="s">
        <v>365</v>
      </c>
      <c r="V117">
        <v>1.6371136777688</v>
      </c>
      <c r="W117">
        <f t="shared" si="2"/>
        <v>2.2000000000000002</v>
      </c>
      <c r="X117">
        <f t="shared" si="3"/>
        <v>2.44</v>
      </c>
      <c r="Y117">
        <v>2.0351751410211998</v>
      </c>
      <c r="Z117">
        <v>1.2728381436021801</v>
      </c>
      <c r="AC117" s="1">
        <v>32324</v>
      </c>
      <c r="AD117">
        <f t="shared" si="4"/>
        <v>1.6371136777688</v>
      </c>
    </row>
    <row r="118" spans="1:30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365</v>
      </c>
      <c r="L118">
        <v>1.06</v>
      </c>
      <c r="M118">
        <v>-2.074513026</v>
      </c>
      <c r="N118" t="s">
        <v>365</v>
      </c>
      <c r="O118" t="s">
        <v>365</v>
      </c>
      <c r="P118" t="s">
        <v>365</v>
      </c>
      <c r="Q118" t="s">
        <v>365</v>
      </c>
      <c r="R118" t="s">
        <v>365</v>
      </c>
      <c r="S118" t="s">
        <v>365</v>
      </c>
      <c r="T118" t="s">
        <v>365</v>
      </c>
      <c r="U118" t="s">
        <v>365</v>
      </c>
      <c r="V118">
        <v>1.3894528195575899</v>
      </c>
      <c r="W118">
        <f t="shared" si="2"/>
        <v>1.8000000000000003</v>
      </c>
      <c r="X118">
        <f t="shared" si="3"/>
        <v>1.56</v>
      </c>
      <c r="Y118">
        <v>1.9411904434513101</v>
      </c>
      <c r="Z118">
        <v>1.2421783752564699</v>
      </c>
      <c r="AC118" s="1">
        <v>32416</v>
      </c>
      <c r="AD118">
        <f t="shared" si="4"/>
        <v>1.3894528195575899</v>
      </c>
    </row>
    <row r="119" spans="1:30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365</v>
      </c>
      <c r="L119">
        <v>1.26</v>
      </c>
      <c r="M119">
        <v>4.0050908920000001</v>
      </c>
      <c r="N119" t="s">
        <v>365</v>
      </c>
      <c r="O119" t="s">
        <v>365</v>
      </c>
      <c r="P119" t="s">
        <v>365</v>
      </c>
      <c r="Q119" t="s">
        <v>365</v>
      </c>
      <c r="R119" t="s">
        <v>365</v>
      </c>
      <c r="S119" t="s">
        <v>365</v>
      </c>
      <c r="T119" t="s">
        <v>365</v>
      </c>
      <c r="U119" t="s">
        <v>365</v>
      </c>
      <c r="V119">
        <v>0.99789865447854997</v>
      </c>
      <c r="W119">
        <f t="shared" si="2"/>
        <v>2.2400000000000002</v>
      </c>
      <c r="X119">
        <f t="shared" si="3"/>
        <v>1.56</v>
      </c>
      <c r="Y119">
        <v>2.0698398281558998</v>
      </c>
      <c r="Z119">
        <v>1.2539379447774199</v>
      </c>
      <c r="AC119" s="1">
        <v>32508</v>
      </c>
      <c r="AD119">
        <f t="shared" si="4"/>
        <v>0.99789865447854997</v>
      </c>
    </row>
    <row r="120" spans="1:30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365</v>
      </c>
      <c r="L120">
        <v>1.33</v>
      </c>
      <c r="M120">
        <v>0.50876452599999999</v>
      </c>
      <c r="N120" t="s">
        <v>365</v>
      </c>
      <c r="O120" t="s">
        <v>365</v>
      </c>
      <c r="P120" t="s">
        <v>365</v>
      </c>
      <c r="Q120" t="s">
        <v>365</v>
      </c>
      <c r="R120" t="s">
        <v>365</v>
      </c>
      <c r="S120" t="s">
        <v>365</v>
      </c>
      <c r="T120" t="s">
        <v>365</v>
      </c>
      <c r="U120" t="s">
        <v>365</v>
      </c>
      <c r="V120">
        <v>1.0390893179105001</v>
      </c>
      <c r="W120">
        <f t="shared" si="2"/>
        <v>1.8800000000000001</v>
      </c>
      <c r="X120">
        <f t="shared" si="3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4"/>
        <v>1.0390893179105001</v>
      </c>
    </row>
    <row r="121" spans="1:30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365</v>
      </c>
      <c r="O121">
        <v>0.09</v>
      </c>
      <c r="P121" t="s">
        <v>365</v>
      </c>
      <c r="Q121" t="s">
        <v>365</v>
      </c>
      <c r="R121" t="s">
        <v>365</v>
      </c>
      <c r="S121" t="s">
        <v>365</v>
      </c>
      <c r="T121" t="s">
        <v>365</v>
      </c>
      <c r="U121" t="s">
        <v>365</v>
      </c>
      <c r="V121">
        <v>1.4873655224661999</v>
      </c>
      <c r="W121">
        <f t="shared" si="2"/>
        <v>1.5199999999999998</v>
      </c>
      <c r="X121">
        <f t="shared" si="3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4"/>
        <v>1.4873655224661999</v>
      </c>
    </row>
    <row r="122" spans="1:30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365</v>
      </c>
      <c r="L122">
        <v>1.36</v>
      </c>
      <c r="M122">
        <v>0.90464362899999995</v>
      </c>
      <c r="N122" t="s">
        <v>365</v>
      </c>
      <c r="O122">
        <v>0.11</v>
      </c>
      <c r="P122" t="s">
        <v>365</v>
      </c>
      <c r="Q122" t="s">
        <v>365</v>
      </c>
      <c r="R122" t="s">
        <v>365</v>
      </c>
      <c r="S122" t="s">
        <v>365</v>
      </c>
      <c r="T122" t="s">
        <v>365</v>
      </c>
      <c r="U122" t="s">
        <v>365</v>
      </c>
      <c r="V122">
        <v>1.7767588241397101</v>
      </c>
      <c r="W122">
        <f t="shared" si="2"/>
        <v>3.16</v>
      </c>
      <c r="X122">
        <f t="shared" si="3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4"/>
        <v>1.7767588241397101</v>
      </c>
    </row>
    <row r="123" spans="1:30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365</v>
      </c>
      <c r="L123">
        <v>1.36</v>
      </c>
      <c r="M123">
        <v>0.27598945899999999</v>
      </c>
      <c r="N123" t="s">
        <v>365</v>
      </c>
      <c r="O123">
        <v>0.12</v>
      </c>
      <c r="P123" t="s">
        <v>365</v>
      </c>
      <c r="Q123" t="s">
        <v>365</v>
      </c>
      <c r="R123" t="s">
        <v>365</v>
      </c>
      <c r="S123" t="s">
        <v>365</v>
      </c>
      <c r="T123" t="s">
        <v>365</v>
      </c>
      <c r="U123" t="s">
        <v>365</v>
      </c>
      <c r="V123">
        <v>2.5211066800875299</v>
      </c>
      <c r="W123">
        <f t="shared" si="2"/>
        <v>2.4399999999999995</v>
      </c>
      <c r="X123">
        <f t="shared" si="3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4"/>
        <v>2.5211066800875299</v>
      </c>
    </row>
    <row r="124" spans="1:30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365</v>
      </c>
      <c r="L124">
        <v>1.32</v>
      </c>
      <c r="M124">
        <v>7.9371180999999999E-2</v>
      </c>
      <c r="N124" t="s">
        <v>365</v>
      </c>
      <c r="O124">
        <v>0.14000000000000001</v>
      </c>
      <c r="P124" t="s">
        <v>365</v>
      </c>
      <c r="Q124" t="s">
        <v>365</v>
      </c>
      <c r="R124" t="s">
        <v>365</v>
      </c>
      <c r="S124" t="s">
        <v>365</v>
      </c>
      <c r="T124" t="s">
        <v>365</v>
      </c>
      <c r="U124" t="s">
        <v>365</v>
      </c>
      <c r="V124">
        <v>2.7773832332282402</v>
      </c>
      <c r="W124">
        <f t="shared" si="2"/>
        <v>2.56</v>
      </c>
      <c r="X124">
        <f t="shared" si="3"/>
        <v>3.2800000000000002</v>
      </c>
      <c r="Y124">
        <v>2.4386473985246</v>
      </c>
      <c r="Z124">
        <v>1.37523980489597</v>
      </c>
      <c r="AC124" s="1">
        <v>32963</v>
      </c>
      <c r="AD124">
        <f t="shared" si="4"/>
        <v>2.7773832332282402</v>
      </c>
    </row>
    <row r="125" spans="1:30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365</v>
      </c>
      <c r="O125">
        <v>0.11</v>
      </c>
      <c r="P125" t="s">
        <v>365</v>
      </c>
      <c r="Q125" t="s">
        <v>365</v>
      </c>
      <c r="R125" t="s">
        <v>365</v>
      </c>
      <c r="S125" t="s">
        <v>365</v>
      </c>
      <c r="T125" t="s">
        <v>365</v>
      </c>
      <c r="U125" t="s">
        <v>365</v>
      </c>
      <c r="V125">
        <v>3.0232498626381901</v>
      </c>
      <c r="W125">
        <f t="shared" si="2"/>
        <v>1.8399999999999999</v>
      </c>
      <c r="X125">
        <f t="shared" si="3"/>
        <v>3.6399999999999997</v>
      </c>
      <c r="Y125">
        <v>2.6164488759756899</v>
      </c>
      <c r="Z125">
        <v>1.3098732419223</v>
      </c>
      <c r="AC125" s="1">
        <v>33054</v>
      </c>
      <c r="AD125">
        <f t="shared" si="4"/>
        <v>3.0232498626381901</v>
      </c>
    </row>
    <row r="126" spans="1:30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365</v>
      </c>
      <c r="O126">
        <v>0.09</v>
      </c>
      <c r="P126" t="s">
        <v>365</v>
      </c>
      <c r="Q126" t="s">
        <v>365</v>
      </c>
      <c r="R126" t="s">
        <v>365</v>
      </c>
      <c r="S126" t="s">
        <v>365</v>
      </c>
      <c r="T126" t="s">
        <v>365</v>
      </c>
      <c r="U126" t="s">
        <v>365</v>
      </c>
      <c r="V126">
        <v>2.91248533789582</v>
      </c>
      <c r="W126">
        <f t="shared" si="2"/>
        <v>2.1199999999999997</v>
      </c>
      <c r="X126">
        <f t="shared" si="3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4"/>
        <v>2.91248533789582</v>
      </c>
    </row>
    <row r="127" spans="1:30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365</v>
      </c>
      <c r="O127">
        <v>0.1</v>
      </c>
      <c r="P127" t="s">
        <v>365</v>
      </c>
      <c r="Q127" t="s">
        <v>365</v>
      </c>
      <c r="R127" t="s">
        <v>365</v>
      </c>
      <c r="S127" t="s">
        <v>365</v>
      </c>
      <c r="T127" t="s">
        <v>365</v>
      </c>
      <c r="U127" t="s">
        <v>365</v>
      </c>
      <c r="V127">
        <v>2.72413922645244</v>
      </c>
      <c r="W127">
        <f t="shared" si="2"/>
        <v>1.9600000000000004</v>
      </c>
      <c r="X127">
        <f t="shared" si="3"/>
        <v>1.8000000000000003</v>
      </c>
      <c r="Y127">
        <v>2.6199747419623498</v>
      </c>
      <c r="Z127">
        <v>1.39101758340286</v>
      </c>
      <c r="AC127" s="1">
        <v>33238</v>
      </c>
      <c r="AD127">
        <f t="shared" si="4"/>
        <v>2.72413922645244</v>
      </c>
    </row>
    <row r="128" spans="1:30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365</v>
      </c>
      <c r="O128">
        <v>0.06</v>
      </c>
      <c r="P128" t="s">
        <v>365</v>
      </c>
      <c r="Q128" t="s">
        <v>365</v>
      </c>
      <c r="R128" t="s">
        <v>365</v>
      </c>
      <c r="S128" t="s">
        <v>365</v>
      </c>
      <c r="T128" t="s">
        <v>365</v>
      </c>
      <c r="U128" t="s">
        <v>365</v>
      </c>
      <c r="V128">
        <v>2.39098446654851</v>
      </c>
      <c r="W128">
        <f t="shared" si="2"/>
        <v>0.31999999999999984</v>
      </c>
      <c r="X128">
        <f t="shared" si="3"/>
        <v>1.08</v>
      </c>
      <c r="Y128">
        <v>2.53716780996211</v>
      </c>
      <c r="Z128">
        <v>1.4806556985927399</v>
      </c>
      <c r="AC128" s="1">
        <v>33328</v>
      </c>
      <c r="AD128">
        <f t="shared" si="4"/>
        <v>2.39098446654851</v>
      </c>
    </row>
    <row r="129" spans="1:30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365</v>
      </c>
      <c r="O129">
        <v>-0.06</v>
      </c>
      <c r="P129" t="s">
        <v>365</v>
      </c>
      <c r="Q129" t="s">
        <v>365</v>
      </c>
      <c r="R129" t="s">
        <v>365</v>
      </c>
      <c r="S129" t="s">
        <v>365</v>
      </c>
      <c r="T129" t="s">
        <v>365</v>
      </c>
      <c r="U129" t="s">
        <v>365</v>
      </c>
      <c r="V129">
        <v>1.5546034254438099</v>
      </c>
      <c r="W129">
        <f t="shared" si="2"/>
        <v>0.63999999999999968</v>
      </c>
      <c r="X129">
        <f t="shared" si="3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4"/>
        <v>1.5546034254438099</v>
      </c>
    </row>
    <row r="130" spans="1:30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365</v>
      </c>
      <c r="Q130" t="s">
        <v>365</v>
      </c>
      <c r="R130" t="s">
        <v>365</v>
      </c>
      <c r="S130" t="s">
        <v>365</v>
      </c>
      <c r="T130" t="s">
        <v>365</v>
      </c>
      <c r="U130" t="s">
        <v>365</v>
      </c>
      <c r="V130">
        <v>1.19058645594797</v>
      </c>
      <c r="W130">
        <f t="shared" si="2"/>
        <v>1.92</v>
      </c>
      <c r="X130">
        <f t="shared" si="3"/>
        <v>1.44</v>
      </c>
      <c r="Y130">
        <v>2.41665032967716</v>
      </c>
      <c r="Z130">
        <v>1.6174713074104801</v>
      </c>
      <c r="AC130" s="1">
        <v>33511</v>
      </c>
      <c r="AD130">
        <f t="shared" si="4"/>
        <v>1.19058645594797</v>
      </c>
    </row>
    <row r="131" spans="1:30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365</v>
      </c>
      <c r="Q131" t="s">
        <v>365</v>
      </c>
      <c r="R131" t="s">
        <v>365</v>
      </c>
      <c r="S131" t="s">
        <v>365</v>
      </c>
      <c r="T131" t="s">
        <v>365</v>
      </c>
      <c r="U131" t="s">
        <v>365</v>
      </c>
      <c r="V131">
        <v>1.47396745420452</v>
      </c>
      <c r="W131">
        <f t="shared" ref="W131:W194" si="5">+(G131-E131)*4</f>
        <v>0.63999999999999968</v>
      </c>
      <c r="X131">
        <f t="shared" si="3"/>
        <v>1.1599999999999997</v>
      </c>
      <c r="Y131">
        <v>2.34427322365186</v>
      </c>
      <c r="Z131">
        <v>1.3548984125605501</v>
      </c>
      <c r="AC131" s="1">
        <v>33603</v>
      </c>
      <c r="AD131">
        <f t="shared" si="4"/>
        <v>1.47396745420452</v>
      </c>
    </row>
    <row r="132" spans="1:30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365</v>
      </c>
      <c r="Q132" t="s">
        <v>365</v>
      </c>
      <c r="R132" t="s">
        <v>365</v>
      </c>
      <c r="S132" t="s">
        <v>365</v>
      </c>
      <c r="T132" t="s">
        <v>365</v>
      </c>
      <c r="U132" t="s">
        <v>365</v>
      </c>
      <c r="V132">
        <v>1.32814344318403</v>
      </c>
      <c r="W132">
        <f t="shared" si="5"/>
        <v>1.32</v>
      </c>
      <c r="X132">
        <f t="shared" si="3"/>
        <v>1.36</v>
      </c>
      <c r="Y132">
        <v>2.2327294345016302</v>
      </c>
      <c r="Z132">
        <v>1.15599409794426</v>
      </c>
      <c r="AC132" s="1">
        <v>33694</v>
      </c>
      <c r="AD132">
        <f t="shared" si="4"/>
        <v>1.32814344318403</v>
      </c>
    </row>
    <row r="133" spans="1:30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365</v>
      </c>
      <c r="Q133" t="s">
        <v>365</v>
      </c>
      <c r="R133" t="s">
        <v>365</v>
      </c>
      <c r="S133" t="s">
        <v>365</v>
      </c>
      <c r="T133" t="s">
        <v>365</v>
      </c>
      <c r="U133" t="s">
        <v>365</v>
      </c>
      <c r="V133">
        <v>1.2095963646776899</v>
      </c>
      <c r="W133">
        <f t="shared" si="5"/>
        <v>0.2799999999999998</v>
      </c>
      <c r="X133">
        <f t="shared" si="3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4"/>
        <v>1.2095963646776899</v>
      </c>
    </row>
    <row r="134" spans="1:30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365</v>
      </c>
      <c r="Q134" t="s">
        <v>365</v>
      </c>
      <c r="R134" t="s">
        <v>365</v>
      </c>
      <c r="S134" t="s">
        <v>365</v>
      </c>
      <c r="T134" t="s">
        <v>365</v>
      </c>
      <c r="U134" t="s">
        <v>365</v>
      </c>
      <c r="V134">
        <v>0.72374577632816395</v>
      </c>
      <c r="W134">
        <f t="shared" si="5"/>
        <v>8.0000000000000071E-2</v>
      </c>
      <c r="X134">
        <f t="shared" si="3"/>
        <v>0.52</v>
      </c>
      <c r="Y134">
        <v>2.0750261902737499</v>
      </c>
      <c r="Z134">
        <v>0.365608211673078</v>
      </c>
      <c r="AC134" s="1">
        <v>33877</v>
      </c>
      <c r="AD134">
        <f t="shared" si="4"/>
        <v>0.72374577632816395</v>
      </c>
    </row>
    <row r="135" spans="1:30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365</v>
      </c>
      <c r="Q135" t="s">
        <v>365</v>
      </c>
      <c r="R135" t="s">
        <v>365</v>
      </c>
      <c r="S135" t="s">
        <v>365</v>
      </c>
      <c r="T135" t="s">
        <v>365</v>
      </c>
      <c r="U135" t="s">
        <v>365</v>
      </c>
      <c r="V135">
        <v>0.448259992708469</v>
      </c>
      <c r="W135">
        <f t="shared" si="5"/>
        <v>-0.39999999999999991</v>
      </c>
      <c r="X135">
        <f t="shared" si="3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4"/>
        <v>0.448259992708469</v>
      </c>
    </row>
    <row r="136" spans="1:30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365</v>
      </c>
      <c r="Q136" t="s">
        <v>365</v>
      </c>
      <c r="R136" t="s">
        <v>365</v>
      </c>
      <c r="S136" t="s">
        <v>365</v>
      </c>
      <c r="T136" t="s">
        <v>365</v>
      </c>
      <c r="U136" t="s">
        <v>365</v>
      </c>
      <c r="V136">
        <v>0.25215830584759902</v>
      </c>
      <c r="W136">
        <f t="shared" si="5"/>
        <v>1.1600000000000001</v>
      </c>
      <c r="X136">
        <f t="shared" si="3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4"/>
        <v>0.25215830584759902</v>
      </c>
    </row>
    <row r="137" spans="1:30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365</v>
      </c>
      <c r="Q137" t="s">
        <v>365</v>
      </c>
      <c r="R137" t="s">
        <v>365</v>
      </c>
      <c r="S137" t="s">
        <v>365</v>
      </c>
      <c r="T137" t="s">
        <v>365</v>
      </c>
      <c r="U137" t="s">
        <v>365</v>
      </c>
      <c r="V137">
        <v>0.33950472830082601</v>
      </c>
      <c r="W137">
        <f t="shared" si="5"/>
        <v>0.24</v>
      </c>
      <c r="X137">
        <f t="shared" ref="X137:X200" si="6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4"/>
        <v>0.33950472830082601</v>
      </c>
    </row>
    <row r="138" spans="1:30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365</v>
      </c>
      <c r="Q138" t="s">
        <v>365</v>
      </c>
      <c r="R138" t="s">
        <v>365</v>
      </c>
      <c r="S138" t="s">
        <v>365</v>
      </c>
      <c r="T138" t="s">
        <v>365</v>
      </c>
      <c r="U138" t="s">
        <v>365</v>
      </c>
      <c r="V138">
        <v>0.20194309964516199</v>
      </c>
      <c r="W138">
        <f t="shared" si="5"/>
        <v>-0.39999999999999991</v>
      </c>
      <c r="X138">
        <f t="shared" si="6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4"/>
        <v>0.20194309964516199</v>
      </c>
    </row>
    <row r="139" spans="1:30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365</v>
      </c>
      <c r="Q139" t="s">
        <v>365</v>
      </c>
      <c r="R139" t="s">
        <v>365</v>
      </c>
      <c r="S139" t="s">
        <v>365</v>
      </c>
      <c r="T139" t="s">
        <v>365</v>
      </c>
      <c r="U139" t="s">
        <v>365</v>
      </c>
      <c r="V139">
        <v>0.19781736737341399</v>
      </c>
      <c r="W139">
        <f t="shared" si="5"/>
        <v>0.24</v>
      </c>
      <c r="X139">
        <f t="shared" si="6"/>
        <v>0.48</v>
      </c>
      <c r="Y139">
        <v>1.9452418785173</v>
      </c>
      <c r="Z139">
        <v>0.82641870325342703</v>
      </c>
      <c r="AC139" s="1">
        <v>34334</v>
      </c>
      <c r="AD139">
        <f t="shared" si="4"/>
        <v>0.19781736737341399</v>
      </c>
    </row>
    <row r="140" spans="1:30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365</v>
      </c>
      <c r="Q140" t="s">
        <v>365</v>
      </c>
      <c r="R140" t="s">
        <v>365</v>
      </c>
      <c r="S140" t="s">
        <v>365</v>
      </c>
      <c r="T140" t="s">
        <v>365</v>
      </c>
      <c r="U140" t="s">
        <v>365</v>
      </c>
      <c r="V140">
        <v>0.27255064854073102</v>
      </c>
      <c r="W140">
        <f t="shared" si="5"/>
        <v>-0.19999999999999973</v>
      </c>
      <c r="X140">
        <f t="shared" si="6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7">+V140</f>
        <v>0.27255064854073102</v>
      </c>
    </row>
    <row r="141" spans="1:30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365</v>
      </c>
      <c r="Q141" t="s">
        <v>365</v>
      </c>
      <c r="R141" t="s">
        <v>365</v>
      </c>
      <c r="S141" t="s">
        <v>365</v>
      </c>
      <c r="T141" t="s">
        <v>365</v>
      </c>
      <c r="U141" t="s">
        <v>365</v>
      </c>
      <c r="V141">
        <v>0.29430713991471802</v>
      </c>
      <c r="W141">
        <f t="shared" si="5"/>
        <v>0.7200000000000002</v>
      </c>
      <c r="X141">
        <f t="shared" si="6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7"/>
        <v>0.29430713991471802</v>
      </c>
    </row>
    <row r="142" spans="1:30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365</v>
      </c>
      <c r="Q142" t="s">
        <v>365</v>
      </c>
      <c r="R142" t="s">
        <v>365</v>
      </c>
      <c r="S142" t="s">
        <v>365</v>
      </c>
      <c r="T142" t="s">
        <v>365</v>
      </c>
      <c r="U142" t="s">
        <v>365</v>
      </c>
      <c r="V142">
        <v>0.327048981145239</v>
      </c>
      <c r="W142">
        <f t="shared" si="5"/>
        <v>0.32000000000000006</v>
      </c>
      <c r="X142">
        <f t="shared" si="6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7"/>
        <v>0.327048981145239</v>
      </c>
    </row>
    <row r="143" spans="1:30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365</v>
      </c>
      <c r="Q143" t="s">
        <v>365</v>
      </c>
      <c r="R143" t="s">
        <v>365</v>
      </c>
      <c r="S143" t="s">
        <v>365</v>
      </c>
      <c r="T143" t="s">
        <v>365</v>
      </c>
      <c r="U143" t="s">
        <v>365</v>
      </c>
      <c r="V143">
        <v>0.30399493394460397</v>
      </c>
      <c r="W143">
        <f t="shared" si="5"/>
        <v>0.16000000000000014</v>
      </c>
      <c r="X143">
        <f t="shared" si="6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7"/>
        <v>0.30399493394460397</v>
      </c>
    </row>
    <row r="144" spans="1:30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365</v>
      </c>
      <c r="Q144" t="s">
        <v>365</v>
      </c>
      <c r="R144" t="s">
        <v>365</v>
      </c>
      <c r="S144" t="s">
        <v>365</v>
      </c>
      <c r="T144" t="s">
        <v>365</v>
      </c>
      <c r="U144" t="s">
        <v>365</v>
      </c>
      <c r="V144">
        <v>0.227925803688351</v>
      </c>
      <c r="W144">
        <f t="shared" si="5"/>
        <v>-0.43999999999999995</v>
      </c>
      <c r="X144">
        <f t="shared" si="6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7"/>
        <v>0.227925803688351</v>
      </c>
    </row>
    <row r="145" spans="1:30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365</v>
      </c>
      <c r="Q145" t="s">
        <v>365</v>
      </c>
      <c r="R145" t="s">
        <v>365</v>
      </c>
      <c r="S145" t="s">
        <v>365</v>
      </c>
      <c r="T145" t="s">
        <v>365</v>
      </c>
      <c r="U145" t="s">
        <v>365</v>
      </c>
      <c r="V145">
        <v>0.29327667862350498</v>
      </c>
      <c r="W145">
        <f t="shared" si="5"/>
        <v>1.44</v>
      </c>
      <c r="X145">
        <f t="shared" si="6"/>
        <v>1.28</v>
      </c>
      <c r="Y145">
        <v>1.8696230873614901</v>
      </c>
      <c r="Z145">
        <v>-0.20026968093147299</v>
      </c>
      <c r="AC145" s="1">
        <v>34880</v>
      </c>
      <c r="AD145">
        <f t="shared" si="7"/>
        <v>0.29327667862350498</v>
      </c>
    </row>
    <row r="146" spans="1:30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365</v>
      </c>
      <c r="Q146" t="s">
        <v>365</v>
      </c>
      <c r="R146" t="s">
        <v>365</v>
      </c>
      <c r="S146" t="s">
        <v>365</v>
      </c>
      <c r="T146" t="s">
        <v>365</v>
      </c>
      <c r="U146" t="s">
        <v>365</v>
      </c>
      <c r="V146">
        <v>0.66771082685006</v>
      </c>
      <c r="W146">
        <f t="shared" si="5"/>
        <v>0.19999999999999973</v>
      </c>
      <c r="X146">
        <f t="shared" si="6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7"/>
        <v>0.66771082685006</v>
      </c>
    </row>
    <row r="147" spans="1:30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365</v>
      </c>
      <c r="Q147" t="s">
        <v>365</v>
      </c>
      <c r="R147" t="s">
        <v>365</v>
      </c>
      <c r="S147" t="s">
        <v>365</v>
      </c>
      <c r="T147" t="s">
        <v>365</v>
      </c>
      <c r="U147" t="s">
        <v>365</v>
      </c>
      <c r="V147">
        <v>0.84001262771160201</v>
      </c>
      <c r="W147">
        <f t="shared" si="5"/>
        <v>0.83999999999999986</v>
      </c>
      <c r="X147">
        <f t="shared" si="6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7"/>
        <v>0.84001262771160201</v>
      </c>
    </row>
    <row r="148" spans="1:30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365</v>
      </c>
      <c r="Q148" t="s">
        <v>365</v>
      </c>
      <c r="R148" t="s">
        <v>365</v>
      </c>
      <c r="S148" t="s">
        <v>365</v>
      </c>
      <c r="T148" t="s">
        <v>365</v>
      </c>
      <c r="U148" t="s">
        <v>365</v>
      </c>
      <c r="V148">
        <v>1.1851035219742401</v>
      </c>
      <c r="W148">
        <f t="shared" si="5"/>
        <v>1.3199999999999998</v>
      </c>
      <c r="X148">
        <f t="shared" si="6"/>
        <v>1.72</v>
      </c>
      <c r="Y148">
        <v>2.1812166417708698</v>
      </c>
      <c r="Z148">
        <v>-9.6807239563670697E-2</v>
      </c>
      <c r="AC148" s="1">
        <v>35155</v>
      </c>
      <c r="AD148">
        <f t="shared" si="7"/>
        <v>1.1851035219742401</v>
      </c>
    </row>
    <row r="149" spans="1:30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365</v>
      </c>
      <c r="Q149" t="s">
        <v>365</v>
      </c>
      <c r="R149" t="s">
        <v>365</v>
      </c>
      <c r="S149" t="s">
        <v>365</v>
      </c>
      <c r="T149" t="s">
        <v>365</v>
      </c>
      <c r="U149" t="s">
        <v>365</v>
      </c>
      <c r="V149">
        <v>1.5813786405503201</v>
      </c>
      <c r="W149">
        <f t="shared" si="5"/>
        <v>0.32000000000000028</v>
      </c>
      <c r="X149">
        <f t="shared" si="6"/>
        <v>1.52</v>
      </c>
      <c r="Y149">
        <v>2.1809290693140899</v>
      </c>
      <c r="Z149">
        <v>-0.20306695924229101</v>
      </c>
      <c r="AC149" s="1">
        <v>35246</v>
      </c>
      <c r="AD149">
        <f t="shared" si="7"/>
        <v>1.5813786405503201</v>
      </c>
    </row>
    <row r="150" spans="1:30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365</v>
      </c>
      <c r="Q150" t="s">
        <v>365</v>
      </c>
      <c r="R150" t="s">
        <v>365</v>
      </c>
      <c r="S150" t="s">
        <v>365</v>
      </c>
      <c r="T150" t="s">
        <v>365</v>
      </c>
      <c r="U150" t="s">
        <v>365</v>
      </c>
      <c r="V150">
        <v>1.69741187312042</v>
      </c>
      <c r="W150">
        <f t="shared" si="5"/>
        <v>2.16</v>
      </c>
      <c r="X150">
        <f t="shared" si="6"/>
        <v>1.88</v>
      </c>
      <c r="Y150">
        <v>2.19809863931351</v>
      </c>
      <c r="Z150">
        <v>-0.290889355974985</v>
      </c>
      <c r="AC150" s="1">
        <v>35338</v>
      </c>
      <c r="AD150">
        <f t="shared" si="7"/>
        <v>1.69741187312042</v>
      </c>
    </row>
    <row r="151" spans="1:30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365</v>
      </c>
      <c r="Q151" t="s">
        <v>365</v>
      </c>
      <c r="R151" t="s">
        <v>365</v>
      </c>
      <c r="S151" t="s">
        <v>365</v>
      </c>
      <c r="T151" t="s">
        <v>365</v>
      </c>
      <c r="U151" t="s">
        <v>365</v>
      </c>
      <c r="V151">
        <v>2.0895810974651199</v>
      </c>
      <c r="W151">
        <f t="shared" si="5"/>
        <v>2.2400000000000002</v>
      </c>
      <c r="X151">
        <f t="shared" si="6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7"/>
        <v>2.0895810974651199</v>
      </c>
    </row>
    <row r="152" spans="1:30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365</v>
      </c>
      <c r="Q152" t="s">
        <v>365</v>
      </c>
      <c r="R152" t="s">
        <v>365</v>
      </c>
      <c r="S152" t="s">
        <v>365</v>
      </c>
      <c r="T152" t="s">
        <v>365</v>
      </c>
      <c r="U152" t="s">
        <v>365</v>
      </c>
      <c r="V152">
        <v>2.3053506358084301</v>
      </c>
      <c r="W152">
        <f t="shared" si="5"/>
        <v>1.6800000000000002</v>
      </c>
      <c r="X152">
        <f t="shared" si="6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7"/>
        <v>2.3053506358084301</v>
      </c>
    </row>
    <row r="153" spans="1:30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365</v>
      </c>
      <c r="Q153" t="s">
        <v>365</v>
      </c>
      <c r="R153" t="s">
        <v>365</v>
      </c>
      <c r="S153" t="s">
        <v>365</v>
      </c>
      <c r="T153" t="s">
        <v>365</v>
      </c>
      <c r="U153" t="s">
        <v>365</v>
      </c>
      <c r="V153">
        <v>2.4571854169576399</v>
      </c>
      <c r="W153">
        <f t="shared" si="5"/>
        <v>2.2800000000000002</v>
      </c>
      <c r="X153">
        <f t="shared" si="6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7"/>
        <v>2.4571854169576399</v>
      </c>
    </row>
    <row r="154" spans="1:30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365</v>
      </c>
      <c r="Q154" t="s">
        <v>365</v>
      </c>
      <c r="R154" t="s">
        <v>365</v>
      </c>
      <c r="S154" t="s">
        <v>365</v>
      </c>
      <c r="T154" t="s">
        <v>365</v>
      </c>
      <c r="U154" t="s">
        <v>365</v>
      </c>
      <c r="V154">
        <v>2.1615250067874401</v>
      </c>
      <c r="W154">
        <f t="shared" si="5"/>
        <v>1.6400000000000006</v>
      </c>
      <c r="X154">
        <f t="shared" si="6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7"/>
        <v>2.1615250067874401</v>
      </c>
    </row>
    <row r="155" spans="1:30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365</v>
      </c>
      <c r="Q155" t="s">
        <v>365</v>
      </c>
      <c r="R155" t="s">
        <v>365</v>
      </c>
      <c r="S155" t="s">
        <v>365</v>
      </c>
      <c r="T155" t="s">
        <v>365</v>
      </c>
      <c r="U155" t="s">
        <v>365</v>
      </c>
      <c r="V155">
        <v>2.5592999806101799</v>
      </c>
      <c r="W155">
        <f t="shared" si="5"/>
        <v>3.5199999999999996</v>
      </c>
      <c r="X155">
        <f t="shared" si="6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7"/>
        <v>2.5592999806101799</v>
      </c>
    </row>
    <row r="156" spans="1:30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365</v>
      </c>
      <c r="Q156" t="s">
        <v>365</v>
      </c>
      <c r="R156" t="s">
        <v>365</v>
      </c>
      <c r="S156" t="s">
        <v>365</v>
      </c>
      <c r="T156" t="s">
        <v>365</v>
      </c>
      <c r="U156" t="s">
        <v>365</v>
      </c>
      <c r="V156">
        <v>2.7307855716959799</v>
      </c>
      <c r="W156">
        <f t="shared" si="5"/>
        <v>2.7199999999999998</v>
      </c>
      <c r="X156">
        <f t="shared" si="6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7"/>
        <v>2.7307855716959799</v>
      </c>
    </row>
    <row r="157" spans="1:30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5"/>
        <v>0.19999999999999996</v>
      </c>
      <c r="X157">
        <f t="shared" si="6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7"/>
        <v>1.9181839720795999</v>
      </c>
    </row>
    <row r="158" spans="1:30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5"/>
        <v>0.76</v>
      </c>
      <c r="X158">
        <f t="shared" si="6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7"/>
        <v>-5.6538811248928199E-2</v>
      </c>
    </row>
    <row r="159" spans="1:30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5"/>
        <v>0.2</v>
      </c>
      <c r="X159">
        <f t="shared" si="6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7"/>
        <v>-0.67538812775356805</v>
      </c>
    </row>
    <row r="160" spans="1:30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5"/>
        <v>-0.39999999999999997</v>
      </c>
      <c r="X160">
        <f t="shared" si="6"/>
        <v>-0.44</v>
      </c>
      <c r="Y160">
        <v>0.88014083206228899</v>
      </c>
      <c r="Z160">
        <v>-0.63373039231634798</v>
      </c>
      <c r="AC160" s="1">
        <v>36250</v>
      </c>
      <c r="AD160">
        <f t="shared" si="7"/>
        <v>-1.0948137593576699</v>
      </c>
    </row>
    <row r="161" spans="1:30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5"/>
        <v>0</v>
      </c>
      <c r="X161">
        <f t="shared" si="6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7"/>
        <v>-1.0362078428030801</v>
      </c>
    </row>
    <row r="162" spans="1:30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5"/>
        <v>-0.56000000000000005</v>
      </c>
      <c r="X162">
        <f t="shared" si="6"/>
        <v>-0.52</v>
      </c>
      <c r="Y162">
        <v>1.0690729635256999</v>
      </c>
      <c r="Z162">
        <v>-0.62157900435186197</v>
      </c>
      <c r="AC162" s="1">
        <v>36433</v>
      </c>
      <c r="AD162">
        <f t="shared" si="7"/>
        <v>-1.0070635985960501</v>
      </c>
    </row>
    <row r="163" spans="1:30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5"/>
        <v>-0.76000000000000012</v>
      </c>
      <c r="X163">
        <f t="shared" si="6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7"/>
        <v>-1.0674990192690501</v>
      </c>
    </row>
    <row r="164" spans="1:30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5"/>
        <v>0.20000000000000007</v>
      </c>
      <c r="X164">
        <f t="shared" si="6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7"/>
        <v>-1.1652472468883599</v>
      </c>
    </row>
    <row r="165" spans="1:30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5"/>
        <v>-0.68</v>
      </c>
      <c r="X165">
        <f t="shared" si="6"/>
        <v>-0.92</v>
      </c>
      <c r="Y165">
        <v>1.3066658677546401</v>
      </c>
      <c r="Z165">
        <v>-0.62501333552443805</v>
      </c>
      <c r="AC165" s="1">
        <v>36707</v>
      </c>
      <c r="AD165">
        <f t="shared" si="7"/>
        <v>-0.74399331142353897</v>
      </c>
    </row>
    <row r="166" spans="1:30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5"/>
        <v>0.4</v>
      </c>
      <c r="X166">
        <f t="shared" si="6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7"/>
        <v>-0.857720076032368</v>
      </c>
    </row>
    <row r="167" spans="1:30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5"/>
        <v>0.11999999999999988</v>
      </c>
      <c r="X167">
        <f t="shared" si="6"/>
        <v>-0.52</v>
      </c>
      <c r="Y167">
        <v>1.03817999163893</v>
      </c>
      <c r="Z167">
        <v>-0.57237115190295795</v>
      </c>
      <c r="AC167" s="1">
        <v>36891</v>
      </c>
      <c r="AD167">
        <f t="shared" si="7"/>
        <v>-0.43827430292901098</v>
      </c>
    </row>
    <row r="168" spans="1:30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5"/>
        <v>0.31999999999999995</v>
      </c>
      <c r="X168">
        <f t="shared" si="6"/>
        <v>-0.72</v>
      </c>
      <c r="Y168">
        <v>1.11063783806102</v>
      </c>
      <c r="Z168">
        <v>-0.59858879172479296</v>
      </c>
      <c r="AC168" s="1">
        <v>36981</v>
      </c>
      <c r="AD168">
        <f t="shared" si="7"/>
        <v>-0.34157532307667599</v>
      </c>
    </row>
    <row r="169" spans="1:30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5"/>
        <v>-1.04</v>
      </c>
      <c r="X169">
        <f t="shared" si="6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7"/>
        <v>-0.51165523045511196</v>
      </c>
    </row>
    <row r="170" spans="1:30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5"/>
        <v>-0.72000000000000008</v>
      </c>
      <c r="X170">
        <f t="shared" si="6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7"/>
        <v>-1.1696223692491801</v>
      </c>
    </row>
    <row r="171" spans="1:30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5"/>
        <v>-1.48</v>
      </c>
      <c r="X171">
        <f t="shared" si="6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7"/>
        <v>-1.3542187879280101</v>
      </c>
    </row>
    <row r="172" spans="1:30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5"/>
        <v>-0.64</v>
      </c>
      <c r="X172">
        <f t="shared" si="6"/>
        <v>-1.48</v>
      </c>
      <c r="Y172">
        <v>0.69189542689639805</v>
      </c>
      <c r="Z172">
        <v>-1.2825963208643001</v>
      </c>
      <c r="AC172" s="1">
        <v>37346</v>
      </c>
      <c r="AD172">
        <f t="shared" si="7"/>
        <v>-1.6200020548571801</v>
      </c>
    </row>
    <row r="173" spans="1:30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5"/>
        <v>-2.1999999999999997</v>
      </c>
      <c r="X173">
        <f t="shared" si="6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7"/>
        <v>-1.68535507165925</v>
      </c>
    </row>
    <row r="174" spans="1:30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5"/>
        <v>-0.76</v>
      </c>
      <c r="X174">
        <f t="shared" si="6"/>
        <v>-0.88</v>
      </c>
      <c r="Y174">
        <v>0.54917704290542302</v>
      </c>
      <c r="Z174">
        <v>-1.2197736559689101</v>
      </c>
      <c r="AC174" s="1">
        <v>37529</v>
      </c>
      <c r="AD174">
        <f t="shared" si="7"/>
        <v>-1.69228552187379</v>
      </c>
    </row>
    <row r="175" spans="1:30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5"/>
        <v>-0.4</v>
      </c>
      <c r="X175">
        <f t="shared" si="6"/>
        <v>-0.84</v>
      </c>
      <c r="Y175">
        <v>0.44567099302326002</v>
      </c>
      <c r="Z175">
        <v>-1.2209988047061699</v>
      </c>
      <c r="AC175" s="1">
        <v>37621</v>
      </c>
      <c r="AD175">
        <f t="shared" si="7"/>
        <v>-1.5867257241944299</v>
      </c>
    </row>
    <row r="176" spans="1:30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5"/>
        <v>4.0000000000000008E-2</v>
      </c>
      <c r="X176">
        <f t="shared" si="6"/>
        <v>-0.72</v>
      </c>
      <c r="Y176">
        <v>0.25889660521073798</v>
      </c>
      <c r="Z176">
        <v>-1.3962303584137801</v>
      </c>
      <c r="AC176" s="1">
        <v>37711</v>
      </c>
      <c r="AD176">
        <f t="shared" si="7"/>
        <v>-1.5684651861988099</v>
      </c>
    </row>
    <row r="177" spans="1:30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5"/>
        <v>-1.8</v>
      </c>
      <c r="X177">
        <f t="shared" si="6"/>
        <v>-0.96</v>
      </c>
      <c r="Y177">
        <v>0.35060355615225203</v>
      </c>
      <c r="Z177">
        <v>-1.5691062396451101</v>
      </c>
      <c r="AC177" s="1">
        <v>37802</v>
      </c>
      <c r="AD177">
        <f t="shared" si="7"/>
        <v>-1.3733251934788899</v>
      </c>
    </row>
    <row r="178" spans="1:30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5"/>
        <v>-0.56000000000000005</v>
      </c>
      <c r="X178">
        <f t="shared" si="6"/>
        <v>-0.24</v>
      </c>
      <c r="Y178">
        <v>0.15159713545291401</v>
      </c>
      <c r="Z178">
        <v>-1.8432164175238399</v>
      </c>
      <c r="AC178" s="1">
        <v>37894</v>
      </c>
      <c r="AD178">
        <f t="shared" si="7"/>
        <v>-1.4959826318657099</v>
      </c>
    </row>
    <row r="179" spans="1:30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5"/>
        <v>-0.48000000000000004</v>
      </c>
      <c r="X179">
        <f t="shared" si="6"/>
        <v>-0.52</v>
      </c>
      <c r="Y179">
        <v>0.216756617638175</v>
      </c>
      <c r="Z179">
        <v>-1.68201911774293</v>
      </c>
      <c r="AC179" s="1">
        <v>37986</v>
      </c>
      <c r="AD179">
        <f t="shared" si="7"/>
        <v>-1.1640890097243499</v>
      </c>
    </row>
    <row r="180" spans="1:30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5"/>
        <v>-1.08</v>
      </c>
      <c r="X180">
        <f t="shared" si="6"/>
        <v>-0.6</v>
      </c>
      <c r="Y180">
        <v>0.22991273161899201</v>
      </c>
      <c r="Z180">
        <v>-1.88077567692599</v>
      </c>
      <c r="AC180" s="1">
        <v>38077</v>
      </c>
      <c r="AD180">
        <f t="shared" si="7"/>
        <v>-1.59318714989431</v>
      </c>
    </row>
    <row r="181" spans="1:30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5"/>
        <v>-2.12</v>
      </c>
      <c r="X181">
        <f t="shared" si="6"/>
        <v>-1.76</v>
      </c>
      <c r="Y181">
        <v>0.36000433917055302</v>
      </c>
      <c r="Z181">
        <v>-2.0114884144399698</v>
      </c>
      <c r="AC181" s="1">
        <v>38168</v>
      </c>
      <c r="AD181">
        <f t="shared" si="7"/>
        <v>-1.4870521074434899</v>
      </c>
    </row>
    <row r="182" spans="1:30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5"/>
        <v>-1.6400000000000001</v>
      </c>
      <c r="X182">
        <f t="shared" si="6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7"/>
        <v>-1.7277246793818399</v>
      </c>
    </row>
    <row r="183" spans="1:30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5"/>
        <v>-1.56</v>
      </c>
      <c r="X183">
        <f t="shared" si="6"/>
        <v>-0.88</v>
      </c>
      <c r="Y183">
        <v>0.40191266716028101</v>
      </c>
      <c r="Z183">
        <v>-2.00125796088847</v>
      </c>
      <c r="AC183" s="1">
        <v>38352</v>
      </c>
      <c r="AD183">
        <f t="shared" si="7"/>
        <v>-1.6283707329249899</v>
      </c>
    </row>
    <row r="184" spans="1:30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5"/>
        <v>-0.56000000000000005</v>
      </c>
      <c r="X184">
        <f t="shared" si="6"/>
        <v>-1.24</v>
      </c>
      <c r="Y184">
        <v>0.46432302987939</v>
      </c>
      <c r="Z184">
        <v>-1.85161286281938</v>
      </c>
      <c r="AC184" s="1">
        <v>38442</v>
      </c>
      <c r="AD184">
        <f t="shared" si="7"/>
        <v>-1.89073416790759</v>
      </c>
    </row>
    <row r="185" spans="1:30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5"/>
        <v>-1.4000000000000001</v>
      </c>
      <c r="X185">
        <f t="shared" si="6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7"/>
        <v>-1.9234457550328801</v>
      </c>
    </row>
    <row r="186" spans="1:30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5"/>
        <v>-0.84</v>
      </c>
      <c r="X186">
        <f t="shared" si="6"/>
        <v>-0.64</v>
      </c>
      <c r="Y186">
        <v>0.30525496164052301</v>
      </c>
      <c r="Z186">
        <v>-1.94217862707601</v>
      </c>
      <c r="AC186" s="1">
        <v>38625</v>
      </c>
      <c r="AD186">
        <f t="shared" si="7"/>
        <v>-1.83361051463244</v>
      </c>
    </row>
    <row r="187" spans="1:30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5"/>
        <v>-1.52</v>
      </c>
      <c r="X187">
        <f t="shared" si="6"/>
        <v>-1.1600000000000001</v>
      </c>
      <c r="Y187">
        <v>0.37769562293143</v>
      </c>
      <c r="Z187">
        <v>-1.89994350474996</v>
      </c>
      <c r="AC187" s="1">
        <v>38717</v>
      </c>
      <c r="AD187">
        <f t="shared" si="7"/>
        <v>-1.81595699307821</v>
      </c>
    </row>
    <row r="188" spans="1:30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5"/>
        <v>-0.8</v>
      </c>
      <c r="X188">
        <f t="shared" si="6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7"/>
        <v>-1.9006623483491301</v>
      </c>
    </row>
    <row r="189" spans="1:30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5"/>
        <v>-1.6400000000000001</v>
      </c>
      <c r="X189">
        <f t="shared" si="6"/>
        <v>-1.4</v>
      </c>
      <c r="Y189">
        <v>0.61503914820172401</v>
      </c>
      <c r="Z189">
        <v>-1.7448367406880001</v>
      </c>
      <c r="AC189" s="1">
        <v>38898</v>
      </c>
      <c r="AD189">
        <f t="shared" si="7"/>
        <v>-1.8879608496465401</v>
      </c>
    </row>
    <row r="190" spans="1:30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5"/>
        <v>-2.16</v>
      </c>
      <c r="X190">
        <f t="shared" si="6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7"/>
        <v>-1.9053020297221701</v>
      </c>
    </row>
    <row r="191" spans="1:30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5"/>
        <v>-1.24</v>
      </c>
      <c r="X191">
        <f t="shared" si="6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7"/>
        <v>-2.004668869768</v>
      </c>
    </row>
    <row r="192" spans="1:30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5"/>
        <v>-2.04</v>
      </c>
      <c r="X192">
        <f t="shared" si="6"/>
        <v>-1.08</v>
      </c>
      <c r="Y192">
        <v>0.62400462855170302</v>
      </c>
      <c r="Z192">
        <v>-1.8475319783869499</v>
      </c>
      <c r="AC192" s="1">
        <v>39172</v>
      </c>
      <c r="AD192">
        <f t="shared" si="7"/>
        <v>-1.9511150485364299</v>
      </c>
    </row>
    <row r="193" spans="1:31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5"/>
        <v>-2.08</v>
      </c>
      <c r="X193">
        <f t="shared" si="6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7"/>
        <v>-2.1213141327366198</v>
      </c>
    </row>
    <row r="194" spans="1:31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5"/>
        <v>-1.2</v>
      </c>
      <c r="X194">
        <f t="shared" si="6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7"/>
        <v>-2.21033397447539</v>
      </c>
    </row>
    <row r="195" spans="1:31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8">+(G195-E195)*4</f>
        <v>-2.44</v>
      </c>
      <c r="X195">
        <f t="shared" si="6"/>
        <v>-1.52</v>
      </c>
      <c r="Y195">
        <v>0.498132452343858</v>
      </c>
      <c r="Z195">
        <v>-1.5574346317730801</v>
      </c>
      <c r="AC195" s="1">
        <v>39447</v>
      </c>
      <c r="AD195">
        <f t="shared" si="7"/>
        <v>-2.1340019437540798</v>
      </c>
    </row>
    <row r="196" spans="1:31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8"/>
        <v>-2.4</v>
      </c>
      <c r="X196">
        <f t="shared" si="6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7"/>
        <v>-2.2049926440968299</v>
      </c>
    </row>
    <row r="197" spans="1:31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8"/>
        <v>-1.88</v>
      </c>
      <c r="X197">
        <f t="shared" si="6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7"/>
        <v>-2.2292964363664498</v>
      </c>
    </row>
    <row r="198" spans="1:31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8"/>
        <v>-1.56</v>
      </c>
      <c r="X198">
        <f t="shared" si="6"/>
        <v>-2.16</v>
      </c>
      <c r="Y198">
        <v>0.56935812339071701</v>
      </c>
      <c r="Z198">
        <v>-1.6907659189714199</v>
      </c>
      <c r="AC198" s="1">
        <v>39721</v>
      </c>
      <c r="AD198">
        <f t="shared" si="7"/>
        <v>-2.0162125455292799</v>
      </c>
    </row>
    <row r="199" spans="1:31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8"/>
        <v>-2.44</v>
      </c>
      <c r="X199">
        <f t="shared" si="6"/>
        <v>-1.8</v>
      </c>
      <c r="Y199">
        <v>0.55222919795440195</v>
      </c>
      <c r="Z199">
        <v>-2.1104529534868899</v>
      </c>
      <c r="AC199" s="1">
        <v>39813</v>
      </c>
      <c r="AD199">
        <f t="shared" si="7"/>
        <v>-2.1446883924844302</v>
      </c>
    </row>
    <row r="200" spans="1:31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8"/>
        <v>-2.52</v>
      </c>
      <c r="X200">
        <f t="shared" si="6"/>
        <v>-1.8</v>
      </c>
      <c r="Y200">
        <v>0.41620907921085698</v>
      </c>
      <c r="Z200">
        <v>-1.9247404077688799</v>
      </c>
      <c r="AC200" s="1">
        <v>39903</v>
      </c>
      <c r="AD200">
        <f t="shared" si="7"/>
        <v>-2.14192310896793</v>
      </c>
    </row>
    <row r="201" spans="1:31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8"/>
        <v>-2.88</v>
      </c>
      <c r="X201">
        <f t="shared" ref="X201:X225" si="9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7"/>
        <v>-2.2390573017695301</v>
      </c>
    </row>
    <row r="202" spans="1:31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8"/>
        <v>-4.8800000000000008</v>
      </c>
      <c r="X202">
        <f t="shared" si="9"/>
        <v>-1.68</v>
      </c>
      <c r="Y202">
        <v>0.132070526413814</v>
      </c>
      <c r="Z202">
        <v>-1.9907029082415</v>
      </c>
      <c r="AC202" s="1">
        <v>40086</v>
      </c>
      <c r="AD202">
        <f t="shared" si="7"/>
        <v>-2.2626272918883599</v>
      </c>
    </row>
    <row r="203" spans="1:31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8"/>
        <v>3.48</v>
      </c>
      <c r="X203">
        <f t="shared" si="9"/>
        <v>-0.24</v>
      </c>
      <c r="Y203">
        <v>0.14535132559919101</v>
      </c>
      <c r="Z203">
        <v>-1.9801807561323399</v>
      </c>
      <c r="AC203" s="1">
        <v>40178</v>
      </c>
      <c r="AD203">
        <f t="shared" si="7"/>
        <v>-2.4513319944479899</v>
      </c>
    </row>
    <row r="204" spans="1:31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8"/>
        <v>-3.36</v>
      </c>
      <c r="X204">
        <f t="shared" si="9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10">+V204</f>
        <v>-1.58196195783803</v>
      </c>
      <c r="AE204">
        <f>-AA204+AB204</f>
        <v>0</v>
      </c>
    </row>
    <row r="205" spans="1:31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8"/>
        <v>-3.12</v>
      </c>
      <c r="X205">
        <f t="shared" si="9"/>
        <v>-3.52</v>
      </c>
      <c r="Y205">
        <v>0.37458054805653701</v>
      </c>
      <c r="Z205">
        <v>-2.0864302359373998</v>
      </c>
      <c r="AA205">
        <f t="shared" ref="AA205:AA218" si="11">+Y205-$Y$204</f>
        <v>0.23424822952813401</v>
      </c>
      <c r="AB205">
        <f t="shared" ref="AB205:AB219" si="12">+Z205-$Z$204</f>
        <v>-0.10230058510579987</v>
      </c>
      <c r="AC205" s="1">
        <v>40359</v>
      </c>
      <c r="AD205">
        <f t="shared" si="10"/>
        <v>-2.20394362936239</v>
      </c>
      <c r="AE205">
        <f t="shared" ref="AE205:AE218" si="13">-AA205+AB205</f>
        <v>-0.33654881463393388</v>
      </c>
    </row>
    <row r="206" spans="1:31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8"/>
        <v>-1.8</v>
      </c>
      <c r="X206">
        <f t="shared" si="9"/>
        <v>-1.1200000000000001</v>
      </c>
      <c r="Y206">
        <v>0.24991105670196101</v>
      </c>
      <c r="Z206">
        <v>-1.6854719089683701</v>
      </c>
      <c r="AA206">
        <f t="shared" si="11"/>
        <v>0.10957873817355801</v>
      </c>
      <c r="AB206">
        <f t="shared" si="12"/>
        <v>0.29865774186322991</v>
      </c>
      <c r="AC206" s="1">
        <v>40451</v>
      </c>
      <c r="AD206">
        <f t="shared" si="10"/>
        <v>-2.5361337249404601</v>
      </c>
      <c r="AE206">
        <f t="shared" si="13"/>
        <v>0.1890790036896719</v>
      </c>
    </row>
    <row r="207" spans="1:31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8"/>
        <v>-5.4399999999999995</v>
      </c>
      <c r="X207">
        <f t="shared" si="9"/>
        <v>-3.32</v>
      </c>
      <c r="Y207">
        <v>0.224975772888167</v>
      </c>
      <c r="Z207">
        <v>-1.6943250259965501</v>
      </c>
      <c r="AA207">
        <f t="shared" si="11"/>
        <v>8.4643454359764003E-2</v>
      </c>
      <c r="AB207">
        <f t="shared" si="12"/>
        <v>0.28980462483504987</v>
      </c>
      <c r="AC207" s="1">
        <v>40543</v>
      </c>
      <c r="AD207">
        <f t="shared" si="10"/>
        <v>-2.10827164083434</v>
      </c>
      <c r="AE207">
        <f t="shared" si="13"/>
        <v>0.20516117047528587</v>
      </c>
    </row>
    <row r="208" spans="1:31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365</v>
      </c>
      <c r="U208" t="s">
        <v>365</v>
      </c>
      <c r="V208">
        <v>-2.6894906956472799</v>
      </c>
      <c r="W208">
        <f t="shared" si="8"/>
        <v>-5.1999999999999993</v>
      </c>
      <c r="X208">
        <f t="shared" si="9"/>
        <v>-3.96</v>
      </c>
      <c r="Y208">
        <v>0.33566261141690201</v>
      </c>
      <c r="Z208">
        <v>-1.5958001715091401</v>
      </c>
      <c r="AA208">
        <f t="shared" si="11"/>
        <v>0.19533029288849901</v>
      </c>
      <c r="AB208">
        <f t="shared" si="12"/>
        <v>0.38832947932245987</v>
      </c>
      <c r="AC208" s="1">
        <v>40633</v>
      </c>
      <c r="AD208">
        <f t="shared" si="10"/>
        <v>-2.6894906956472799</v>
      </c>
      <c r="AE208">
        <f t="shared" si="13"/>
        <v>0.19299918643396086</v>
      </c>
    </row>
    <row r="209" spans="1:31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365</v>
      </c>
      <c r="R209" t="s">
        <v>365</v>
      </c>
      <c r="S209" t="s">
        <v>365</v>
      </c>
      <c r="T209" t="s">
        <v>365</v>
      </c>
      <c r="U209" t="s">
        <v>365</v>
      </c>
      <c r="V209">
        <v>-3.0381609415747102</v>
      </c>
      <c r="W209">
        <f t="shared" si="8"/>
        <v>-6.1999999999999993</v>
      </c>
      <c r="X209">
        <f t="shared" si="9"/>
        <v>-4.9600000000000009</v>
      </c>
      <c r="Y209">
        <v>0.56492324536174499</v>
      </c>
      <c r="Z209">
        <v>-1.3142906826598</v>
      </c>
      <c r="AA209">
        <f t="shared" si="11"/>
        <v>0.42459092683334199</v>
      </c>
      <c r="AB209">
        <f t="shared" si="12"/>
        <v>0.6698389681718</v>
      </c>
      <c r="AC209" s="1">
        <v>40724</v>
      </c>
      <c r="AD209">
        <f t="shared" si="10"/>
        <v>-3.0381609415747102</v>
      </c>
      <c r="AE209">
        <f t="shared" si="13"/>
        <v>0.24524804133845801</v>
      </c>
    </row>
    <row r="210" spans="1:31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365</v>
      </c>
      <c r="Q210" t="s">
        <v>365</v>
      </c>
      <c r="R210" t="s">
        <v>365</v>
      </c>
      <c r="S210" t="s">
        <v>365</v>
      </c>
      <c r="T210" t="s">
        <v>365</v>
      </c>
      <c r="U210" t="s">
        <v>365</v>
      </c>
      <c r="V210">
        <v>-3.2353154228082901</v>
      </c>
      <c r="W210">
        <f t="shared" si="8"/>
        <v>-5.48</v>
      </c>
      <c r="X210">
        <f t="shared" si="9"/>
        <v>-6.76</v>
      </c>
      <c r="Y210">
        <v>0.56545872039776901</v>
      </c>
      <c r="Z210">
        <v>-0.894105908021392</v>
      </c>
      <c r="AA210">
        <f t="shared" si="11"/>
        <v>0.42512640186936601</v>
      </c>
      <c r="AB210">
        <f t="shared" si="12"/>
        <v>1.090023742810208</v>
      </c>
      <c r="AC210" s="1">
        <v>40816</v>
      </c>
      <c r="AD210">
        <f t="shared" si="10"/>
        <v>-3.2353154228082901</v>
      </c>
      <c r="AE210">
        <f t="shared" si="13"/>
        <v>0.66489734094084196</v>
      </c>
    </row>
    <row r="211" spans="1:31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365</v>
      </c>
      <c r="Q211" t="s">
        <v>365</v>
      </c>
      <c r="R211" t="s">
        <v>365</v>
      </c>
      <c r="S211" t="s">
        <v>365</v>
      </c>
      <c r="T211" t="s">
        <v>365</v>
      </c>
      <c r="U211" t="s">
        <v>365</v>
      </c>
      <c r="V211">
        <v>-3.5064340141483101</v>
      </c>
      <c r="W211">
        <f t="shared" si="8"/>
        <v>-5</v>
      </c>
      <c r="X211">
        <f t="shared" si="9"/>
        <v>-7.28</v>
      </c>
      <c r="Y211">
        <v>0.72362624802787301</v>
      </c>
      <c r="Z211">
        <v>-0.57514778343815798</v>
      </c>
      <c r="AA211">
        <f t="shared" si="11"/>
        <v>0.58329392949947001</v>
      </c>
      <c r="AB211">
        <f t="shared" si="12"/>
        <v>1.408981867393442</v>
      </c>
      <c r="AC211" s="1">
        <v>40908</v>
      </c>
      <c r="AD211">
        <f t="shared" si="10"/>
        <v>-3.5064340141483101</v>
      </c>
      <c r="AE211">
        <f t="shared" si="13"/>
        <v>0.82568793789397199</v>
      </c>
    </row>
    <row r="212" spans="1:31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365</v>
      </c>
      <c r="Q212" t="s">
        <v>365</v>
      </c>
      <c r="R212" t="s">
        <v>365</v>
      </c>
      <c r="S212" t="s">
        <v>365</v>
      </c>
      <c r="T212" t="s">
        <v>365</v>
      </c>
      <c r="U212" t="s">
        <v>365</v>
      </c>
      <c r="V212">
        <v>-3.0817770044883401</v>
      </c>
      <c r="W212">
        <f t="shared" si="8"/>
        <v>-6.08</v>
      </c>
      <c r="X212">
        <f t="shared" si="9"/>
        <v>-6.4799999999999995</v>
      </c>
      <c r="Y212">
        <v>0.85428580240461605</v>
      </c>
      <c r="Z212">
        <v>-0.56063886517506101</v>
      </c>
      <c r="AA212">
        <f t="shared" si="11"/>
        <v>0.71395348387621305</v>
      </c>
      <c r="AB212">
        <f t="shared" si="12"/>
        <v>1.4234907856565391</v>
      </c>
      <c r="AC212" s="1">
        <v>40999</v>
      </c>
      <c r="AD212">
        <f t="shared" si="10"/>
        <v>-3.0817770044883401</v>
      </c>
      <c r="AE212">
        <f t="shared" si="13"/>
        <v>0.70953730178032604</v>
      </c>
    </row>
    <row r="213" spans="1:31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365</v>
      </c>
      <c r="Q213" t="s">
        <v>365</v>
      </c>
      <c r="R213" t="s">
        <v>365</v>
      </c>
      <c r="S213" t="s">
        <v>365</v>
      </c>
      <c r="T213" t="s">
        <v>365</v>
      </c>
      <c r="U213" t="s">
        <v>365</v>
      </c>
      <c r="V213">
        <v>-2.00973089191706</v>
      </c>
      <c r="W213">
        <f t="shared" si="8"/>
        <v>-5.52</v>
      </c>
      <c r="X213">
        <f t="shared" si="9"/>
        <v>-4.7200000000000006</v>
      </c>
      <c r="Y213">
        <v>0.79960868247082695</v>
      </c>
      <c r="Z213">
        <v>-0.45264059965891201</v>
      </c>
      <c r="AA213">
        <f t="shared" si="11"/>
        <v>0.65927636394242395</v>
      </c>
      <c r="AB213">
        <f t="shared" si="12"/>
        <v>1.531489051172688</v>
      </c>
      <c r="AC213" s="1">
        <v>41090</v>
      </c>
      <c r="AD213">
        <f t="shared" si="10"/>
        <v>-2.00973089191706</v>
      </c>
      <c r="AE213">
        <f t="shared" si="13"/>
        <v>0.87221268723026402</v>
      </c>
    </row>
    <row r="214" spans="1:31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365</v>
      </c>
      <c r="Q214" t="s">
        <v>365</v>
      </c>
      <c r="R214" t="s">
        <v>365</v>
      </c>
      <c r="S214" t="s">
        <v>365</v>
      </c>
      <c r="T214" t="s">
        <v>365</v>
      </c>
      <c r="U214" t="s">
        <v>365</v>
      </c>
      <c r="V214">
        <v>-0.83443293557340303</v>
      </c>
      <c r="W214">
        <f t="shared" si="8"/>
        <v>-1.2400000000000002</v>
      </c>
      <c r="X214">
        <f t="shared" si="9"/>
        <v>-1.6399999999999997</v>
      </c>
      <c r="Y214">
        <v>0.61069929190129901</v>
      </c>
      <c r="Z214">
        <v>-0.35155928302460399</v>
      </c>
      <c r="AA214">
        <f t="shared" si="11"/>
        <v>0.47036697337289601</v>
      </c>
      <c r="AB214">
        <f t="shared" si="12"/>
        <v>1.632570367806996</v>
      </c>
      <c r="AC214" s="1">
        <v>41182</v>
      </c>
      <c r="AD214">
        <f t="shared" si="10"/>
        <v>-0.83443293557340303</v>
      </c>
      <c r="AE214">
        <f t="shared" si="13"/>
        <v>1.1622033944340999</v>
      </c>
    </row>
    <row r="215" spans="1:31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365</v>
      </c>
      <c r="Q215" t="s">
        <v>365</v>
      </c>
      <c r="R215" t="s">
        <v>365</v>
      </c>
      <c r="S215" t="s">
        <v>365</v>
      </c>
      <c r="T215" t="s">
        <v>365</v>
      </c>
      <c r="U215" t="s">
        <v>365</v>
      </c>
      <c r="V215">
        <v>0.38792714878275802</v>
      </c>
      <c r="W215">
        <f t="shared" si="8"/>
        <v>0.7200000000000002</v>
      </c>
      <c r="X215">
        <f t="shared" si="9"/>
        <v>0.28000000000000025</v>
      </c>
      <c r="Y215">
        <v>0.41360422212446801</v>
      </c>
      <c r="Z215">
        <v>-0.18982308031747</v>
      </c>
      <c r="AA215">
        <f t="shared" si="11"/>
        <v>0.27327190359606501</v>
      </c>
      <c r="AB215">
        <f t="shared" si="12"/>
        <v>1.7943065705141299</v>
      </c>
      <c r="AC215" s="1">
        <v>41274</v>
      </c>
      <c r="AD215">
        <f t="shared" si="10"/>
        <v>0.38792714878275802</v>
      </c>
      <c r="AE215">
        <f t="shared" si="13"/>
        <v>1.521034666918065</v>
      </c>
    </row>
    <row r="216" spans="1:31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365</v>
      </c>
      <c r="Q216" t="s">
        <v>365</v>
      </c>
      <c r="R216" t="s">
        <v>365</v>
      </c>
      <c r="S216" t="s">
        <v>365</v>
      </c>
      <c r="T216" t="s">
        <v>365</v>
      </c>
      <c r="U216" t="s">
        <v>365</v>
      </c>
      <c r="V216">
        <v>1.16887252737119</v>
      </c>
      <c r="W216">
        <f t="shared" si="8"/>
        <v>-0.5600000000000005</v>
      </c>
      <c r="X216">
        <f t="shared" si="9"/>
        <v>1.9999999999999998</v>
      </c>
      <c r="Y216">
        <v>0.24082481117419599</v>
      </c>
      <c r="Z216">
        <v>-0.1411919382905</v>
      </c>
      <c r="AA216">
        <f t="shared" si="11"/>
        <v>0.10049249264579299</v>
      </c>
      <c r="AB216">
        <f t="shared" si="12"/>
        <v>1.8429377125410999</v>
      </c>
      <c r="AC216" s="1">
        <v>41364</v>
      </c>
      <c r="AD216">
        <f t="shared" si="10"/>
        <v>1.16887252737119</v>
      </c>
      <c r="AE216">
        <f t="shared" si="13"/>
        <v>1.7424452198953069</v>
      </c>
    </row>
    <row r="217" spans="1:31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365</v>
      </c>
      <c r="Q217" t="s">
        <v>365</v>
      </c>
      <c r="R217" t="s">
        <v>365</v>
      </c>
      <c r="S217" t="s">
        <v>365</v>
      </c>
      <c r="T217" t="s">
        <v>365</v>
      </c>
      <c r="U217" t="s">
        <v>365</v>
      </c>
      <c r="V217">
        <v>1.4854071305884899</v>
      </c>
      <c r="W217">
        <f t="shared" si="8"/>
        <v>1.6399999999999997</v>
      </c>
      <c r="X217">
        <f t="shared" si="9"/>
        <v>0.87999999999999989</v>
      </c>
      <c r="Y217">
        <v>0.23266201188218599</v>
      </c>
      <c r="Z217">
        <v>-0.41984355780035498</v>
      </c>
      <c r="AA217">
        <f t="shared" si="11"/>
        <v>9.2329693353782993E-2</v>
      </c>
      <c r="AB217">
        <f t="shared" si="12"/>
        <v>1.564286093031245</v>
      </c>
      <c r="AC217" s="1">
        <v>41455</v>
      </c>
      <c r="AD217">
        <f t="shared" si="10"/>
        <v>1.4854071305884899</v>
      </c>
      <c r="AE217">
        <f t="shared" si="13"/>
        <v>1.4719563996774621</v>
      </c>
    </row>
    <row r="218" spans="1:31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365</v>
      </c>
      <c r="Q218" t="s">
        <v>365</v>
      </c>
      <c r="R218" t="s">
        <v>365</v>
      </c>
      <c r="S218" t="s">
        <v>365</v>
      </c>
      <c r="T218" t="s">
        <v>365</v>
      </c>
      <c r="U218" t="s">
        <v>365</v>
      </c>
      <c r="V218">
        <v>1.78517744517305</v>
      </c>
      <c r="W218">
        <f t="shared" si="8"/>
        <v>1.7599999999999998</v>
      </c>
      <c r="X218">
        <f t="shared" si="9"/>
        <v>0.87999999999999989</v>
      </c>
      <c r="Y218">
        <v>7.7974896077871905E-2</v>
      </c>
      <c r="Z218">
        <v>-0.41103897764116898</v>
      </c>
      <c r="AA218">
        <f t="shared" si="11"/>
        <v>-6.2357422450531094E-2</v>
      </c>
      <c r="AB218">
        <f t="shared" si="12"/>
        <v>1.5730906731904311</v>
      </c>
      <c r="AC218" s="1">
        <v>41547</v>
      </c>
      <c r="AD218">
        <f t="shared" si="10"/>
        <v>1.78517744517305</v>
      </c>
      <c r="AE218">
        <f t="shared" si="13"/>
        <v>1.6354480956409621</v>
      </c>
    </row>
    <row r="219" spans="1:31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365</v>
      </c>
      <c r="O219">
        <v>7.0000000000000007E-2</v>
      </c>
      <c r="P219" t="s">
        <v>365</v>
      </c>
      <c r="Q219" t="s">
        <v>365</v>
      </c>
      <c r="R219" t="s">
        <v>365</v>
      </c>
      <c r="S219" t="s">
        <v>365</v>
      </c>
      <c r="T219" t="s">
        <v>365</v>
      </c>
      <c r="U219" t="s">
        <v>365</v>
      </c>
      <c r="V219">
        <v>1.7252790349966101</v>
      </c>
      <c r="W219">
        <f t="shared" si="8"/>
        <v>1.4</v>
      </c>
      <c r="X219">
        <f t="shared" si="9"/>
        <v>0.60000000000000009</v>
      </c>
      <c r="Y219">
        <v>0.144293442886019</v>
      </c>
      <c r="AC219" s="1">
        <v>41639</v>
      </c>
      <c r="AD219">
        <f t="shared" si="10"/>
        <v>1.7252790349966101</v>
      </c>
    </row>
    <row r="220" spans="1:31">
      <c r="AC220" s="1"/>
    </row>
    <row r="221" spans="1:31">
      <c r="AC221" s="1"/>
    </row>
    <row r="222" spans="1:31">
      <c r="AC222" s="1"/>
    </row>
    <row r="223" spans="1:31">
      <c r="AC223" s="1"/>
    </row>
    <row r="224" spans="1:31">
      <c r="AC224" s="1"/>
    </row>
    <row r="225" spans="29:29">
      <c r="AC225" s="1"/>
    </row>
    <row r="226" spans="29:29">
      <c r="AC226" s="1"/>
    </row>
    <row r="227" spans="29:29">
      <c r="AC227" s="1"/>
    </row>
    <row r="228" spans="29:29">
      <c r="AC228" s="1"/>
    </row>
    <row r="229" spans="29:29">
      <c r="AC229" s="1"/>
    </row>
    <row r="230" spans="29:29">
      <c r="AC230" s="1"/>
    </row>
    <row r="231" spans="29:29">
      <c r="AC231" s="1"/>
    </row>
    <row r="232" spans="29:29">
      <c r="AC232" s="1"/>
    </row>
    <row r="233" spans="29:29">
      <c r="AC233" s="1"/>
    </row>
    <row r="234" spans="29:29">
      <c r="AC234" s="1"/>
    </row>
    <row r="235" spans="29:29">
      <c r="AC235" s="1"/>
    </row>
    <row r="236" spans="29:29">
      <c r="AC236" s="1"/>
    </row>
    <row r="237" spans="29:29">
      <c r="AC237" s="1"/>
    </row>
    <row r="238" spans="29:29">
      <c r="AC238" s="1"/>
    </row>
    <row r="239" spans="29:29">
      <c r="AC239" s="1"/>
    </row>
    <row r="240" spans="29:29">
      <c r="AC240" s="1"/>
    </row>
    <row r="241" spans="29:29">
      <c r="AC241" s="1"/>
    </row>
    <row r="242" spans="29:29">
      <c r="AC242" s="1"/>
    </row>
    <row r="243" spans="29:29">
      <c r="AC243" s="1"/>
    </row>
    <row r="244" spans="29:29">
      <c r="AC244" s="1"/>
    </row>
    <row r="245" spans="29:29">
      <c r="AC245" s="1"/>
    </row>
    <row r="246" spans="29:29">
      <c r="AC246" s="1"/>
    </row>
    <row r="247" spans="29:29">
      <c r="AC247" s="1"/>
    </row>
    <row r="248" spans="29:29">
      <c r="AC248" s="1"/>
    </row>
    <row r="249" spans="29:29">
      <c r="AC249" s="1"/>
    </row>
    <row r="250" spans="29:29">
      <c r="AC250" s="1"/>
    </row>
    <row r="251" spans="29:29">
      <c r="AC251" s="1"/>
    </row>
    <row r="252" spans="29:29">
      <c r="AC252" s="1"/>
    </row>
    <row r="253" spans="29:29">
      <c r="AC253" s="1"/>
    </row>
    <row r="254" spans="29:29">
      <c r="AC254" s="1"/>
    </row>
    <row r="255" spans="29:29">
      <c r="AC255" s="1"/>
    </row>
    <row r="256" spans="29:29">
      <c r="AC256" s="1"/>
    </row>
    <row r="257" spans="29:29">
      <c r="AC257" s="1"/>
    </row>
    <row r="258" spans="29:29">
      <c r="AC258" s="1"/>
    </row>
    <row r="259" spans="29:29">
      <c r="AC259" s="1"/>
    </row>
    <row r="260" spans="29:29">
      <c r="AC260" s="1"/>
    </row>
    <row r="261" spans="29:29">
      <c r="AC261" s="1"/>
    </row>
    <row r="262" spans="29:29">
      <c r="AC262" s="1"/>
    </row>
    <row r="263" spans="29:29">
      <c r="AC263" s="1"/>
    </row>
    <row r="264" spans="29:29">
      <c r="AC264" s="1"/>
    </row>
    <row r="265" spans="29:29">
      <c r="AC26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AK1" zoomScale="108" zoomScaleNormal="106" workbookViewId="0">
      <selection activeCell="BH33" sqref="BH33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 s="20">
        <f t="shared" ref="AH2:AH65" si="2">K2+Y2-Y2/100</f>
        <v>0.59260145818105503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-633.80471774235195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H3" s="20">
        <f t="shared" si="2"/>
        <v>0.67197533066356496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-633.78285436767203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H4" s="20">
        <f t="shared" si="2"/>
        <v>0.56567821196407997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-633.88142649714803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H5" s="20">
        <f t="shared" si="2"/>
        <v>0.61331312820067596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-634.20756975088398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H6" s="20">
        <f t="shared" si="2"/>
        <v>0.76128347432031795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-634.04826766704002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H7" s="20">
        <f t="shared" si="2"/>
        <v>0.53845309198984004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-635.57770229558002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H8" s="20">
        <f t="shared" si="2"/>
        <v>0.263077901667151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-637.56617361389999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H9" s="20">
        <f t="shared" si="2"/>
        <v>0.26290967238479035</v>
      </c>
      <c r="AI9" s="20">
        <f t="shared" ref="AI9:AI72" si="10">Y9/1010</f>
        <v>1.054285392639208E-4</v>
      </c>
      <c r="AJ9" s="20">
        <f t="shared" si="0"/>
        <v>1.13607717500548E-3</v>
      </c>
      <c r="AK9" s="20">
        <f t="shared" si="0"/>
        <v>-1.0405905123478399E-2</v>
      </c>
      <c r="AL9" s="20">
        <f t="shared" si="0"/>
        <v>3.74709985154644E-3</v>
      </c>
      <c r="AM9" s="20">
        <f t="shared" si="0"/>
        <v>2.32490985796358E-3</v>
      </c>
      <c r="AN9" s="20">
        <f t="shared" si="0"/>
        <v>5.65173217089585E-4</v>
      </c>
      <c r="AR9" s="22">
        <f t="shared" si="1"/>
        <v>39813</v>
      </c>
      <c r="AS9" s="20">
        <f t="shared" si="3"/>
        <v>-638.91644229126803</v>
      </c>
      <c r="AT9" s="20">
        <f t="shared" ref="AT9:AT72" si="11">AH9-$AH$8</f>
        <v>-1.682292823606546E-4</v>
      </c>
      <c r="AU9" s="20">
        <f t="shared" si="4"/>
        <v>-2.527216482609394E-3</v>
      </c>
      <c r="AV9" s="20">
        <f t="shared" si="5"/>
        <v>1.054285392639208E-4</v>
      </c>
      <c r="AW9" s="20">
        <f t="shared" si="5"/>
        <v>1.13607717500548E-3</v>
      </c>
      <c r="AX9" s="20">
        <f t="shared" si="5"/>
        <v>-1.0405905123478399E-2</v>
      </c>
      <c r="AY9" s="20">
        <f t="shared" si="5"/>
        <v>3.74709985154644E-3</v>
      </c>
      <c r="AZ9" s="20">
        <f t="shared" si="5"/>
        <v>2.32490985796358E-3</v>
      </c>
      <c r="BA9" s="20">
        <f t="shared" si="5"/>
        <v>5.65173217089585E-4</v>
      </c>
      <c r="BB9" s="20">
        <f>SUM(AT9:AU9)</f>
        <v>-2.6954457649700485E-3</v>
      </c>
      <c r="BC9" s="22">
        <f t="shared" si="6"/>
        <v>39813</v>
      </c>
      <c r="BD9" s="20">
        <f t="shared" si="8"/>
        <v>-1.682292823606546E-4</v>
      </c>
      <c r="BE9" s="20">
        <f t="shared" si="9"/>
        <v>-2.527216482609394E-3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H10" s="20">
        <f t="shared" si="2"/>
        <v>0.56269291085007167</v>
      </c>
      <c r="AI10" s="20">
        <f t="shared" si="10"/>
        <v>1.1917256634805446E-4</v>
      </c>
      <c r="AJ10" s="20">
        <f t="shared" si="0"/>
        <v>-3.3816963953800301E-2</v>
      </c>
      <c r="AK10" s="20">
        <f t="shared" si="0"/>
        <v>-2.8137432212619901E-2</v>
      </c>
      <c r="AL10" s="20">
        <f t="shared" si="0"/>
        <v>-3.2333516212836502E-3</v>
      </c>
      <c r="AM10" s="20">
        <f t="shared" si="0"/>
        <v>-4.48691903603187E-3</v>
      </c>
      <c r="AN10" s="20">
        <f t="shared" si="0"/>
        <v>-8.9244504325651803E-3</v>
      </c>
      <c r="AR10" s="22">
        <f t="shared" si="1"/>
        <v>39903</v>
      </c>
      <c r="AS10" s="20">
        <f t="shared" si="3"/>
        <v>-643.02096164686805</v>
      </c>
      <c r="AT10" s="20">
        <f t="shared" si="11"/>
        <v>0.29961500918292067</v>
      </c>
      <c r="AU10" s="20">
        <f t="shared" si="4"/>
        <v>-7.8479944689952841E-2</v>
      </c>
      <c r="AV10" s="20">
        <f t="shared" si="5"/>
        <v>1.1917256634805446E-4</v>
      </c>
      <c r="AW10" s="20">
        <f t="shared" si="5"/>
        <v>-3.3816963953800301E-2</v>
      </c>
      <c r="AX10" s="20">
        <f t="shared" si="5"/>
        <v>-2.8137432212619901E-2</v>
      </c>
      <c r="AY10" s="20">
        <f t="shared" si="5"/>
        <v>-3.2333516212836502E-3</v>
      </c>
      <c r="AZ10" s="20">
        <f t="shared" si="5"/>
        <v>-4.48691903603187E-3</v>
      </c>
      <c r="BA10" s="20">
        <f t="shared" si="5"/>
        <v>-8.9244504325651803E-3</v>
      </c>
      <c r="BB10" s="20">
        <f t="shared" ref="BB10:BB73" si="12">SUM(AT10:AU10)</f>
        <v>0.22113506449296783</v>
      </c>
      <c r="BC10" s="22">
        <f t="shared" si="6"/>
        <v>39903</v>
      </c>
      <c r="BD10" s="20">
        <f t="shared" si="8"/>
        <v>0.29961500918292067</v>
      </c>
      <c r="BE10" s="20">
        <f t="shared" si="9"/>
        <v>-7.8479944689952841E-2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H11" s="20">
        <f t="shared" si="2"/>
        <v>0.64302887909060436</v>
      </c>
      <c r="AI11" s="20">
        <f t="shared" si="10"/>
        <v>1.4196407248501683E-4</v>
      </c>
      <c r="AJ11" s="20">
        <f t="shared" si="0"/>
        <v>-6.0097768634801402E-2</v>
      </c>
      <c r="AK11" s="20">
        <f t="shared" si="0"/>
        <v>-3.7546150514395797E-2</v>
      </c>
      <c r="AL11" s="20">
        <f t="shared" si="0"/>
        <v>-7.4446219693045301E-3</v>
      </c>
      <c r="AM11" s="20">
        <f t="shared" si="0"/>
        <v>-3.6792140504518398E-3</v>
      </c>
      <c r="AN11" s="20">
        <f t="shared" si="0"/>
        <v>-2.2984235426772501E-2</v>
      </c>
      <c r="AR11" s="22">
        <f t="shared" si="1"/>
        <v>39994</v>
      </c>
      <c r="AS11" s="20">
        <f t="shared" si="3"/>
        <v>-644.57896775730399</v>
      </c>
      <c r="AT11" s="20">
        <f t="shared" si="11"/>
        <v>0.37995097742345335</v>
      </c>
      <c r="AU11" s="20">
        <f t="shared" si="4"/>
        <v>-0.13161002652324105</v>
      </c>
      <c r="AV11" s="20">
        <f t="shared" si="5"/>
        <v>1.4196407248501683E-4</v>
      </c>
      <c r="AW11" s="20">
        <f t="shared" si="5"/>
        <v>-6.0097768634801402E-2</v>
      </c>
      <c r="AX11" s="20">
        <f t="shared" si="5"/>
        <v>-3.7546150514395797E-2</v>
      </c>
      <c r="AY11" s="20">
        <f t="shared" si="5"/>
        <v>-7.4446219693045301E-3</v>
      </c>
      <c r="AZ11" s="20">
        <f t="shared" si="5"/>
        <v>-3.6792140504518398E-3</v>
      </c>
      <c r="BA11" s="20">
        <f t="shared" si="5"/>
        <v>-2.2984235426772501E-2</v>
      </c>
      <c r="BB11" s="20">
        <f t="shared" si="12"/>
        <v>0.2483409509002123</v>
      </c>
      <c r="BC11" s="22">
        <f t="shared" si="6"/>
        <v>39994</v>
      </c>
      <c r="BD11" s="20">
        <f t="shared" si="8"/>
        <v>0.37995097742345335</v>
      </c>
      <c r="BE11" s="20">
        <f t="shared" si="9"/>
        <v>-0.13161002652324105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H12" s="20">
        <f t="shared" si="2"/>
        <v>0.59570976222835781</v>
      </c>
      <c r="AI12" s="20">
        <f t="shared" si="10"/>
        <v>1.6054865429556534E-4</v>
      </c>
      <c r="AJ12" s="20">
        <f t="shared" si="0"/>
        <v>-8.7035224774391406E-2</v>
      </c>
      <c r="AK12" s="20">
        <f t="shared" si="0"/>
        <v>-4.2992720807874502E-2</v>
      </c>
      <c r="AL12" s="20">
        <f t="shared" si="0"/>
        <v>-1.2186165739094699E-2</v>
      </c>
      <c r="AM12" s="20">
        <f t="shared" si="0"/>
        <v>-3.2064995187164299E-3</v>
      </c>
      <c r="AN12" s="20">
        <f t="shared" si="0"/>
        <v>-4.2476532559175099E-2</v>
      </c>
      <c r="AR12" s="22">
        <f t="shared" si="1"/>
        <v>40086</v>
      </c>
      <c r="AS12" s="20">
        <f t="shared" si="3"/>
        <v>-644.66598100281999</v>
      </c>
      <c r="AT12" s="20">
        <f t="shared" si="11"/>
        <v>0.3326318605612068</v>
      </c>
      <c r="AU12" s="20">
        <f t="shared" si="4"/>
        <v>-0.18773659474495658</v>
      </c>
      <c r="AV12" s="20">
        <f t="shared" si="5"/>
        <v>1.6054865429556534E-4</v>
      </c>
      <c r="AW12" s="20">
        <f t="shared" si="5"/>
        <v>-8.7035224774391406E-2</v>
      </c>
      <c r="AX12" s="20">
        <f t="shared" si="5"/>
        <v>-4.2992720807874502E-2</v>
      </c>
      <c r="AY12" s="20">
        <f t="shared" si="5"/>
        <v>-1.2186165739094699E-2</v>
      </c>
      <c r="AZ12" s="20">
        <f t="shared" si="5"/>
        <v>-3.2064995187164299E-3</v>
      </c>
      <c r="BA12" s="20">
        <f t="shared" si="5"/>
        <v>-4.2476532559175099E-2</v>
      </c>
      <c r="BB12" s="20">
        <f t="shared" si="12"/>
        <v>0.14489526581625023</v>
      </c>
      <c r="BC12" s="22">
        <f t="shared" si="6"/>
        <v>40086</v>
      </c>
      <c r="BD12" s="20">
        <f t="shared" si="8"/>
        <v>0.3326318605612068</v>
      </c>
      <c r="BE12" s="20">
        <f t="shared" si="9"/>
        <v>-0.18773659474495658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H13" s="20">
        <f t="shared" si="2"/>
        <v>0.42247511976265123</v>
      </c>
      <c r="AI13" s="20">
        <f t="shared" si="10"/>
        <v>1.6113950573572178E-4</v>
      </c>
      <c r="AJ13" s="20">
        <f t="shared" si="0"/>
        <v>-0.12023296751875701</v>
      </c>
      <c r="AK13" s="20">
        <f t="shared" si="0"/>
        <v>-6.5084982882722103E-2</v>
      </c>
      <c r="AL13" s="20">
        <f t="shared" si="0"/>
        <v>-3.1164413519320502E-2</v>
      </c>
      <c r="AM13" s="20">
        <f t="shared" si="0"/>
        <v>-9.9986328583442502E-3</v>
      </c>
      <c r="AN13" s="20">
        <f t="shared" si="0"/>
        <v>-7.2286444765429503E-2</v>
      </c>
      <c r="AR13" s="22">
        <f t="shared" si="1"/>
        <v>40178</v>
      </c>
      <c r="AS13" s="20">
        <f t="shared" si="3"/>
        <v>-645.57392057550805</v>
      </c>
      <c r="AT13" s="20">
        <f t="shared" si="11"/>
        <v>0.15939721809550023</v>
      </c>
      <c r="AU13" s="20">
        <f t="shared" si="4"/>
        <v>-0.29860630203883765</v>
      </c>
      <c r="AV13" s="20">
        <f t="shared" si="5"/>
        <v>1.6113950573572178E-4</v>
      </c>
      <c r="AW13" s="20">
        <f t="shared" si="5"/>
        <v>-0.12023296751875701</v>
      </c>
      <c r="AX13" s="20">
        <f t="shared" si="5"/>
        <v>-6.5084982882722103E-2</v>
      </c>
      <c r="AY13" s="20">
        <f t="shared" si="5"/>
        <v>-3.1164413519320502E-2</v>
      </c>
      <c r="AZ13" s="20">
        <f t="shared" si="5"/>
        <v>-9.9986328583442502E-3</v>
      </c>
      <c r="BA13" s="20">
        <f t="shared" si="5"/>
        <v>-7.2286444765429503E-2</v>
      </c>
      <c r="BB13" s="20">
        <f t="shared" si="12"/>
        <v>-0.13920908394333742</v>
      </c>
      <c r="BC13" s="22">
        <f t="shared" si="6"/>
        <v>40178</v>
      </c>
      <c r="BD13" s="20">
        <f t="shared" si="8"/>
        <v>0.15939721809550023</v>
      </c>
      <c r="BE13" s="20">
        <f t="shared" si="9"/>
        <v>-0.29860630203883765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H14" s="20">
        <f t="shared" si="2"/>
        <v>0.50103502745232609</v>
      </c>
      <c r="AI14" s="20">
        <f t="shared" si="10"/>
        <v>2.1728270831643267E-4</v>
      </c>
      <c r="AJ14" s="20">
        <f t="shared" si="0"/>
        <v>-0.124654629511423</v>
      </c>
      <c r="AK14" s="20">
        <f t="shared" si="0"/>
        <v>-5.9048051075810203E-2</v>
      </c>
      <c r="AL14" s="20">
        <f t="shared" si="0"/>
        <v>-3.69878600843579E-2</v>
      </c>
      <c r="AM14" s="20">
        <f t="shared" si="0"/>
        <v>-5.4343691808069602E-3</v>
      </c>
      <c r="AN14" s="20">
        <f t="shared" si="0"/>
        <v>-0.102891316319611</v>
      </c>
      <c r="AR14" s="22">
        <f t="shared" si="1"/>
        <v>40268</v>
      </c>
      <c r="AS14" s="20">
        <f t="shared" si="3"/>
        <v>-644.77232678167195</v>
      </c>
      <c r="AT14" s="20">
        <f t="shared" si="11"/>
        <v>0.23795712578517508</v>
      </c>
      <c r="AU14" s="20">
        <f t="shared" si="4"/>
        <v>-0.32879894346369259</v>
      </c>
      <c r="AV14" s="20">
        <f t="shared" si="5"/>
        <v>2.1728270831643267E-4</v>
      </c>
      <c r="AW14" s="20">
        <f t="shared" si="5"/>
        <v>-0.124654629511423</v>
      </c>
      <c r="AX14" s="20">
        <f t="shared" si="5"/>
        <v>-5.9048051075810203E-2</v>
      </c>
      <c r="AY14" s="20">
        <f t="shared" si="5"/>
        <v>-3.69878600843579E-2</v>
      </c>
      <c r="AZ14" s="20">
        <f t="shared" si="5"/>
        <v>-5.4343691808069602E-3</v>
      </c>
      <c r="BA14" s="20">
        <f t="shared" si="5"/>
        <v>-0.102891316319611</v>
      </c>
      <c r="BB14" s="20">
        <f t="shared" si="12"/>
        <v>-9.0841817678517511E-2</v>
      </c>
      <c r="BC14" s="22">
        <f t="shared" si="6"/>
        <v>40268</v>
      </c>
      <c r="BD14" s="20">
        <f t="shared" si="8"/>
        <v>0.23795712578517508</v>
      </c>
      <c r="BE14" s="20">
        <f t="shared" si="9"/>
        <v>-0.32879894346369259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H15" s="20">
        <f t="shared" si="2"/>
        <v>0.47440313352828911</v>
      </c>
      <c r="AI15" s="20">
        <f t="shared" si="10"/>
        <v>2.9744254516781094E-4</v>
      </c>
      <c r="AJ15" s="20">
        <f t="shared" si="0"/>
        <v>-0.113400036414261</v>
      </c>
      <c r="AK15" s="20">
        <f t="shared" si="0"/>
        <v>-3.0207387424552201E-2</v>
      </c>
      <c r="AL15" s="20">
        <f t="shared" si="0"/>
        <v>-2.45631722487358E-2</v>
      </c>
      <c r="AM15" s="20">
        <f t="shared" si="0"/>
        <v>8.5543240105667301E-3</v>
      </c>
      <c r="AN15" s="20">
        <f t="shared" si="0"/>
        <v>-0.126140539815465</v>
      </c>
      <c r="AR15" s="22">
        <f t="shared" si="1"/>
        <v>40359</v>
      </c>
      <c r="AS15" s="20">
        <f t="shared" si="3"/>
        <v>-644.99004954851205</v>
      </c>
      <c r="AT15" s="20">
        <f t="shared" si="11"/>
        <v>0.21132523186113811</v>
      </c>
      <c r="AU15" s="20">
        <f t="shared" si="4"/>
        <v>-0.28545936934727945</v>
      </c>
      <c r="AV15" s="20">
        <f t="shared" si="5"/>
        <v>2.9744254516781094E-4</v>
      </c>
      <c r="AW15" s="20">
        <f t="shared" si="5"/>
        <v>-0.113400036414261</v>
      </c>
      <c r="AX15" s="20">
        <f t="shared" si="5"/>
        <v>-3.0207387424552201E-2</v>
      </c>
      <c r="AY15" s="20">
        <f t="shared" si="5"/>
        <v>-2.45631722487358E-2</v>
      </c>
      <c r="AZ15" s="20">
        <f t="shared" si="5"/>
        <v>8.5543240105667301E-3</v>
      </c>
      <c r="BA15" s="20">
        <f t="shared" si="5"/>
        <v>-0.126140539815465</v>
      </c>
      <c r="BB15" s="20">
        <f t="shared" si="12"/>
        <v>-7.4134137486141338E-2</v>
      </c>
      <c r="BC15" s="22">
        <f t="shared" si="6"/>
        <v>40359</v>
      </c>
      <c r="BD15" s="20">
        <f t="shared" si="8"/>
        <v>0.21132523186113811</v>
      </c>
      <c r="BE15" s="20">
        <f t="shared" si="9"/>
        <v>-0.28545936934727945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H16" s="20">
        <f t="shared" si="2"/>
        <v>0.32812805360303149</v>
      </c>
      <c r="AI16" s="20">
        <f t="shared" si="10"/>
        <v>3.7237169445841783E-4</v>
      </c>
      <c r="AJ16" s="20">
        <f t="shared" si="0"/>
        <v>-0.13161657130622501</v>
      </c>
      <c r="AK16" s="20">
        <f t="shared" si="0"/>
        <v>-2.5337705648337899E-2</v>
      </c>
      <c r="AL16" s="20">
        <f t="shared" si="0"/>
        <v>-2.5292569318823802E-2</v>
      </c>
      <c r="AM16" s="20">
        <f t="shared" si="0"/>
        <v>1.42382171218921E-2</v>
      </c>
      <c r="AN16" s="20">
        <f t="shared" si="0"/>
        <v>-0.15098669483549701</v>
      </c>
      <c r="AR16" s="22">
        <f t="shared" si="1"/>
        <v>40451</v>
      </c>
      <c r="AS16" s="20">
        <f t="shared" si="3"/>
        <v>-645.80307563895201</v>
      </c>
      <c r="AT16" s="20">
        <f t="shared" si="11"/>
        <v>6.5050151935880485E-2</v>
      </c>
      <c r="AU16" s="20">
        <f t="shared" si="4"/>
        <v>-0.31862295229253323</v>
      </c>
      <c r="AV16" s="20">
        <f t="shared" si="5"/>
        <v>3.7237169445841783E-4</v>
      </c>
      <c r="AW16" s="20">
        <f t="shared" si="5"/>
        <v>-0.13161657130622501</v>
      </c>
      <c r="AX16" s="20">
        <f t="shared" si="5"/>
        <v>-2.5337705648337899E-2</v>
      </c>
      <c r="AY16" s="20">
        <f t="shared" si="5"/>
        <v>-2.5292569318823802E-2</v>
      </c>
      <c r="AZ16" s="20">
        <f t="shared" si="5"/>
        <v>1.42382171218921E-2</v>
      </c>
      <c r="BA16" s="20">
        <f t="shared" si="5"/>
        <v>-0.15098669483549701</v>
      </c>
      <c r="BB16" s="20">
        <f t="shared" si="12"/>
        <v>-0.25357280035665275</v>
      </c>
      <c r="BC16" s="22">
        <f t="shared" si="6"/>
        <v>40451</v>
      </c>
      <c r="BD16" s="20">
        <f t="shared" si="8"/>
        <v>6.5050151935880485E-2</v>
      </c>
      <c r="BE16" s="20">
        <f t="shared" si="9"/>
        <v>-0.31862295229253323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H17" s="20">
        <f t="shared" si="2"/>
        <v>0.22979536861838504</v>
      </c>
      <c r="AI17" s="20">
        <f t="shared" si="10"/>
        <v>4.5641971415692377E-4</v>
      </c>
      <c r="AJ17" s="20">
        <f t="shared" ref="AJ17:AN48" si="13">Z17</f>
        <v>-0.17234402844161301</v>
      </c>
      <c r="AK17" s="20">
        <f t="shared" si="13"/>
        <v>-2.89595364136826E-2</v>
      </c>
      <c r="AL17" s="20">
        <f t="shared" si="13"/>
        <v>-3.6878177989968501E-2</v>
      </c>
      <c r="AM17" s="20">
        <f t="shared" si="13"/>
        <v>8.7554730303737605E-3</v>
      </c>
      <c r="AN17" s="20">
        <f t="shared" si="13"/>
        <v>-0.181594080513786</v>
      </c>
      <c r="AR17" s="22">
        <f t="shared" si="1"/>
        <v>40543</v>
      </c>
      <c r="AS17" s="20">
        <f t="shared" si="3"/>
        <v>-646.59249451053995</v>
      </c>
      <c r="AT17" s="20">
        <f t="shared" si="11"/>
        <v>-3.3282533048765967E-2</v>
      </c>
      <c r="AU17" s="20">
        <f t="shared" si="4"/>
        <v>-0.41056393061451946</v>
      </c>
      <c r="AV17" s="20">
        <f t="shared" si="5"/>
        <v>4.5641971415692377E-4</v>
      </c>
      <c r="AW17" s="20">
        <f t="shared" si="5"/>
        <v>-0.17234402844161301</v>
      </c>
      <c r="AX17" s="20">
        <f t="shared" si="5"/>
        <v>-2.89595364136826E-2</v>
      </c>
      <c r="AY17" s="20">
        <f t="shared" si="5"/>
        <v>-3.6878177989968501E-2</v>
      </c>
      <c r="AZ17" s="20">
        <f t="shared" si="5"/>
        <v>8.7554730303737605E-3</v>
      </c>
      <c r="BA17" s="20">
        <f t="shared" si="5"/>
        <v>-0.181594080513786</v>
      </c>
      <c r="BB17" s="20">
        <f t="shared" si="12"/>
        <v>-0.4438464636632854</v>
      </c>
      <c r="BC17" s="22">
        <f t="shared" si="6"/>
        <v>40543</v>
      </c>
      <c r="BD17" s="20">
        <f t="shared" si="8"/>
        <v>-3.3282533048765967E-2</v>
      </c>
      <c r="BE17" s="20">
        <f t="shared" si="9"/>
        <v>-0.41056393061451946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H18" s="20">
        <f t="shared" si="2"/>
        <v>0.21266827821555911</v>
      </c>
      <c r="AI18" s="20">
        <f t="shared" si="10"/>
        <v>5.3474868400107619E-4</v>
      </c>
      <c r="AJ18" s="20">
        <f t="shared" si="13"/>
        <v>-0.23479294640213599</v>
      </c>
      <c r="AK18" s="20">
        <f t="shared" si="13"/>
        <v>-4.3769393607364003E-2</v>
      </c>
      <c r="AL18" s="20">
        <f t="shared" si="13"/>
        <v>-5.0042410470091302E-2</v>
      </c>
      <c r="AM18" s="20">
        <f t="shared" si="13"/>
        <v>-2.9603679020709399E-3</v>
      </c>
      <c r="AN18" s="20">
        <f t="shared" si="13"/>
        <v>-0.219549786599784</v>
      </c>
      <c r="AR18" s="22">
        <f t="shared" si="1"/>
        <v>40633</v>
      </c>
      <c r="AS18" s="20">
        <f t="shared" si="3"/>
        <v>-645.12948223568401</v>
      </c>
      <c r="AT18" s="20">
        <f t="shared" si="11"/>
        <v>-5.040962345159189E-2</v>
      </c>
      <c r="AU18" s="20">
        <f t="shared" si="4"/>
        <v>-0.55058015629744517</v>
      </c>
      <c r="AV18" s="20">
        <f t="shared" si="5"/>
        <v>5.3474868400107619E-4</v>
      </c>
      <c r="AW18" s="20">
        <f t="shared" si="5"/>
        <v>-0.23479294640213599</v>
      </c>
      <c r="AX18" s="20">
        <f t="shared" si="5"/>
        <v>-4.3769393607364003E-2</v>
      </c>
      <c r="AY18" s="20">
        <f t="shared" si="5"/>
        <v>-5.0042410470091302E-2</v>
      </c>
      <c r="AZ18" s="20">
        <f t="shared" si="5"/>
        <v>-2.9603679020709399E-3</v>
      </c>
      <c r="BA18" s="20">
        <f t="shared" si="5"/>
        <v>-0.219549786599784</v>
      </c>
      <c r="BB18" s="20">
        <f t="shared" si="12"/>
        <v>-0.60098977974903711</v>
      </c>
      <c r="BC18" s="22">
        <f t="shared" si="6"/>
        <v>40633</v>
      </c>
      <c r="BD18" s="20">
        <f t="shared" si="8"/>
        <v>-5.040962345159189E-2</v>
      </c>
      <c r="BE18" s="20">
        <f t="shared" si="9"/>
        <v>-0.55058015629744517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H19" s="20">
        <f t="shared" si="2"/>
        <v>5.4736083275527788E-3</v>
      </c>
      <c r="AI19" s="20">
        <f t="shared" si="10"/>
        <v>6.4000109206408212E-4</v>
      </c>
      <c r="AJ19" s="20">
        <f t="shared" si="13"/>
        <v>-0.31196076339877699</v>
      </c>
      <c r="AK19" s="20">
        <f t="shared" si="13"/>
        <v>-7.14460223242777E-2</v>
      </c>
      <c r="AL19" s="20">
        <f t="shared" si="13"/>
        <v>-6.4437662972887999E-2</v>
      </c>
      <c r="AM19" s="20">
        <f t="shared" si="13"/>
        <v>-1.3039714454246801E-2</v>
      </c>
      <c r="AN19" s="20">
        <f t="shared" si="13"/>
        <v>-0.26185245983269401</v>
      </c>
      <c r="AR19" s="22">
        <f t="shared" si="1"/>
        <v>40724</v>
      </c>
      <c r="AS19" s="20">
        <f t="shared" si="3"/>
        <v>-647.36401983454004</v>
      </c>
      <c r="AT19" s="20">
        <f t="shared" si="11"/>
        <v>-0.25760429333959822</v>
      </c>
      <c r="AU19" s="20">
        <f t="shared" si="4"/>
        <v>-0.72209662189081936</v>
      </c>
      <c r="AV19" s="20">
        <f t="shared" si="5"/>
        <v>6.4000109206408212E-4</v>
      </c>
      <c r="AW19" s="20">
        <f t="shared" si="5"/>
        <v>-0.31196076339877699</v>
      </c>
      <c r="AX19" s="20">
        <f t="shared" si="5"/>
        <v>-7.14460223242777E-2</v>
      </c>
      <c r="AY19" s="20">
        <f t="shared" si="5"/>
        <v>-6.4437662972887999E-2</v>
      </c>
      <c r="AZ19" s="20">
        <f t="shared" si="5"/>
        <v>-1.3039714454246801E-2</v>
      </c>
      <c r="BA19" s="20">
        <f t="shared" si="5"/>
        <v>-0.26185245983269401</v>
      </c>
      <c r="BB19" s="20">
        <f t="shared" si="12"/>
        <v>-0.97970091523041758</v>
      </c>
      <c r="BC19" s="22">
        <f t="shared" si="6"/>
        <v>40724</v>
      </c>
      <c r="BD19" s="20">
        <f t="shared" si="8"/>
        <v>-0.25760429333959822</v>
      </c>
      <c r="BE19" s="20">
        <f t="shared" si="9"/>
        <v>-0.72209662189081936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H20" s="20">
        <f t="shared" si="2"/>
        <v>5.6432223452286337E-3</v>
      </c>
      <c r="AI20" s="20">
        <f t="shared" si="10"/>
        <v>9.201740218498306E-4</v>
      </c>
      <c r="AJ20" s="20">
        <f t="shared" si="13"/>
        <v>-0.335378032458645</v>
      </c>
      <c r="AK20" s="20">
        <f t="shared" si="13"/>
        <v>-5.00437182195883E-2</v>
      </c>
      <c r="AL20" s="20">
        <f t="shared" si="13"/>
        <v>-4.4928327509397299E-2</v>
      </c>
      <c r="AM20" s="20">
        <f t="shared" si="13"/>
        <v>4.7449538989615403E-3</v>
      </c>
      <c r="AN20" s="20">
        <f t="shared" si="13"/>
        <v>-0.28063188307995202</v>
      </c>
      <c r="AR20" s="22">
        <f t="shared" si="1"/>
        <v>40816</v>
      </c>
      <c r="AS20" s="20">
        <f t="shared" si="3"/>
        <v>-648.92509243088796</v>
      </c>
      <c r="AT20" s="20">
        <f t="shared" si="11"/>
        <v>-0.25743467932192238</v>
      </c>
      <c r="AU20" s="20">
        <f t="shared" si="4"/>
        <v>-0.7053168333467712</v>
      </c>
      <c r="AV20" s="20">
        <f t="shared" si="5"/>
        <v>9.201740218498306E-4</v>
      </c>
      <c r="AW20" s="20">
        <f t="shared" si="5"/>
        <v>-0.335378032458645</v>
      </c>
      <c r="AX20" s="20">
        <f t="shared" si="5"/>
        <v>-5.00437182195883E-2</v>
      </c>
      <c r="AY20" s="20">
        <f t="shared" si="5"/>
        <v>-4.4928327509397299E-2</v>
      </c>
      <c r="AZ20" s="20">
        <f t="shared" si="5"/>
        <v>4.7449538989615403E-3</v>
      </c>
      <c r="BA20" s="20">
        <f t="shared" si="5"/>
        <v>-0.28063188307995202</v>
      </c>
      <c r="BB20" s="20">
        <f t="shared" si="12"/>
        <v>-0.96275151266869363</v>
      </c>
      <c r="BC20" s="22">
        <f t="shared" si="6"/>
        <v>40816</v>
      </c>
      <c r="BD20" s="20">
        <f t="shared" si="8"/>
        <v>-0.25743467932192238</v>
      </c>
      <c r="BE20" s="20">
        <f t="shared" si="9"/>
        <v>-0.7053168333467712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H21" s="20">
        <f t="shared" si="2"/>
        <v>8.4832064649476513E-2</v>
      </c>
      <c r="AI21" s="20">
        <f t="shared" si="10"/>
        <v>1.3097523320924258E-3</v>
      </c>
      <c r="AJ21" s="20">
        <f t="shared" si="13"/>
        <v>-0.36705006800539502</v>
      </c>
      <c r="AK21" s="20">
        <f t="shared" si="13"/>
        <v>-2.3956624919320001E-2</v>
      </c>
      <c r="AL21" s="20">
        <f t="shared" si="13"/>
        <v>-2.3475231073348601E-2</v>
      </c>
      <c r="AM21" s="20">
        <f t="shared" si="13"/>
        <v>1.79169896866977E-2</v>
      </c>
      <c r="AN21" s="20">
        <f t="shared" si="13"/>
        <v>-0.27722188203822401</v>
      </c>
      <c r="AR21" s="22">
        <f t="shared" si="1"/>
        <v>40908</v>
      </c>
      <c r="AS21" s="20">
        <f t="shared" si="3"/>
        <v>-650.69478107045597</v>
      </c>
      <c r="AT21" s="20">
        <f t="shared" si="11"/>
        <v>-0.17824583701767449</v>
      </c>
      <c r="AU21" s="20">
        <f t="shared" si="4"/>
        <v>-0.67247706401749752</v>
      </c>
      <c r="AV21" s="20">
        <f t="shared" si="5"/>
        <v>1.3097523320924258E-3</v>
      </c>
      <c r="AW21" s="20">
        <f t="shared" si="5"/>
        <v>-0.36705006800539502</v>
      </c>
      <c r="AX21" s="20">
        <f t="shared" si="5"/>
        <v>-2.3956624919320001E-2</v>
      </c>
      <c r="AY21" s="20">
        <f t="shared" si="5"/>
        <v>-2.3475231073348601E-2</v>
      </c>
      <c r="AZ21" s="20">
        <f t="shared" si="5"/>
        <v>1.79169896866977E-2</v>
      </c>
      <c r="BA21" s="20">
        <f t="shared" si="5"/>
        <v>-0.27722188203822401</v>
      </c>
      <c r="BB21" s="20">
        <f t="shared" si="12"/>
        <v>-0.85072290103517201</v>
      </c>
      <c r="BC21" s="22">
        <f t="shared" si="6"/>
        <v>40908</v>
      </c>
      <c r="BD21" s="20">
        <f t="shared" si="8"/>
        <v>-0.17824583701767449</v>
      </c>
      <c r="BE21" s="20">
        <f t="shared" si="9"/>
        <v>-0.67247706401749752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H22" s="20">
        <f t="shared" si="2"/>
        <v>0.10072522819593549</v>
      </c>
      <c r="AI22" s="20">
        <f t="shared" si="10"/>
        <v>1.5370693405687623E-3</v>
      </c>
      <c r="AJ22" s="20">
        <f t="shared" si="13"/>
        <v>-0.38886088231674198</v>
      </c>
      <c r="AK22" s="20">
        <f t="shared" si="13"/>
        <v>-4.4608504755952998E-3</v>
      </c>
      <c r="AL22" s="20">
        <f t="shared" si="13"/>
        <v>-9.1387666393743499E-3</v>
      </c>
      <c r="AM22" s="20">
        <f t="shared" si="13"/>
        <v>2.16273350688365E-2</v>
      </c>
      <c r="AN22" s="20">
        <f t="shared" si="13"/>
        <v>-0.26447203553627402</v>
      </c>
      <c r="AR22" s="22">
        <f t="shared" si="1"/>
        <v>40999</v>
      </c>
      <c r="AS22" s="20">
        <f t="shared" si="3"/>
        <v>-652.14588579269605</v>
      </c>
      <c r="AT22" s="20">
        <f t="shared" si="11"/>
        <v>-0.16235267347121551</v>
      </c>
      <c r="AU22" s="20">
        <f t="shared" si="4"/>
        <v>-0.6437681305585804</v>
      </c>
      <c r="AV22" s="20">
        <f t="shared" si="5"/>
        <v>1.5370693405687623E-3</v>
      </c>
      <c r="AW22" s="20">
        <f t="shared" si="5"/>
        <v>-0.38886088231674198</v>
      </c>
      <c r="AX22" s="20">
        <f t="shared" si="5"/>
        <v>-4.4608504755952998E-3</v>
      </c>
      <c r="AY22" s="20">
        <f t="shared" si="5"/>
        <v>-9.1387666393743499E-3</v>
      </c>
      <c r="AZ22" s="20">
        <f t="shared" si="5"/>
        <v>2.16273350688365E-2</v>
      </c>
      <c r="BA22" s="20">
        <f t="shared" si="5"/>
        <v>-0.26447203553627402</v>
      </c>
      <c r="BB22" s="20">
        <f t="shared" si="12"/>
        <v>-0.80612080402979591</v>
      </c>
      <c r="BC22" s="22">
        <f t="shared" si="6"/>
        <v>40999</v>
      </c>
      <c r="BD22" s="20">
        <f t="shared" si="8"/>
        <v>-0.16235267347121551</v>
      </c>
      <c r="BE22" s="20">
        <f t="shared" si="9"/>
        <v>-0.6437681305585804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H23" s="20">
        <f t="shared" si="2"/>
        <v>-0.18331855904482319</v>
      </c>
      <c r="AI23" s="20">
        <f t="shared" si="10"/>
        <v>1.5781031566636833E-3</v>
      </c>
      <c r="AJ23" s="20">
        <f t="shared" si="13"/>
        <v>-0.39995621568579698</v>
      </c>
      <c r="AK23" s="20">
        <f t="shared" si="13"/>
        <v>1.7212687966716701E-2</v>
      </c>
      <c r="AL23" s="20">
        <f t="shared" si="13"/>
        <v>8.0001191304939993E-3</v>
      </c>
      <c r="AM23" s="20">
        <f t="shared" si="13"/>
        <v>2.6322783271029101E-2</v>
      </c>
      <c r="AN23" s="20">
        <f t="shared" si="13"/>
        <v>-0.24757868265399199</v>
      </c>
      <c r="AR23" s="22">
        <f t="shared" si="1"/>
        <v>41090</v>
      </c>
      <c r="AS23" s="20">
        <f t="shared" si="3"/>
        <v>-654.79738730253996</v>
      </c>
      <c r="AT23" s="20">
        <f t="shared" si="11"/>
        <v>-0.4463964607119742</v>
      </c>
      <c r="AU23" s="20">
        <f t="shared" si="4"/>
        <v>-0.59442120481488547</v>
      </c>
      <c r="AV23" s="20">
        <f t="shared" si="5"/>
        <v>1.5781031566636833E-3</v>
      </c>
      <c r="AW23" s="20">
        <f t="shared" si="5"/>
        <v>-0.39995621568579698</v>
      </c>
      <c r="AX23" s="20">
        <f t="shared" si="5"/>
        <v>1.7212687966716701E-2</v>
      </c>
      <c r="AY23" s="20">
        <f t="shared" si="5"/>
        <v>8.0001191304939993E-3</v>
      </c>
      <c r="AZ23" s="20">
        <f t="shared" si="5"/>
        <v>2.6322783271029101E-2</v>
      </c>
      <c r="BA23" s="20">
        <f t="shared" si="5"/>
        <v>-0.24757868265399199</v>
      </c>
      <c r="BB23" s="20">
        <f t="shared" si="12"/>
        <v>-1.0408176655268597</v>
      </c>
      <c r="BC23" s="22">
        <f t="shared" si="6"/>
        <v>41090</v>
      </c>
      <c r="BD23" s="20">
        <f t="shared" si="8"/>
        <v>-0.4463964607119742</v>
      </c>
      <c r="BE23" s="20">
        <f t="shared" si="9"/>
        <v>-0.59442120481488547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H24" s="20">
        <f t="shared" si="2"/>
        <v>-0.46683863893162181</v>
      </c>
      <c r="AI24" s="20">
        <f t="shared" si="10"/>
        <v>1.4822368043764258E-3</v>
      </c>
      <c r="AJ24" s="20">
        <f t="shared" si="13"/>
        <v>-0.40151491731475503</v>
      </c>
      <c r="AK24" s="20">
        <f t="shared" si="13"/>
        <v>2.8801443686911399E-2</v>
      </c>
      <c r="AL24" s="20">
        <f t="shared" si="13"/>
        <v>3.1656345114900203E-2</v>
      </c>
      <c r="AM24" s="20">
        <f t="shared" si="13"/>
        <v>3.7061798314152801E-2</v>
      </c>
      <c r="AN24" s="20">
        <f t="shared" si="13"/>
        <v>-0.22494964323267999</v>
      </c>
      <c r="AR24" s="22">
        <f t="shared" si="1"/>
        <v>41182</v>
      </c>
      <c r="AS24" s="20">
        <f t="shared" si="3"/>
        <v>-656.69569910771202</v>
      </c>
      <c r="AT24" s="20">
        <f t="shared" si="11"/>
        <v>-0.72991654059877287</v>
      </c>
      <c r="AU24" s="20">
        <f t="shared" si="4"/>
        <v>-0.5274627366270942</v>
      </c>
      <c r="AV24" s="20">
        <f t="shared" si="5"/>
        <v>1.4822368043764258E-3</v>
      </c>
      <c r="AW24" s="20">
        <f t="shared" si="5"/>
        <v>-0.40151491731475503</v>
      </c>
      <c r="AX24" s="20">
        <f t="shared" si="5"/>
        <v>2.8801443686911399E-2</v>
      </c>
      <c r="AY24" s="20">
        <f t="shared" si="5"/>
        <v>3.1656345114900203E-2</v>
      </c>
      <c r="AZ24" s="20">
        <f t="shared" si="5"/>
        <v>3.7061798314152801E-2</v>
      </c>
      <c r="BA24" s="20">
        <f t="shared" si="5"/>
        <v>-0.22494964323267999</v>
      </c>
      <c r="BB24" s="20">
        <f t="shared" si="12"/>
        <v>-1.257379277225867</v>
      </c>
      <c r="BC24" s="22">
        <f t="shared" si="6"/>
        <v>41182</v>
      </c>
      <c r="BD24" s="20">
        <f t="shared" si="8"/>
        <v>-0.72991654059877287</v>
      </c>
      <c r="BE24" s="20">
        <f t="shared" si="9"/>
        <v>-0.5274627366270942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H25" s="20">
        <f t="shared" si="2"/>
        <v>-0.82314974069997282</v>
      </c>
      <c r="AI25" s="20">
        <f t="shared" si="10"/>
        <v>1.3245498668369407E-3</v>
      </c>
      <c r="AJ25" s="20">
        <f t="shared" si="13"/>
        <v>-0.404469564128562</v>
      </c>
      <c r="AK25" s="20">
        <f t="shared" si="13"/>
        <v>1.56346999946093E-2</v>
      </c>
      <c r="AL25" s="20">
        <f t="shared" si="13"/>
        <v>3.9606330882881402E-2</v>
      </c>
      <c r="AM25" s="20">
        <f t="shared" si="13"/>
        <v>4.89468007039566E-2</v>
      </c>
      <c r="AN25" s="20">
        <f t="shared" si="13"/>
        <v>-0.19549243355902299</v>
      </c>
      <c r="AR25" s="22">
        <f t="shared" si="1"/>
        <v>41274</v>
      </c>
      <c r="AS25" s="20">
        <f t="shared" si="3"/>
        <v>-659.63813950530403</v>
      </c>
      <c r="AT25" s="20">
        <f t="shared" si="11"/>
        <v>-1.0862276423671238</v>
      </c>
      <c r="AU25" s="20">
        <f t="shared" si="4"/>
        <v>-0.49444961623930073</v>
      </c>
      <c r="AV25" s="20">
        <f t="shared" si="5"/>
        <v>1.3245498668369407E-3</v>
      </c>
      <c r="AW25" s="20">
        <f t="shared" si="5"/>
        <v>-0.404469564128562</v>
      </c>
      <c r="AX25" s="20">
        <f t="shared" si="5"/>
        <v>1.56346999946093E-2</v>
      </c>
      <c r="AY25" s="20">
        <f t="shared" si="5"/>
        <v>3.9606330882881402E-2</v>
      </c>
      <c r="AZ25" s="20">
        <f t="shared" si="5"/>
        <v>4.89468007039566E-2</v>
      </c>
      <c r="BA25" s="20">
        <f t="shared" si="5"/>
        <v>-0.19549243355902299</v>
      </c>
      <c r="BB25" s="20">
        <f t="shared" si="12"/>
        <v>-1.5806772586064244</v>
      </c>
      <c r="BC25" s="22">
        <f t="shared" si="6"/>
        <v>41274</v>
      </c>
      <c r="BD25" s="20">
        <f t="shared" si="8"/>
        <v>-1.0862276423671238</v>
      </c>
      <c r="BE25" s="20">
        <f t="shared" si="9"/>
        <v>-0.49444961623930073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H26" s="20">
        <f t="shared" si="2"/>
        <v>-1.3282579240617707</v>
      </c>
      <c r="AI26" s="20">
        <f t="shared" si="10"/>
        <v>1.1322085714723564E-3</v>
      </c>
      <c r="AJ26" s="20">
        <f t="shared" si="13"/>
        <v>-0.416313036998607</v>
      </c>
      <c r="AK26" s="20">
        <f t="shared" si="13"/>
        <v>-1.38210555764233E-2</v>
      </c>
      <c r="AL26" s="20">
        <f t="shared" si="13"/>
        <v>2.8920859639866001E-2</v>
      </c>
      <c r="AM26" s="20">
        <f t="shared" si="13"/>
        <v>5.12446338962824E-2</v>
      </c>
      <c r="AN26" s="20">
        <f t="shared" si="13"/>
        <v>-0.15520500205290799</v>
      </c>
      <c r="AR26" s="22">
        <f t="shared" si="1"/>
        <v>41364</v>
      </c>
      <c r="AS26" s="20">
        <f t="shared" si="3"/>
        <v>-662.68939400768397</v>
      </c>
      <c r="AT26" s="20">
        <f t="shared" si="11"/>
        <v>-1.5913358257289216</v>
      </c>
      <c r="AU26" s="20">
        <f t="shared" si="4"/>
        <v>-0.50404139252031754</v>
      </c>
      <c r="AV26" s="20">
        <f t="shared" si="5"/>
        <v>1.1322085714723564E-3</v>
      </c>
      <c r="AW26" s="20">
        <f t="shared" si="5"/>
        <v>-0.416313036998607</v>
      </c>
      <c r="AX26" s="20">
        <f t="shared" si="5"/>
        <v>-1.38210555764233E-2</v>
      </c>
      <c r="AY26" s="20">
        <f t="shared" si="5"/>
        <v>2.8920859639866001E-2</v>
      </c>
      <c r="AZ26" s="20">
        <f t="shared" si="5"/>
        <v>5.12446338962824E-2</v>
      </c>
      <c r="BA26" s="20">
        <f t="shared" si="5"/>
        <v>-0.15520500205290799</v>
      </c>
      <c r="BB26" s="20">
        <f t="shared" si="12"/>
        <v>-2.0953772182492392</v>
      </c>
      <c r="BC26" s="22">
        <f t="shared" si="6"/>
        <v>41364</v>
      </c>
      <c r="BD26" s="20">
        <f t="shared" si="8"/>
        <v>-1.5913358257289216</v>
      </c>
      <c r="BE26" s="20">
        <f t="shared" si="9"/>
        <v>-0.50404139252031754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H27" s="20">
        <f t="shared" si="2"/>
        <v>-1.5247729581922205</v>
      </c>
      <c r="AI27" s="20">
        <f t="shared" si="10"/>
        <v>9.8628863341639105E-4</v>
      </c>
      <c r="AJ27" s="20">
        <f t="shared" si="13"/>
        <v>-0.40558340406122301</v>
      </c>
      <c r="AK27" s="20">
        <f t="shared" si="13"/>
        <v>-3.0996145026014998E-2</v>
      </c>
      <c r="AL27" s="20">
        <f t="shared" si="13"/>
        <v>2.1636968265759601E-2</v>
      </c>
      <c r="AM27" s="20">
        <f t="shared" si="13"/>
        <v>5.23703674889332E-2</v>
      </c>
      <c r="AN27" s="20">
        <f t="shared" si="13"/>
        <v>-0.103856068518204</v>
      </c>
      <c r="AR27" s="22">
        <f t="shared" si="1"/>
        <v>41455</v>
      </c>
      <c r="AS27" s="20">
        <f t="shared" si="3"/>
        <v>-663.36998658708796</v>
      </c>
      <c r="AT27" s="20">
        <f t="shared" si="11"/>
        <v>-1.7878508598593714</v>
      </c>
      <c r="AU27" s="20">
        <f t="shared" si="4"/>
        <v>-0.46544199321733282</v>
      </c>
      <c r="AV27" s="20">
        <f t="shared" si="5"/>
        <v>9.8628863341639105E-4</v>
      </c>
      <c r="AW27" s="20">
        <f t="shared" si="5"/>
        <v>-0.40558340406122301</v>
      </c>
      <c r="AX27" s="20">
        <f t="shared" si="5"/>
        <v>-3.0996145026014998E-2</v>
      </c>
      <c r="AY27" s="20">
        <f t="shared" si="5"/>
        <v>2.1636968265759601E-2</v>
      </c>
      <c r="AZ27" s="20">
        <f t="shared" si="5"/>
        <v>5.23703674889332E-2</v>
      </c>
      <c r="BA27" s="20">
        <f t="shared" si="5"/>
        <v>-0.103856068518204</v>
      </c>
      <c r="BB27" s="20">
        <f t="shared" si="12"/>
        <v>-2.2532928530767045</v>
      </c>
      <c r="BC27" s="22">
        <f t="shared" si="6"/>
        <v>41455</v>
      </c>
      <c r="BD27" s="20">
        <f t="shared" si="8"/>
        <v>-1.7878508598593714</v>
      </c>
      <c r="BE27" s="20">
        <f t="shared" si="9"/>
        <v>-0.46544199321733282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H28" s="20">
        <f t="shared" si="2"/>
        <v>-1.6351392739916166</v>
      </c>
      <c r="AI28" s="20">
        <f t="shared" si="10"/>
        <v>8.6005349921015439E-4</v>
      </c>
      <c r="AJ28" s="20">
        <f t="shared" si="13"/>
        <v>-0.39428587799730203</v>
      </c>
      <c r="AK28" s="20">
        <f t="shared" si="13"/>
        <v>-5.49746574723535E-2</v>
      </c>
      <c r="AL28" s="20">
        <f t="shared" si="13"/>
        <v>3.4028993673123299E-3</v>
      </c>
      <c r="AM28" s="20">
        <f t="shared" si="13"/>
        <v>4.1770802293611999E-2</v>
      </c>
      <c r="AN28" s="20">
        <f t="shared" si="13"/>
        <v>-5.4881643663507798E-2</v>
      </c>
      <c r="AR28" s="22">
        <f t="shared" si="1"/>
        <v>41547</v>
      </c>
      <c r="AS28" s="20">
        <f t="shared" si="3"/>
        <v>-664.33973236868405</v>
      </c>
      <c r="AT28" s="20">
        <f t="shared" si="11"/>
        <v>-1.8982171756587676</v>
      </c>
      <c r="AU28" s="20">
        <f t="shared" si="4"/>
        <v>-0.45810842397302881</v>
      </c>
      <c r="AV28" s="20">
        <f t="shared" si="5"/>
        <v>8.6005349921015439E-4</v>
      </c>
      <c r="AW28" s="20">
        <f t="shared" si="5"/>
        <v>-0.39428587799730203</v>
      </c>
      <c r="AX28" s="20">
        <f t="shared" si="5"/>
        <v>-5.49746574723535E-2</v>
      </c>
      <c r="AY28" s="20">
        <f t="shared" si="5"/>
        <v>3.4028993673123299E-3</v>
      </c>
      <c r="AZ28" s="20">
        <f t="shared" si="5"/>
        <v>4.1770802293611999E-2</v>
      </c>
      <c r="BA28" s="20">
        <f t="shared" si="5"/>
        <v>-5.4881643663507798E-2</v>
      </c>
      <c r="BB28" s="20">
        <f t="shared" si="12"/>
        <v>-2.3563255996317962</v>
      </c>
      <c r="BC28" s="22">
        <f t="shared" si="6"/>
        <v>41547</v>
      </c>
      <c r="BD28" s="20">
        <f t="shared" si="8"/>
        <v>-1.8982171756587676</v>
      </c>
      <c r="BE28" s="20">
        <f t="shared" si="9"/>
        <v>-0.45810842397302881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H29" s="20">
        <f t="shared" si="2"/>
        <v>-1.7318624267203193</v>
      </c>
      <c r="AI29" s="20">
        <f t="shared" si="10"/>
        <v>7.390659852323238E-4</v>
      </c>
      <c r="AJ29" s="20">
        <f t="shared" si="13"/>
        <v>-0.38326211997052601</v>
      </c>
      <c r="AK29" s="20">
        <f t="shared" si="13"/>
        <v>-7.9803883344350998E-2</v>
      </c>
      <c r="AL29" s="20">
        <f t="shared" si="13"/>
        <v>-2.0422413840025799E-2</v>
      </c>
      <c r="AM29" s="20">
        <f t="shared" si="13"/>
        <v>2.4060577300744099E-2</v>
      </c>
      <c r="AN29" s="20">
        <f t="shared" si="13"/>
        <v>-1.63178991171927E-2</v>
      </c>
      <c r="AR29" s="22">
        <f t="shared" si="1"/>
        <v>41639</v>
      </c>
      <c r="AS29" s="20">
        <f t="shared" si="3"/>
        <v>-664.32184573363202</v>
      </c>
      <c r="AT29" s="20">
        <f t="shared" si="11"/>
        <v>-1.9949403283874703</v>
      </c>
      <c r="AU29" s="20">
        <f t="shared" si="4"/>
        <v>-0.47500667298611909</v>
      </c>
      <c r="AV29" s="20">
        <f t="shared" si="5"/>
        <v>7.390659852323238E-4</v>
      </c>
      <c r="AW29" s="20">
        <f t="shared" si="5"/>
        <v>-0.38326211997052601</v>
      </c>
      <c r="AX29" s="20">
        <f t="shared" si="5"/>
        <v>-7.9803883344350998E-2</v>
      </c>
      <c r="AY29" s="20">
        <f t="shared" si="5"/>
        <v>-2.0422413840025799E-2</v>
      </c>
      <c r="AZ29" s="20">
        <f t="shared" si="5"/>
        <v>2.4060577300744099E-2</v>
      </c>
      <c r="BA29" s="20">
        <f t="shared" si="5"/>
        <v>-1.63178991171927E-2</v>
      </c>
      <c r="BB29" s="20">
        <f t="shared" si="12"/>
        <v>-2.4699470013735896</v>
      </c>
      <c r="BC29" s="22">
        <f t="shared" si="6"/>
        <v>41639</v>
      </c>
      <c r="BD29" s="20">
        <f t="shared" si="8"/>
        <v>-1.9949403283874703</v>
      </c>
      <c r="BE29" s="20">
        <f t="shared" si="9"/>
        <v>-0.47500667298611909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H30" s="20">
        <f t="shared" si="2"/>
        <v>-2.0761346174989703</v>
      </c>
      <c r="AI30" s="20">
        <f t="shared" si="10"/>
        <v>6.3651649793033266E-4</v>
      </c>
      <c r="AJ30" s="20">
        <f t="shared" si="13"/>
        <v>-0.38710189864202399</v>
      </c>
      <c r="AK30" s="20">
        <f t="shared" si="13"/>
        <v>-0.10554365580161</v>
      </c>
      <c r="AL30" s="20">
        <f t="shared" si="13"/>
        <v>-4.6927811410257397E-2</v>
      </c>
      <c r="AM30" s="20">
        <f t="shared" si="13"/>
        <v>6.2621721372642901E-4</v>
      </c>
      <c r="AN30" s="20">
        <f t="shared" si="13"/>
        <v>6.7586375163533304E-3</v>
      </c>
      <c r="AR30" s="22">
        <f t="shared" si="1"/>
        <v>41729</v>
      </c>
      <c r="AS30" s="20">
        <f t="shared" si="3"/>
        <v>-667.11159106126797</v>
      </c>
      <c r="AT30" s="20">
        <f t="shared" si="11"/>
        <v>-2.3392125191661215</v>
      </c>
      <c r="AU30" s="20">
        <f t="shared" si="4"/>
        <v>-0.53155199462588132</v>
      </c>
      <c r="AV30" s="20">
        <f t="shared" si="5"/>
        <v>6.3651649793033266E-4</v>
      </c>
      <c r="AW30" s="20">
        <f t="shared" si="5"/>
        <v>-0.38710189864202399</v>
      </c>
      <c r="AX30" s="20">
        <f t="shared" si="5"/>
        <v>-0.10554365580161</v>
      </c>
      <c r="AY30" s="20">
        <f t="shared" si="5"/>
        <v>-4.6927811410257397E-2</v>
      </c>
      <c r="AZ30" s="20">
        <f t="shared" si="5"/>
        <v>6.2621721372642901E-4</v>
      </c>
      <c r="BA30" s="20">
        <f t="shared" si="5"/>
        <v>6.7586375163533304E-3</v>
      </c>
      <c r="BB30" s="20">
        <f t="shared" si="12"/>
        <v>-2.870764513792003</v>
      </c>
      <c r="BC30" s="22">
        <f t="shared" si="6"/>
        <v>41729</v>
      </c>
      <c r="BD30" s="20">
        <f t="shared" si="8"/>
        <v>-2.3392125191661215</v>
      </c>
      <c r="BE30" s="20">
        <f t="shared" si="9"/>
        <v>-0.53155199462588132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H31" s="20">
        <f t="shared" si="2"/>
        <v>-2.2030737344844873</v>
      </c>
      <c r="AI31" s="20">
        <f t="shared" si="10"/>
        <v>5.4509435330763367E-4</v>
      </c>
      <c r="AJ31" s="20">
        <f t="shared" si="13"/>
        <v>-0.411240596985253</v>
      </c>
      <c r="AK31" s="20">
        <f t="shared" si="13"/>
        <v>-0.144209602289083</v>
      </c>
      <c r="AL31" s="20">
        <f t="shared" si="13"/>
        <v>-7.9623242465604802E-2</v>
      </c>
      <c r="AM31" s="20">
        <f t="shared" si="13"/>
        <v>-3.0052907625886301E-2</v>
      </c>
      <c r="AN31" s="20">
        <f t="shared" si="13"/>
        <v>7.8892580535105498E-3</v>
      </c>
      <c r="AR31" s="22">
        <f t="shared" si="1"/>
        <v>41820</v>
      </c>
      <c r="AS31" s="20">
        <f t="shared" si="3"/>
        <v>-668.83748747596803</v>
      </c>
      <c r="AT31" s="20">
        <f t="shared" si="11"/>
        <v>-2.4661516361516385</v>
      </c>
      <c r="AU31" s="20">
        <f t="shared" si="4"/>
        <v>-0.65669199695900893</v>
      </c>
      <c r="AV31" s="20">
        <f t="shared" si="5"/>
        <v>5.4509435330763367E-4</v>
      </c>
      <c r="AW31" s="20">
        <f t="shared" si="5"/>
        <v>-0.411240596985253</v>
      </c>
      <c r="AX31" s="20">
        <f t="shared" si="5"/>
        <v>-0.144209602289083</v>
      </c>
      <c r="AY31" s="20">
        <f t="shared" si="5"/>
        <v>-7.9623242465604802E-2</v>
      </c>
      <c r="AZ31" s="20">
        <f t="shared" si="5"/>
        <v>-3.0052907625886301E-2</v>
      </c>
      <c r="BA31" s="20">
        <f t="shared" si="5"/>
        <v>7.8892580535105498E-3</v>
      </c>
      <c r="BB31" s="20">
        <f t="shared" si="12"/>
        <v>-3.1228436331106475</v>
      </c>
      <c r="BC31" s="22">
        <f t="shared" si="6"/>
        <v>41820</v>
      </c>
      <c r="BD31" s="20">
        <f t="shared" si="8"/>
        <v>-2.4661516361516385</v>
      </c>
      <c r="BE31" s="20">
        <f t="shared" si="9"/>
        <v>-0.65669199695900893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H32" s="20">
        <f t="shared" si="2"/>
        <v>-2.0968385741959894</v>
      </c>
      <c r="AI32" s="20">
        <f t="shared" si="10"/>
        <v>4.9656480739709006E-4</v>
      </c>
      <c r="AJ32" s="20">
        <f t="shared" si="13"/>
        <v>-0.39873970335180298</v>
      </c>
      <c r="AK32" s="20">
        <f t="shared" si="13"/>
        <v>-0.148815233536367</v>
      </c>
      <c r="AL32" s="20">
        <f t="shared" si="13"/>
        <v>-8.75978796994724E-2</v>
      </c>
      <c r="AM32" s="20">
        <f t="shared" si="13"/>
        <v>-4.0666869531335997E-2</v>
      </c>
      <c r="AN32" s="20">
        <f t="shared" si="13"/>
        <v>2.8704161638443801E-3</v>
      </c>
      <c r="AR32" s="22">
        <f t="shared" si="1"/>
        <v>41912</v>
      </c>
      <c r="AS32" s="20">
        <f t="shared" si="3"/>
        <v>-669.88167012726797</v>
      </c>
      <c r="AT32" s="20">
        <f t="shared" si="11"/>
        <v>-2.3599164758631406</v>
      </c>
      <c r="AU32" s="20">
        <f t="shared" si="4"/>
        <v>-0.67245270514773692</v>
      </c>
      <c r="AV32" s="20">
        <f t="shared" si="5"/>
        <v>4.9656480739709006E-4</v>
      </c>
      <c r="AW32" s="20">
        <f t="shared" si="5"/>
        <v>-0.39873970335180298</v>
      </c>
      <c r="AX32" s="20">
        <f t="shared" si="5"/>
        <v>-0.148815233536367</v>
      </c>
      <c r="AY32" s="20">
        <f t="shared" si="5"/>
        <v>-8.75978796994724E-2</v>
      </c>
      <c r="AZ32" s="20">
        <f t="shared" si="5"/>
        <v>-4.0666869531335997E-2</v>
      </c>
      <c r="BA32" s="20">
        <f t="shared" si="5"/>
        <v>2.8704161638443801E-3</v>
      </c>
      <c r="BB32" s="20">
        <f t="shared" si="12"/>
        <v>-3.0323691810108775</v>
      </c>
      <c r="BC32" s="22">
        <f t="shared" si="6"/>
        <v>41912</v>
      </c>
      <c r="BD32" s="20">
        <f t="shared" si="8"/>
        <v>-2.3599164758631406</v>
      </c>
      <c r="BE32" s="20">
        <f t="shared" si="9"/>
        <v>-0.67245270514773692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H33" s="20">
        <f t="shared" si="2"/>
        <v>-2.0550062617651395</v>
      </c>
      <c r="AI33" s="20">
        <f t="shared" si="10"/>
        <v>3.9172399628124849E-4</v>
      </c>
      <c r="AJ33" s="20">
        <f t="shared" si="13"/>
        <v>-0.40717626711869398</v>
      </c>
      <c r="AK33" s="20">
        <f t="shared" si="13"/>
        <v>-0.171814456298923</v>
      </c>
      <c r="AL33" s="20">
        <f t="shared" si="13"/>
        <v>-0.10955811124112</v>
      </c>
      <c r="AM33" s="20">
        <f t="shared" si="13"/>
        <v>-6.3635185562028407E-2</v>
      </c>
      <c r="AN33" s="20">
        <f t="shared" si="13"/>
        <v>-1.37035823074093E-2</v>
      </c>
      <c r="AR33" s="22">
        <f t="shared" si="1"/>
        <v>42004</v>
      </c>
      <c r="AS33" s="20">
        <f t="shared" si="3"/>
        <v>-670.24548971015599</v>
      </c>
      <c r="AT33" s="20">
        <f t="shared" si="11"/>
        <v>-2.3180841634322906</v>
      </c>
      <c r="AU33" s="20">
        <f t="shared" si="4"/>
        <v>-0.76549587853189349</v>
      </c>
      <c r="AV33" s="20">
        <f t="shared" si="5"/>
        <v>3.9172399628124849E-4</v>
      </c>
      <c r="AW33" s="20">
        <f t="shared" si="5"/>
        <v>-0.40717626711869398</v>
      </c>
      <c r="AX33" s="20">
        <f t="shared" si="5"/>
        <v>-0.171814456298923</v>
      </c>
      <c r="AY33" s="20">
        <f t="shared" si="5"/>
        <v>-0.10955811124112</v>
      </c>
      <c r="AZ33" s="20">
        <f t="shared" si="5"/>
        <v>-6.3635185562028407E-2</v>
      </c>
      <c r="BA33" s="20">
        <f t="shared" si="5"/>
        <v>-1.37035823074093E-2</v>
      </c>
      <c r="BB33" s="20">
        <f t="shared" si="12"/>
        <v>-3.0835800419641841</v>
      </c>
      <c r="BC33" s="22">
        <f t="shared" si="6"/>
        <v>42004</v>
      </c>
      <c r="BD33" s="20">
        <f t="shared" si="8"/>
        <v>-2.3180841634322906</v>
      </c>
      <c r="BE33" s="20">
        <f t="shared" si="9"/>
        <v>-0.76549587853189349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H34" s="20">
        <f t="shared" si="2"/>
        <v>-2.2245284614065501</v>
      </c>
      <c r="AI34" s="20">
        <f t="shared" si="10"/>
        <v>2.9146628658120792E-4</v>
      </c>
      <c r="AJ34" s="20">
        <f t="shared" si="13"/>
        <v>-0.41526096167379101</v>
      </c>
      <c r="AK34" s="20">
        <f t="shared" si="13"/>
        <v>-0.196392599536928</v>
      </c>
      <c r="AL34" s="20">
        <f t="shared" si="13"/>
        <v>-0.13216859071404</v>
      </c>
      <c r="AM34" s="20">
        <f t="shared" si="13"/>
        <v>-8.79717409951844E-2</v>
      </c>
      <c r="AN34" s="20">
        <f t="shared" si="13"/>
        <v>-4.2201258351207097E-2</v>
      </c>
      <c r="AR34" s="22">
        <f t="shared" si="1"/>
        <v>42094</v>
      </c>
      <c r="AS34" s="20">
        <f t="shared" si="3"/>
        <v>-673.45510064542805</v>
      </c>
      <c r="AT34" s="20">
        <f t="shared" si="11"/>
        <v>-2.4876063630737013</v>
      </c>
      <c r="AU34" s="20">
        <f t="shared" si="4"/>
        <v>-0.8737036849845693</v>
      </c>
      <c r="AV34" s="20">
        <f t="shared" ref="AV34:BA65" si="14">AI34</f>
        <v>2.9146628658120792E-4</v>
      </c>
      <c r="AW34" s="20">
        <f t="shared" si="14"/>
        <v>-0.41526096167379101</v>
      </c>
      <c r="AX34" s="20">
        <f t="shared" si="14"/>
        <v>-0.196392599536928</v>
      </c>
      <c r="AY34" s="20">
        <f t="shared" si="14"/>
        <v>-0.13216859071404</v>
      </c>
      <c r="AZ34" s="20">
        <f t="shared" si="14"/>
        <v>-8.79717409951844E-2</v>
      </c>
      <c r="BA34" s="20">
        <f t="shared" si="14"/>
        <v>-4.2201258351207097E-2</v>
      </c>
      <c r="BB34" s="20">
        <f t="shared" si="12"/>
        <v>-3.3613100480582707</v>
      </c>
      <c r="BC34" s="22">
        <f t="shared" si="6"/>
        <v>42094</v>
      </c>
      <c r="BD34" s="20">
        <f t="shared" si="8"/>
        <v>-2.4876063630737013</v>
      </c>
      <c r="BE34" s="20">
        <f t="shared" si="9"/>
        <v>-0.8737036849845693</v>
      </c>
    </row>
    <row r="35" spans="1:71" ht="15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H35" s="20">
        <f t="shared" si="2"/>
        <v>-1.9821962708794367</v>
      </c>
      <c r="AI35" s="20">
        <f t="shared" si="10"/>
        <v>2.7445415971502477E-4</v>
      </c>
      <c r="AJ35" s="20">
        <f t="shared" si="13"/>
        <v>-0.38911863410313702</v>
      </c>
      <c r="AK35" s="20">
        <f t="shared" si="13"/>
        <v>-0.18748728444085699</v>
      </c>
      <c r="AL35" s="20">
        <f t="shared" si="13"/>
        <v>-0.13457307008844099</v>
      </c>
      <c r="AM35" s="20">
        <f t="shared" si="13"/>
        <v>-9.9373938206173296E-2</v>
      </c>
      <c r="AN35" s="20">
        <f t="shared" si="13"/>
        <v>-7.3484049392100195E-2</v>
      </c>
      <c r="AR35" s="22">
        <f t="shared" si="1"/>
        <v>42185</v>
      </c>
      <c r="AS35" s="20">
        <f t="shared" si="3"/>
        <v>-673.192346668612</v>
      </c>
      <c r="AT35" s="20">
        <f t="shared" si="11"/>
        <v>-2.2452741725465879</v>
      </c>
      <c r="AU35" s="20">
        <f t="shared" si="4"/>
        <v>-0.88376252207099337</v>
      </c>
      <c r="AV35" s="20">
        <f t="shared" si="14"/>
        <v>2.7445415971502477E-4</v>
      </c>
      <c r="AW35" s="20">
        <f t="shared" si="14"/>
        <v>-0.38911863410313702</v>
      </c>
      <c r="AX35" s="20">
        <f t="shared" si="14"/>
        <v>-0.18748728444085699</v>
      </c>
      <c r="AY35" s="20">
        <f t="shared" si="14"/>
        <v>-0.13457307008844099</v>
      </c>
      <c r="AZ35" s="20">
        <f t="shared" si="14"/>
        <v>-9.9373938206173296E-2</v>
      </c>
      <c r="BA35" s="20">
        <f t="shared" si="14"/>
        <v>-7.3484049392100195E-2</v>
      </c>
      <c r="BB35" s="20">
        <f t="shared" si="12"/>
        <v>-3.1290366946175814</v>
      </c>
      <c r="BC35" s="22">
        <f t="shared" si="6"/>
        <v>42185</v>
      </c>
      <c r="BD35" s="20">
        <f t="shared" si="8"/>
        <v>-2.2452741725465879</v>
      </c>
      <c r="BE35" s="20">
        <f t="shared" si="9"/>
        <v>-0.88376252207099337</v>
      </c>
    </row>
    <row r="36" spans="1:71" ht="15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H36" s="20">
        <f t="shared" si="2"/>
        <v>-1.9632156293668381</v>
      </c>
      <c r="AI36" s="20">
        <f t="shared" si="10"/>
        <v>2.2479480304256631E-4</v>
      </c>
      <c r="AJ36" s="20">
        <f t="shared" si="13"/>
        <v>-0.38903392469700498</v>
      </c>
      <c r="AK36" s="20">
        <f t="shared" si="13"/>
        <v>-0.197663524004908</v>
      </c>
      <c r="AL36" s="20">
        <f t="shared" si="13"/>
        <v>-0.14172289473562399</v>
      </c>
      <c r="AM36" s="20">
        <f t="shared" si="13"/>
        <v>-0.115638948396666</v>
      </c>
      <c r="AN36" s="20">
        <f t="shared" si="13"/>
        <v>-0.11143629967811799</v>
      </c>
      <c r="AR36" s="22">
        <f t="shared" si="1"/>
        <v>42277</v>
      </c>
      <c r="AS36" s="20">
        <f t="shared" si="3"/>
        <v>-673.17237028499596</v>
      </c>
      <c r="AT36" s="20">
        <f t="shared" si="11"/>
        <v>-2.2262935310339893</v>
      </c>
      <c r="AU36" s="20">
        <f t="shared" si="4"/>
        <v>-0.95527079670927839</v>
      </c>
      <c r="AV36" s="20">
        <f t="shared" si="14"/>
        <v>2.2479480304256631E-4</v>
      </c>
      <c r="AW36" s="20">
        <f t="shared" si="14"/>
        <v>-0.38903392469700498</v>
      </c>
      <c r="AX36" s="20">
        <f t="shared" si="14"/>
        <v>-0.197663524004908</v>
      </c>
      <c r="AY36" s="20">
        <f t="shared" si="14"/>
        <v>-0.14172289473562399</v>
      </c>
      <c r="AZ36" s="20">
        <f t="shared" si="14"/>
        <v>-0.115638948396666</v>
      </c>
      <c r="BA36" s="20">
        <f t="shared" si="14"/>
        <v>-0.11143629967811799</v>
      </c>
      <c r="BB36" s="20">
        <f t="shared" si="12"/>
        <v>-3.1815643277432679</v>
      </c>
      <c r="BC36" s="22">
        <f t="shared" si="6"/>
        <v>42277</v>
      </c>
      <c r="BD36" s="20">
        <f t="shared" si="8"/>
        <v>-2.2262935310339893</v>
      </c>
      <c r="BE36" s="20">
        <f t="shared" si="9"/>
        <v>-0.95527079670927839</v>
      </c>
    </row>
    <row r="37" spans="1:71" ht="15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H37" s="20">
        <f t="shared" si="2"/>
        <v>-1.8509610648379795</v>
      </c>
      <c r="AI37" s="20">
        <f t="shared" si="10"/>
        <v>2.2440318175946634E-4</v>
      </c>
      <c r="AJ37" s="20">
        <f t="shared" si="13"/>
        <v>-0.34845725189967902</v>
      </c>
      <c r="AK37" s="20">
        <f t="shared" si="13"/>
        <v>-0.18095749395809799</v>
      </c>
      <c r="AL37" s="20">
        <f t="shared" si="13"/>
        <v>-0.13227601457726901</v>
      </c>
      <c r="AM37" s="20">
        <f t="shared" si="13"/>
        <v>-0.11309570535220501</v>
      </c>
      <c r="AN37" s="20">
        <f t="shared" si="13"/>
        <v>-0.143354998440378</v>
      </c>
      <c r="AR37" s="22">
        <f t="shared" si="1"/>
        <v>42369</v>
      </c>
      <c r="AS37" s="20">
        <f t="shared" si="3"/>
        <v>-674.00882486252397</v>
      </c>
      <c r="AT37" s="20">
        <f t="shared" si="11"/>
        <v>-2.1140389665051305</v>
      </c>
      <c r="AU37" s="20">
        <f t="shared" si="4"/>
        <v>-0.91791706104586956</v>
      </c>
      <c r="AV37" s="20">
        <f t="shared" si="14"/>
        <v>2.2440318175946634E-4</v>
      </c>
      <c r="AW37" s="20">
        <f t="shared" si="14"/>
        <v>-0.34845725189967902</v>
      </c>
      <c r="AX37" s="20">
        <f t="shared" si="14"/>
        <v>-0.18095749395809799</v>
      </c>
      <c r="AY37" s="20">
        <f t="shared" si="14"/>
        <v>-0.13227601457726901</v>
      </c>
      <c r="AZ37" s="20">
        <f t="shared" si="14"/>
        <v>-0.11309570535220501</v>
      </c>
      <c r="BA37" s="20">
        <f t="shared" si="14"/>
        <v>-0.143354998440378</v>
      </c>
      <c r="BB37" s="20">
        <f t="shared" si="12"/>
        <v>-3.0319560275509998</v>
      </c>
      <c r="BC37" s="22">
        <f t="shared" si="6"/>
        <v>42369</v>
      </c>
      <c r="BD37" s="20">
        <f t="shared" si="8"/>
        <v>-2.1140389665051305</v>
      </c>
      <c r="BE37" s="20">
        <f t="shared" si="9"/>
        <v>-0.91791706104586956</v>
      </c>
    </row>
    <row r="38" spans="1:71" ht="15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H38" s="20">
        <f t="shared" si="2"/>
        <v>-1.6857228443465486</v>
      </c>
      <c r="AI38" s="20">
        <f t="shared" si="10"/>
        <v>1.8976634795531683E-4</v>
      </c>
      <c r="AJ38" s="20">
        <f t="shared" si="13"/>
        <v>-0.31975729297466998</v>
      </c>
      <c r="AK38" s="20">
        <f t="shared" si="13"/>
        <v>-0.167605492411667</v>
      </c>
      <c r="AL38" s="20">
        <f t="shared" si="13"/>
        <v>-0.12795598295239599</v>
      </c>
      <c r="AM38" s="20">
        <f t="shared" si="13"/>
        <v>-0.11739205143070899</v>
      </c>
      <c r="AN38" s="20">
        <f t="shared" si="13"/>
        <v>-0.16917329679190099</v>
      </c>
      <c r="AR38" s="22">
        <f t="shared" si="1"/>
        <v>42460</v>
      </c>
      <c r="AS38" s="20">
        <f t="shared" si="3"/>
        <v>-672.21545176745599</v>
      </c>
      <c r="AT38" s="20">
        <f t="shared" si="11"/>
        <v>-1.9488007460136996</v>
      </c>
      <c r="AU38" s="20">
        <f t="shared" si="4"/>
        <v>-0.90169435021338762</v>
      </c>
      <c r="AV38" s="20">
        <f t="shared" si="14"/>
        <v>1.8976634795531683E-4</v>
      </c>
      <c r="AW38" s="20">
        <f t="shared" si="14"/>
        <v>-0.31975729297466998</v>
      </c>
      <c r="AX38" s="20">
        <f t="shared" si="14"/>
        <v>-0.167605492411667</v>
      </c>
      <c r="AY38" s="20">
        <f t="shared" si="14"/>
        <v>-0.12795598295239599</v>
      </c>
      <c r="AZ38" s="20">
        <f t="shared" si="14"/>
        <v>-0.11739205143070899</v>
      </c>
      <c r="BA38" s="20">
        <f t="shared" si="14"/>
        <v>-0.16917329679190099</v>
      </c>
      <c r="BB38" s="20">
        <f t="shared" si="12"/>
        <v>-2.8504950962270872</v>
      </c>
      <c r="BC38" s="22">
        <f t="shared" si="6"/>
        <v>42460</v>
      </c>
      <c r="BD38" s="20">
        <f t="shared" si="8"/>
        <v>-1.9488007460136996</v>
      </c>
      <c r="BE38" s="20">
        <f t="shared" si="9"/>
        <v>-0.90169435021338762</v>
      </c>
    </row>
    <row r="39" spans="1:71" ht="15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H39" s="20">
        <f t="shared" si="2"/>
        <v>-1.5634486651826285</v>
      </c>
      <c r="AI39" s="20">
        <f t="shared" si="10"/>
        <v>1.2282769017678911E-4</v>
      </c>
      <c r="AJ39" s="20">
        <f t="shared" si="13"/>
        <v>-0.28637949228111198</v>
      </c>
      <c r="AK39" s="20">
        <f t="shared" si="13"/>
        <v>-0.15534030150014899</v>
      </c>
      <c r="AL39" s="20">
        <f t="shared" si="13"/>
        <v>-0.11731452573007101</v>
      </c>
      <c r="AM39" s="20">
        <f t="shared" si="13"/>
        <v>-0.116842145751753</v>
      </c>
      <c r="AN39" s="20">
        <f t="shared" si="13"/>
        <v>-0.18902629484365299</v>
      </c>
      <c r="AR39" s="22">
        <f t="shared" si="1"/>
        <v>42551</v>
      </c>
      <c r="AS39" s="20">
        <f t="shared" si="3"/>
        <v>-672.52701134195604</v>
      </c>
      <c r="AT39" s="20">
        <f t="shared" si="11"/>
        <v>-1.8265265668497794</v>
      </c>
      <c r="AU39" s="20">
        <f t="shared" si="4"/>
        <v>-0.86477993241656115</v>
      </c>
      <c r="AV39" s="20">
        <f t="shared" si="14"/>
        <v>1.2282769017678911E-4</v>
      </c>
      <c r="AW39" s="20">
        <f t="shared" si="14"/>
        <v>-0.28637949228111198</v>
      </c>
      <c r="AX39" s="20">
        <f t="shared" si="14"/>
        <v>-0.15534030150014899</v>
      </c>
      <c r="AY39" s="20">
        <f t="shared" si="14"/>
        <v>-0.11731452573007101</v>
      </c>
      <c r="AZ39" s="20">
        <f t="shared" si="14"/>
        <v>-0.116842145751753</v>
      </c>
      <c r="BA39" s="20">
        <f t="shared" si="14"/>
        <v>-0.18902629484365299</v>
      </c>
      <c r="BB39" s="20">
        <f t="shared" si="12"/>
        <v>-2.6913064992663407</v>
      </c>
      <c r="BC39" s="22">
        <f t="shared" si="6"/>
        <v>42551</v>
      </c>
      <c r="BD39" s="20">
        <f t="shared" si="8"/>
        <v>-1.8265265668497794</v>
      </c>
      <c r="BE39" s="20">
        <f t="shared" si="9"/>
        <v>-0.86477993241656115</v>
      </c>
    </row>
    <row r="40" spans="1:71" ht="15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H40" s="20">
        <f t="shared" si="2"/>
        <v>-1.5219316237645442</v>
      </c>
      <c r="AI40" s="20">
        <f t="shared" si="10"/>
        <v>5.8272004935449409E-5</v>
      </c>
      <c r="AJ40" s="20">
        <f t="shared" si="13"/>
        <v>-0.24911077769174</v>
      </c>
      <c r="AK40" s="20">
        <f t="shared" si="13"/>
        <v>-0.13717972487962199</v>
      </c>
      <c r="AL40" s="20">
        <f t="shared" si="13"/>
        <v>-0.10500690476272199</v>
      </c>
      <c r="AM40" s="20">
        <f t="shared" si="13"/>
        <v>-0.10879066880938899</v>
      </c>
      <c r="AN40" s="20">
        <f t="shared" si="13"/>
        <v>-0.19965487884444499</v>
      </c>
      <c r="AR40" s="22">
        <f t="shared" si="1"/>
        <v>42643</v>
      </c>
      <c r="AS40" s="20">
        <f t="shared" si="3"/>
        <v>-673.65024429345601</v>
      </c>
      <c r="AT40" s="20">
        <f t="shared" si="11"/>
        <v>-1.7850095254316951</v>
      </c>
      <c r="AU40" s="20">
        <f t="shared" si="4"/>
        <v>-0.79968468298298256</v>
      </c>
      <c r="AV40" s="20">
        <f t="shared" si="14"/>
        <v>5.8272004935449409E-5</v>
      </c>
      <c r="AW40" s="20">
        <f t="shared" si="14"/>
        <v>-0.24911077769174</v>
      </c>
      <c r="AX40" s="20">
        <f t="shared" si="14"/>
        <v>-0.13717972487962199</v>
      </c>
      <c r="AY40" s="20">
        <f t="shared" si="14"/>
        <v>-0.10500690476272199</v>
      </c>
      <c r="AZ40" s="20">
        <f t="shared" si="14"/>
        <v>-0.10879066880938899</v>
      </c>
      <c r="BA40" s="20">
        <f t="shared" si="14"/>
        <v>-0.19965487884444499</v>
      </c>
      <c r="BB40" s="20">
        <f t="shared" si="12"/>
        <v>-2.5846942084146778</v>
      </c>
      <c r="BC40" s="22">
        <f t="shared" si="6"/>
        <v>42643</v>
      </c>
      <c r="BD40" s="20">
        <f t="shared" si="8"/>
        <v>-1.7850095254316951</v>
      </c>
      <c r="BE40" s="20">
        <f t="shared" si="9"/>
        <v>-0.79968468298298256</v>
      </c>
    </row>
    <row r="41" spans="1:71" ht="15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H41" s="20">
        <f t="shared" si="2"/>
        <v>-1.3791207446504712</v>
      </c>
      <c r="AI41" s="20">
        <f t="shared" si="10"/>
        <v>-2.416430523793703E-6</v>
      </c>
      <c r="AJ41" s="20">
        <f t="shared" si="13"/>
        <v>-0.22277832969724101</v>
      </c>
      <c r="AK41" s="20">
        <f t="shared" si="13"/>
        <v>-0.12800079197185599</v>
      </c>
      <c r="AL41" s="20">
        <f t="shared" si="13"/>
        <v>-9.5540008260020001E-2</v>
      </c>
      <c r="AM41" s="20">
        <f t="shared" si="13"/>
        <v>-0.10393735967164899</v>
      </c>
      <c r="AN41" s="20">
        <f t="shared" si="13"/>
        <v>-0.201504084107579</v>
      </c>
      <c r="AR41" s="22">
        <f t="shared" si="1"/>
        <v>42735</v>
      </c>
      <c r="AS41" s="20">
        <f t="shared" si="3"/>
        <v>-674.24863012444803</v>
      </c>
      <c r="AT41" s="20">
        <f t="shared" si="11"/>
        <v>-1.6421986463176221</v>
      </c>
      <c r="AU41" s="20">
        <f t="shared" si="4"/>
        <v>-0.75176299013886883</v>
      </c>
      <c r="AV41" s="20">
        <f t="shared" si="14"/>
        <v>-2.416430523793703E-6</v>
      </c>
      <c r="AW41" s="20">
        <f t="shared" si="14"/>
        <v>-0.22277832969724101</v>
      </c>
      <c r="AX41" s="20">
        <f t="shared" si="14"/>
        <v>-0.12800079197185599</v>
      </c>
      <c r="AY41" s="20">
        <f t="shared" si="14"/>
        <v>-9.5540008260020001E-2</v>
      </c>
      <c r="AZ41" s="20">
        <f t="shared" si="14"/>
        <v>-0.10393735967164899</v>
      </c>
      <c r="BA41" s="20">
        <f t="shared" si="14"/>
        <v>-0.201504084107579</v>
      </c>
      <c r="BB41" s="20">
        <f t="shared" si="12"/>
        <v>-2.3939616364564911</v>
      </c>
      <c r="BC41" s="22">
        <f t="shared" si="6"/>
        <v>42735</v>
      </c>
      <c r="BD41" s="20">
        <f t="shared" si="8"/>
        <v>-1.6421986463176221</v>
      </c>
      <c r="BE41" s="20">
        <f t="shared" si="9"/>
        <v>-0.75176299013886883</v>
      </c>
    </row>
    <row r="42" spans="1:71" ht="15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H42" s="20">
        <f t="shared" si="2"/>
        <v>-1.2490138315260284</v>
      </c>
      <c r="AI42" s="20">
        <f t="shared" si="10"/>
        <v>-4.5139615501658616E-5</v>
      </c>
      <c r="AJ42" s="20">
        <f t="shared" si="13"/>
        <v>-0.19620803906332801</v>
      </c>
      <c r="AK42" s="20">
        <f t="shared" si="13"/>
        <v>-0.11851545526893301</v>
      </c>
      <c r="AL42" s="20">
        <f t="shared" si="13"/>
        <v>-8.7871527866314997E-2</v>
      </c>
      <c r="AM42" s="20">
        <f t="shared" si="13"/>
        <v>-9.5529653875684406E-2</v>
      </c>
      <c r="AN42" s="20">
        <f t="shared" si="13"/>
        <v>-0.19554280660608001</v>
      </c>
      <c r="AR42" s="22">
        <f t="shared" si="1"/>
        <v>42825</v>
      </c>
      <c r="AS42" s="20">
        <f t="shared" si="3"/>
        <v>-673.67509223881996</v>
      </c>
      <c r="AT42" s="20">
        <f t="shared" si="11"/>
        <v>-1.5120917331931794</v>
      </c>
      <c r="AU42" s="20">
        <f t="shared" si="4"/>
        <v>-0.69371262229584207</v>
      </c>
      <c r="AV42" s="20">
        <f t="shared" si="14"/>
        <v>-4.5139615501658616E-5</v>
      </c>
      <c r="AW42" s="20">
        <f t="shared" si="14"/>
        <v>-0.19620803906332801</v>
      </c>
      <c r="AX42" s="20">
        <f t="shared" si="14"/>
        <v>-0.11851545526893301</v>
      </c>
      <c r="AY42" s="20">
        <f t="shared" si="14"/>
        <v>-8.7871527866314997E-2</v>
      </c>
      <c r="AZ42" s="20">
        <f t="shared" si="14"/>
        <v>-9.5529653875684406E-2</v>
      </c>
      <c r="BA42" s="20">
        <f t="shared" si="14"/>
        <v>-0.19554280660608001</v>
      </c>
      <c r="BB42" s="20">
        <f t="shared" si="12"/>
        <v>-2.2058043554890214</v>
      </c>
      <c r="BC42" s="22">
        <f t="shared" si="6"/>
        <v>42825</v>
      </c>
      <c r="BD42" s="20">
        <f t="shared" si="8"/>
        <v>-1.5120917331931794</v>
      </c>
      <c r="BE42" s="20">
        <f t="shared" si="9"/>
        <v>-0.69371262229584207</v>
      </c>
    </row>
    <row r="43" spans="1:71" ht="15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H43" s="20">
        <f t="shared" si="2"/>
        <v>-1.1335164193183231</v>
      </c>
      <c r="AI43" s="20">
        <f t="shared" si="10"/>
        <v>-6.8320223562279511E-5</v>
      </c>
      <c r="AJ43" s="20">
        <f t="shared" si="13"/>
        <v>-0.17216602469516501</v>
      </c>
      <c r="AK43" s="20">
        <f t="shared" si="13"/>
        <v>-0.108680445508494</v>
      </c>
      <c r="AL43" s="20">
        <f t="shared" si="13"/>
        <v>-8.1370097864219199E-2</v>
      </c>
      <c r="AM43" s="20">
        <f t="shared" si="13"/>
        <v>-8.9001107103622495E-2</v>
      </c>
      <c r="AN43" s="20">
        <f t="shared" si="13"/>
        <v>-0.18146254049279301</v>
      </c>
      <c r="AR43" s="22">
        <f t="shared" si="1"/>
        <v>42916</v>
      </c>
      <c r="AS43" s="20">
        <f t="shared" si="3"/>
        <v>-673.550254973248</v>
      </c>
      <c r="AT43" s="20">
        <f t="shared" si="11"/>
        <v>-1.3965943209854741</v>
      </c>
      <c r="AU43" s="20">
        <f t="shared" si="4"/>
        <v>-0.63274853588785596</v>
      </c>
      <c r="AV43" s="20">
        <f t="shared" si="14"/>
        <v>-6.8320223562279511E-5</v>
      </c>
      <c r="AW43" s="20">
        <f t="shared" si="14"/>
        <v>-0.17216602469516501</v>
      </c>
      <c r="AX43" s="20">
        <f t="shared" si="14"/>
        <v>-0.108680445508494</v>
      </c>
      <c r="AY43" s="20">
        <f t="shared" si="14"/>
        <v>-8.1370097864219199E-2</v>
      </c>
      <c r="AZ43" s="20">
        <f t="shared" si="14"/>
        <v>-8.9001107103622495E-2</v>
      </c>
      <c r="BA43" s="20">
        <f t="shared" si="14"/>
        <v>-0.18146254049279301</v>
      </c>
      <c r="BB43" s="20">
        <f t="shared" si="12"/>
        <v>-2.0293428568733303</v>
      </c>
      <c r="BC43" s="22">
        <f t="shared" si="6"/>
        <v>42916</v>
      </c>
      <c r="BD43" s="20">
        <f t="shared" si="8"/>
        <v>-1.3965943209854741</v>
      </c>
      <c r="BE43" s="20">
        <f t="shared" si="9"/>
        <v>-0.63274853588785596</v>
      </c>
    </row>
    <row r="44" spans="1:71" ht="15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H44" s="20">
        <f t="shared" si="2"/>
        <v>-1.1500238445527402</v>
      </c>
      <c r="AI44" s="20">
        <f t="shared" si="10"/>
        <v>-1.2497571238839902E-4</v>
      </c>
      <c r="AJ44" s="20">
        <f t="shared" si="13"/>
        <v>-0.181720283528996</v>
      </c>
      <c r="AK44" s="20">
        <f t="shared" si="13"/>
        <v>-0.120569049526843</v>
      </c>
      <c r="AL44" s="20">
        <f t="shared" si="13"/>
        <v>-9.0531236611031796E-2</v>
      </c>
      <c r="AM44" s="20">
        <f t="shared" si="13"/>
        <v>-9.2917763716728399E-2</v>
      </c>
      <c r="AN44" s="20">
        <f t="shared" si="13"/>
        <v>-0.17041676037051001</v>
      </c>
      <c r="AR44" s="22">
        <f t="shared" si="1"/>
        <v>43008</v>
      </c>
      <c r="AS44" s="20">
        <f t="shared" si="3"/>
        <v>-674.048824247384</v>
      </c>
      <c r="AT44" s="20">
        <f t="shared" si="11"/>
        <v>-1.4131017462198912</v>
      </c>
      <c r="AU44" s="20">
        <f t="shared" si="4"/>
        <v>-0.65628006946649764</v>
      </c>
      <c r="AV44" s="20">
        <f t="shared" si="14"/>
        <v>-1.2497571238839902E-4</v>
      </c>
      <c r="AW44" s="20">
        <f t="shared" si="14"/>
        <v>-0.181720283528996</v>
      </c>
      <c r="AX44" s="20">
        <f t="shared" si="14"/>
        <v>-0.120569049526843</v>
      </c>
      <c r="AY44" s="20">
        <f t="shared" si="14"/>
        <v>-9.0531236611031796E-2</v>
      </c>
      <c r="AZ44" s="20">
        <f t="shared" si="14"/>
        <v>-9.2917763716728399E-2</v>
      </c>
      <c r="BA44" s="20">
        <f t="shared" si="14"/>
        <v>-0.17041676037051001</v>
      </c>
      <c r="BB44" s="20">
        <f t="shared" si="12"/>
        <v>-2.0693818156863886</v>
      </c>
      <c r="BC44" s="22">
        <f t="shared" si="6"/>
        <v>43008</v>
      </c>
      <c r="BD44" s="20">
        <f t="shared" si="8"/>
        <v>-1.4131017462198912</v>
      </c>
      <c r="BE44" s="20">
        <f t="shared" si="9"/>
        <v>-0.65628006946649764</v>
      </c>
    </row>
    <row r="45" spans="1:71" ht="15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H45" s="20">
        <f t="shared" si="2"/>
        <v>-0.97007308030150119</v>
      </c>
      <c r="AI45" s="20">
        <f t="shared" si="10"/>
        <v>-1.4206032289790398E-4</v>
      </c>
      <c r="AJ45" s="20">
        <f t="shared" si="13"/>
        <v>-0.16741012762521601</v>
      </c>
      <c r="AK45" s="20">
        <f t="shared" si="13"/>
        <v>-0.113024725605335</v>
      </c>
      <c r="AL45" s="20">
        <f t="shared" si="13"/>
        <v>-8.6596130751422903E-2</v>
      </c>
      <c r="AM45" s="20">
        <f t="shared" si="13"/>
        <v>-8.6065596600371094E-2</v>
      </c>
      <c r="AN45" s="20">
        <f t="shared" si="13"/>
        <v>-0.155205600114148</v>
      </c>
      <c r="AR45" s="22">
        <f t="shared" si="1"/>
        <v>43100</v>
      </c>
      <c r="AS45" s="20">
        <f t="shared" si="3"/>
        <v>-673.54471879085202</v>
      </c>
      <c r="AT45" s="20">
        <f t="shared" si="11"/>
        <v>-1.2331509819686521</v>
      </c>
      <c r="AU45" s="20">
        <f t="shared" si="4"/>
        <v>-0.60844424101939099</v>
      </c>
      <c r="AV45" s="20">
        <f t="shared" si="14"/>
        <v>-1.4206032289790398E-4</v>
      </c>
      <c r="AW45" s="20">
        <f t="shared" si="14"/>
        <v>-0.16741012762521601</v>
      </c>
      <c r="AX45" s="20">
        <f t="shared" si="14"/>
        <v>-0.113024725605335</v>
      </c>
      <c r="AY45" s="20">
        <f t="shared" si="14"/>
        <v>-8.6596130751422903E-2</v>
      </c>
      <c r="AZ45" s="20">
        <f t="shared" si="14"/>
        <v>-8.6065596600371094E-2</v>
      </c>
      <c r="BA45" s="20">
        <f t="shared" si="14"/>
        <v>-0.155205600114148</v>
      </c>
      <c r="BB45" s="20">
        <f t="shared" si="12"/>
        <v>-1.841595222988043</v>
      </c>
      <c r="BC45" s="22">
        <f t="shared" si="6"/>
        <v>43100</v>
      </c>
      <c r="BD45" s="20">
        <f t="shared" si="8"/>
        <v>-1.2331509819686521</v>
      </c>
      <c r="BE45" s="20">
        <f t="shared" si="9"/>
        <v>-0.60844424101939099</v>
      </c>
    </row>
    <row r="46" spans="1:71" ht="15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H46" s="20">
        <f t="shared" si="2"/>
        <v>-0.75843540065776971</v>
      </c>
      <c r="AI46" s="20">
        <f t="shared" si="10"/>
        <v>-1.0730568924309901E-4</v>
      </c>
      <c r="AJ46" s="20">
        <f t="shared" si="13"/>
        <v>-0.13502041605390699</v>
      </c>
      <c r="AK46" s="20">
        <f t="shared" si="13"/>
        <v>-9.2362308243868499E-2</v>
      </c>
      <c r="AL46" s="20">
        <f t="shared" si="13"/>
        <v>-7.3971045883628503E-2</v>
      </c>
      <c r="AM46" s="20">
        <f t="shared" si="13"/>
        <v>-7.5369074683773601E-2</v>
      </c>
      <c r="AN46" s="20">
        <f t="shared" si="13"/>
        <v>-0.135274903326638</v>
      </c>
      <c r="AR46" s="22">
        <f t="shared" si="1"/>
        <v>43190</v>
      </c>
      <c r="AS46" s="20">
        <f t="shared" si="3"/>
        <v>-674.77798259037195</v>
      </c>
      <c r="AT46" s="20">
        <f t="shared" si="11"/>
        <v>-1.0215133023249208</v>
      </c>
      <c r="AU46" s="20">
        <f t="shared" si="4"/>
        <v>-0.51210505388105876</v>
      </c>
      <c r="AV46" s="20">
        <f t="shared" si="14"/>
        <v>-1.0730568924309901E-4</v>
      </c>
      <c r="AW46" s="20">
        <f t="shared" si="14"/>
        <v>-0.13502041605390699</v>
      </c>
      <c r="AX46" s="20">
        <f t="shared" si="14"/>
        <v>-9.2362308243868499E-2</v>
      </c>
      <c r="AY46" s="20">
        <f t="shared" si="14"/>
        <v>-7.3971045883628503E-2</v>
      </c>
      <c r="AZ46" s="20">
        <f t="shared" si="14"/>
        <v>-7.5369074683773601E-2</v>
      </c>
      <c r="BA46" s="20">
        <f t="shared" si="14"/>
        <v>-0.135274903326638</v>
      </c>
      <c r="BB46" s="20">
        <f t="shared" si="12"/>
        <v>-1.5336183562059795</v>
      </c>
      <c r="BC46" s="22">
        <f t="shared" si="6"/>
        <v>43190</v>
      </c>
      <c r="BD46" s="20">
        <f t="shared" si="8"/>
        <v>-1.0215133023249208</v>
      </c>
      <c r="BE46" s="20">
        <f t="shared" si="9"/>
        <v>-0.51210505388105876</v>
      </c>
    </row>
    <row r="47" spans="1:71" ht="15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H47" s="20">
        <f t="shared" si="2"/>
        <v>-0.46991990566611602</v>
      </c>
      <c r="AI47" s="20">
        <f t="shared" si="10"/>
        <v>-7.5683923006995745E-5</v>
      </c>
      <c r="AJ47" s="20">
        <f t="shared" si="13"/>
        <v>-0.103671938199821</v>
      </c>
      <c r="AK47" s="20">
        <f t="shared" si="13"/>
        <v>-7.6267469598501905E-2</v>
      </c>
      <c r="AL47" s="20">
        <f t="shared" si="13"/>
        <v>-6.3303715445336597E-2</v>
      </c>
      <c r="AM47" s="20">
        <f t="shared" si="13"/>
        <v>-6.4787411656016702E-2</v>
      </c>
      <c r="AN47" s="20">
        <f t="shared" si="13"/>
        <v>-0.113833555497084</v>
      </c>
      <c r="AR47" s="22">
        <f t="shared" si="1"/>
        <v>43281</v>
      </c>
      <c r="AS47" s="20">
        <f t="shared" si="3"/>
        <v>-672.59534851452804</v>
      </c>
      <c r="AT47" s="20">
        <f t="shared" si="11"/>
        <v>-0.73299780733326703</v>
      </c>
      <c r="AU47" s="20">
        <f t="shared" si="4"/>
        <v>-0.4219397743197672</v>
      </c>
      <c r="AV47" s="20">
        <f t="shared" si="14"/>
        <v>-7.5683923006995745E-5</v>
      </c>
      <c r="AW47" s="20">
        <f t="shared" si="14"/>
        <v>-0.103671938199821</v>
      </c>
      <c r="AX47" s="20">
        <f t="shared" si="14"/>
        <v>-7.6267469598501905E-2</v>
      </c>
      <c r="AY47" s="20">
        <f t="shared" si="14"/>
        <v>-6.3303715445336597E-2</v>
      </c>
      <c r="AZ47" s="20">
        <f t="shared" si="14"/>
        <v>-6.4787411656016702E-2</v>
      </c>
      <c r="BA47" s="20">
        <f t="shared" si="14"/>
        <v>-0.113833555497084</v>
      </c>
      <c r="BB47" s="20">
        <f t="shared" si="12"/>
        <v>-1.1549375816530343</v>
      </c>
      <c r="BC47" s="22">
        <f t="shared" si="6"/>
        <v>43281</v>
      </c>
      <c r="BD47" s="20">
        <f t="shared" si="8"/>
        <v>-0.73299780733326703</v>
      </c>
      <c r="BE47" s="20">
        <f t="shared" si="9"/>
        <v>-0.4219397743197672</v>
      </c>
    </row>
    <row r="48" spans="1:71" ht="15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H48" s="20">
        <f t="shared" si="2"/>
        <v>-0.38023450366658829</v>
      </c>
      <c r="AI48" s="20">
        <f t="shared" si="10"/>
        <v>-4.6481674507468025E-5</v>
      </c>
      <c r="AJ48" s="20">
        <f t="shared" si="13"/>
        <v>-6.5704606404808297E-2</v>
      </c>
      <c r="AK48" s="20">
        <f t="shared" si="13"/>
        <v>-4.8055403935239403E-2</v>
      </c>
      <c r="AL48" s="20">
        <f t="shared" si="13"/>
        <v>-4.6609347620220502E-2</v>
      </c>
      <c r="AM48" s="20">
        <f t="shared" si="13"/>
        <v>-4.9541698992250499E-2</v>
      </c>
      <c r="AN48" s="20">
        <f t="shared" si="13"/>
        <v>-8.8974499934295306E-2</v>
      </c>
      <c r="AR48" s="22">
        <f t="shared" si="1"/>
        <v>43373</v>
      </c>
      <c r="AS48" s="20">
        <f t="shared" si="3"/>
        <v>-673.20780009636803</v>
      </c>
      <c r="AT48" s="20">
        <f t="shared" si="11"/>
        <v>-0.64331240533373935</v>
      </c>
      <c r="AU48" s="20">
        <f t="shared" si="4"/>
        <v>-0.2989320385613215</v>
      </c>
      <c r="AV48" s="20">
        <f t="shared" si="14"/>
        <v>-4.6481674507468025E-5</v>
      </c>
      <c r="AW48" s="20">
        <f t="shared" si="14"/>
        <v>-6.5704606404808297E-2</v>
      </c>
      <c r="AX48" s="20">
        <f t="shared" si="14"/>
        <v>-4.8055403935239403E-2</v>
      </c>
      <c r="AY48" s="20">
        <f t="shared" si="14"/>
        <v>-4.6609347620220502E-2</v>
      </c>
      <c r="AZ48" s="20">
        <f t="shared" si="14"/>
        <v>-4.9541698992250499E-2</v>
      </c>
      <c r="BA48" s="20">
        <f t="shared" si="14"/>
        <v>-8.8974499934295306E-2</v>
      </c>
      <c r="BB48" s="20">
        <f t="shared" si="12"/>
        <v>-0.94224444389506079</v>
      </c>
      <c r="BC48" s="22">
        <f t="shared" si="6"/>
        <v>43373</v>
      </c>
      <c r="BD48" s="20">
        <f t="shared" si="8"/>
        <v>-0.64331240533373935</v>
      </c>
      <c r="BE48" s="20">
        <f t="shared" si="9"/>
        <v>-0.2989320385613215</v>
      </c>
    </row>
    <row r="49" spans="1:57" ht="15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H49" s="20">
        <f t="shared" si="2"/>
        <v>-0.24803109967536666</v>
      </c>
      <c r="AI49" s="20">
        <f t="shared" si="10"/>
        <v>-2.7255200898718518E-5</v>
      </c>
      <c r="AJ49" s="20">
        <f t="shared" ref="AJ49:AN80" si="15">Z49</f>
        <v>-3.9867831430474697E-2</v>
      </c>
      <c r="AK49" s="20">
        <f t="shared" si="15"/>
        <v>-2.4150993887484901E-2</v>
      </c>
      <c r="AL49" s="20">
        <f t="shared" si="15"/>
        <v>-2.7194925005598201E-2</v>
      </c>
      <c r="AM49" s="20">
        <f t="shared" si="15"/>
        <v>-3.5442723346814899E-2</v>
      </c>
      <c r="AN49" s="20">
        <f t="shared" si="15"/>
        <v>-6.2493088971133197E-2</v>
      </c>
      <c r="AR49" s="22">
        <f t="shared" si="1"/>
        <v>43465</v>
      </c>
      <c r="AS49" s="20">
        <f t="shared" si="3"/>
        <v>-673.35041160380001</v>
      </c>
      <c r="AT49" s="20">
        <f t="shared" si="11"/>
        <v>-0.51110900134251769</v>
      </c>
      <c r="AU49" s="20">
        <f t="shared" si="4"/>
        <v>-0.18917681784240462</v>
      </c>
      <c r="AV49" s="20">
        <f t="shared" si="14"/>
        <v>-2.7255200898718518E-5</v>
      </c>
      <c r="AW49" s="20">
        <f t="shared" si="14"/>
        <v>-3.9867831430474697E-2</v>
      </c>
      <c r="AX49" s="20">
        <f t="shared" si="14"/>
        <v>-2.4150993887484901E-2</v>
      </c>
      <c r="AY49" s="20">
        <f t="shared" si="14"/>
        <v>-2.7194925005598201E-2</v>
      </c>
      <c r="AZ49" s="20">
        <f t="shared" si="14"/>
        <v>-3.5442723346814899E-2</v>
      </c>
      <c r="BA49" s="20">
        <f t="shared" si="14"/>
        <v>-6.2493088971133197E-2</v>
      </c>
      <c r="BB49" s="20">
        <f t="shared" si="12"/>
        <v>-0.70028581918492228</v>
      </c>
      <c r="BC49" s="22">
        <f t="shared" si="6"/>
        <v>43465</v>
      </c>
      <c r="BD49" s="20">
        <f t="shared" si="8"/>
        <v>-0.51110900134251769</v>
      </c>
      <c r="BE49" s="20">
        <f t="shared" si="9"/>
        <v>-0.18917681784240462</v>
      </c>
    </row>
    <row r="50" spans="1:57" ht="15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H50" s="20">
        <f t="shared" si="2"/>
        <v>-0.21419045656040595</v>
      </c>
      <c r="AI50" s="20">
        <f t="shared" si="10"/>
        <v>-5.4222749698864854E-5</v>
      </c>
      <c r="AJ50" s="20">
        <f t="shared" si="15"/>
        <v>-3.9886104818283502E-2</v>
      </c>
      <c r="AK50" s="20">
        <f t="shared" si="15"/>
        <v>-1.9969382699968102E-2</v>
      </c>
      <c r="AL50" s="20">
        <f t="shared" si="15"/>
        <v>-1.79228264389324E-2</v>
      </c>
      <c r="AM50" s="20">
        <f t="shared" si="15"/>
        <v>-2.4403954293010101E-2</v>
      </c>
      <c r="AN50" s="20">
        <f t="shared" si="15"/>
        <v>-3.9581540442546699E-2</v>
      </c>
      <c r="AR50" s="22">
        <f t="shared" si="1"/>
        <v>43555</v>
      </c>
      <c r="AS50" s="20">
        <f t="shared" si="3"/>
        <v>-671.96239966833195</v>
      </c>
      <c r="AT50" s="20">
        <f t="shared" si="11"/>
        <v>-0.47726835822755698</v>
      </c>
      <c r="AU50" s="20">
        <f t="shared" si="4"/>
        <v>-0.14181803144243965</v>
      </c>
      <c r="AV50" s="20">
        <f t="shared" si="14"/>
        <v>-5.4222749698864854E-5</v>
      </c>
      <c r="AW50" s="20">
        <f t="shared" si="14"/>
        <v>-3.9886104818283502E-2</v>
      </c>
      <c r="AX50" s="20">
        <f t="shared" si="14"/>
        <v>-1.9969382699968102E-2</v>
      </c>
      <c r="AY50" s="20">
        <f t="shared" si="14"/>
        <v>-1.79228264389324E-2</v>
      </c>
      <c r="AZ50" s="20">
        <f t="shared" si="14"/>
        <v>-2.4403954293010101E-2</v>
      </c>
      <c r="BA50" s="20">
        <f t="shared" si="14"/>
        <v>-3.9581540442546699E-2</v>
      </c>
      <c r="BB50" s="20">
        <f t="shared" si="12"/>
        <v>-0.61908638966999663</v>
      </c>
      <c r="BC50" s="22">
        <f t="shared" si="6"/>
        <v>43555</v>
      </c>
      <c r="BD50" s="20">
        <f t="shared" si="8"/>
        <v>-0.47726835822755698</v>
      </c>
      <c r="BE50" s="20">
        <f t="shared" si="9"/>
        <v>-0.14181803144243965</v>
      </c>
    </row>
    <row r="51" spans="1:57" ht="15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H51" s="20">
        <f t="shared" si="2"/>
        <v>-9.8934170925098389E-2</v>
      </c>
      <c r="AI51" s="20">
        <f t="shared" si="10"/>
        <v>-3.1476196438930296E-5</v>
      </c>
      <c r="AJ51" s="20">
        <f t="shared" si="15"/>
        <v>-2.08848347349627E-2</v>
      </c>
      <c r="AK51" s="20">
        <f t="shared" si="15"/>
        <v>-2.9236774044592798E-3</v>
      </c>
      <c r="AL51" s="20">
        <f t="shared" si="15"/>
        <v>4.7294768625243599E-4</v>
      </c>
      <c r="AM51" s="20">
        <f t="shared" si="15"/>
        <v>-4.3195913952870698E-3</v>
      </c>
      <c r="AN51" s="20">
        <f t="shared" si="15"/>
        <v>-9.39168711271199E-3</v>
      </c>
      <c r="AR51" s="22">
        <f t="shared" si="1"/>
        <v>43646</v>
      </c>
      <c r="AS51" s="20">
        <f t="shared" si="3"/>
        <v>-674.43650133760002</v>
      </c>
      <c r="AT51" s="20">
        <f t="shared" si="11"/>
        <v>-0.36201207259224938</v>
      </c>
      <c r="AU51" s="20">
        <f t="shared" si="4"/>
        <v>-3.707831915760753E-2</v>
      </c>
      <c r="AV51" s="20">
        <f t="shared" si="14"/>
        <v>-3.1476196438930296E-5</v>
      </c>
      <c r="AW51" s="20">
        <f t="shared" si="14"/>
        <v>-2.08848347349627E-2</v>
      </c>
      <c r="AX51" s="20">
        <f t="shared" si="14"/>
        <v>-2.9236774044592798E-3</v>
      </c>
      <c r="AY51" s="20">
        <f t="shared" si="14"/>
        <v>4.7294768625243599E-4</v>
      </c>
      <c r="AZ51" s="20">
        <f t="shared" si="14"/>
        <v>-4.3195913952870698E-3</v>
      </c>
      <c r="BA51" s="20">
        <f t="shared" si="14"/>
        <v>-9.39168711271199E-3</v>
      </c>
      <c r="BB51" s="20">
        <f t="shared" si="12"/>
        <v>-0.39909039174985689</v>
      </c>
      <c r="BC51" s="22">
        <f t="shared" si="6"/>
        <v>43646</v>
      </c>
      <c r="BD51" s="20">
        <f t="shared" si="8"/>
        <v>-0.36201207259224938</v>
      </c>
      <c r="BE51" s="20">
        <f t="shared" si="9"/>
        <v>-3.707831915760753E-2</v>
      </c>
    </row>
    <row r="52" spans="1:57" ht="15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H52" s="20">
        <f t="shared" si="2"/>
        <v>-6.9910720693561648E-2</v>
      </c>
      <c r="AI52" s="20">
        <f t="shared" si="10"/>
        <v>-6.5318092476091591E-5</v>
      </c>
      <c r="AJ52" s="20">
        <f t="shared" si="15"/>
        <v>-2.7307998285793399E-2</v>
      </c>
      <c r="AK52" s="20">
        <f t="shared" si="15"/>
        <v>-1.3598765230252901E-2</v>
      </c>
      <c r="AL52" s="20">
        <f t="shared" si="15"/>
        <v>-1.8035746339773501E-3</v>
      </c>
      <c r="AM52" s="20">
        <f t="shared" si="15"/>
        <v>-2.65998134813949E-4</v>
      </c>
      <c r="AN52" s="20">
        <f t="shared" si="15"/>
        <v>1.8478681498023699E-2</v>
      </c>
      <c r="AR52" s="22">
        <f t="shared" si="1"/>
        <v>43738</v>
      </c>
      <c r="AS52" s="20">
        <f t="shared" si="3"/>
        <v>-674.318248265492</v>
      </c>
      <c r="AT52" s="20">
        <f t="shared" si="11"/>
        <v>-0.33298862236071264</v>
      </c>
      <c r="AU52" s="20">
        <f t="shared" si="4"/>
        <v>-2.4562972879289994E-2</v>
      </c>
      <c r="AV52" s="20">
        <f t="shared" si="14"/>
        <v>-6.5318092476091591E-5</v>
      </c>
      <c r="AW52" s="20">
        <f t="shared" si="14"/>
        <v>-2.7307998285793399E-2</v>
      </c>
      <c r="AX52" s="20">
        <f t="shared" si="14"/>
        <v>-1.3598765230252901E-2</v>
      </c>
      <c r="AY52" s="20">
        <f t="shared" si="14"/>
        <v>-1.8035746339773501E-3</v>
      </c>
      <c r="AZ52" s="20">
        <f t="shared" si="14"/>
        <v>-2.65998134813949E-4</v>
      </c>
      <c r="BA52" s="20">
        <f t="shared" si="14"/>
        <v>1.8478681498023699E-2</v>
      </c>
      <c r="BB52" s="20">
        <f t="shared" si="12"/>
        <v>-0.35755159524000263</v>
      </c>
      <c r="BC52" s="22">
        <f t="shared" si="6"/>
        <v>43738</v>
      </c>
      <c r="BD52" s="20">
        <f t="shared" si="8"/>
        <v>-0.33298862236071264</v>
      </c>
      <c r="BE52" s="20">
        <f t="shared" si="9"/>
        <v>-2.4562972879289994E-2</v>
      </c>
    </row>
    <row r="53" spans="1:57" ht="15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H53" s="20">
        <f t="shared" si="2"/>
        <v>-5.5342577932255659E-2</v>
      </c>
      <c r="AI53" s="20">
        <f t="shared" si="10"/>
        <v>-6.7998859310539712E-5</v>
      </c>
      <c r="AJ53" s="20">
        <f t="shared" si="15"/>
        <v>-9.5509400501666408E-3</v>
      </c>
      <c r="AK53" s="20">
        <f t="shared" si="15"/>
        <v>-7.6935420395734004E-3</v>
      </c>
      <c r="AL53" s="20">
        <f t="shared" si="15"/>
        <v>5.4852190344465996E-3</v>
      </c>
      <c r="AM53" s="20">
        <f t="shared" si="15"/>
        <v>9.8516833083230598E-3</v>
      </c>
      <c r="AN53" s="20">
        <f t="shared" si="15"/>
        <v>4.9150103446201902E-2</v>
      </c>
      <c r="AR53" s="22">
        <f t="shared" si="1"/>
        <v>43830</v>
      </c>
      <c r="AS53" s="20">
        <f t="shared" si="3"/>
        <v>-676.40248388790405</v>
      </c>
      <c r="AT53" s="20">
        <f t="shared" si="11"/>
        <v>-0.31842047959940667</v>
      </c>
      <c r="AU53" s="20">
        <f t="shared" si="4"/>
        <v>4.7174524839920982E-2</v>
      </c>
      <c r="AV53" s="20">
        <f t="shared" si="14"/>
        <v>-6.7998859310539712E-5</v>
      </c>
      <c r="AW53" s="20">
        <f t="shared" si="14"/>
        <v>-9.5509400501666408E-3</v>
      </c>
      <c r="AX53" s="20">
        <f t="shared" si="14"/>
        <v>-7.6935420395734004E-3</v>
      </c>
      <c r="AY53" s="20">
        <f t="shared" si="14"/>
        <v>5.4852190344465996E-3</v>
      </c>
      <c r="AZ53" s="20">
        <f t="shared" si="14"/>
        <v>9.8516833083230598E-3</v>
      </c>
      <c r="BA53" s="20">
        <f t="shared" si="14"/>
        <v>4.9150103446201902E-2</v>
      </c>
      <c r="BB53" s="20">
        <f t="shared" si="12"/>
        <v>-0.27124595475948571</v>
      </c>
      <c r="BC53" s="22">
        <f t="shared" si="6"/>
        <v>43830</v>
      </c>
      <c r="BD53" s="20">
        <f t="shared" si="8"/>
        <v>-0.31842047959940667</v>
      </c>
      <c r="BE53" s="20">
        <f t="shared" si="9"/>
        <v>4.7174524839920982E-2</v>
      </c>
    </row>
    <row r="54" spans="1:57" ht="15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H54" s="20">
        <f t="shared" si="2"/>
        <v>-0.70307913765596441</v>
      </c>
      <c r="AI54" s="20">
        <f t="shared" si="10"/>
        <v>-1.2752161074499802E-4</v>
      </c>
      <c r="AJ54" s="20">
        <f t="shared" si="15"/>
        <v>-2.9376764224941999E-2</v>
      </c>
      <c r="AK54" s="20">
        <f t="shared" si="15"/>
        <v>-2.1628804574957101E-2</v>
      </c>
      <c r="AL54" s="20">
        <f t="shared" si="15"/>
        <v>-4.7528725078955798E-3</v>
      </c>
      <c r="AM54" s="20">
        <f t="shared" si="15"/>
        <v>5.8989901304045203E-3</v>
      </c>
      <c r="AN54" s="20">
        <f t="shared" si="15"/>
        <v>7.4431128806088195E-2</v>
      </c>
      <c r="AR54" s="22">
        <f t="shared" si="1"/>
        <v>43921</v>
      </c>
      <c r="AS54" s="20">
        <f t="shared" si="3"/>
        <v>-683.27542954407602</v>
      </c>
      <c r="AT54" s="20">
        <f t="shared" si="11"/>
        <v>-0.96615703932311536</v>
      </c>
      <c r="AU54" s="20">
        <f t="shared" si="4"/>
        <v>2.4444156017953043E-2</v>
      </c>
      <c r="AV54" s="20">
        <f t="shared" si="14"/>
        <v>-1.2752161074499802E-4</v>
      </c>
      <c r="AW54" s="20">
        <f t="shared" si="14"/>
        <v>-2.9376764224941999E-2</v>
      </c>
      <c r="AX54" s="20">
        <f t="shared" si="14"/>
        <v>-2.1628804574957101E-2</v>
      </c>
      <c r="AY54" s="20">
        <f t="shared" si="14"/>
        <v>-4.7528725078955798E-3</v>
      </c>
      <c r="AZ54" s="20">
        <f t="shared" si="14"/>
        <v>5.8989901304045203E-3</v>
      </c>
      <c r="BA54" s="20">
        <f t="shared" si="14"/>
        <v>7.4431128806088195E-2</v>
      </c>
      <c r="BB54" s="20">
        <f t="shared" si="12"/>
        <v>-0.94171288330516234</v>
      </c>
      <c r="BC54" s="22">
        <f t="shared" si="6"/>
        <v>43921</v>
      </c>
      <c r="BD54" s="20">
        <f t="shared" si="8"/>
        <v>-0.96615703932311536</v>
      </c>
      <c r="BE54" s="20">
        <f t="shared" si="9"/>
        <v>2.4444156017953043E-2</v>
      </c>
    </row>
    <row r="55" spans="1:57" ht="15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H55" s="20">
        <f t="shared" si="2"/>
        <v>-1.6290165768556528</v>
      </c>
      <c r="AI55" s="20">
        <f t="shared" si="10"/>
        <v>-2.2013719215535841E-4</v>
      </c>
      <c r="AJ55" s="20">
        <f t="shared" si="15"/>
        <v>-6.3052025211483606E-2</v>
      </c>
      <c r="AK55" s="20">
        <f t="shared" si="15"/>
        <v>-4.6170281127374799E-2</v>
      </c>
      <c r="AL55" s="20">
        <f t="shared" si="15"/>
        <v>-1.8237688732476401E-2</v>
      </c>
      <c r="AM55" s="20">
        <f t="shared" si="15"/>
        <v>-4.3142506301073599E-3</v>
      </c>
      <c r="AN55" s="20">
        <f t="shared" si="15"/>
        <v>9.1369272154180003E-2</v>
      </c>
      <c r="AR55" s="22">
        <f t="shared" si="1"/>
        <v>44012</v>
      </c>
      <c r="AS55" s="20">
        <f t="shared" si="3"/>
        <v>-692.269681924628</v>
      </c>
      <c r="AT55" s="20">
        <f t="shared" si="11"/>
        <v>-1.8920944785228038</v>
      </c>
      <c r="AU55" s="20">
        <f t="shared" si="4"/>
        <v>-4.0625110739417519E-2</v>
      </c>
      <c r="AV55" s="20">
        <f t="shared" si="14"/>
        <v>-2.2013719215535841E-4</v>
      </c>
      <c r="AW55" s="20">
        <f t="shared" si="14"/>
        <v>-6.3052025211483606E-2</v>
      </c>
      <c r="AX55" s="20">
        <f t="shared" si="14"/>
        <v>-4.6170281127374799E-2</v>
      </c>
      <c r="AY55" s="20">
        <f t="shared" si="14"/>
        <v>-1.8237688732476401E-2</v>
      </c>
      <c r="AZ55" s="20">
        <f t="shared" si="14"/>
        <v>-4.3142506301073599E-3</v>
      </c>
      <c r="BA55" s="20">
        <f t="shared" si="14"/>
        <v>9.1369272154180003E-2</v>
      </c>
      <c r="BB55" s="20">
        <f t="shared" si="12"/>
        <v>-1.9327195892622213</v>
      </c>
      <c r="BC55" s="22">
        <f t="shared" si="6"/>
        <v>44012</v>
      </c>
      <c r="BD55" s="20">
        <f t="shared" si="8"/>
        <v>-1.8920944785228038</v>
      </c>
      <c r="BE55" s="20">
        <f t="shared" si="9"/>
        <v>-4.0625110739417519E-2</v>
      </c>
    </row>
    <row r="56" spans="1:57" ht="15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H56" s="20">
        <f t="shared" si="2"/>
        <v>-2.7894350464501221</v>
      </c>
      <c r="AI56" s="20">
        <f t="shared" si="10"/>
        <v>-3.5815337000775246E-4</v>
      </c>
      <c r="AJ56" s="20">
        <f t="shared" si="15"/>
        <v>-0.11422292450152299</v>
      </c>
      <c r="AK56" s="20">
        <f t="shared" si="15"/>
        <v>-8.0683042514258105E-2</v>
      </c>
      <c r="AL56" s="20">
        <f t="shared" si="15"/>
        <v>-4.28316556914859E-2</v>
      </c>
      <c r="AM56" s="20">
        <f t="shared" si="15"/>
        <v>-2.0103372064856701E-2</v>
      </c>
      <c r="AN56" s="20">
        <f t="shared" si="15"/>
        <v>9.6271723819644606E-2</v>
      </c>
      <c r="AR56" s="22">
        <f t="shared" si="1"/>
        <v>44104</v>
      </c>
      <c r="AS56" s="20">
        <f t="shared" si="3"/>
        <v>-701.00772685183995</v>
      </c>
      <c r="AT56" s="20">
        <f t="shared" si="11"/>
        <v>-3.0525129481172733</v>
      </c>
      <c r="AU56" s="20">
        <f t="shared" si="4"/>
        <v>-0.1619274243224868</v>
      </c>
      <c r="AV56" s="20">
        <f t="shared" si="14"/>
        <v>-3.5815337000775246E-4</v>
      </c>
      <c r="AW56" s="20">
        <f t="shared" si="14"/>
        <v>-0.11422292450152299</v>
      </c>
      <c r="AX56" s="20">
        <f t="shared" si="14"/>
        <v>-8.0683042514258105E-2</v>
      </c>
      <c r="AY56" s="20">
        <f t="shared" si="14"/>
        <v>-4.28316556914859E-2</v>
      </c>
      <c r="AZ56" s="20">
        <f t="shared" si="14"/>
        <v>-2.0103372064856701E-2</v>
      </c>
      <c r="BA56" s="20">
        <f t="shared" si="14"/>
        <v>9.6271723819644606E-2</v>
      </c>
      <c r="BB56" s="20">
        <f t="shared" si="12"/>
        <v>-3.2144403724397601</v>
      </c>
      <c r="BC56" s="22">
        <f t="shared" si="6"/>
        <v>44104</v>
      </c>
      <c r="BD56" s="20">
        <f t="shared" si="8"/>
        <v>-3.0525129481172733</v>
      </c>
      <c r="BE56" s="20">
        <f t="shared" si="9"/>
        <v>-0.1619274243224868</v>
      </c>
    </row>
    <row r="57" spans="1:57" ht="15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H57" s="20">
        <f t="shared" si="2"/>
        <v>-3.8081810663208584</v>
      </c>
      <c r="AI57" s="20">
        <f t="shared" si="10"/>
        <v>-5.3133762229639811E-4</v>
      </c>
      <c r="AJ57" s="20">
        <f t="shared" si="15"/>
        <v>-0.165583122678402</v>
      </c>
      <c r="AK57" s="20">
        <f t="shared" si="15"/>
        <v>-0.119676387229494</v>
      </c>
      <c r="AL57" s="20">
        <f t="shared" si="15"/>
        <v>-6.5645440085725995E-2</v>
      </c>
      <c r="AM57" s="20">
        <f t="shared" si="15"/>
        <v>-3.9380636630289401E-2</v>
      </c>
      <c r="AN57" s="20">
        <f t="shared" si="15"/>
        <v>9.2182665593472796E-2</v>
      </c>
      <c r="AR57" s="22">
        <f t="shared" si="1"/>
        <v>44196</v>
      </c>
      <c r="AS57" s="20">
        <f t="shared" si="3"/>
        <v>-702.71238244948802</v>
      </c>
      <c r="AT57" s="20">
        <f t="shared" si="11"/>
        <v>-4.0712589679880091</v>
      </c>
      <c r="AU57" s="20">
        <f t="shared" si="4"/>
        <v>-0.29863425865273496</v>
      </c>
      <c r="AV57" s="20">
        <f t="shared" si="14"/>
        <v>-5.3133762229639811E-4</v>
      </c>
      <c r="AW57" s="20">
        <f t="shared" si="14"/>
        <v>-0.165583122678402</v>
      </c>
      <c r="AX57" s="20">
        <f t="shared" si="14"/>
        <v>-0.119676387229494</v>
      </c>
      <c r="AY57" s="20">
        <f t="shared" si="14"/>
        <v>-6.5645440085725995E-2</v>
      </c>
      <c r="AZ57" s="20">
        <f t="shared" si="14"/>
        <v>-3.9380636630289401E-2</v>
      </c>
      <c r="BA57" s="20">
        <f t="shared" si="14"/>
        <v>9.2182665593472796E-2</v>
      </c>
      <c r="BB57" s="20">
        <f t="shared" si="12"/>
        <v>-4.3698932266407438</v>
      </c>
      <c r="BC57" s="22">
        <f t="shared" si="6"/>
        <v>44196</v>
      </c>
      <c r="BD57" s="20">
        <f t="shared" si="8"/>
        <v>-4.0712589679880091</v>
      </c>
      <c r="BE57" s="20">
        <f t="shared" si="9"/>
        <v>-0.29863425865273496</v>
      </c>
    </row>
    <row r="58" spans="1:57" ht="15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H58" s="20">
        <f t="shared" si="2"/>
        <v>-4.0433296728119723</v>
      </c>
      <c r="AI58" s="20">
        <f t="shared" si="10"/>
        <v>-6.5091842366737918E-4</v>
      </c>
      <c r="AJ58" s="20">
        <f t="shared" si="15"/>
        <v>-0.20245027743352101</v>
      </c>
      <c r="AK58" s="20">
        <f t="shared" si="15"/>
        <v>-0.16029487924100799</v>
      </c>
      <c r="AL58" s="20">
        <f t="shared" si="15"/>
        <v>-9.4678276874803804E-2</v>
      </c>
      <c r="AM58" s="20">
        <f t="shared" si="15"/>
        <v>-6.1298714216150199E-2</v>
      </c>
      <c r="AN58" s="20">
        <f t="shared" si="15"/>
        <v>7.5258484429157405E-2</v>
      </c>
      <c r="AR58" s="22">
        <f t="shared" si="1"/>
        <v>44286</v>
      </c>
      <c r="AS58" s="20">
        <f t="shared" si="3"/>
        <v>-702.95539691041597</v>
      </c>
      <c r="AT58" s="20">
        <f t="shared" si="11"/>
        <v>-4.306407574479123</v>
      </c>
      <c r="AU58" s="20">
        <f t="shared" si="4"/>
        <v>-0.44411458175999297</v>
      </c>
      <c r="AV58" s="20">
        <f t="shared" si="14"/>
        <v>-6.5091842366737918E-4</v>
      </c>
      <c r="AW58" s="20">
        <f t="shared" si="14"/>
        <v>-0.20245027743352101</v>
      </c>
      <c r="AX58" s="20">
        <f t="shared" si="14"/>
        <v>-0.16029487924100799</v>
      </c>
      <c r="AY58" s="20">
        <f t="shared" si="14"/>
        <v>-9.4678276874803804E-2</v>
      </c>
      <c r="AZ58" s="20">
        <f t="shared" si="14"/>
        <v>-6.1298714216150199E-2</v>
      </c>
      <c r="BA58" s="20">
        <f t="shared" si="14"/>
        <v>7.5258484429157405E-2</v>
      </c>
      <c r="BB58" s="20">
        <f t="shared" si="12"/>
        <v>-4.750522156239116</v>
      </c>
      <c r="BC58" s="22">
        <f t="shared" si="6"/>
        <v>44286</v>
      </c>
      <c r="BD58" s="20">
        <f t="shared" si="8"/>
        <v>-4.306407574479123</v>
      </c>
      <c r="BE58" s="20">
        <f t="shared" si="9"/>
        <v>-0.44411458175999297</v>
      </c>
    </row>
    <row r="59" spans="1:57" ht="15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H59" s="20">
        <f t="shared" si="2"/>
        <v>-2.5746155951700724</v>
      </c>
      <c r="AI59" s="20">
        <f t="shared" si="10"/>
        <v>-6.1390515873481575E-4</v>
      </c>
      <c r="AJ59" s="20">
        <f t="shared" si="15"/>
        <v>-0.13909877351495201</v>
      </c>
      <c r="AK59" s="20">
        <f t="shared" si="15"/>
        <v>-0.140517376698265</v>
      </c>
      <c r="AL59" s="20">
        <f t="shared" si="15"/>
        <v>-8.6574930956558105E-2</v>
      </c>
      <c r="AM59" s="20">
        <f t="shared" si="15"/>
        <v>-6.1320638894409099E-2</v>
      </c>
      <c r="AN59" s="20">
        <f t="shared" si="15"/>
        <v>6.4912006661704602E-2</v>
      </c>
      <c r="AR59" s="22">
        <f t="shared" si="1"/>
        <v>44377</v>
      </c>
      <c r="AS59" s="20">
        <f t="shared" si="3"/>
        <v>-692.20258863454796</v>
      </c>
      <c r="AT59" s="20">
        <f t="shared" si="11"/>
        <v>-2.8376934968372236</v>
      </c>
      <c r="AU59" s="20">
        <f t="shared" si="4"/>
        <v>-0.36321361856121442</v>
      </c>
      <c r="AV59" s="20">
        <f t="shared" si="14"/>
        <v>-6.1390515873481575E-4</v>
      </c>
      <c r="AW59" s="20">
        <f t="shared" si="14"/>
        <v>-0.13909877351495201</v>
      </c>
      <c r="AX59" s="20">
        <f t="shared" si="14"/>
        <v>-0.140517376698265</v>
      </c>
      <c r="AY59" s="20">
        <f t="shared" si="14"/>
        <v>-8.6574930956558105E-2</v>
      </c>
      <c r="AZ59" s="20">
        <f t="shared" si="14"/>
        <v>-6.1320638894409099E-2</v>
      </c>
      <c r="BA59" s="20">
        <f t="shared" si="14"/>
        <v>6.4912006661704602E-2</v>
      </c>
      <c r="BB59" s="20">
        <f t="shared" si="12"/>
        <v>-3.2009071153984379</v>
      </c>
      <c r="BC59" s="22">
        <f t="shared" si="6"/>
        <v>44377</v>
      </c>
      <c r="BD59" s="20">
        <f t="shared" si="8"/>
        <v>-2.8376934968372236</v>
      </c>
      <c r="BE59" s="20">
        <f t="shared" si="9"/>
        <v>-0.36321361856121442</v>
      </c>
    </row>
    <row r="60" spans="1:57" ht="15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H60" s="20">
        <f t="shared" si="2"/>
        <v>-1.3752412490961836</v>
      </c>
      <c r="AI60" s="20">
        <f t="shared" si="10"/>
        <v>-5.595274878392565E-4</v>
      </c>
      <c r="AJ60" s="20">
        <f t="shared" si="15"/>
        <v>-7.1576560745999301E-2</v>
      </c>
      <c r="AK60" s="20">
        <f t="shared" si="15"/>
        <v>-0.11813577768019699</v>
      </c>
      <c r="AL60" s="20">
        <f t="shared" si="15"/>
        <v>-7.9233102119801196E-2</v>
      </c>
      <c r="AM60" s="20">
        <f t="shared" si="15"/>
        <v>-6.3387910838940201E-2</v>
      </c>
      <c r="AN60" s="20">
        <f t="shared" si="15"/>
        <v>5.6247293523193499E-2</v>
      </c>
      <c r="AR60" s="22">
        <f t="shared" si="1"/>
        <v>44469</v>
      </c>
      <c r="AS60" s="20">
        <f t="shared" si="3"/>
        <v>-688.24050734434002</v>
      </c>
      <c r="AT60" s="20">
        <f t="shared" si="11"/>
        <v>-1.6383191507633346</v>
      </c>
      <c r="AU60" s="20">
        <f t="shared" si="4"/>
        <v>-0.27664558534958339</v>
      </c>
      <c r="AV60" s="20">
        <f t="shared" si="14"/>
        <v>-5.595274878392565E-4</v>
      </c>
      <c r="AW60" s="20">
        <f t="shared" si="14"/>
        <v>-7.1576560745999301E-2</v>
      </c>
      <c r="AX60" s="20">
        <f t="shared" si="14"/>
        <v>-0.11813577768019699</v>
      </c>
      <c r="AY60" s="20">
        <f t="shared" si="14"/>
        <v>-7.9233102119801196E-2</v>
      </c>
      <c r="AZ60" s="20">
        <f t="shared" si="14"/>
        <v>-6.3387910838940201E-2</v>
      </c>
      <c r="BA60" s="20">
        <f t="shared" si="14"/>
        <v>5.6247293523193499E-2</v>
      </c>
      <c r="BB60" s="20">
        <f t="shared" si="12"/>
        <v>-1.9149647361129181</v>
      </c>
      <c r="BC60" s="22">
        <f t="shared" si="6"/>
        <v>44469</v>
      </c>
      <c r="BD60" s="20">
        <f t="shared" si="8"/>
        <v>-1.6383191507633346</v>
      </c>
      <c r="BE60" s="20">
        <f t="shared" si="9"/>
        <v>-0.27664558534958339</v>
      </c>
    </row>
    <row r="61" spans="1:57" ht="15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H61" s="20">
        <f t="shared" si="2"/>
        <v>-1.1081656623664529</v>
      </c>
      <c r="AI61" s="20">
        <f t="shared" si="10"/>
        <v>-5.6812068439733067E-4</v>
      </c>
      <c r="AJ61" s="20">
        <f t="shared" si="15"/>
        <v>-1.1041328919490501E-2</v>
      </c>
      <c r="AK61" s="20">
        <f t="shared" si="15"/>
        <v>-0.100903809938445</v>
      </c>
      <c r="AL61" s="20">
        <f t="shared" si="15"/>
        <v>-7.4633660114097305E-2</v>
      </c>
      <c r="AM61" s="20">
        <f t="shared" si="15"/>
        <v>-8.5604195581503395E-2</v>
      </c>
      <c r="AN61" s="20">
        <f t="shared" si="15"/>
        <v>2.6919014089636699E-2</v>
      </c>
      <c r="AR61" s="22">
        <f t="shared" si="1"/>
        <v>44561</v>
      </c>
      <c r="AS61" s="20">
        <f t="shared" si="3"/>
        <v>-686.81668542835996</v>
      </c>
      <c r="AT61" s="20">
        <f t="shared" si="11"/>
        <v>-1.3712435640336038</v>
      </c>
      <c r="AU61" s="20">
        <f t="shared" si="4"/>
        <v>-0.24583210114829684</v>
      </c>
      <c r="AV61" s="20">
        <f t="shared" si="14"/>
        <v>-5.6812068439733067E-4</v>
      </c>
      <c r="AW61" s="20">
        <f t="shared" si="14"/>
        <v>-1.1041328919490501E-2</v>
      </c>
      <c r="AX61" s="20">
        <f t="shared" si="14"/>
        <v>-0.100903809938445</v>
      </c>
      <c r="AY61" s="20">
        <f t="shared" si="14"/>
        <v>-7.4633660114097305E-2</v>
      </c>
      <c r="AZ61" s="20">
        <f t="shared" si="14"/>
        <v>-8.5604195581503395E-2</v>
      </c>
      <c r="BA61" s="20">
        <f t="shared" si="14"/>
        <v>2.6919014089636699E-2</v>
      </c>
      <c r="BB61" s="20">
        <f t="shared" si="12"/>
        <v>-1.6170756651819007</v>
      </c>
      <c r="BC61" s="22">
        <f t="shared" si="6"/>
        <v>44561</v>
      </c>
      <c r="BD61" s="20">
        <f t="shared" si="8"/>
        <v>-1.3712435640336038</v>
      </c>
      <c r="BE61" s="20">
        <f t="shared" si="9"/>
        <v>-0.24583210114829684</v>
      </c>
    </row>
    <row r="62" spans="1:57" ht="15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H62" s="20">
        <f t="shared" si="2"/>
        <v>-0.66087917385501438</v>
      </c>
      <c r="AI62" s="20">
        <f t="shared" si="10"/>
        <v>-5.674095179529396E-4</v>
      </c>
      <c r="AJ62" s="20">
        <f t="shared" si="15"/>
        <v>1.49158143256555E-2</v>
      </c>
      <c r="AK62" s="20">
        <f t="shared" si="15"/>
        <v>-9.8254184145545598E-2</v>
      </c>
      <c r="AL62" s="20">
        <f t="shared" si="15"/>
        <v>-7.3987247473990894E-2</v>
      </c>
      <c r="AM62" s="20">
        <f t="shared" si="15"/>
        <v>-0.102774181846802</v>
      </c>
      <c r="AN62" s="20">
        <f t="shared" si="15"/>
        <v>-1.5354090305059701E-3</v>
      </c>
      <c r="AR62" s="22">
        <f t="shared" si="1"/>
        <v>44651</v>
      </c>
      <c r="AS62" s="20">
        <f t="shared" si="3"/>
        <v>-684.45842313426397</v>
      </c>
      <c r="AT62" s="20">
        <f t="shared" si="11"/>
        <v>-0.92395707552216533</v>
      </c>
      <c r="AU62" s="20">
        <f t="shared" si="4"/>
        <v>-0.26220261768914188</v>
      </c>
      <c r="AV62" s="20">
        <f t="shared" si="14"/>
        <v>-5.674095179529396E-4</v>
      </c>
      <c r="AW62" s="20">
        <f t="shared" si="14"/>
        <v>1.49158143256555E-2</v>
      </c>
      <c r="AX62" s="20">
        <f t="shared" si="14"/>
        <v>-9.8254184145545598E-2</v>
      </c>
      <c r="AY62" s="20">
        <f t="shared" si="14"/>
        <v>-7.3987247473990894E-2</v>
      </c>
      <c r="AZ62" s="20">
        <f t="shared" si="14"/>
        <v>-0.102774181846802</v>
      </c>
      <c r="BA62" s="20">
        <f t="shared" si="14"/>
        <v>-1.5354090305059701E-3</v>
      </c>
      <c r="BB62" s="20">
        <f t="shared" si="12"/>
        <v>-1.1861596932113072</v>
      </c>
      <c r="BC62" s="22">
        <f t="shared" si="6"/>
        <v>44651</v>
      </c>
      <c r="BD62" s="20">
        <f t="shared" si="8"/>
        <v>-0.92395707552216533</v>
      </c>
      <c r="BE62" s="20">
        <f t="shared" si="9"/>
        <v>-0.26220261768914188</v>
      </c>
    </row>
    <row r="63" spans="1:57" ht="15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H63" s="20">
        <f t="shared" si="2"/>
        <v>-0.24326530871279115</v>
      </c>
      <c r="AI63" s="20">
        <f t="shared" si="10"/>
        <v>-5.8305111901157426E-4</v>
      </c>
      <c r="AJ63" s="20">
        <f t="shared" si="15"/>
        <v>-1.74852957823886E-2</v>
      </c>
      <c r="AK63" s="20">
        <f t="shared" si="15"/>
        <v>-0.113011687202403</v>
      </c>
      <c r="AL63" s="20">
        <f t="shared" si="15"/>
        <v>-7.5463717707971598E-2</v>
      </c>
      <c r="AM63" s="20">
        <f t="shared" si="15"/>
        <v>-0.11675386712855899</v>
      </c>
      <c r="AN63" s="20">
        <f t="shared" si="15"/>
        <v>-3.0336354812339501E-2</v>
      </c>
      <c r="AR63" s="22">
        <f t="shared" si="1"/>
        <v>44742</v>
      </c>
      <c r="AS63" s="20">
        <f t="shared" si="3"/>
        <v>-684.36531743127603</v>
      </c>
      <c r="AT63" s="20">
        <f t="shared" si="11"/>
        <v>-0.50634321037994212</v>
      </c>
      <c r="AU63" s="20">
        <f t="shared" si="4"/>
        <v>-0.35363397375267325</v>
      </c>
      <c r="AV63" s="20">
        <f t="shared" si="14"/>
        <v>-5.8305111901157426E-4</v>
      </c>
      <c r="AW63" s="20">
        <f t="shared" si="14"/>
        <v>-1.74852957823886E-2</v>
      </c>
      <c r="AX63" s="20">
        <f t="shared" si="14"/>
        <v>-0.113011687202403</v>
      </c>
      <c r="AY63" s="20">
        <f t="shared" si="14"/>
        <v>-7.5463717707971598E-2</v>
      </c>
      <c r="AZ63" s="20">
        <f t="shared" si="14"/>
        <v>-0.11675386712855899</v>
      </c>
      <c r="BA63" s="20">
        <f t="shared" si="14"/>
        <v>-3.0336354812339501E-2</v>
      </c>
      <c r="BB63" s="20">
        <f t="shared" si="12"/>
        <v>-0.85997718413261537</v>
      </c>
      <c r="BC63" s="22">
        <f t="shared" si="6"/>
        <v>44742</v>
      </c>
      <c r="BD63" s="20">
        <f t="shared" si="8"/>
        <v>-0.50634321037994212</v>
      </c>
      <c r="BE63" s="20">
        <f t="shared" si="9"/>
        <v>-0.35363397375267325</v>
      </c>
    </row>
    <row r="64" spans="1:57" ht="15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H64" s="20">
        <f t="shared" si="2"/>
        <v>-0.12919499312202012</v>
      </c>
      <c r="AI64" s="20">
        <f t="shared" si="10"/>
        <v>-5.9456121850355343E-4</v>
      </c>
      <c r="AJ64" s="20">
        <f t="shared" si="15"/>
        <v>-4.6183621120288898E-2</v>
      </c>
      <c r="AK64" s="20">
        <f t="shared" si="15"/>
        <v>-0.12594983546984201</v>
      </c>
      <c r="AL64" s="20">
        <f t="shared" si="15"/>
        <v>-7.2297778099113405E-2</v>
      </c>
      <c r="AM64" s="20">
        <f t="shared" si="15"/>
        <v>-0.118509760684387</v>
      </c>
      <c r="AN64" s="20">
        <f t="shared" si="15"/>
        <v>-4.8576219705136703E-2</v>
      </c>
      <c r="AR64" s="22">
        <f t="shared" si="1"/>
        <v>44834</v>
      </c>
      <c r="AS64" s="20">
        <f t="shared" si="3"/>
        <v>-684.39508891454398</v>
      </c>
      <c r="AT64" s="20">
        <f t="shared" si="11"/>
        <v>-0.39227289478917116</v>
      </c>
      <c r="AU64" s="20">
        <f t="shared" si="4"/>
        <v>-0.41211177629727158</v>
      </c>
      <c r="AV64" s="20">
        <f t="shared" si="14"/>
        <v>-5.9456121850355343E-4</v>
      </c>
      <c r="AW64" s="20">
        <f t="shared" si="14"/>
        <v>-4.6183621120288898E-2</v>
      </c>
      <c r="AX64" s="20">
        <f t="shared" si="14"/>
        <v>-0.12594983546984201</v>
      </c>
      <c r="AY64" s="20">
        <f t="shared" si="14"/>
        <v>-7.2297778099113405E-2</v>
      </c>
      <c r="AZ64" s="20">
        <f t="shared" si="14"/>
        <v>-0.118509760684387</v>
      </c>
      <c r="BA64" s="20">
        <f t="shared" si="14"/>
        <v>-4.8576219705136703E-2</v>
      </c>
      <c r="BB64" s="20">
        <f t="shared" si="12"/>
        <v>-0.80438467108644274</v>
      </c>
      <c r="BC64" s="22">
        <f t="shared" si="6"/>
        <v>44834</v>
      </c>
      <c r="BD64" s="20">
        <f t="shared" si="8"/>
        <v>-0.39227289478917116</v>
      </c>
      <c r="BE64" s="20">
        <f t="shared" si="9"/>
        <v>-0.41211177629727158</v>
      </c>
    </row>
    <row r="65" spans="1:57" ht="15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H65" s="20">
        <f t="shared" si="2"/>
        <v>-0.52358832587730242</v>
      </c>
      <c r="AI65" s="20">
        <f t="shared" si="10"/>
        <v>-6.0062343269385546E-4</v>
      </c>
      <c r="AJ65" s="20">
        <f t="shared" si="15"/>
        <v>-8.4745112712531795E-2</v>
      </c>
      <c r="AK65" s="20">
        <f t="shared" si="15"/>
        <v>-0.14598494167603901</v>
      </c>
      <c r="AL65" s="20">
        <f t="shared" si="15"/>
        <v>-8.2017991909002205E-2</v>
      </c>
      <c r="AM65" s="20">
        <f t="shared" si="15"/>
        <v>-0.127972002504666</v>
      </c>
      <c r="AN65" s="20">
        <f t="shared" si="15"/>
        <v>-6.0986162631500099E-2</v>
      </c>
      <c r="AR65" s="22">
        <f t="shared" ref="AR65:AR128" si="16">A65</f>
        <v>44926</v>
      </c>
      <c r="AS65" s="20">
        <f t="shared" si="3"/>
        <v>-683.48912129430801</v>
      </c>
      <c r="AT65" s="20">
        <f t="shared" si="11"/>
        <v>-0.78666622754445337</v>
      </c>
      <c r="AU65" s="20">
        <f t="shared" si="4"/>
        <v>-0.50230683486643302</v>
      </c>
      <c r="AV65" s="20">
        <f t="shared" si="14"/>
        <v>-6.0062343269385546E-4</v>
      </c>
      <c r="AW65" s="20">
        <f t="shared" si="14"/>
        <v>-8.4745112712531795E-2</v>
      </c>
      <c r="AX65" s="20">
        <f t="shared" si="14"/>
        <v>-0.14598494167603901</v>
      </c>
      <c r="AY65" s="20">
        <f t="shared" si="14"/>
        <v>-8.2017991909002205E-2</v>
      </c>
      <c r="AZ65" s="20">
        <f t="shared" si="14"/>
        <v>-0.127972002504666</v>
      </c>
      <c r="BA65" s="20">
        <f t="shared" si="14"/>
        <v>-6.0986162631500099E-2</v>
      </c>
      <c r="BB65" s="20">
        <f t="shared" si="12"/>
        <v>-1.2889730624108864</v>
      </c>
      <c r="BC65" s="22">
        <f t="shared" si="6"/>
        <v>44926</v>
      </c>
      <c r="BD65" s="20">
        <f t="shared" si="8"/>
        <v>-0.78666622754445337</v>
      </c>
      <c r="BE65" s="20">
        <f t="shared" si="9"/>
        <v>-0.50230683486643302</v>
      </c>
    </row>
    <row r="66" spans="1:57" ht="15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H66" s="20">
        <f t="shared" ref="AH66:AH129" si="17">K66+Y66-Y66/100</f>
        <v>-0.62007372548668216</v>
      </c>
      <c r="AI66" s="20">
        <f t="shared" si="10"/>
        <v>-5.6070362320956443E-4</v>
      </c>
      <c r="AJ66" s="20">
        <f t="shared" si="15"/>
        <v>-9.3374849177289998E-2</v>
      </c>
      <c r="AK66" s="20">
        <f t="shared" si="15"/>
        <v>-0.150902949966915</v>
      </c>
      <c r="AL66" s="20">
        <f t="shared" si="15"/>
        <v>-8.7210839291514894E-2</v>
      </c>
      <c r="AM66" s="20">
        <f t="shared" si="15"/>
        <v>-0.13583881931462699</v>
      </c>
      <c r="AN66" s="20">
        <f t="shared" si="15"/>
        <v>-6.4659170748322004E-2</v>
      </c>
      <c r="AR66" s="22">
        <f t="shared" si="16"/>
        <v>45016</v>
      </c>
      <c r="AS66" s="20">
        <f t="shared" ref="AS66:AS129" si="18">AF66*4+2</f>
        <v>-681.13921506014799</v>
      </c>
      <c r="AT66" s="20">
        <f t="shared" si="11"/>
        <v>-0.88315162715383311</v>
      </c>
      <c r="AU66" s="20">
        <f t="shared" ref="AU66:AU129" si="19">SUM(AV66:BA66)</f>
        <v>-0.53254733212187844</v>
      </c>
      <c r="AV66" s="20">
        <f t="shared" ref="AV66:BA97" si="20">AI66</f>
        <v>-5.6070362320956443E-4</v>
      </c>
      <c r="AW66" s="20">
        <f t="shared" si="20"/>
        <v>-9.3374849177289998E-2</v>
      </c>
      <c r="AX66" s="20">
        <f t="shared" si="20"/>
        <v>-0.150902949966915</v>
      </c>
      <c r="AY66" s="20">
        <f t="shared" si="20"/>
        <v>-8.7210839291514894E-2</v>
      </c>
      <c r="AZ66" s="20">
        <f t="shared" si="20"/>
        <v>-0.13583881931462699</v>
      </c>
      <c r="BA66" s="20">
        <f t="shared" si="20"/>
        <v>-6.4659170748322004E-2</v>
      </c>
      <c r="BB66" s="20">
        <f t="shared" si="12"/>
        <v>-1.4156989592757117</v>
      </c>
      <c r="BC66" s="22">
        <f t="shared" ref="BC66:BC129" si="21">AR66</f>
        <v>45016</v>
      </c>
      <c r="BD66" s="20">
        <f t="shared" si="8"/>
        <v>-0.88315162715383311</v>
      </c>
      <c r="BE66" s="20">
        <f t="shared" si="9"/>
        <v>-0.53254733212187844</v>
      </c>
    </row>
    <row r="67" spans="1:57" ht="15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H67" s="20">
        <f t="shared" si="17"/>
        <v>-0.67573320629136224</v>
      </c>
      <c r="AI67" s="20">
        <f t="shared" si="10"/>
        <v>-5.0442168682641585E-4</v>
      </c>
      <c r="AJ67" s="20">
        <f t="shared" si="15"/>
        <v>-9.5946736746838998E-2</v>
      </c>
      <c r="AK67" s="20">
        <f t="shared" si="15"/>
        <v>-0.146907486851067</v>
      </c>
      <c r="AL67" s="20">
        <f t="shared" si="15"/>
        <v>-8.94696789283871E-2</v>
      </c>
      <c r="AM67" s="20">
        <f t="shared" si="15"/>
        <v>-0.135211510045844</v>
      </c>
      <c r="AN67" s="20">
        <f t="shared" si="15"/>
        <v>-7.0383891785102501E-2</v>
      </c>
      <c r="AR67" s="22">
        <f t="shared" si="16"/>
        <v>45107</v>
      </c>
      <c r="AS67" s="20">
        <f t="shared" si="18"/>
        <v>-681.63897477334001</v>
      </c>
      <c r="AT67" s="20">
        <f t="shared" si="11"/>
        <v>-0.9388111079585133</v>
      </c>
      <c r="AU67" s="20">
        <f t="shared" si="19"/>
        <v>-0.53842372604406608</v>
      </c>
      <c r="AV67" s="20">
        <f t="shared" si="20"/>
        <v>-5.0442168682641585E-4</v>
      </c>
      <c r="AW67" s="20">
        <f t="shared" si="20"/>
        <v>-9.5946736746838998E-2</v>
      </c>
      <c r="AX67" s="20">
        <f t="shared" si="20"/>
        <v>-0.146907486851067</v>
      </c>
      <c r="AY67" s="20">
        <f t="shared" si="20"/>
        <v>-8.94696789283871E-2</v>
      </c>
      <c r="AZ67" s="20">
        <f t="shared" si="20"/>
        <v>-0.135211510045844</v>
      </c>
      <c r="BA67" s="20">
        <f t="shared" si="20"/>
        <v>-7.0383891785102501E-2</v>
      </c>
      <c r="BB67" s="20">
        <f t="shared" si="12"/>
        <v>-1.4772348340025794</v>
      </c>
      <c r="BC67" s="22">
        <f t="shared" si="21"/>
        <v>45107</v>
      </c>
      <c r="BD67" s="20">
        <f t="shared" ref="BD67:BD130" si="22">AT67-$AT$2</f>
        <v>-0.9388111079585133</v>
      </c>
      <c r="BE67" s="20">
        <f t="shared" ref="BE67:BE130" si="23">AU67</f>
        <v>-0.53842372604406608</v>
      </c>
    </row>
    <row r="68" spans="1:57" ht="15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H68" s="20">
        <f t="shared" si="17"/>
        <v>-0.74293349828711663</v>
      </c>
      <c r="AI68" s="20">
        <f t="shared" si="10"/>
        <v>-4.556413502168584E-4</v>
      </c>
      <c r="AJ68" s="20">
        <f t="shared" si="15"/>
        <v>-9.1577040320109104E-2</v>
      </c>
      <c r="AK68" s="20">
        <f t="shared" si="15"/>
        <v>-0.134807656309338</v>
      </c>
      <c r="AL68" s="20">
        <f t="shared" si="15"/>
        <v>-7.9607784298729195E-2</v>
      </c>
      <c r="AM68" s="20">
        <f t="shared" si="15"/>
        <v>-0.124812111077405</v>
      </c>
      <c r="AN68" s="20">
        <f t="shared" si="15"/>
        <v>-6.9726565145158195E-2</v>
      </c>
      <c r="AR68" s="22">
        <f t="shared" si="16"/>
        <v>45199</v>
      </c>
      <c r="AS68" s="20">
        <f t="shared" si="18"/>
        <v>-681.00576386160401</v>
      </c>
      <c r="AT68" s="20">
        <f t="shared" si="11"/>
        <v>-1.0060113999542677</v>
      </c>
      <c r="AU68" s="20">
        <f t="shared" si="19"/>
        <v>-0.50098679850095629</v>
      </c>
      <c r="AV68" s="20">
        <f t="shared" si="20"/>
        <v>-4.556413502168584E-4</v>
      </c>
      <c r="AW68" s="20">
        <f t="shared" si="20"/>
        <v>-9.1577040320109104E-2</v>
      </c>
      <c r="AX68" s="20">
        <f t="shared" si="20"/>
        <v>-0.134807656309338</v>
      </c>
      <c r="AY68" s="20">
        <f t="shared" si="20"/>
        <v>-7.9607784298729195E-2</v>
      </c>
      <c r="AZ68" s="20">
        <f t="shared" si="20"/>
        <v>-0.124812111077405</v>
      </c>
      <c r="BA68" s="20">
        <f t="shared" si="20"/>
        <v>-6.9726565145158195E-2</v>
      </c>
      <c r="BB68" s="20">
        <f t="shared" si="12"/>
        <v>-1.5069981984552241</v>
      </c>
      <c r="BC68" s="22">
        <f t="shared" si="21"/>
        <v>45199</v>
      </c>
      <c r="BD68" s="20">
        <f t="shared" si="22"/>
        <v>-1.0060113999542677</v>
      </c>
      <c r="BE68" s="20">
        <f t="shared" si="23"/>
        <v>-0.50098679850095629</v>
      </c>
    </row>
    <row r="69" spans="1:57" ht="15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H69" s="20">
        <f t="shared" si="17"/>
        <v>-0.97289709569838123</v>
      </c>
      <c r="AI69" s="20">
        <f t="shared" si="10"/>
        <v>-4.2921592145700493E-4</v>
      </c>
      <c r="AJ69" s="20">
        <f t="shared" si="15"/>
        <v>-9.1466019469630205E-2</v>
      </c>
      <c r="AK69" s="20">
        <f t="shared" si="15"/>
        <v>-0.117916512723512</v>
      </c>
      <c r="AL69" s="20">
        <f t="shared" si="15"/>
        <v>-6.8054731452906497E-2</v>
      </c>
      <c r="AM69" s="20">
        <f t="shared" si="15"/>
        <v>-0.108819969658427</v>
      </c>
      <c r="AN69" s="20">
        <f t="shared" si="15"/>
        <v>-6.4610470747584595E-2</v>
      </c>
      <c r="AR69" s="22">
        <f t="shared" si="16"/>
        <v>45291</v>
      </c>
      <c r="AS69" s="20">
        <f t="shared" si="18"/>
        <v>-681.53597125759597</v>
      </c>
      <c r="AT69" s="20">
        <f t="shared" si="11"/>
        <v>-1.2359749973655323</v>
      </c>
      <c r="AU69" s="20">
        <f t="shared" si="19"/>
        <v>-0.45129691997351729</v>
      </c>
      <c r="AV69" s="20">
        <f t="shared" si="20"/>
        <v>-4.2921592145700493E-4</v>
      </c>
      <c r="AW69" s="20">
        <f t="shared" si="20"/>
        <v>-9.1466019469630205E-2</v>
      </c>
      <c r="AX69" s="20">
        <f t="shared" si="20"/>
        <v>-0.117916512723512</v>
      </c>
      <c r="AY69" s="20">
        <f t="shared" si="20"/>
        <v>-6.8054731452906497E-2</v>
      </c>
      <c r="AZ69" s="20">
        <f t="shared" si="20"/>
        <v>-0.108819969658427</v>
      </c>
      <c r="BA69" s="20">
        <f t="shared" si="20"/>
        <v>-6.4610470747584595E-2</v>
      </c>
      <c r="BB69" s="20">
        <f t="shared" si="12"/>
        <v>-1.6872719173390496</v>
      </c>
      <c r="BC69" s="22">
        <f t="shared" si="21"/>
        <v>45291</v>
      </c>
      <c r="BD69" s="20">
        <f t="shared" si="22"/>
        <v>-1.2359749973655323</v>
      </c>
      <c r="BE69" s="20">
        <f t="shared" si="23"/>
        <v>-0.45129691997351729</v>
      </c>
    </row>
    <row r="70" spans="1:57" ht="15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H70" s="20">
        <f t="shared" si="17"/>
        <v>-0.8788401031133849</v>
      </c>
      <c r="AI70" s="20">
        <f t="shared" si="10"/>
        <v>-3.7439917403932573E-4</v>
      </c>
      <c r="AJ70" s="20">
        <f t="shared" si="15"/>
        <v>-7.2323673229177904E-2</v>
      </c>
      <c r="AK70" s="20">
        <f t="shared" si="15"/>
        <v>-9.1274657516416294E-2</v>
      </c>
      <c r="AL70" s="20">
        <f t="shared" si="15"/>
        <v>-4.7528384071922898E-2</v>
      </c>
      <c r="AM70" s="20">
        <f t="shared" si="15"/>
        <v>-8.6420382589860997E-2</v>
      </c>
      <c r="AN70" s="20">
        <f t="shared" si="15"/>
        <v>-5.0999862671038898E-2</v>
      </c>
      <c r="AR70" s="22">
        <f t="shared" si="16"/>
        <v>45382</v>
      </c>
      <c r="AS70" s="20">
        <f t="shared" si="18"/>
        <v>-681.52084687475997</v>
      </c>
      <c r="AT70" s="20">
        <f t="shared" si="11"/>
        <v>-1.141918004780536</v>
      </c>
      <c r="AU70" s="20">
        <f t="shared" si="19"/>
        <v>-0.34892135925245632</v>
      </c>
      <c r="AV70" s="20">
        <f t="shared" si="20"/>
        <v>-3.7439917403932573E-4</v>
      </c>
      <c r="AW70" s="20">
        <f t="shared" si="20"/>
        <v>-7.2323673229177904E-2</v>
      </c>
      <c r="AX70" s="20">
        <f t="shared" si="20"/>
        <v>-9.1274657516416294E-2</v>
      </c>
      <c r="AY70" s="20">
        <f t="shared" si="20"/>
        <v>-4.7528384071922898E-2</v>
      </c>
      <c r="AZ70" s="20">
        <f t="shared" si="20"/>
        <v>-8.6420382589860997E-2</v>
      </c>
      <c r="BA70" s="20">
        <f t="shared" si="20"/>
        <v>-5.0999862671038898E-2</v>
      </c>
      <c r="BB70" s="20">
        <f t="shared" si="12"/>
        <v>-1.4908393640329922</v>
      </c>
      <c r="BC70" s="22">
        <f t="shared" si="21"/>
        <v>45382</v>
      </c>
      <c r="BD70" s="20">
        <f t="shared" si="22"/>
        <v>-1.141918004780536</v>
      </c>
      <c r="BE70" s="20">
        <f t="shared" si="23"/>
        <v>-0.34892135925245632</v>
      </c>
    </row>
    <row r="71" spans="1:57" ht="15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H71" s="20">
        <f t="shared" si="17"/>
        <v>-0.99535758113460349</v>
      </c>
      <c r="AI71" s="20">
        <f t="shared" si="10"/>
        <v>-3.3672854549035547E-4</v>
      </c>
      <c r="AJ71" s="20">
        <f t="shared" si="15"/>
        <v>-6.4590959950707003E-2</v>
      </c>
      <c r="AK71" s="20">
        <f t="shared" si="15"/>
        <v>-7.39609262994083E-2</v>
      </c>
      <c r="AL71" s="20">
        <f t="shared" si="15"/>
        <v>-3.2210210555684002E-2</v>
      </c>
      <c r="AM71" s="20">
        <f t="shared" si="15"/>
        <v>-6.4667458313033097E-2</v>
      </c>
      <c r="AN71" s="20">
        <f t="shared" si="15"/>
        <v>-3.6304010658525301E-2</v>
      </c>
      <c r="AR71" s="22">
        <f t="shared" si="16"/>
        <v>45473</v>
      </c>
      <c r="AS71" s="20">
        <f t="shared" si="18"/>
        <v>-682.65118741966398</v>
      </c>
      <c r="AT71" s="20">
        <f t="shared" si="11"/>
        <v>-1.2584354828017545</v>
      </c>
      <c r="AU71" s="20">
        <f t="shared" si="19"/>
        <v>-0.27207029432284807</v>
      </c>
      <c r="AV71" s="20">
        <f t="shared" si="20"/>
        <v>-3.3672854549035547E-4</v>
      </c>
      <c r="AW71" s="20">
        <f t="shared" si="20"/>
        <v>-6.4590959950707003E-2</v>
      </c>
      <c r="AX71" s="20">
        <f t="shared" si="20"/>
        <v>-7.39609262994083E-2</v>
      </c>
      <c r="AY71" s="20">
        <f t="shared" si="20"/>
        <v>-3.2210210555684002E-2</v>
      </c>
      <c r="AZ71" s="20">
        <f t="shared" si="20"/>
        <v>-6.4667458313033097E-2</v>
      </c>
      <c r="BA71" s="20">
        <f t="shared" si="20"/>
        <v>-3.6304010658525301E-2</v>
      </c>
      <c r="BB71" s="20">
        <f t="shared" si="12"/>
        <v>-1.5305057771246027</v>
      </c>
      <c r="BC71" s="22">
        <f t="shared" si="21"/>
        <v>45473</v>
      </c>
      <c r="BD71" s="20">
        <f t="shared" si="22"/>
        <v>-1.2584354828017545</v>
      </c>
      <c r="BE71" s="20">
        <f t="shared" si="23"/>
        <v>-0.27207029432284807</v>
      </c>
    </row>
    <row r="72" spans="1:57" ht="15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H72" s="20">
        <f t="shared" si="17"/>
        <v>-0.97398386746614818</v>
      </c>
      <c r="AI72" s="20">
        <f t="shared" si="10"/>
        <v>-2.9865496289711288E-4</v>
      </c>
      <c r="AJ72" s="20">
        <f t="shared" si="15"/>
        <v>-5.4475582152015603E-2</v>
      </c>
      <c r="AK72" s="20">
        <f t="shared" si="15"/>
        <v>-5.8625743703144703E-2</v>
      </c>
      <c r="AL72" s="20">
        <f t="shared" si="15"/>
        <v>-1.8274423124490201E-2</v>
      </c>
      <c r="AM72" s="20">
        <f t="shared" si="15"/>
        <v>-4.37379771700247E-2</v>
      </c>
      <c r="AN72" s="20">
        <f t="shared" si="15"/>
        <v>-1.9114652390015301E-2</v>
      </c>
      <c r="AR72" s="22">
        <f t="shared" si="16"/>
        <v>45565</v>
      </c>
      <c r="AS72" s="20">
        <f t="shared" si="18"/>
        <v>-683.66085066423204</v>
      </c>
      <c r="AT72" s="20">
        <f t="shared" si="11"/>
        <v>-1.2370617691332992</v>
      </c>
      <c r="AU72" s="20">
        <f t="shared" si="19"/>
        <v>-0.19452703350258763</v>
      </c>
      <c r="AV72" s="20">
        <f t="shared" si="20"/>
        <v>-2.9865496289711288E-4</v>
      </c>
      <c r="AW72" s="20">
        <f t="shared" si="20"/>
        <v>-5.4475582152015603E-2</v>
      </c>
      <c r="AX72" s="20">
        <f t="shared" si="20"/>
        <v>-5.8625743703144703E-2</v>
      </c>
      <c r="AY72" s="20">
        <f t="shared" si="20"/>
        <v>-1.8274423124490201E-2</v>
      </c>
      <c r="AZ72" s="20">
        <f t="shared" si="20"/>
        <v>-4.37379771700247E-2</v>
      </c>
      <c r="BA72" s="20">
        <f t="shared" si="20"/>
        <v>-1.9114652390015301E-2</v>
      </c>
      <c r="BB72" s="20">
        <f t="shared" si="12"/>
        <v>-1.4315888026358869</v>
      </c>
      <c r="BC72" s="22">
        <f t="shared" si="21"/>
        <v>45565</v>
      </c>
      <c r="BD72" s="20">
        <f t="shared" si="22"/>
        <v>-1.2370617691332992</v>
      </c>
      <c r="BE72" s="20">
        <f t="shared" si="23"/>
        <v>-0.19452703350258763</v>
      </c>
    </row>
    <row r="73" spans="1:57" ht="15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H73" s="20">
        <f t="shared" si="17"/>
        <v>-0.89347679882837805</v>
      </c>
      <c r="AI73" s="20">
        <f t="shared" ref="AI73:AI132" si="24">Y73/1010</f>
        <v>-2.6127297013355053E-4</v>
      </c>
      <c r="AJ73" s="20">
        <f t="shared" si="15"/>
        <v>-4.7094854840625297E-2</v>
      </c>
      <c r="AK73" s="20">
        <f t="shared" si="15"/>
        <v>-4.5307048731443998E-2</v>
      </c>
      <c r="AL73" s="20">
        <f t="shared" si="15"/>
        <v>-7.76881233963817E-3</v>
      </c>
      <c r="AM73" s="20">
        <f t="shared" si="15"/>
        <v>-2.60789074647075E-2</v>
      </c>
      <c r="AN73" s="20">
        <f t="shared" si="15"/>
        <v>-3.3857970037529999E-3</v>
      </c>
      <c r="AR73" s="22">
        <f t="shared" si="16"/>
        <v>45657</v>
      </c>
      <c r="AS73" s="20">
        <f t="shared" si="18"/>
        <v>-684.31353402077195</v>
      </c>
      <c r="AT73" s="20">
        <f t="shared" ref="AT73:AT132" si="25">AH73-$AH$8</f>
        <v>-1.156554700495529</v>
      </c>
      <c r="AU73" s="20">
        <f t="shared" si="19"/>
        <v>-0.12989669335030152</v>
      </c>
      <c r="AV73" s="20">
        <f t="shared" si="20"/>
        <v>-2.6127297013355053E-4</v>
      </c>
      <c r="AW73" s="20">
        <f t="shared" si="20"/>
        <v>-4.7094854840625297E-2</v>
      </c>
      <c r="AX73" s="20">
        <f t="shared" si="20"/>
        <v>-4.5307048731443998E-2</v>
      </c>
      <c r="AY73" s="20">
        <f t="shared" si="20"/>
        <v>-7.76881233963817E-3</v>
      </c>
      <c r="AZ73" s="20">
        <f t="shared" si="20"/>
        <v>-2.60789074647075E-2</v>
      </c>
      <c r="BA73" s="20">
        <f t="shared" si="20"/>
        <v>-3.3857970037529999E-3</v>
      </c>
      <c r="BB73" s="20">
        <f t="shared" si="12"/>
        <v>-1.2864513938458306</v>
      </c>
      <c r="BC73" s="22">
        <f t="shared" si="21"/>
        <v>45657</v>
      </c>
      <c r="BD73" s="20">
        <f t="shared" si="22"/>
        <v>-1.156554700495529</v>
      </c>
      <c r="BE73" s="20">
        <f t="shared" si="23"/>
        <v>-0.12989669335030152</v>
      </c>
    </row>
    <row r="74" spans="1:57" ht="15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H74" s="20">
        <f t="shared" si="17"/>
        <v>-0.79426200820397808</v>
      </c>
      <c r="AI74" s="20">
        <f t="shared" si="24"/>
        <v>-2.2631939912563068E-4</v>
      </c>
      <c r="AJ74" s="20">
        <f t="shared" si="15"/>
        <v>-4.0808878377263498E-2</v>
      </c>
      <c r="AK74" s="20">
        <f t="shared" si="15"/>
        <v>-3.6600791844753698E-2</v>
      </c>
      <c r="AL74" s="20">
        <f t="shared" si="15"/>
        <v>-2.62413334828062E-4</v>
      </c>
      <c r="AM74" s="20">
        <f t="shared" si="15"/>
        <v>-1.3280899650790001E-2</v>
      </c>
      <c r="AN74" s="20">
        <f t="shared" si="15"/>
        <v>9.0037737062850093E-3</v>
      </c>
      <c r="AR74" s="22">
        <f t="shared" si="16"/>
        <v>45747</v>
      </c>
      <c r="AS74" s="20">
        <f t="shared" si="18"/>
        <v>-684.83654002675996</v>
      </c>
      <c r="AT74" s="20">
        <f t="shared" si="25"/>
        <v>-1.0573399098711291</v>
      </c>
      <c r="AU74" s="20">
        <f t="shared" si="19"/>
        <v>-8.2175528900475872E-2</v>
      </c>
      <c r="AV74" s="20">
        <f t="shared" si="20"/>
        <v>-2.2631939912563068E-4</v>
      </c>
      <c r="AW74" s="20">
        <f t="shared" si="20"/>
        <v>-4.0808878377263498E-2</v>
      </c>
      <c r="AX74" s="20">
        <f t="shared" si="20"/>
        <v>-3.6600791844753698E-2</v>
      </c>
      <c r="AY74" s="20">
        <f t="shared" si="20"/>
        <v>-2.62413334828062E-4</v>
      </c>
      <c r="AZ74" s="20">
        <f t="shared" si="20"/>
        <v>-1.3280899650790001E-2</v>
      </c>
      <c r="BA74" s="20">
        <f t="shared" si="20"/>
        <v>9.0037737062850093E-3</v>
      </c>
      <c r="BB74" s="20">
        <f t="shared" ref="BB74:BB132" si="26">SUM(AT74:AU74)</f>
        <v>-1.1395154387716051</v>
      </c>
      <c r="BC74" s="22">
        <f t="shared" si="21"/>
        <v>45747</v>
      </c>
      <c r="BD74" s="20">
        <f t="shared" si="22"/>
        <v>-1.0573399098711291</v>
      </c>
      <c r="BE74" s="20">
        <f t="shared" si="23"/>
        <v>-8.2175528900475872E-2</v>
      </c>
    </row>
    <row r="75" spans="1:57" ht="15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H75" s="20">
        <f t="shared" si="17"/>
        <v>-0.69485314333790371</v>
      </c>
      <c r="AI75" s="20">
        <f t="shared" si="24"/>
        <v>-1.947205846905208E-4</v>
      </c>
      <c r="AJ75" s="20">
        <f t="shared" si="15"/>
        <v>-3.5250742905202803E-2</v>
      </c>
      <c r="AK75" s="20">
        <f t="shared" si="15"/>
        <v>-3.0234693837835998E-2</v>
      </c>
      <c r="AL75" s="20">
        <f t="shared" si="15"/>
        <v>2.9947446906347201E-3</v>
      </c>
      <c r="AM75" s="20">
        <f t="shared" si="15"/>
        <v>-4.5245988224490797E-3</v>
      </c>
      <c r="AN75" s="20">
        <f t="shared" si="15"/>
        <v>1.6847815391522199E-2</v>
      </c>
      <c r="AR75" s="22">
        <f t="shared" si="16"/>
        <v>45838</v>
      </c>
      <c r="AS75" s="20">
        <f t="shared" si="18"/>
        <v>-685.31546773273999</v>
      </c>
      <c r="AT75" s="20">
        <f t="shared" si="25"/>
        <v>-0.95793104500505466</v>
      </c>
      <c r="AU75" s="20">
        <f t="shared" si="19"/>
        <v>-5.0362196068021482E-2</v>
      </c>
      <c r="AV75" s="20">
        <f t="shared" si="20"/>
        <v>-1.947205846905208E-4</v>
      </c>
      <c r="AW75" s="20">
        <f t="shared" si="20"/>
        <v>-3.5250742905202803E-2</v>
      </c>
      <c r="AX75" s="20">
        <f t="shared" si="20"/>
        <v>-3.0234693837835998E-2</v>
      </c>
      <c r="AY75" s="20">
        <f t="shared" si="20"/>
        <v>2.9947446906347201E-3</v>
      </c>
      <c r="AZ75" s="20">
        <f t="shared" si="20"/>
        <v>-4.5245988224490797E-3</v>
      </c>
      <c r="BA75" s="20">
        <f t="shared" si="20"/>
        <v>1.6847815391522199E-2</v>
      </c>
      <c r="BB75" s="20">
        <f t="shared" si="26"/>
        <v>-1.0082932410730761</v>
      </c>
      <c r="BC75" s="22">
        <f t="shared" si="21"/>
        <v>45838</v>
      </c>
      <c r="BD75" s="20">
        <f t="shared" si="22"/>
        <v>-0.95793104500505466</v>
      </c>
      <c r="BE75" s="20">
        <f t="shared" si="23"/>
        <v>-5.0362196068021482E-2</v>
      </c>
    </row>
    <row r="76" spans="1:57" ht="15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H76" s="20">
        <f t="shared" si="17"/>
        <v>-0.60275830195376934</v>
      </c>
      <c r="AI76" s="20">
        <f t="shared" si="24"/>
        <v>-1.6672452933254951E-4</v>
      </c>
      <c r="AJ76" s="20">
        <f t="shared" si="15"/>
        <v>-3.0339942797198299E-2</v>
      </c>
      <c r="AK76" s="20">
        <f t="shared" si="15"/>
        <v>-2.52159827558113E-2</v>
      </c>
      <c r="AL76" s="20">
        <f t="shared" si="15"/>
        <v>4.2374692266428501E-3</v>
      </c>
      <c r="AM76" s="20">
        <f t="shared" si="15"/>
        <v>-1.91722059659954E-4</v>
      </c>
      <c r="AN76" s="20">
        <f t="shared" si="15"/>
        <v>2.0991425643449701E-2</v>
      </c>
      <c r="AR76" s="22">
        <f t="shared" si="16"/>
        <v>45930</v>
      </c>
      <c r="AS76" s="20">
        <f t="shared" si="18"/>
        <v>-685.77556242627202</v>
      </c>
      <c r="AT76" s="20">
        <f t="shared" si="25"/>
        <v>-0.8658362036209204</v>
      </c>
      <c r="AU76" s="20">
        <f t="shared" si="19"/>
        <v>-3.068547727190955E-2</v>
      </c>
      <c r="AV76" s="20">
        <f t="shared" si="20"/>
        <v>-1.6672452933254951E-4</v>
      </c>
      <c r="AW76" s="20">
        <f t="shared" si="20"/>
        <v>-3.0339942797198299E-2</v>
      </c>
      <c r="AX76" s="20">
        <f t="shared" si="20"/>
        <v>-2.52159827558113E-2</v>
      </c>
      <c r="AY76" s="20">
        <f t="shared" si="20"/>
        <v>4.2374692266428501E-3</v>
      </c>
      <c r="AZ76" s="20">
        <f t="shared" si="20"/>
        <v>-1.91722059659954E-4</v>
      </c>
      <c r="BA76" s="20">
        <f t="shared" si="20"/>
        <v>2.0991425643449701E-2</v>
      </c>
      <c r="BB76" s="20">
        <f t="shared" si="26"/>
        <v>-0.89652168089282991</v>
      </c>
      <c r="BC76" s="22">
        <f t="shared" si="21"/>
        <v>45930</v>
      </c>
      <c r="BD76" s="20">
        <f t="shared" si="22"/>
        <v>-0.8658362036209204</v>
      </c>
      <c r="BE76" s="20">
        <f t="shared" si="23"/>
        <v>-3.068547727190955E-2</v>
      </c>
    </row>
    <row r="77" spans="1:57" ht="15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H77" s="20">
        <f t="shared" si="17"/>
        <v>-0.52038338301846154</v>
      </c>
      <c r="AI77" s="20">
        <f t="shared" si="24"/>
        <v>-1.4220707719629009E-4</v>
      </c>
      <c r="AJ77" s="20">
        <f t="shared" si="15"/>
        <v>-2.6034947292719799E-2</v>
      </c>
      <c r="AK77" s="20">
        <f t="shared" si="15"/>
        <v>-2.1087999925326999E-2</v>
      </c>
      <c r="AL77" s="20">
        <f t="shared" si="15"/>
        <v>4.5721857976606401E-3</v>
      </c>
      <c r="AM77" s="20">
        <f t="shared" si="15"/>
        <v>1.8451172158846501E-3</v>
      </c>
      <c r="AN77" s="20">
        <f t="shared" si="15"/>
        <v>2.1489766306173899E-2</v>
      </c>
      <c r="AR77" s="22">
        <f t="shared" si="16"/>
        <v>46022</v>
      </c>
      <c r="AS77" s="20">
        <f t="shared" si="18"/>
        <v>-686.21935845276005</v>
      </c>
      <c r="AT77" s="20">
        <f t="shared" si="25"/>
        <v>-0.7834612846856126</v>
      </c>
      <c r="AU77" s="20">
        <f t="shared" si="19"/>
        <v>-1.9358084975523895E-2</v>
      </c>
      <c r="AV77" s="20">
        <f t="shared" si="20"/>
        <v>-1.4220707719629009E-4</v>
      </c>
      <c r="AW77" s="20">
        <f t="shared" si="20"/>
        <v>-2.6034947292719799E-2</v>
      </c>
      <c r="AX77" s="20">
        <f t="shared" si="20"/>
        <v>-2.1087999925326999E-2</v>
      </c>
      <c r="AY77" s="20">
        <f t="shared" si="20"/>
        <v>4.5721857976606401E-3</v>
      </c>
      <c r="AZ77" s="20">
        <f t="shared" si="20"/>
        <v>1.8451172158846501E-3</v>
      </c>
      <c r="BA77" s="20">
        <f t="shared" si="20"/>
        <v>2.1489766306173899E-2</v>
      </c>
      <c r="BB77" s="20">
        <f t="shared" si="26"/>
        <v>-0.80281936966113654</v>
      </c>
      <c r="BC77" s="22">
        <f t="shared" si="21"/>
        <v>46022</v>
      </c>
      <c r="BD77" s="20">
        <f t="shared" si="22"/>
        <v>-0.7834612846856126</v>
      </c>
      <c r="BE77" s="20">
        <f t="shared" si="23"/>
        <v>-1.9358084975523895E-2</v>
      </c>
    </row>
    <row r="78" spans="1:57" ht="15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H78" s="20">
        <f t="shared" si="17"/>
        <v>-0.44793037936408175</v>
      </c>
      <c r="AI78" s="20">
        <f t="shared" si="24"/>
        <v>-1.2088197495794753E-4</v>
      </c>
      <c r="AJ78" s="20">
        <f t="shared" si="15"/>
        <v>-2.2286913406755399E-2</v>
      </c>
      <c r="AK78" s="20">
        <f t="shared" si="15"/>
        <v>-1.7620566661760598E-2</v>
      </c>
      <c r="AL78" s="20">
        <f t="shared" si="15"/>
        <v>4.5156355223492997E-3</v>
      </c>
      <c r="AM78" s="20">
        <f t="shared" si="15"/>
        <v>2.7608340369921301E-3</v>
      </c>
      <c r="AN78" s="20">
        <f t="shared" si="15"/>
        <v>2.0206032905704201E-2</v>
      </c>
      <c r="AR78" s="22">
        <f t="shared" si="16"/>
        <v>46112</v>
      </c>
      <c r="AS78" s="20">
        <f t="shared" si="18"/>
        <v>-686.63892541378004</v>
      </c>
      <c r="AT78" s="20">
        <f t="shared" si="25"/>
        <v>-0.71100828103123281</v>
      </c>
      <c r="AU78" s="20">
        <f t="shared" si="19"/>
        <v>-1.2545859578428315E-2</v>
      </c>
      <c r="AV78" s="20">
        <f t="shared" si="20"/>
        <v>-1.2088197495794753E-4</v>
      </c>
      <c r="AW78" s="20">
        <f t="shared" si="20"/>
        <v>-2.2286913406755399E-2</v>
      </c>
      <c r="AX78" s="20">
        <f t="shared" si="20"/>
        <v>-1.7620566661760598E-2</v>
      </c>
      <c r="AY78" s="20">
        <f t="shared" si="20"/>
        <v>4.5156355223492997E-3</v>
      </c>
      <c r="AZ78" s="20">
        <f t="shared" si="20"/>
        <v>2.7608340369921301E-3</v>
      </c>
      <c r="BA78" s="20">
        <f t="shared" si="20"/>
        <v>2.0206032905704201E-2</v>
      </c>
      <c r="BB78" s="20">
        <f t="shared" si="26"/>
        <v>-0.72355414060966117</v>
      </c>
      <c r="BC78" s="22">
        <f t="shared" si="21"/>
        <v>46112</v>
      </c>
      <c r="BD78" s="20">
        <f t="shared" si="22"/>
        <v>-0.71100828103123281</v>
      </c>
      <c r="BE78" s="20">
        <f t="shared" si="23"/>
        <v>-1.2545859578428315E-2</v>
      </c>
    </row>
    <row r="79" spans="1:57" ht="15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H79" s="20">
        <f t="shared" si="17"/>
        <v>-0.38473581588293754</v>
      </c>
      <c r="AI79" s="20">
        <f t="shared" si="24"/>
        <v>-1.0241324229529407E-4</v>
      </c>
      <c r="AJ79" s="20">
        <f t="shared" si="15"/>
        <v>-1.9039628491290098E-2</v>
      </c>
      <c r="AK79" s="20">
        <f t="shared" si="15"/>
        <v>-1.46814937344978E-2</v>
      </c>
      <c r="AL79" s="20">
        <f t="shared" si="15"/>
        <v>4.2997083109926702E-3</v>
      </c>
      <c r="AM79" s="20">
        <f t="shared" si="15"/>
        <v>3.1428012044484102E-3</v>
      </c>
      <c r="AN79" s="20">
        <f t="shared" si="15"/>
        <v>1.8233611327671002E-2</v>
      </c>
      <c r="AR79" s="22">
        <f t="shared" si="16"/>
        <v>46203</v>
      </c>
      <c r="AS79" s="20">
        <f t="shared" si="18"/>
        <v>-687.028770905996</v>
      </c>
      <c r="AT79" s="20">
        <f t="shared" si="25"/>
        <v>-0.64781371755008854</v>
      </c>
      <c r="AU79" s="20">
        <f t="shared" si="19"/>
        <v>-8.1474146249711117E-3</v>
      </c>
      <c r="AV79" s="20">
        <f t="shared" si="20"/>
        <v>-1.0241324229529407E-4</v>
      </c>
      <c r="AW79" s="20">
        <f t="shared" si="20"/>
        <v>-1.9039628491290098E-2</v>
      </c>
      <c r="AX79" s="20">
        <f t="shared" si="20"/>
        <v>-1.46814937344978E-2</v>
      </c>
      <c r="AY79" s="20">
        <f t="shared" si="20"/>
        <v>4.2997083109926702E-3</v>
      </c>
      <c r="AZ79" s="20">
        <f t="shared" si="20"/>
        <v>3.1428012044484102E-3</v>
      </c>
      <c r="BA79" s="20">
        <f t="shared" si="20"/>
        <v>1.8233611327671002E-2</v>
      </c>
      <c r="BB79" s="20">
        <f t="shared" si="26"/>
        <v>-0.65596113217505969</v>
      </c>
      <c r="BC79" s="22">
        <f t="shared" si="21"/>
        <v>46203</v>
      </c>
      <c r="BD79" s="20">
        <f t="shared" si="22"/>
        <v>-0.64781371755008854</v>
      </c>
      <c r="BE79" s="20">
        <f t="shared" si="23"/>
        <v>-8.1474146249711117E-3</v>
      </c>
    </row>
    <row r="80" spans="1:57" ht="15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H80" s="20">
        <f t="shared" si="17"/>
        <v>-0.32985921314508437</v>
      </c>
      <c r="AI80" s="20">
        <f t="shared" si="24"/>
        <v>-8.6467609998754265E-5</v>
      </c>
      <c r="AJ80" s="20">
        <f t="shared" si="15"/>
        <v>-1.62356272385638E-2</v>
      </c>
      <c r="AK80" s="20">
        <f t="shared" si="15"/>
        <v>-1.218321397519E-2</v>
      </c>
      <c r="AL80" s="20">
        <f t="shared" si="15"/>
        <v>4.0252769022510303E-3</v>
      </c>
      <c r="AM80" s="20">
        <f t="shared" si="15"/>
        <v>3.2694208545791898E-3</v>
      </c>
      <c r="AN80" s="20">
        <f t="shared" si="15"/>
        <v>1.6115675841904101E-2</v>
      </c>
      <c r="AR80" s="22">
        <f t="shared" si="16"/>
        <v>46295</v>
      </c>
      <c r="AS80" s="20">
        <f t="shared" si="18"/>
        <v>-687.38569405301598</v>
      </c>
      <c r="AT80" s="20">
        <f t="shared" si="25"/>
        <v>-0.59293711481223532</v>
      </c>
      <c r="AU80" s="20">
        <f t="shared" si="19"/>
        <v>-5.0949352250182281E-3</v>
      </c>
      <c r="AV80" s="20">
        <f t="shared" si="20"/>
        <v>-8.6467609998754265E-5</v>
      </c>
      <c r="AW80" s="20">
        <f t="shared" si="20"/>
        <v>-1.62356272385638E-2</v>
      </c>
      <c r="AX80" s="20">
        <f t="shared" si="20"/>
        <v>-1.218321397519E-2</v>
      </c>
      <c r="AY80" s="20">
        <f t="shared" si="20"/>
        <v>4.0252769022510303E-3</v>
      </c>
      <c r="AZ80" s="20">
        <f t="shared" si="20"/>
        <v>3.2694208545791898E-3</v>
      </c>
      <c r="BA80" s="20">
        <f t="shared" si="20"/>
        <v>1.6115675841904101E-2</v>
      </c>
      <c r="BB80" s="20">
        <f t="shared" si="26"/>
        <v>-0.59803205003725357</v>
      </c>
      <c r="BC80" s="22">
        <f t="shared" si="21"/>
        <v>46295</v>
      </c>
      <c r="BD80" s="20">
        <f t="shared" si="22"/>
        <v>-0.59293711481223532</v>
      </c>
      <c r="BE80" s="20">
        <f t="shared" si="23"/>
        <v>-5.0949352250182281E-3</v>
      </c>
    </row>
    <row r="81" spans="1:57" ht="15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H81" s="20">
        <f t="shared" si="17"/>
        <v>-0.28232827374738056</v>
      </c>
      <c r="AI81" s="20">
        <f t="shared" si="24"/>
        <v>-7.2735893836567235E-5</v>
      </c>
      <c r="AJ81" s="20">
        <f t="shared" ref="AJ81:AN112" si="27">Z81</f>
        <v>-1.3820400133170801E-2</v>
      </c>
      <c r="AK81" s="20">
        <f t="shared" si="27"/>
        <v>-1.0060417486421201E-2</v>
      </c>
      <c r="AL81" s="20">
        <f t="shared" si="27"/>
        <v>3.7350262991606401E-3</v>
      </c>
      <c r="AM81" s="20">
        <f t="shared" si="27"/>
        <v>3.2691363995091898E-3</v>
      </c>
      <c r="AN81" s="20">
        <f t="shared" si="27"/>
        <v>1.40910136206168E-2</v>
      </c>
      <c r="AR81" s="22">
        <f t="shared" si="16"/>
        <v>46387</v>
      </c>
      <c r="AS81" s="20">
        <f t="shared" si="18"/>
        <v>-687.70799049533196</v>
      </c>
      <c r="AT81" s="20">
        <f t="shared" si="25"/>
        <v>-0.54540617541453162</v>
      </c>
      <c r="AU81" s="20">
        <f t="shared" si="19"/>
        <v>-2.8583771941419374E-3</v>
      </c>
      <c r="AV81" s="20">
        <f t="shared" si="20"/>
        <v>-7.2735893836567235E-5</v>
      </c>
      <c r="AW81" s="20">
        <f t="shared" si="20"/>
        <v>-1.3820400133170801E-2</v>
      </c>
      <c r="AX81" s="20">
        <f t="shared" si="20"/>
        <v>-1.0060417486421201E-2</v>
      </c>
      <c r="AY81" s="20">
        <f t="shared" si="20"/>
        <v>3.7350262991606401E-3</v>
      </c>
      <c r="AZ81" s="20">
        <f t="shared" si="20"/>
        <v>3.2691363995091898E-3</v>
      </c>
      <c r="BA81" s="20">
        <f t="shared" si="20"/>
        <v>1.40910136206168E-2</v>
      </c>
      <c r="BB81" s="20">
        <f t="shared" si="26"/>
        <v>-0.54826455260867357</v>
      </c>
      <c r="BC81" s="22">
        <f t="shared" si="21"/>
        <v>46387</v>
      </c>
      <c r="BD81" s="20">
        <f t="shared" si="22"/>
        <v>-0.54540617541453162</v>
      </c>
      <c r="BE81" s="20">
        <f t="shared" si="23"/>
        <v>-2.8583771941419374E-3</v>
      </c>
    </row>
    <row r="82" spans="1:57" ht="15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H82" s="20">
        <f t="shared" si="17"/>
        <v>-0.24123275974967673</v>
      </c>
      <c r="AI82" s="20">
        <f t="shared" si="24"/>
        <v>-6.0939737697642475E-5</v>
      </c>
      <c r="AJ82" s="20">
        <f t="shared" si="27"/>
        <v>-1.17443242259935E-2</v>
      </c>
      <c r="AK82" s="20">
        <f t="shared" si="27"/>
        <v>-8.2604529056107493E-3</v>
      </c>
      <c r="AL82" s="20">
        <f t="shared" si="27"/>
        <v>3.4465264803920101E-3</v>
      </c>
      <c r="AM82" s="20">
        <f t="shared" si="27"/>
        <v>3.2010234881961201E-3</v>
      </c>
      <c r="AN82" s="20">
        <f t="shared" si="27"/>
        <v>1.22488023117451E-2</v>
      </c>
      <c r="AR82" s="22">
        <f t="shared" si="16"/>
        <v>46477</v>
      </c>
      <c r="AS82" s="20">
        <f t="shared" si="18"/>
        <v>-687.99486550359995</v>
      </c>
      <c r="AT82" s="20">
        <f t="shared" si="25"/>
        <v>-0.50431066141682779</v>
      </c>
      <c r="AU82" s="20">
        <f t="shared" si="19"/>
        <v>-1.1693645889686629E-3</v>
      </c>
      <c r="AV82" s="20">
        <f t="shared" si="20"/>
        <v>-6.0939737697642475E-5</v>
      </c>
      <c r="AW82" s="20">
        <f t="shared" si="20"/>
        <v>-1.17443242259935E-2</v>
      </c>
      <c r="AX82" s="20">
        <f t="shared" si="20"/>
        <v>-8.2604529056107493E-3</v>
      </c>
      <c r="AY82" s="20">
        <f t="shared" si="20"/>
        <v>3.4465264803920101E-3</v>
      </c>
      <c r="AZ82" s="20">
        <f t="shared" si="20"/>
        <v>3.2010234881961201E-3</v>
      </c>
      <c r="BA82" s="20">
        <f t="shared" si="20"/>
        <v>1.22488023117451E-2</v>
      </c>
      <c r="BB82" s="20">
        <f t="shared" si="26"/>
        <v>-0.50548002600579645</v>
      </c>
      <c r="BC82" s="22">
        <f t="shared" si="21"/>
        <v>46477</v>
      </c>
      <c r="BD82" s="20">
        <f t="shared" si="22"/>
        <v>-0.50431066141682779</v>
      </c>
      <c r="BE82" s="20">
        <f t="shared" si="23"/>
        <v>-1.1693645889686629E-3</v>
      </c>
    </row>
    <row r="83" spans="1:57" ht="15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H83" s="20">
        <f t="shared" si="17"/>
        <v>-0.20575405164750507</v>
      </c>
      <c r="AI83" s="20">
        <f t="shared" si="24"/>
        <v>-5.0831998364406535E-5</v>
      </c>
      <c r="AJ83" s="20">
        <f t="shared" si="27"/>
        <v>-9.9631936673664993E-3</v>
      </c>
      <c r="AK83" s="20">
        <f t="shared" si="27"/>
        <v>-6.73899639833589E-3</v>
      </c>
      <c r="AL83" s="20">
        <f t="shared" si="27"/>
        <v>3.1667958470278498E-3</v>
      </c>
      <c r="AM83" s="20">
        <f t="shared" si="27"/>
        <v>3.09304158093592E-3</v>
      </c>
      <c r="AN83" s="20">
        <f t="shared" si="27"/>
        <v>1.06104234240957E-2</v>
      </c>
      <c r="AR83" s="22">
        <f t="shared" si="16"/>
        <v>46568</v>
      </c>
      <c r="AS83" s="20">
        <f t="shared" si="18"/>
        <v>-688.24609348023205</v>
      </c>
      <c r="AT83" s="20">
        <f t="shared" si="25"/>
        <v>-0.4688319533146561</v>
      </c>
      <c r="AU83" s="20">
        <f t="shared" si="19"/>
        <v>1.1723878799267499E-4</v>
      </c>
      <c r="AV83" s="20">
        <f t="shared" si="20"/>
        <v>-5.0831998364406535E-5</v>
      </c>
      <c r="AW83" s="20">
        <f t="shared" si="20"/>
        <v>-9.9631936673664993E-3</v>
      </c>
      <c r="AX83" s="20">
        <f t="shared" si="20"/>
        <v>-6.73899639833589E-3</v>
      </c>
      <c r="AY83" s="20">
        <f t="shared" si="20"/>
        <v>3.1667958470278498E-3</v>
      </c>
      <c r="AZ83" s="20">
        <f t="shared" si="20"/>
        <v>3.09304158093592E-3</v>
      </c>
      <c r="BA83" s="20">
        <f t="shared" si="20"/>
        <v>1.06104234240957E-2</v>
      </c>
      <c r="BB83" s="20">
        <f t="shared" si="26"/>
        <v>-0.46871471452666341</v>
      </c>
      <c r="BC83" s="22">
        <f t="shared" si="21"/>
        <v>46568</v>
      </c>
      <c r="BD83" s="20">
        <f t="shared" si="22"/>
        <v>-0.4688319533146561</v>
      </c>
      <c r="BE83" s="20">
        <f t="shared" si="23"/>
        <v>1.1723878799267499E-4</v>
      </c>
    </row>
    <row r="84" spans="1:57" ht="15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H84" s="20">
        <f t="shared" si="17"/>
        <v>-0.1751686176905998</v>
      </c>
      <c r="AI84" s="20">
        <f t="shared" si="24"/>
        <v>-4.2194643725612375E-5</v>
      </c>
      <c r="AJ84" s="20">
        <f t="shared" si="27"/>
        <v>-8.4380619949853408E-3</v>
      </c>
      <c r="AK84" s="20">
        <f t="shared" si="27"/>
        <v>-5.4579159467803501E-3</v>
      </c>
      <c r="AL84" s="20">
        <f t="shared" si="27"/>
        <v>2.8985486777769898E-3</v>
      </c>
      <c r="AM84" s="20">
        <f t="shared" si="27"/>
        <v>2.9594363014553799E-3</v>
      </c>
      <c r="AN84" s="20">
        <f t="shared" si="27"/>
        <v>9.1690048855894001E-3</v>
      </c>
      <c r="AR84" s="22">
        <f t="shared" si="16"/>
        <v>46660</v>
      </c>
      <c r="AS84" s="20">
        <f t="shared" si="18"/>
        <v>-688.46183218721603</v>
      </c>
      <c r="AT84" s="20">
        <f t="shared" si="25"/>
        <v>-0.43824651935775083</v>
      </c>
      <c r="AU84" s="20">
        <f t="shared" si="19"/>
        <v>1.0888172793304656E-3</v>
      </c>
      <c r="AV84" s="20">
        <f t="shared" si="20"/>
        <v>-4.2194643725612375E-5</v>
      </c>
      <c r="AW84" s="20">
        <f t="shared" si="20"/>
        <v>-8.4380619949853408E-3</v>
      </c>
      <c r="AX84" s="20">
        <f t="shared" si="20"/>
        <v>-5.4579159467803501E-3</v>
      </c>
      <c r="AY84" s="20">
        <f t="shared" si="20"/>
        <v>2.8985486777769898E-3</v>
      </c>
      <c r="AZ84" s="20">
        <f t="shared" si="20"/>
        <v>2.9594363014553799E-3</v>
      </c>
      <c r="BA84" s="20">
        <f t="shared" si="20"/>
        <v>9.1690048855894001E-3</v>
      </c>
      <c r="BB84" s="20">
        <f t="shared" si="26"/>
        <v>-0.43715770207842036</v>
      </c>
      <c r="BC84" s="22">
        <f t="shared" si="21"/>
        <v>46660</v>
      </c>
      <c r="BD84" s="20">
        <f t="shared" si="22"/>
        <v>-0.43824651935775083</v>
      </c>
      <c r="BE84" s="20">
        <f t="shared" si="23"/>
        <v>1.0888172793304656E-3</v>
      </c>
    </row>
    <row r="85" spans="1:57" ht="15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H85" s="20">
        <f t="shared" si="17"/>
        <v>-0.14884174243553594</v>
      </c>
      <c r="AI85" s="20">
        <f t="shared" si="24"/>
        <v>-3.4835876514957425E-5</v>
      </c>
      <c r="AJ85" s="20">
        <f t="shared" si="27"/>
        <v>-7.1348035263337703E-3</v>
      </c>
      <c r="AK85" s="20">
        <f t="shared" si="27"/>
        <v>-4.3840731111425097E-3</v>
      </c>
      <c r="AL85" s="20">
        <f t="shared" si="27"/>
        <v>2.6428047985642199E-3</v>
      </c>
      <c r="AM85" s="20">
        <f t="shared" si="27"/>
        <v>2.8084175406203598E-3</v>
      </c>
      <c r="AN85" s="20">
        <f t="shared" si="27"/>
        <v>7.9074119364958007E-3</v>
      </c>
      <c r="AR85" s="22">
        <f t="shared" si="16"/>
        <v>46752</v>
      </c>
      <c r="AS85" s="20">
        <f t="shared" si="18"/>
        <v>-688.64251816258798</v>
      </c>
      <c r="AT85" s="20">
        <f t="shared" si="25"/>
        <v>-0.41191964410268694</v>
      </c>
      <c r="AU85" s="20">
        <f t="shared" si="19"/>
        <v>1.8049217616891433E-3</v>
      </c>
      <c r="AV85" s="20">
        <f t="shared" si="20"/>
        <v>-3.4835876514957425E-5</v>
      </c>
      <c r="AW85" s="20">
        <f t="shared" si="20"/>
        <v>-7.1348035263337703E-3</v>
      </c>
      <c r="AX85" s="20">
        <f t="shared" si="20"/>
        <v>-4.3840731111425097E-3</v>
      </c>
      <c r="AY85" s="20">
        <f t="shared" si="20"/>
        <v>2.6428047985642199E-3</v>
      </c>
      <c r="AZ85" s="20">
        <f t="shared" si="20"/>
        <v>2.8084175406203598E-3</v>
      </c>
      <c r="BA85" s="20">
        <f t="shared" si="20"/>
        <v>7.9074119364958007E-3</v>
      </c>
      <c r="BB85" s="20">
        <f t="shared" si="26"/>
        <v>-0.41011472234099777</v>
      </c>
      <c r="BC85" s="22">
        <f t="shared" si="21"/>
        <v>46752</v>
      </c>
      <c r="BD85" s="20">
        <f t="shared" si="22"/>
        <v>-0.41191964410268694</v>
      </c>
      <c r="BE85" s="20">
        <f t="shared" si="23"/>
        <v>1.8049217616891433E-3</v>
      </c>
    </row>
    <row r="86" spans="1:57" ht="15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H86" s="20">
        <f t="shared" si="17"/>
        <v>-0.12621829616155983</v>
      </c>
      <c r="AI86" s="20">
        <f t="shared" si="24"/>
        <v>-2.8587195301284259E-5</v>
      </c>
      <c r="AJ86" s="20">
        <f t="shared" si="27"/>
        <v>-6.0235945919456602E-3</v>
      </c>
      <c r="AK86" s="20">
        <f t="shared" si="27"/>
        <v>-3.4885455060798898E-3</v>
      </c>
      <c r="AL86" s="20">
        <f t="shared" si="27"/>
        <v>2.39994377933571E-3</v>
      </c>
      <c r="AM86" s="20">
        <f t="shared" si="27"/>
        <v>2.6454652475329599E-3</v>
      </c>
      <c r="AN86" s="20">
        <f t="shared" si="27"/>
        <v>6.8059987455625802E-3</v>
      </c>
      <c r="AR86" s="22">
        <f t="shared" si="16"/>
        <v>46843</v>
      </c>
      <c r="AS86" s="20">
        <f t="shared" si="18"/>
        <v>-688.78880161570396</v>
      </c>
      <c r="AT86" s="20">
        <f t="shared" si="25"/>
        <v>-0.38929619782871083</v>
      </c>
      <c r="AU86" s="20">
        <f t="shared" si="19"/>
        <v>2.3106804791044166E-3</v>
      </c>
      <c r="AV86" s="20">
        <f t="shared" si="20"/>
        <v>-2.8587195301284259E-5</v>
      </c>
      <c r="AW86" s="20">
        <f t="shared" si="20"/>
        <v>-6.0235945919456602E-3</v>
      </c>
      <c r="AX86" s="20">
        <f t="shared" si="20"/>
        <v>-3.4885455060798898E-3</v>
      </c>
      <c r="AY86" s="20">
        <f t="shared" si="20"/>
        <v>2.39994377933571E-3</v>
      </c>
      <c r="AZ86" s="20">
        <f t="shared" si="20"/>
        <v>2.6454652475329599E-3</v>
      </c>
      <c r="BA86" s="20">
        <f t="shared" si="20"/>
        <v>6.8059987455625802E-3</v>
      </c>
      <c r="BB86" s="20">
        <f t="shared" si="26"/>
        <v>-0.3869855173496064</v>
      </c>
      <c r="BC86" s="22">
        <f t="shared" si="21"/>
        <v>46843</v>
      </c>
      <c r="BD86" s="20">
        <f t="shared" si="22"/>
        <v>-0.38929619782871083</v>
      </c>
      <c r="BE86" s="20">
        <f t="shared" si="23"/>
        <v>2.3106804791044166E-3</v>
      </c>
    </row>
    <row r="87" spans="1:57" ht="15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H87" s="20">
        <f t="shared" si="17"/>
        <v>-0.10681323367219404</v>
      </c>
      <c r="AI87" s="20">
        <f t="shared" si="24"/>
        <v>-2.330066089896475E-5</v>
      </c>
      <c r="AJ87" s="20">
        <f t="shared" si="27"/>
        <v>-5.0784032263911797E-3</v>
      </c>
      <c r="AK87" s="20">
        <f t="shared" si="27"/>
        <v>-2.74605520546856E-3</v>
      </c>
      <c r="AL87" s="20">
        <f t="shared" si="27"/>
        <v>2.1701093331845198E-3</v>
      </c>
      <c r="AM87" s="20">
        <f t="shared" si="27"/>
        <v>2.4747231195831301E-3</v>
      </c>
      <c r="AN87" s="20">
        <f t="shared" si="27"/>
        <v>5.8457223489251E-3</v>
      </c>
      <c r="AR87" s="22">
        <f t="shared" si="16"/>
        <v>46934</v>
      </c>
      <c r="AS87" s="20">
        <f t="shared" si="18"/>
        <v>-688.90150025654805</v>
      </c>
      <c r="AT87" s="20">
        <f t="shared" si="25"/>
        <v>-0.36989113533934503</v>
      </c>
      <c r="AU87" s="20">
        <f t="shared" si="19"/>
        <v>2.6427957089340454E-3</v>
      </c>
      <c r="AV87" s="20">
        <f t="shared" si="20"/>
        <v>-2.330066089896475E-5</v>
      </c>
      <c r="AW87" s="20">
        <f t="shared" si="20"/>
        <v>-5.0784032263911797E-3</v>
      </c>
      <c r="AX87" s="20">
        <f t="shared" si="20"/>
        <v>-2.74605520546856E-3</v>
      </c>
      <c r="AY87" s="20">
        <f t="shared" si="20"/>
        <v>2.1701093331845198E-3</v>
      </c>
      <c r="AZ87" s="20">
        <f t="shared" si="20"/>
        <v>2.4747231195831301E-3</v>
      </c>
      <c r="BA87" s="20">
        <f t="shared" si="20"/>
        <v>5.8457223489251E-3</v>
      </c>
      <c r="BB87" s="20">
        <f t="shared" si="26"/>
        <v>-0.36724833963041098</v>
      </c>
      <c r="BC87" s="22">
        <f t="shared" si="21"/>
        <v>46934</v>
      </c>
      <c r="BD87" s="20">
        <f t="shared" si="22"/>
        <v>-0.36989113533934503</v>
      </c>
      <c r="BE87" s="20">
        <f t="shared" si="23"/>
        <v>2.6427957089340454E-3</v>
      </c>
    </row>
    <row r="88" spans="1:57" ht="15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H88" s="20">
        <f t="shared" si="17"/>
        <v>-9.0202798006260396E-2</v>
      </c>
      <c r="AI88" s="20">
        <f t="shared" si="24"/>
        <v>-1.8846447849317424E-5</v>
      </c>
      <c r="AJ88" s="20">
        <f t="shared" si="27"/>
        <v>-4.2765213523752099E-3</v>
      </c>
      <c r="AK88" s="20">
        <f t="shared" si="27"/>
        <v>-2.1345114008952302E-3</v>
      </c>
      <c r="AL88" s="20">
        <f t="shared" si="27"/>
        <v>1.9533502686845099E-3</v>
      </c>
      <c r="AM88" s="20">
        <f t="shared" si="27"/>
        <v>2.2995760390361899E-3</v>
      </c>
      <c r="AN88" s="20">
        <f t="shared" si="27"/>
        <v>5.0092382734273598E-3</v>
      </c>
      <c r="AR88" s="22">
        <f t="shared" si="16"/>
        <v>47026</v>
      </c>
      <c r="AS88" s="20">
        <f t="shared" si="18"/>
        <v>-688.98156276209204</v>
      </c>
      <c r="AT88" s="20">
        <f t="shared" si="25"/>
        <v>-0.35328069967341141</v>
      </c>
      <c r="AU88" s="20">
        <f t="shared" si="19"/>
        <v>2.8322853800283022E-3</v>
      </c>
      <c r="AV88" s="20">
        <f t="shared" si="20"/>
        <v>-1.8846447849317424E-5</v>
      </c>
      <c r="AW88" s="20">
        <f t="shared" si="20"/>
        <v>-4.2765213523752099E-3</v>
      </c>
      <c r="AX88" s="20">
        <f t="shared" si="20"/>
        <v>-2.1345114008952302E-3</v>
      </c>
      <c r="AY88" s="20">
        <f t="shared" si="20"/>
        <v>1.9533502686845099E-3</v>
      </c>
      <c r="AZ88" s="20">
        <f t="shared" si="20"/>
        <v>2.2995760390361899E-3</v>
      </c>
      <c r="BA88" s="20">
        <f t="shared" si="20"/>
        <v>5.0092382734273598E-3</v>
      </c>
      <c r="BB88" s="20">
        <f t="shared" si="26"/>
        <v>-0.35044841429338314</v>
      </c>
      <c r="BC88" s="22">
        <f t="shared" si="21"/>
        <v>47026</v>
      </c>
      <c r="BD88" s="20">
        <f t="shared" si="22"/>
        <v>-0.35328069967341141</v>
      </c>
      <c r="BE88" s="20">
        <f t="shared" si="23"/>
        <v>2.8322853800283022E-3</v>
      </c>
    </row>
    <row r="89" spans="1:57" ht="15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H89" s="20">
        <f t="shared" si="17"/>
        <v>-7.6016707699991026E-2</v>
      </c>
      <c r="AI89" s="20">
        <f t="shared" si="24"/>
        <v>-1.5110684886721188E-5</v>
      </c>
      <c r="AJ89" s="20">
        <f t="shared" si="27"/>
        <v>-3.59814888001358E-3</v>
      </c>
      <c r="AK89" s="20">
        <f t="shared" si="27"/>
        <v>-1.63462610395189E-3</v>
      </c>
      <c r="AL89" s="20">
        <f t="shared" si="27"/>
        <v>1.74965971074824E-3</v>
      </c>
      <c r="AM89" s="20">
        <f t="shared" si="27"/>
        <v>2.12288774693478E-3</v>
      </c>
      <c r="AN89" s="20">
        <f t="shared" si="27"/>
        <v>4.28115558450706E-3</v>
      </c>
      <c r="AR89" s="22">
        <f t="shared" si="16"/>
        <v>47118</v>
      </c>
      <c r="AS89" s="20">
        <f t="shared" si="18"/>
        <v>-689.03003792609195</v>
      </c>
      <c r="AT89" s="20">
        <f t="shared" si="25"/>
        <v>-0.33909460936714203</v>
      </c>
      <c r="AU89" s="20">
        <f t="shared" si="19"/>
        <v>2.9058173733378886E-3</v>
      </c>
      <c r="AV89" s="20">
        <f t="shared" si="20"/>
        <v>-1.5110684886721188E-5</v>
      </c>
      <c r="AW89" s="20">
        <f t="shared" si="20"/>
        <v>-3.59814888001358E-3</v>
      </c>
      <c r="AX89" s="20">
        <f t="shared" si="20"/>
        <v>-1.63462610395189E-3</v>
      </c>
      <c r="AY89" s="20">
        <f t="shared" si="20"/>
        <v>1.74965971074824E-3</v>
      </c>
      <c r="AZ89" s="20">
        <f t="shared" si="20"/>
        <v>2.12288774693478E-3</v>
      </c>
      <c r="BA89" s="20">
        <f t="shared" si="20"/>
        <v>4.28115558450706E-3</v>
      </c>
      <c r="BB89" s="20">
        <f t="shared" si="26"/>
        <v>-0.33618879199380414</v>
      </c>
      <c r="BC89" s="22">
        <f t="shared" si="21"/>
        <v>47118</v>
      </c>
      <c r="BD89" s="20">
        <f t="shared" si="22"/>
        <v>-0.33909460936714203</v>
      </c>
      <c r="BE89" s="20">
        <f t="shared" si="23"/>
        <v>2.9058173733378886E-3</v>
      </c>
    </row>
    <row r="90" spans="1:57" ht="15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H90" s="20">
        <f t="shared" si="17"/>
        <v>-6.3931335827714833E-2</v>
      </c>
      <c r="AI90" s="20">
        <f t="shared" si="24"/>
        <v>-1.1993560888768316E-5</v>
      </c>
      <c r="AJ90" s="20">
        <f t="shared" si="27"/>
        <v>-3.0260288937394202E-3</v>
      </c>
      <c r="AK90" s="20">
        <f t="shared" si="27"/>
        <v>-1.2295826708298399E-3</v>
      </c>
      <c r="AL90" s="20">
        <f t="shared" si="27"/>
        <v>1.5589787315197E-3</v>
      </c>
      <c r="AM90" s="20">
        <f t="shared" si="27"/>
        <v>1.9471016470718301E-3</v>
      </c>
      <c r="AN90" s="20">
        <f t="shared" si="27"/>
        <v>3.6479645548498801E-3</v>
      </c>
      <c r="AR90" s="22">
        <f t="shared" si="16"/>
        <v>47208</v>
      </c>
      <c r="AS90" s="20">
        <f t="shared" si="18"/>
        <v>-689.04804788232002</v>
      </c>
      <c r="AT90" s="20">
        <f t="shared" si="25"/>
        <v>-0.32700923749486582</v>
      </c>
      <c r="AU90" s="20">
        <f t="shared" si="19"/>
        <v>2.8864398079833818E-3</v>
      </c>
      <c r="AV90" s="20">
        <f t="shared" si="20"/>
        <v>-1.1993560888768316E-5</v>
      </c>
      <c r="AW90" s="20">
        <f t="shared" si="20"/>
        <v>-3.0260288937394202E-3</v>
      </c>
      <c r="AX90" s="20">
        <f t="shared" si="20"/>
        <v>-1.2295826708298399E-3</v>
      </c>
      <c r="AY90" s="20">
        <f t="shared" si="20"/>
        <v>1.5589787315197E-3</v>
      </c>
      <c r="AZ90" s="20">
        <f t="shared" si="20"/>
        <v>1.9471016470718301E-3</v>
      </c>
      <c r="BA90" s="20">
        <f t="shared" si="20"/>
        <v>3.6479645548498801E-3</v>
      </c>
      <c r="BB90" s="20">
        <f t="shared" si="26"/>
        <v>-0.32412279768688246</v>
      </c>
      <c r="BC90" s="22">
        <f t="shared" si="21"/>
        <v>47208</v>
      </c>
      <c r="BD90" s="20">
        <f t="shared" si="22"/>
        <v>-0.32700923749486582</v>
      </c>
      <c r="BE90" s="20">
        <f t="shared" si="23"/>
        <v>2.8864398079833818E-3</v>
      </c>
    </row>
    <row r="91" spans="1:57" ht="15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H91" s="20">
        <f t="shared" si="17"/>
        <v>-5.3663794186917003E-2</v>
      </c>
      <c r="AI91" s="20">
        <f t="shared" si="24"/>
        <v>-9.4076653545460593E-6</v>
      </c>
      <c r="AJ91" s="20">
        <f t="shared" si="27"/>
        <v>-2.54512934858072E-3</v>
      </c>
      <c r="AK91" s="20">
        <f t="shared" si="27"/>
        <v>-9.0474593170049604E-4</v>
      </c>
      <c r="AL91" s="20">
        <f t="shared" si="27"/>
        <v>1.3811904854404201E-3</v>
      </c>
      <c r="AM91" s="20">
        <f t="shared" si="27"/>
        <v>1.77428926409288E-3</v>
      </c>
      <c r="AN91" s="20">
        <f t="shared" si="27"/>
        <v>3.0978537589907498E-3</v>
      </c>
      <c r="AR91" s="22">
        <f t="shared" si="16"/>
        <v>47299</v>
      </c>
      <c r="AS91" s="20">
        <f t="shared" si="18"/>
        <v>-689.03676474161205</v>
      </c>
      <c r="AT91" s="20">
        <f t="shared" si="25"/>
        <v>-0.31674169585406803</v>
      </c>
      <c r="AU91" s="20">
        <f t="shared" si="19"/>
        <v>2.7940505628882878E-3</v>
      </c>
      <c r="AV91" s="20">
        <f t="shared" si="20"/>
        <v>-9.4076653545460593E-6</v>
      </c>
      <c r="AW91" s="20">
        <f t="shared" si="20"/>
        <v>-2.54512934858072E-3</v>
      </c>
      <c r="AX91" s="20">
        <f t="shared" si="20"/>
        <v>-9.0474593170049604E-4</v>
      </c>
      <c r="AY91" s="20">
        <f t="shared" si="20"/>
        <v>1.3811904854404201E-3</v>
      </c>
      <c r="AZ91" s="20">
        <f t="shared" si="20"/>
        <v>1.77428926409288E-3</v>
      </c>
      <c r="BA91" s="20">
        <f t="shared" si="20"/>
        <v>3.0978537589907498E-3</v>
      </c>
      <c r="BB91" s="20">
        <f t="shared" si="26"/>
        <v>-0.31394764529117974</v>
      </c>
      <c r="BC91" s="22">
        <f t="shared" si="21"/>
        <v>47299</v>
      </c>
      <c r="BD91" s="20">
        <f t="shared" si="22"/>
        <v>-0.31674169585406803</v>
      </c>
      <c r="BE91" s="20">
        <f t="shared" si="23"/>
        <v>2.7940505628882878E-3</v>
      </c>
    </row>
    <row r="92" spans="1:57" ht="15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H92" s="20">
        <f t="shared" si="17"/>
        <v>-4.4966811389646047E-2</v>
      </c>
      <c r="AI92" s="20">
        <f t="shared" si="24"/>
        <v>-7.2765327840085449E-6</v>
      </c>
      <c r="AJ92" s="20">
        <f t="shared" si="27"/>
        <v>-2.1423657347187102E-3</v>
      </c>
      <c r="AK92" s="20">
        <f t="shared" si="27"/>
        <v>-6.4740680030935199E-4</v>
      </c>
      <c r="AL92" s="20">
        <f t="shared" si="27"/>
        <v>1.21611444378167E-3</v>
      </c>
      <c r="AM92" s="20">
        <f t="shared" si="27"/>
        <v>1.60618055984834E-3</v>
      </c>
      <c r="AN92" s="20">
        <f t="shared" si="27"/>
        <v>2.6205045658465802E-3</v>
      </c>
      <c r="AR92" s="22">
        <f t="shared" si="16"/>
        <v>47391</v>
      </c>
      <c r="AS92" s="20">
        <f t="shared" si="18"/>
        <v>-688.99739032916796</v>
      </c>
      <c r="AT92" s="20">
        <f t="shared" si="25"/>
        <v>-0.30804471305679704</v>
      </c>
      <c r="AU92" s="20">
        <f t="shared" si="19"/>
        <v>2.6457505016645195E-3</v>
      </c>
      <c r="AV92" s="20">
        <f t="shared" si="20"/>
        <v>-7.2765327840085449E-6</v>
      </c>
      <c r="AW92" s="20">
        <f t="shared" si="20"/>
        <v>-2.1423657347187102E-3</v>
      </c>
      <c r="AX92" s="20">
        <f t="shared" si="20"/>
        <v>-6.4740680030935199E-4</v>
      </c>
      <c r="AY92" s="20">
        <f t="shared" si="20"/>
        <v>1.21611444378167E-3</v>
      </c>
      <c r="AZ92" s="20">
        <f t="shared" si="20"/>
        <v>1.60618055984834E-3</v>
      </c>
      <c r="BA92" s="20">
        <f t="shared" si="20"/>
        <v>2.6205045658465802E-3</v>
      </c>
      <c r="BB92" s="20">
        <f t="shared" si="26"/>
        <v>-0.30539896255513249</v>
      </c>
      <c r="BC92" s="22">
        <f t="shared" si="21"/>
        <v>47391</v>
      </c>
      <c r="BD92" s="20">
        <f t="shared" si="22"/>
        <v>-0.30804471305679704</v>
      </c>
      <c r="BE92" s="20">
        <f t="shared" si="23"/>
        <v>2.6457505016645195E-3</v>
      </c>
    </row>
    <row r="93" spans="1:57" ht="15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H93" s="20">
        <f t="shared" si="17"/>
        <v>-3.7624295717137234E-2</v>
      </c>
      <c r="AI93" s="20">
        <f t="shared" si="24"/>
        <v>-5.5333633516723959E-6</v>
      </c>
      <c r="AJ93" s="20">
        <f t="shared" si="27"/>
        <v>-1.8063593212221201E-3</v>
      </c>
      <c r="AK93" s="20">
        <f t="shared" si="27"/>
        <v>-4.4655628163666199E-4</v>
      </c>
      <c r="AL93" s="20">
        <f t="shared" si="27"/>
        <v>1.0635036871911199E-3</v>
      </c>
      <c r="AM93" s="20">
        <f t="shared" si="27"/>
        <v>1.4441892847723999E-3</v>
      </c>
      <c r="AN93" s="20">
        <f t="shared" si="27"/>
        <v>2.2068962998292498E-3</v>
      </c>
      <c r="AR93" s="22">
        <f t="shared" si="16"/>
        <v>47483</v>
      </c>
      <c r="AS93" s="20">
        <f t="shared" si="18"/>
        <v>-688.93113881119996</v>
      </c>
      <c r="AT93" s="20">
        <f t="shared" si="25"/>
        <v>-0.30070219738428822</v>
      </c>
      <c r="AU93" s="20">
        <f t="shared" si="19"/>
        <v>2.4561403055823154E-3</v>
      </c>
      <c r="AV93" s="20">
        <f t="shared" si="20"/>
        <v>-5.5333633516723959E-6</v>
      </c>
      <c r="AW93" s="20">
        <f t="shared" si="20"/>
        <v>-1.8063593212221201E-3</v>
      </c>
      <c r="AX93" s="20">
        <f t="shared" si="20"/>
        <v>-4.4655628163666199E-4</v>
      </c>
      <c r="AY93" s="20">
        <f t="shared" si="20"/>
        <v>1.0635036871911199E-3</v>
      </c>
      <c r="AZ93" s="20">
        <f t="shared" si="20"/>
        <v>1.4441892847723999E-3</v>
      </c>
      <c r="BA93" s="20">
        <f t="shared" si="20"/>
        <v>2.2068962998292498E-3</v>
      </c>
      <c r="BB93" s="20">
        <f t="shared" si="26"/>
        <v>-0.29824605707870588</v>
      </c>
      <c r="BC93" s="22">
        <f t="shared" si="21"/>
        <v>47483</v>
      </c>
      <c r="BD93" s="20">
        <f t="shared" si="22"/>
        <v>-0.30070219738428822</v>
      </c>
      <c r="BE93" s="20">
        <f t="shared" si="23"/>
        <v>2.4561403055823154E-3</v>
      </c>
    </row>
    <row r="94" spans="1:57" ht="15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H94" s="20">
        <f t="shared" si="17"/>
        <v>-3.1447484692220168E-2</v>
      </c>
      <c r="AI94" s="20">
        <f t="shared" si="24"/>
        <v>-4.1198959225446239E-6</v>
      </c>
      <c r="AJ94" s="20">
        <f t="shared" si="27"/>
        <v>-1.52722613116171E-3</v>
      </c>
      <c r="AK94" s="20">
        <f t="shared" si="27"/>
        <v>-2.9268494856026401E-4</v>
      </c>
      <c r="AL94" s="20">
        <f t="shared" si="27"/>
        <v>9.2304565665259899E-4</v>
      </c>
      <c r="AM94" s="20">
        <f t="shared" si="27"/>
        <v>1.2894379367671899E-3</v>
      </c>
      <c r="AN94" s="20">
        <f t="shared" si="27"/>
        <v>1.84913273000631E-3</v>
      </c>
      <c r="AR94" s="22">
        <f t="shared" si="16"/>
        <v>47573</v>
      </c>
      <c r="AS94" s="20">
        <f t="shared" si="18"/>
        <v>-688.83922201420398</v>
      </c>
      <c r="AT94" s="20">
        <f t="shared" si="25"/>
        <v>-0.2945253863593712</v>
      </c>
      <c r="AU94" s="20">
        <f t="shared" si="19"/>
        <v>2.2375853477815803E-3</v>
      </c>
      <c r="AV94" s="20">
        <f t="shared" si="20"/>
        <v>-4.1198959225446239E-6</v>
      </c>
      <c r="AW94" s="20">
        <f t="shared" si="20"/>
        <v>-1.52722613116171E-3</v>
      </c>
      <c r="AX94" s="20">
        <f t="shared" si="20"/>
        <v>-2.9268494856026401E-4</v>
      </c>
      <c r="AY94" s="20">
        <f t="shared" si="20"/>
        <v>9.2304565665259899E-4</v>
      </c>
      <c r="AZ94" s="20">
        <f t="shared" si="20"/>
        <v>1.2894379367671899E-3</v>
      </c>
      <c r="BA94" s="20">
        <f t="shared" si="20"/>
        <v>1.84913273000631E-3</v>
      </c>
      <c r="BB94" s="20">
        <f t="shared" si="26"/>
        <v>-0.29228780101158963</v>
      </c>
      <c r="BC94" s="22">
        <f t="shared" si="21"/>
        <v>47573</v>
      </c>
      <c r="BD94" s="20">
        <f t="shared" si="22"/>
        <v>-0.2945253863593712</v>
      </c>
      <c r="BE94" s="20">
        <f t="shared" si="23"/>
        <v>2.2375853477815803E-3</v>
      </c>
    </row>
    <row r="95" spans="1:57" ht="15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H95" s="20">
        <f t="shared" si="17"/>
        <v>-2.6271596442354724E-2</v>
      </c>
      <c r="AI95" s="20">
        <f t="shared" si="24"/>
        <v>-2.9854129665471783E-6</v>
      </c>
      <c r="AJ95" s="20">
        <f t="shared" si="27"/>
        <v>-1.2963924298947901E-3</v>
      </c>
      <c r="AK95" s="20">
        <f t="shared" si="27"/>
        <v>-1.77604698661366E-4</v>
      </c>
      <c r="AL95" s="20">
        <f t="shared" si="27"/>
        <v>7.9436586593138498E-4</v>
      </c>
      <c r="AM95" s="20">
        <f t="shared" si="27"/>
        <v>1.1427834937476199E-3</v>
      </c>
      <c r="AN95" s="20">
        <f t="shared" si="27"/>
        <v>1.5402915679899199E-3</v>
      </c>
      <c r="AR95" s="22">
        <f t="shared" si="16"/>
        <v>47664</v>
      </c>
      <c r="AS95" s="20">
        <f t="shared" si="18"/>
        <v>-688.72283722932002</v>
      </c>
      <c r="AT95" s="20">
        <f t="shared" si="25"/>
        <v>-0.28934949810950572</v>
      </c>
      <c r="AU95" s="20">
        <f t="shared" si="19"/>
        <v>2.0004583861462219E-3</v>
      </c>
      <c r="AV95" s="20">
        <f t="shared" si="20"/>
        <v>-2.9854129665471783E-6</v>
      </c>
      <c r="AW95" s="20">
        <f t="shared" si="20"/>
        <v>-1.2963924298947901E-3</v>
      </c>
      <c r="AX95" s="20">
        <f t="shared" si="20"/>
        <v>-1.77604698661366E-4</v>
      </c>
      <c r="AY95" s="20">
        <f t="shared" si="20"/>
        <v>7.9436586593138498E-4</v>
      </c>
      <c r="AZ95" s="20">
        <f t="shared" si="20"/>
        <v>1.1427834937476199E-3</v>
      </c>
      <c r="BA95" s="20">
        <f t="shared" si="20"/>
        <v>1.5402915679899199E-3</v>
      </c>
      <c r="BB95" s="20">
        <f t="shared" si="26"/>
        <v>-0.28734903972335951</v>
      </c>
      <c r="BC95" s="22">
        <f t="shared" si="21"/>
        <v>47664</v>
      </c>
      <c r="BD95" s="20">
        <f t="shared" si="22"/>
        <v>-0.28934949810950572</v>
      </c>
      <c r="BE95" s="20">
        <f t="shared" si="23"/>
        <v>2.0004583861462219E-3</v>
      </c>
    </row>
    <row r="96" spans="1:57" ht="15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H96" s="20">
        <f t="shared" si="17"/>
        <v>-2.1952910465213766E-2</v>
      </c>
      <c r="AI96" s="20">
        <f t="shared" si="24"/>
        <v>-2.0858600333955051E-6</v>
      </c>
      <c r="AJ96" s="20">
        <f t="shared" si="27"/>
        <v>-1.10643310959096E-3</v>
      </c>
      <c r="AK96" s="20">
        <f t="shared" si="27"/>
        <v>-9.4290129920743306E-5</v>
      </c>
      <c r="AL96" s="20">
        <f t="shared" si="27"/>
        <v>6.7703384129441603E-4</v>
      </c>
      <c r="AM96" s="20">
        <f t="shared" si="27"/>
        <v>1.00484382319734E-3</v>
      </c>
      <c r="AN96" s="20">
        <f t="shared" si="27"/>
        <v>1.27429535730654E-3</v>
      </c>
      <c r="AR96" s="22">
        <f t="shared" si="16"/>
        <v>47756</v>
      </c>
      <c r="AS96" s="20">
        <f t="shared" si="18"/>
        <v>-688.58315728161597</v>
      </c>
      <c r="AT96" s="20">
        <f t="shared" si="25"/>
        <v>-0.28503081213236475</v>
      </c>
      <c r="AU96" s="20">
        <f t="shared" si="19"/>
        <v>1.753363922253197E-3</v>
      </c>
      <c r="AV96" s="20">
        <f t="shared" si="20"/>
        <v>-2.0858600333955051E-6</v>
      </c>
      <c r="AW96" s="20">
        <f t="shared" si="20"/>
        <v>-1.10643310959096E-3</v>
      </c>
      <c r="AX96" s="20">
        <f t="shared" si="20"/>
        <v>-9.4290129920743306E-5</v>
      </c>
      <c r="AY96" s="20">
        <f t="shared" si="20"/>
        <v>6.7703384129441603E-4</v>
      </c>
      <c r="AZ96" s="20">
        <f t="shared" si="20"/>
        <v>1.00484382319734E-3</v>
      </c>
      <c r="BA96" s="20">
        <f t="shared" si="20"/>
        <v>1.27429535730654E-3</v>
      </c>
      <c r="BB96" s="20">
        <f t="shared" si="26"/>
        <v>-0.28327744821011158</v>
      </c>
      <c r="BC96" s="22">
        <f t="shared" si="21"/>
        <v>47756</v>
      </c>
      <c r="BD96" s="20">
        <f t="shared" si="22"/>
        <v>-0.28503081213236475</v>
      </c>
      <c r="BE96" s="20">
        <f t="shared" si="23"/>
        <v>1.753363922253197E-3</v>
      </c>
    </row>
    <row r="97" spans="1:57" ht="15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H97" s="20">
        <f t="shared" si="17"/>
        <v>-1.836621653020255E-2</v>
      </c>
      <c r="AI97" s="20">
        <f t="shared" si="24"/>
        <v>-1.3830651046000097E-6</v>
      </c>
      <c r="AJ97" s="20">
        <f t="shared" si="27"/>
        <v>-9.5092988724649696E-4</v>
      </c>
      <c r="AK97" s="20">
        <f t="shared" si="27"/>
        <v>-3.6737277318352998E-5</v>
      </c>
      <c r="AL97" s="20">
        <f t="shared" si="27"/>
        <v>5.7057056715418099E-4</v>
      </c>
      <c r="AM97" s="20">
        <f t="shared" si="27"/>
        <v>8.7602427578907505E-4</v>
      </c>
      <c r="AN97" s="20">
        <f t="shared" si="27"/>
        <v>1.04580114799003E-3</v>
      </c>
      <c r="AR97" s="22">
        <f t="shared" si="16"/>
        <v>47848</v>
      </c>
      <c r="AS97" s="20">
        <f t="shared" si="18"/>
        <v>-688.42132263717997</v>
      </c>
      <c r="AT97" s="20">
        <f t="shared" si="25"/>
        <v>-0.28144411819735354</v>
      </c>
      <c r="AU97" s="20">
        <f t="shared" si="19"/>
        <v>1.5033457612638362E-3</v>
      </c>
      <c r="AV97" s="20">
        <f t="shared" si="20"/>
        <v>-1.3830651046000097E-6</v>
      </c>
      <c r="AW97" s="20">
        <f t="shared" si="20"/>
        <v>-9.5092988724649696E-4</v>
      </c>
      <c r="AX97" s="20">
        <f t="shared" si="20"/>
        <v>-3.6737277318352998E-5</v>
      </c>
      <c r="AY97" s="20">
        <f t="shared" si="20"/>
        <v>5.7057056715418099E-4</v>
      </c>
      <c r="AZ97" s="20">
        <f t="shared" si="20"/>
        <v>8.7602427578907505E-4</v>
      </c>
      <c r="BA97" s="20">
        <f t="shared" si="20"/>
        <v>1.04580114799003E-3</v>
      </c>
      <c r="BB97" s="20">
        <f t="shared" si="26"/>
        <v>-0.27994077243608972</v>
      </c>
      <c r="BC97" s="22">
        <f t="shared" si="21"/>
        <v>47848</v>
      </c>
      <c r="BD97" s="20">
        <f t="shared" si="22"/>
        <v>-0.28144411819735354</v>
      </c>
      <c r="BE97" s="20">
        <f t="shared" si="23"/>
        <v>1.5033457612638362E-3</v>
      </c>
    </row>
    <row r="98" spans="1:57" ht="15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H98" s="20">
        <f t="shared" si="17"/>
        <v>-1.5402580001172702E-2</v>
      </c>
      <c r="AI98" s="20">
        <f t="shared" si="24"/>
        <v>-8.4404537166836832E-7</v>
      </c>
      <c r="AJ98" s="20">
        <f t="shared" si="27"/>
        <v>-8.2434669320832299E-4</v>
      </c>
      <c r="AK98" s="20">
        <f t="shared" si="27"/>
        <v>1.62226549117961E-7</v>
      </c>
      <c r="AL98" s="20">
        <f t="shared" si="27"/>
        <v>4.7445681373074701E-4</v>
      </c>
      <c r="AM98" s="20">
        <f t="shared" si="27"/>
        <v>7.5654391206646601E-4</v>
      </c>
      <c r="AN98" s="20">
        <f t="shared" si="27"/>
        <v>8.5010626114516799E-4</v>
      </c>
      <c r="AR98" s="22">
        <f t="shared" si="16"/>
        <v>47938</v>
      </c>
      <c r="AS98" s="20">
        <f t="shared" si="18"/>
        <v>-688.23843532069998</v>
      </c>
      <c r="AT98" s="20">
        <f t="shared" si="25"/>
        <v>-0.27848048166832373</v>
      </c>
      <c r="AU98" s="20">
        <f t="shared" si="19"/>
        <v>1.2560784749115076E-3</v>
      </c>
      <c r="AV98" s="20">
        <f t="shared" ref="AV98:BA132" si="28">AI98</f>
        <v>-8.4404537166836832E-7</v>
      </c>
      <c r="AW98" s="20">
        <f t="shared" si="28"/>
        <v>-8.2434669320832299E-4</v>
      </c>
      <c r="AX98" s="20">
        <f t="shared" si="28"/>
        <v>1.62226549117961E-7</v>
      </c>
      <c r="AY98" s="20">
        <f t="shared" si="28"/>
        <v>4.7445681373074701E-4</v>
      </c>
      <c r="AZ98" s="20">
        <f t="shared" si="28"/>
        <v>7.5654391206646601E-4</v>
      </c>
      <c r="BA98" s="20">
        <f t="shared" si="28"/>
        <v>8.5010626114516799E-4</v>
      </c>
      <c r="BB98" s="20">
        <f t="shared" si="26"/>
        <v>-0.27722440319341224</v>
      </c>
      <c r="BC98" s="22">
        <f t="shared" si="21"/>
        <v>47938</v>
      </c>
      <c r="BD98" s="20">
        <f t="shared" si="22"/>
        <v>-0.27848048166832373</v>
      </c>
      <c r="BE98" s="20">
        <f t="shared" si="23"/>
        <v>1.2560784749115076E-3</v>
      </c>
    </row>
    <row r="99" spans="1:57" ht="15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H99" s="20">
        <f t="shared" si="17"/>
        <v>-1.2967379946605127E-2</v>
      </c>
      <c r="AI99" s="20">
        <f t="shared" si="24"/>
        <v>-4.4039085230715644E-7</v>
      </c>
      <c r="AJ99" s="20">
        <f t="shared" si="27"/>
        <v>-7.2192001717495701E-4</v>
      </c>
      <c r="AK99" s="20">
        <f t="shared" si="27"/>
        <v>2.07332421403879E-5</v>
      </c>
      <c r="AL99" s="20">
        <f t="shared" si="27"/>
        <v>3.8814183955069198E-4</v>
      </c>
      <c r="AM99" s="20">
        <f t="shared" si="27"/>
        <v>6.4646087546908401E-4</v>
      </c>
      <c r="AN99" s="20">
        <f t="shared" si="27"/>
        <v>6.8306768037709601E-4</v>
      </c>
      <c r="AR99" s="22">
        <f t="shared" si="16"/>
        <v>48029</v>
      </c>
      <c r="AS99" s="20">
        <f t="shared" si="18"/>
        <v>-688.03555442192396</v>
      </c>
      <c r="AT99" s="20">
        <f t="shared" si="25"/>
        <v>-0.27604528161375613</v>
      </c>
      <c r="AU99" s="20">
        <f t="shared" si="19"/>
        <v>1.0160432295099958E-3</v>
      </c>
      <c r="AV99" s="20">
        <f t="shared" si="28"/>
        <v>-4.4039085230715644E-7</v>
      </c>
      <c r="AW99" s="20">
        <f t="shared" si="28"/>
        <v>-7.2192001717495701E-4</v>
      </c>
      <c r="AX99" s="20">
        <f t="shared" si="28"/>
        <v>2.07332421403879E-5</v>
      </c>
      <c r="AY99" s="20">
        <f t="shared" si="28"/>
        <v>3.8814183955069198E-4</v>
      </c>
      <c r="AZ99" s="20">
        <f t="shared" si="28"/>
        <v>6.4646087546908401E-4</v>
      </c>
      <c r="BA99" s="20">
        <f t="shared" si="28"/>
        <v>6.8306768037709601E-4</v>
      </c>
      <c r="BB99" s="20">
        <f t="shared" si="26"/>
        <v>-0.27502923838424614</v>
      </c>
      <c r="BC99" s="22">
        <f t="shared" si="21"/>
        <v>48029</v>
      </c>
      <c r="BD99" s="20">
        <f t="shared" si="22"/>
        <v>-0.27604528161375613</v>
      </c>
      <c r="BE99" s="20">
        <f t="shared" si="23"/>
        <v>1.0160432295099958E-3</v>
      </c>
    </row>
    <row r="100" spans="1:57" ht="15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H100" s="20">
        <f t="shared" si="17"/>
        <v>-1.0978583189505078E-2</v>
      </c>
      <c r="AI100" s="20">
        <f t="shared" si="24"/>
        <v>-1.4771580522590097E-7</v>
      </c>
      <c r="AJ100" s="20">
        <f t="shared" si="27"/>
        <v>-6.3956230710253002E-4</v>
      </c>
      <c r="AK100" s="20">
        <f t="shared" si="27"/>
        <v>2.8616924317357098E-5</v>
      </c>
      <c r="AL100" s="20">
        <f t="shared" si="27"/>
        <v>3.1105207306404898E-4</v>
      </c>
      <c r="AM100" s="20">
        <f t="shared" si="27"/>
        <v>5.4569652492415896E-4</v>
      </c>
      <c r="AN100" s="20">
        <f t="shared" si="27"/>
        <v>5.4103292813992504E-4</v>
      </c>
      <c r="AR100" s="22">
        <f t="shared" si="16"/>
        <v>48121</v>
      </c>
      <c r="AS100" s="20">
        <f t="shared" si="18"/>
        <v>-687.81369297941205</v>
      </c>
      <c r="AT100" s="20">
        <f t="shared" si="25"/>
        <v>-0.27405648485665607</v>
      </c>
      <c r="AU100" s="20">
        <f t="shared" si="19"/>
        <v>7.8668842753773418E-4</v>
      </c>
      <c r="AV100" s="20">
        <f t="shared" si="28"/>
        <v>-1.4771580522590097E-7</v>
      </c>
      <c r="AW100" s="20">
        <f t="shared" si="28"/>
        <v>-6.3956230710253002E-4</v>
      </c>
      <c r="AX100" s="20">
        <f t="shared" si="28"/>
        <v>2.8616924317357098E-5</v>
      </c>
      <c r="AY100" s="20">
        <f t="shared" si="28"/>
        <v>3.1105207306404898E-4</v>
      </c>
      <c r="AZ100" s="20">
        <f t="shared" si="28"/>
        <v>5.4569652492415896E-4</v>
      </c>
      <c r="BA100" s="20">
        <f t="shared" si="28"/>
        <v>5.4103292813992504E-4</v>
      </c>
      <c r="BB100" s="20">
        <f t="shared" si="26"/>
        <v>-0.27326979642911836</v>
      </c>
      <c r="BC100" s="22">
        <f t="shared" si="21"/>
        <v>48121</v>
      </c>
      <c r="BD100" s="20">
        <f t="shared" si="22"/>
        <v>-0.27405648485665607</v>
      </c>
      <c r="BE100" s="20">
        <f t="shared" si="23"/>
        <v>7.8668842753773418E-4</v>
      </c>
    </row>
    <row r="101" spans="1:57" ht="15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H101" s="20">
        <f t="shared" si="17"/>
        <v>-9.3652231261797322E-3</v>
      </c>
      <c r="AI101" s="20">
        <f t="shared" si="24"/>
        <v>5.482980953149228E-8</v>
      </c>
      <c r="AJ101" s="20">
        <f t="shared" si="27"/>
        <v>-5.7377679229620099E-4</v>
      </c>
      <c r="AK101" s="20">
        <f t="shared" si="27"/>
        <v>2.6859513956596E-5</v>
      </c>
      <c r="AL101" s="20">
        <f t="shared" si="27"/>
        <v>2.4259947570026799E-4</v>
      </c>
      <c r="AM101" s="20">
        <f t="shared" si="27"/>
        <v>4.5405804216051398E-4</v>
      </c>
      <c r="AN101" s="20">
        <f t="shared" si="27"/>
        <v>4.2078060616703399E-4</v>
      </c>
      <c r="AR101" s="22">
        <f t="shared" si="16"/>
        <v>48213</v>
      </c>
      <c r="AS101" s="20">
        <f t="shared" si="18"/>
        <v>-687.57381604323598</v>
      </c>
      <c r="AT101" s="20">
        <f t="shared" si="25"/>
        <v>-0.27244312479333072</v>
      </c>
      <c r="AU101" s="20">
        <f t="shared" si="19"/>
        <v>5.7057567549774241E-4</v>
      </c>
      <c r="AV101" s="20">
        <f t="shared" si="28"/>
        <v>5.482980953149228E-8</v>
      </c>
      <c r="AW101" s="20">
        <f t="shared" si="28"/>
        <v>-5.7377679229620099E-4</v>
      </c>
      <c r="AX101" s="20">
        <f t="shared" si="28"/>
        <v>2.6859513956596E-5</v>
      </c>
      <c r="AY101" s="20">
        <f t="shared" si="28"/>
        <v>2.4259947570026799E-4</v>
      </c>
      <c r="AZ101" s="20">
        <f t="shared" si="28"/>
        <v>4.5405804216051398E-4</v>
      </c>
      <c r="BA101" s="20">
        <f t="shared" si="28"/>
        <v>4.2078060616703399E-4</v>
      </c>
      <c r="BB101" s="20">
        <f t="shared" si="26"/>
        <v>-0.27187254911783298</v>
      </c>
      <c r="BC101" s="22">
        <f t="shared" si="21"/>
        <v>48213</v>
      </c>
      <c r="BD101" s="20">
        <f t="shared" si="22"/>
        <v>-0.27244312479333072</v>
      </c>
      <c r="BE101" s="20">
        <f t="shared" si="23"/>
        <v>5.7057567549774241E-4</v>
      </c>
    </row>
    <row r="102" spans="1:57" ht="15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H102" s="20">
        <f t="shared" si="17"/>
        <v>-8.0660568830669688E-3</v>
      </c>
      <c r="AI102" s="20">
        <f t="shared" si="24"/>
        <v>1.849955090992119E-7</v>
      </c>
      <c r="AJ102" s="20">
        <f t="shared" si="27"/>
        <v>-5.2158233343803199E-4</v>
      </c>
      <c r="AK102" s="20">
        <f t="shared" si="27"/>
        <v>1.7991248639303199E-5</v>
      </c>
      <c r="AL102" s="20">
        <f t="shared" si="27"/>
        <v>1.8218937158360701E-4</v>
      </c>
      <c r="AM102" s="20">
        <f t="shared" si="27"/>
        <v>3.7125932069934098E-4</v>
      </c>
      <c r="AN102" s="20">
        <f t="shared" si="27"/>
        <v>3.1946906929245102E-4</v>
      </c>
      <c r="AR102" s="22">
        <f t="shared" si="16"/>
        <v>48304</v>
      </c>
      <c r="AS102" s="20">
        <f t="shared" si="18"/>
        <v>-687.31683973331997</v>
      </c>
      <c r="AT102" s="20">
        <f t="shared" si="25"/>
        <v>-0.271143958550218</v>
      </c>
      <c r="AU102" s="20">
        <f t="shared" si="19"/>
        <v>3.6951167228576942E-4</v>
      </c>
      <c r="AV102" s="20">
        <f t="shared" si="28"/>
        <v>1.849955090992119E-7</v>
      </c>
      <c r="AW102" s="20">
        <f t="shared" si="28"/>
        <v>-5.2158233343803199E-4</v>
      </c>
      <c r="AX102" s="20">
        <f t="shared" si="28"/>
        <v>1.7991248639303199E-5</v>
      </c>
      <c r="AY102" s="20">
        <f t="shared" si="28"/>
        <v>1.8218937158360701E-4</v>
      </c>
      <c r="AZ102" s="20">
        <f t="shared" si="28"/>
        <v>3.7125932069934098E-4</v>
      </c>
      <c r="BA102" s="20">
        <f t="shared" si="28"/>
        <v>3.1946906929245102E-4</v>
      </c>
      <c r="BB102" s="20">
        <f t="shared" si="26"/>
        <v>-0.27077444687793223</v>
      </c>
      <c r="BC102" s="22">
        <f t="shared" si="21"/>
        <v>48304</v>
      </c>
      <c r="BD102" s="20">
        <f t="shared" si="22"/>
        <v>-0.271143958550218</v>
      </c>
      <c r="BE102" s="20">
        <f t="shared" si="23"/>
        <v>3.6951167228576942E-4</v>
      </c>
    </row>
    <row r="103" spans="1:57" ht="15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H103" s="20">
        <f t="shared" si="17"/>
        <v>-7.0283783350669924E-3</v>
      </c>
      <c r="AI103" s="20">
        <f t="shared" si="24"/>
        <v>2.5781790028374552E-7</v>
      </c>
      <c r="AJ103" s="20">
        <f t="shared" si="27"/>
        <v>-4.8044709660841002E-4</v>
      </c>
      <c r="AK103" s="20">
        <f t="shared" si="27"/>
        <v>4.0963939513800697E-6</v>
      </c>
      <c r="AL103" s="20">
        <f t="shared" si="27"/>
        <v>1.29227597591517E-4</v>
      </c>
      <c r="AM103" s="20">
        <f t="shared" si="27"/>
        <v>2.9694002165279402E-4</v>
      </c>
      <c r="AN103" s="20">
        <f t="shared" si="27"/>
        <v>2.34591953309039E-4</v>
      </c>
      <c r="AR103" s="22">
        <f t="shared" si="16"/>
        <v>48395</v>
      </c>
      <c r="AS103" s="20">
        <f t="shared" si="18"/>
        <v>-687.04363112629596</v>
      </c>
      <c r="AT103" s="20">
        <f t="shared" si="25"/>
        <v>-0.27010628000221798</v>
      </c>
      <c r="AU103" s="20">
        <f t="shared" si="19"/>
        <v>1.8466668779660379E-4</v>
      </c>
      <c r="AV103" s="20">
        <f t="shared" si="28"/>
        <v>2.5781790028374552E-7</v>
      </c>
      <c r="AW103" s="20">
        <f t="shared" si="28"/>
        <v>-4.8044709660841002E-4</v>
      </c>
      <c r="AX103" s="20">
        <f t="shared" si="28"/>
        <v>4.0963939513800697E-6</v>
      </c>
      <c r="AY103" s="20">
        <f t="shared" si="28"/>
        <v>1.29227597591517E-4</v>
      </c>
      <c r="AZ103" s="20">
        <f t="shared" si="28"/>
        <v>2.9694002165279402E-4</v>
      </c>
      <c r="BA103" s="20">
        <f t="shared" si="28"/>
        <v>2.34591953309039E-4</v>
      </c>
      <c r="BB103" s="20">
        <f t="shared" si="26"/>
        <v>-0.26992161331442138</v>
      </c>
      <c r="BC103" s="22">
        <f t="shared" si="21"/>
        <v>48395</v>
      </c>
      <c r="BD103" s="20">
        <f t="shared" si="22"/>
        <v>-0.27010628000221798</v>
      </c>
      <c r="BE103" s="20">
        <f t="shared" si="23"/>
        <v>1.8466668779660379E-4</v>
      </c>
    </row>
    <row r="104" spans="1:57" ht="15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H104" s="20">
        <f t="shared" si="17"/>
        <v>-6.2069678071210868E-3</v>
      </c>
      <c r="AI104" s="20">
        <f t="shared" si="24"/>
        <v>2.8596577942072576E-7</v>
      </c>
      <c r="AJ104" s="20">
        <f t="shared" si="27"/>
        <v>-4.4823001167165597E-4</v>
      </c>
      <c r="AK104" s="20">
        <f t="shared" si="27"/>
        <v>-1.3124711282996899E-5</v>
      </c>
      <c r="AL104" s="20">
        <f t="shared" si="27"/>
        <v>8.3126882982931594E-5</v>
      </c>
      <c r="AM104" s="20">
        <f t="shared" si="27"/>
        <v>2.30682745890674E-4</v>
      </c>
      <c r="AN104" s="20">
        <f t="shared" si="27"/>
        <v>1.6393949091978599E-4</v>
      </c>
      <c r="AR104" s="22">
        <f t="shared" si="16"/>
        <v>48487</v>
      </c>
      <c r="AS104" s="20">
        <f t="shared" si="18"/>
        <v>-686.75500882019605</v>
      </c>
      <c r="AT104" s="20">
        <f t="shared" si="25"/>
        <v>-0.2692848694742721</v>
      </c>
      <c r="AU104" s="20">
        <f t="shared" si="19"/>
        <v>1.6680362618159441E-5</v>
      </c>
      <c r="AV104" s="20">
        <f t="shared" si="28"/>
        <v>2.8596577942072576E-7</v>
      </c>
      <c r="AW104" s="20">
        <f t="shared" si="28"/>
        <v>-4.4823001167165597E-4</v>
      </c>
      <c r="AX104" s="20">
        <f t="shared" si="28"/>
        <v>-1.3124711282996899E-5</v>
      </c>
      <c r="AY104" s="20">
        <f t="shared" si="28"/>
        <v>8.3126882982931594E-5</v>
      </c>
      <c r="AZ104" s="20">
        <f t="shared" si="28"/>
        <v>2.30682745890674E-4</v>
      </c>
      <c r="BA104" s="20">
        <f t="shared" si="28"/>
        <v>1.6393949091978599E-4</v>
      </c>
      <c r="BB104" s="20">
        <f t="shared" si="26"/>
        <v>-0.26926818911165395</v>
      </c>
      <c r="BC104" s="22">
        <f t="shared" si="21"/>
        <v>48487</v>
      </c>
      <c r="BD104" s="20">
        <f t="shared" si="22"/>
        <v>-0.2692848694742721</v>
      </c>
      <c r="BE104" s="20">
        <f t="shared" si="23"/>
        <v>1.6680362618159441E-5</v>
      </c>
    </row>
    <row r="105" spans="1:57" ht="15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H105" s="20">
        <f t="shared" si="17"/>
        <v>-5.5631620330636421E-3</v>
      </c>
      <c r="AI105" s="20">
        <f t="shared" si="24"/>
        <v>2.8004715208004553E-7</v>
      </c>
      <c r="AJ105" s="20">
        <f t="shared" si="27"/>
        <v>-4.2312911292908699E-4</v>
      </c>
      <c r="AK105" s="20">
        <f t="shared" si="27"/>
        <v>-3.2300795199400901E-5</v>
      </c>
      <c r="AL105" s="20">
        <f t="shared" si="27"/>
        <v>4.3312412141872803E-5</v>
      </c>
      <c r="AM105" s="20">
        <f t="shared" si="27"/>
        <v>1.72028323926086E-4</v>
      </c>
      <c r="AN105" s="20">
        <f t="shared" si="27"/>
        <v>1.05564729165645E-4</v>
      </c>
      <c r="AR105" s="22">
        <f t="shared" si="16"/>
        <v>48579</v>
      </c>
      <c r="AS105" s="20">
        <f t="shared" si="18"/>
        <v>-686.45174404262798</v>
      </c>
      <c r="AT105" s="20">
        <f t="shared" si="25"/>
        <v>-0.26864106370021462</v>
      </c>
      <c r="AU105" s="20">
        <f t="shared" si="19"/>
        <v>-1.3424439574280403E-4</v>
      </c>
      <c r="AV105" s="20">
        <f t="shared" si="28"/>
        <v>2.8004715208004553E-7</v>
      </c>
      <c r="AW105" s="20">
        <f t="shared" si="28"/>
        <v>-4.2312911292908699E-4</v>
      </c>
      <c r="AX105" s="20">
        <f t="shared" si="28"/>
        <v>-3.2300795199400901E-5</v>
      </c>
      <c r="AY105" s="20">
        <f t="shared" si="28"/>
        <v>4.3312412141872803E-5</v>
      </c>
      <c r="AZ105" s="20">
        <f t="shared" si="28"/>
        <v>1.72028323926086E-4</v>
      </c>
      <c r="BA105" s="20">
        <f t="shared" si="28"/>
        <v>1.05564729165645E-4</v>
      </c>
      <c r="BB105" s="20">
        <f t="shared" si="26"/>
        <v>-0.2687753080959574</v>
      </c>
      <c r="BC105" s="22">
        <f t="shared" si="21"/>
        <v>48579</v>
      </c>
      <c r="BD105" s="20">
        <f t="shared" si="22"/>
        <v>-0.26864106370021462</v>
      </c>
      <c r="BE105" s="20">
        <f t="shared" si="23"/>
        <v>-1.3424439574280403E-4</v>
      </c>
    </row>
    <row r="106" spans="1:57" ht="15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H106" s="20">
        <f t="shared" si="17"/>
        <v>-5.0640302446584634E-3</v>
      </c>
      <c r="AI106" s="20">
        <f t="shared" si="24"/>
        <v>2.4888208305552177E-7</v>
      </c>
      <c r="AJ106" s="20">
        <f t="shared" si="27"/>
        <v>-4.0363597606288401E-4</v>
      </c>
      <c r="AK106" s="20">
        <f t="shared" si="27"/>
        <v>-5.2341257927681802E-5</v>
      </c>
      <c r="AL106" s="20">
        <f t="shared" si="27"/>
        <v>9.2265587081105001E-6</v>
      </c>
      <c r="AM106" s="20">
        <f t="shared" si="27"/>
        <v>1.20489265508113E-4</v>
      </c>
      <c r="AN106" s="20">
        <f t="shared" si="27"/>
        <v>5.7753911486367802E-5</v>
      </c>
      <c r="AR106" s="22">
        <f t="shared" si="16"/>
        <v>48669</v>
      </c>
      <c r="AS106" s="20">
        <f t="shared" si="18"/>
        <v>-686.13456218393605</v>
      </c>
      <c r="AT106" s="20">
        <f t="shared" si="25"/>
        <v>-0.26814193191180946</v>
      </c>
      <c r="AU106" s="20">
        <f t="shared" si="19"/>
        <v>-2.6825861620491896E-4</v>
      </c>
      <c r="AV106" s="20">
        <f t="shared" si="28"/>
        <v>2.4888208305552177E-7</v>
      </c>
      <c r="AW106" s="20">
        <f t="shared" si="28"/>
        <v>-4.0363597606288401E-4</v>
      </c>
      <c r="AX106" s="20">
        <f t="shared" si="28"/>
        <v>-5.2341257927681802E-5</v>
      </c>
      <c r="AY106" s="20">
        <f t="shared" si="28"/>
        <v>9.2265587081105001E-6</v>
      </c>
      <c r="AZ106" s="20">
        <f t="shared" si="28"/>
        <v>1.20489265508113E-4</v>
      </c>
      <c r="BA106" s="20">
        <f t="shared" si="28"/>
        <v>5.7753911486367802E-5</v>
      </c>
      <c r="BB106" s="20">
        <f t="shared" si="26"/>
        <v>-0.2684101905280144</v>
      </c>
      <c r="BC106" s="22">
        <f t="shared" si="21"/>
        <v>48669</v>
      </c>
      <c r="BD106" s="20">
        <f t="shared" si="22"/>
        <v>-0.26814193191180946</v>
      </c>
      <c r="BE106" s="20">
        <f t="shared" si="23"/>
        <v>-2.6825861620491896E-4</v>
      </c>
    </row>
    <row r="107" spans="1:57" ht="15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H107" s="20">
        <f t="shared" si="17"/>
        <v>-4.681644186851219E-3</v>
      </c>
      <c r="AI107" s="20">
        <f t="shared" si="24"/>
        <v>1.9974484574748515E-7</v>
      </c>
      <c r="AJ107" s="20">
        <f t="shared" si="27"/>
        <v>-3.88495563746587E-4</v>
      </c>
      <c r="AK107" s="20">
        <f t="shared" si="27"/>
        <v>-7.2393590573943599E-5</v>
      </c>
      <c r="AL107" s="20">
        <f t="shared" si="27"/>
        <v>-1.96671940115529E-5</v>
      </c>
      <c r="AM107" s="20">
        <f t="shared" si="27"/>
        <v>7.5561441917949802E-5</v>
      </c>
      <c r="AN107" s="20">
        <f t="shared" si="27"/>
        <v>1.9000412154469599E-5</v>
      </c>
      <c r="AR107" s="22">
        <f t="shared" si="16"/>
        <v>48760</v>
      </c>
      <c r="AS107" s="20">
        <f t="shared" si="18"/>
        <v>-685.80414465175204</v>
      </c>
      <c r="AT107" s="20">
        <f t="shared" si="25"/>
        <v>-0.26775954585400225</v>
      </c>
      <c r="AU107" s="20">
        <f t="shared" si="19"/>
        <v>-3.8579474941391662E-4</v>
      </c>
      <c r="AV107" s="20">
        <f t="shared" si="28"/>
        <v>1.9974484574748515E-7</v>
      </c>
      <c r="AW107" s="20">
        <f t="shared" si="28"/>
        <v>-3.88495563746587E-4</v>
      </c>
      <c r="AX107" s="20">
        <f t="shared" si="28"/>
        <v>-7.2393590573943599E-5</v>
      </c>
      <c r="AY107" s="20">
        <f t="shared" si="28"/>
        <v>-1.96671940115529E-5</v>
      </c>
      <c r="AZ107" s="20">
        <f t="shared" si="28"/>
        <v>7.5561441917949802E-5</v>
      </c>
      <c r="BA107" s="20">
        <f t="shared" si="28"/>
        <v>1.9000412154469599E-5</v>
      </c>
      <c r="BB107" s="20">
        <f t="shared" si="26"/>
        <v>-0.26814534060341616</v>
      </c>
      <c r="BC107" s="22">
        <f t="shared" si="21"/>
        <v>48760</v>
      </c>
      <c r="BD107" s="20">
        <f t="shared" si="22"/>
        <v>-0.26775954585400225</v>
      </c>
      <c r="BE107" s="20">
        <f t="shared" si="23"/>
        <v>-3.8579474941391662E-4</v>
      </c>
    </row>
    <row r="108" spans="1:57" ht="15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H108" s="20">
        <f t="shared" si="17"/>
        <v>-4.3924314674927446E-3</v>
      </c>
      <c r="AI108" s="20">
        <f t="shared" si="24"/>
        <v>1.3857846458065345E-7</v>
      </c>
      <c r="AJ108" s="20">
        <f t="shared" si="27"/>
        <v>-3.7667087591275602E-4</v>
      </c>
      <c r="AK108" s="20">
        <f t="shared" si="27"/>
        <v>-9.1806018496702998E-5</v>
      </c>
      <c r="AL108" s="20">
        <f t="shared" si="27"/>
        <v>-4.3881111618796903E-5</v>
      </c>
      <c r="AM108" s="20">
        <f t="shared" si="27"/>
        <v>3.6734096780484598E-5</v>
      </c>
      <c r="AN108" s="20">
        <f t="shared" si="27"/>
        <v>-1.2018285864571E-5</v>
      </c>
      <c r="AR108" s="22">
        <f t="shared" si="16"/>
        <v>48852</v>
      </c>
      <c r="AS108" s="20">
        <f t="shared" si="18"/>
        <v>-685.46113095757198</v>
      </c>
      <c r="AT108" s="20">
        <f t="shared" si="25"/>
        <v>-0.26747033313464375</v>
      </c>
      <c r="AU108" s="20">
        <f t="shared" si="19"/>
        <v>-4.8750361664776169E-4</v>
      </c>
      <c r="AV108" s="20">
        <f t="shared" si="28"/>
        <v>1.3857846458065345E-7</v>
      </c>
      <c r="AW108" s="20">
        <f t="shared" si="28"/>
        <v>-3.7667087591275602E-4</v>
      </c>
      <c r="AX108" s="20">
        <f t="shared" si="28"/>
        <v>-9.1806018496702998E-5</v>
      </c>
      <c r="AY108" s="20">
        <f t="shared" si="28"/>
        <v>-4.3881111618796903E-5</v>
      </c>
      <c r="AZ108" s="20">
        <f t="shared" si="28"/>
        <v>3.6734096780484598E-5</v>
      </c>
      <c r="BA108" s="20">
        <f t="shared" si="28"/>
        <v>-1.2018285864571E-5</v>
      </c>
      <c r="BB108" s="20">
        <f t="shared" si="26"/>
        <v>-0.26795783675129153</v>
      </c>
      <c r="BC108" s="22">
        <f t="shared" si="21"/>
        <v>48852</v>
      </c>
      <c r="BD108" s="20">
        <f t="shared" si="22"/>
        <v>-0.26747033313464375</v>
      </c>
      <c r="BE108" s="20">
        <f t="shared" si="23"/>
        <v>-4.8750361664776169E-4</v>
      </c>
    </row>
    <row r="109" spans="1:57" ht="15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H109" s="20">
        <f t="shared" si="17"/>
        <v>-4.1766030051353835E-3</v>
      </c>
      <c r="AI109" s="20">
        <f t="shared" si="24"/>
        <v>7.0184422365162968E-8</v>
      </c>
      <c r="AJ109" s="20">
        <f t="shared" si="27"/>
        <v>-3.6731187205804502E-4</v>
      </c>
      <c r="AK109" s="20">
        <f t="shared" si="27"/>
        <v>-1.10094833481678E-4</v>
      </c>
      <c r="AL109" s="20">
        <f t="shared" si="27"/>
        <v>-6.3900797238970798E-5</v>
      </c>
      <c r="AM109" s="20">
        <f t="shared" si="27"/>
        <v>3.49829713040722E-6</v>
      </c>
      <c r="AN109" s="20">
        <f t="shared" si="27"/>
        <v>-3.6460993119152602E-5</v>
      </c>
      <c r="AR109" s="22">
        <f t="shared" si="16"/>
        <v>48944</v>
      </c>
      <c r="AS109" s="20">
        <f t="shared" si="18"/>
        <v>-685.10612095876797</v>
      </c>
      <c r="AT109" s="20">
        <f t="shared" si="25"/>
        <v>-0.2672545046722864</v>
      </c>
      <c r="AU109" s="20">
        <f t="shared" si="19"/>
        <v>-5.7420001434507414E-4</v>
      </c>
      <c r="AV109" s="20">
        <f t="shared" si="28"/>
        <v>7.0184422365162968E-8</v>
      </c>
      <c r="AW109" s="20">
        <f t="shared" si="28"/>
        <v>-3.6731187205804502E-4</v>
      </c>
      <c r="AX109" s="20">
        <f t="shared" si="28"/>
        <v>-1.10094833481678E-4</v>
      </c>
      <c r="AY109" s="20">
        <f t="shared" si="28"/>
        <v>-6.3900797238970798E-5</v>
      </c>
      <c r="AZ109" s="20">
        <f t="shared" si="28"/>
        <v>3.49829713040722E-6</v>
      </c>
      <c r="BA109" s="20">
        <f t="shared" si="28"/>
        <v>-3.6460993119152602E-5</v>
      </c>
      <c r="BB109" s="20">
        <f t="shared" si="26"/>
        <v>-0.26782870468663145</v>
      </c>
      <c r="BC109" s="22">
        <f t="shared" si="21"/>
        <v>48944</v>
      </c>
      <c r="BD109" s="20">
        <f t="shared" si="22"/>
        <v>-0.2672545046722864</v>
      </c>
      <c r="BE109" s="20">
        <f t="shared" si="23"/>
        <v>-5.7420001434507414E-4</v>
      </c>
    </row>
    <row r="110" spans="1:57" ht="15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H110" s="20">
        <f t="shared" si="17"/>
        <v>-4.0176464818536548E-3</v>
      </c>
      <c r="AI110" s="20">
        <f t="shared" si="24"/>
        <v>-1.6099733599709207E-9</v>
      </c>
      <c r="AJ110" s="20">
        <f t="shared" si="27"/>
        <v>-3.5972819420790802E-4</v>
      </c>
      <c r="AK110" s="20">
        <f t="shared" si="27"/>
        <v>-1.2691592789200299E-4</v>
      </c>
      <c r="AL110" s="20">
        <f t="shared" si="27"/>
        <v>-8.01834516318511E-5</v>
      </c>
      <c r="AM110" s="20">
        <f t="shared" si="27"/>
        <v>-2.4646053326737199E-5</v>
      </c>
      <c r="AN110" s="20">
        <f t="shared" si="27"/>
        <v>-5.5340948917943397E-5</v>
      </c>
      <c r="AR110" s="22">
        <f t="shared" si="16"/>
        <v>49034</v>
      </c>
      <c r="AS110" s="20">
        <f t="shared" si="18"/>
        <v>-684.73967719162397</v>
      </c>
      <c r="AT110" s="20">
        <f t="shared" si="25"/>
        <v>-0.26709554814900466</v>
      </c>
      <c r="AU110" s="20">
        <f t="shared" si="19"/>
        <v>-6.4681618594980279E-4</v>
      </c>
      <c r="AV110" s="20">
        <f t="shared" si="28"/>
        <v>-1.6099733599709207E-9</v>
      </c>
      <c r="AW110" s="20">
        <f t="shared" si="28"/>
        <v>-3.5972819420790802E-4</v>
      </c>
      <c r="AX110" s="20">
        <f t="shared" si="28"/>
        <v>-1.2691592789200299E-4</v>
      </c>
      <c r="AY110" s="20">
        <f t="shared" si="28"/>
        <v>-8.01834516318511E-5</v>
      </c>
      <c r="AZ110" s="20">
        <f t="shared" si="28"/>
        <v>-2.4646053326737199E-5</v>
      </c>
      <c r="BA110" s="20">
        <f t="shared" si="28"/>
        <v>-5.5340948917943397E-5</v>
      </c>
      <c r="BB110" s="20">
        <f t="shared" si="26"/>
        <v>-0.26774236433495446</v>
      </c>
      <c r="BC110" s="22">
        <f t="shared" si="21"/>
        <v>49034</v>
      </c>
      <c r="BD110" s="20">
        <f t="shared" si="22"/>
        <v>-0.26709554814900466</v>
      </c>
      <c r="BE110" s="20">
        <f t="shared" si="23"/>
        <v>-6.4681618594980279E-4</v>
      </c>
    </row>
    <row r="111" spans="1:57" ht="15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H111" s="20">
        <f t="shared" si="17"/>
        <v>-3.9018786765517227E-3</v>
      </c>
      <c r="AI111" s="20">
        <f t="shared" si="24"/>
        <v>-7.3804312949197823E-8</v>
      </c>
      <c r="AJ111" s="20">
        <f t="shared" si="27"/>
        <v>-3.5336527197127597E-4</v>
      </c>
      <c r="AK111" s="20">
        <f t="shared" si="27"/>
        <v>-1.4204008750558301E-4</v>
      </c>
      <c r="AL111" s="20">
        <f t="shared" si="27"/>
        <v>-9.3156740405157798E-5</v>
      </c>
      <c r="AM111" s="20">
        <f t="shared" si="27"/>
        <v>-4.81845113174359E-5</v>
      </c>
      <c r="AN111" s="20">
        <f t="shared" si="27"/>
        <v>-6.9541984510081495E-5</v>
      </c>
      <c r="AR111" s="22">
        <f t="shared" si="16"/>
        <v>49125</v>
      </c>
      <c r="AS111" s="20">
        <f t="shared" si="18"/>
        <v>-684.36232724142405</v>
      </c>
      <c r="AT111" s="20">
        <f t="shared" si="25"/>
        <v>-0.26697978034370273</v>
      </c>
      <c r="AU111" s="20">
        <f t="shared" si="19"/>
        <v>-7.0636240002248344E-4</v>
      </c>
      <c r="AV111" s="20">
        <f t="shared" si="28"/>
        <v>-7.3804312949197823E-8</v>
      </c>
      <c r="AW111" s="20">
        <f t="shared" si="28"/>
        <v>-3.5336527197127597E-4</v>
      </c>
      <c r="AX111" s="20">
        <f t="shared" si="28"/>
        <v>-1.4204008750558301E-4</v>
      </c>
      <c r="AY111" s="20">
        <f t="shared" si="28"/>
        <v>-9.3156740405157798E-5</v>
      </c>
      <c r="AZ111" s="20">
        <f t="shared" si="28"/>
        <v>-4.81845113174359E-5</v>
      </c>
      <c r="BA111" s="20">
        <f t="shared" si="28"/>
        <v>-6.9541984510081495E-5</v>
      </c>
      <c r="BB111" s="20">
        <f t="shared" si="26"/>
        <v>-0.26768614274372521</v>
      </c>
      <c r="BC111" s="22">
        <f t="shared" si="21"/>
        <v>49125</v>
      </c>
      <c r="BD111" s="20">
        <f t="shared" si="22"/>
        <v>-0.26697978034370273</v>
      </c>
      <c r="BE111" s="20">
        <f t="shared" si="23"/>
        <v>-7.0636240002248344E-4</v>
      </c>
    </row>
    <row r="112" spans="1:57" ht="15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H112" s="20">
        <f t="shared" si="17"/>
        <v>-3.8180503785906969E-3</v>
      </c>
      <c r="AI112" s="20">
        <f t="shared" si="24"/>
        <v>-1.4409585673327031E-7</v>
      </c>
      <c r="AJ112" s="20">
        <f t="shared" si="27"/>
        <v>-3.4778343690070003E-4</v>
      </c>
      <c r="AK112" s="20">
        <f t="shared" si="27"/>
        <v>-1.5533163930029801E-4</v>
      </c>
      <c r="AL112" s="20">
        <f t="shared" si="27"/>
        <v>-1.0321820109153E-4</v>
      </c>
      <c r="AM112" s="20">
        <f t="shared" si="27"/>
        <v>-6.7583572329908895E-5</v>
      </c>
      <c r="AN112" s="20">
        <f t="shared" si="27"/>
        <v>-7.9832961348932498E-5</v>
      </c>
      <c r="AR112" s="22">
        <f t="shared" si="16"/>
        <v>49217</v>
      </c>
      <c r="AS112" s="20">
        <f t="shared" si="18"/>
        <v>-683.97456610554002</v>
      </c>
      <c r="AT112" s="20">
        <f t="shared" si="25"/>
        <v>-0.26689595204574168</v>
      </c>
      <c r="AU112" s="20">
        <f t="shared" si="19"/>
        <v>-7.5389390682810279E-4</v>
      </c>
      <c r="AV112" s="20">
        <f t="shared" si="28"/>
        <v>-1.4409585673327031E-7</v>
      </c>
      <c r="AW112" s="20">
        <f t="shared" si="28"/>
        <v>-3.4778343690070003E-4</v>
      </c>
      <c r="AX112" s="20">
        <f t="shared" si="28"/>
        <v>-1.5533163930029801E-4</v>
      </c>
      <c r="AY112" s="20">
        <f t="shared" si="28"/>
        <v>-1.0321820109153E-4</v>
      </c>
      <c r="AZ112" s="20">
        <f t="shared" si="28"/>
        <v>-6.7583572329908895E-5</v>
      </c>
      <c r="BA112" s="20">
        <f t="shared" si="28"/>
        <v>-7.9832961348932498E-5</v>
      </c>
      <c r="BB112" s="20">
        <f t="shared" si="26"/>
        <v>-0.2676498459525698</v>
      </c>
      <c r="BC112" s="22">
        <f t="shared" si="21"/>
        <v>49217</v>
      </c>
      <c r="BD112" s="20">
        <f t="shared" si="22"/>
        <v>-0.26689595204574168</v>
      </c>
      <c r="BE112" s="20">
        <f t="shared" si="23"/>
        <v>-7.5389390682810279E-4</v>
      </c>
    </row>
    <row r="113" spans="1:57" ht="15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H113" s="20">
        <f t="shared" si="17"/>
        <v>-3.7569982870727073E-3</v>
      </c>
      <c r="AI113" s="20">
        <f t="shared" si="24"/>
        <v>-2.1076650533207032E-7</v>
      </c>
      <c r="AJ113" s="20">
        <f t="shared" ref="AJ113:AN132" si="29">Z113</f>
        <v>-3.42639713294158E-4</v>
      </c>
      <c r="AK113" s="20">
        <f t="shared" si="29"/>
        <v>-1.6673008650481801E-4</v>
      </c>
      <c r="AL113" s="20">
        <f t="shared" si="29"/>
        <v>-1.10735122368948E-4</v>
      </c>
      <c r="AM113" s="20">
        <f t="shared" si="29"/>
        <v>-8.3287202364644794E-5</v>
      </c>
      <c r="AN113" s="20">
        <f t="shared" si="29"/>
        <v>-8.6880692399500794E-5</v>
      </c>
      <c r="AR113" s="22">
        <f t="shared" si="16"/>
        <v>49309</v>
      </c>
      <c r="AS113" s="20">
        <f t="shared" si="18"/>
        <v>-683.576858513856</v>
      </c>
      <c r="AT113" s="20">
        <f t="shared" si="25"/>
        <v>-0.26683489995422371</v>
      </c>
      <c r="AU113" s="20">
        <f t="shared" si="19"/>
        <v>-7.9048358343740172E-4</v>
      </c>
      <c r="AV113" s="20">
        <f t="shared" si="28"/>
        <v>-2.1076650533207032E-7</v>
      </c>
      <c r="AW113" s="20">
        <f t="shared" si="28"/>
        <v>-3.42639713294158E-4</v>
      </c>
      <c r="AX113" s="20">
        <f t="shared" si="28"/>
        <v>-1.6673008650481801E-4</v>
      </c>
      <c r="AY113" s="20">
        <f t="shared" si="28"/>
        <v>-1.10735122368948E-4</v>
      </c>
      <c r="AZ113" s="20">
        <f t="shared" si="28"/>
        <v>-8.3287202364644794E-5</v>
      </c>
      <c r="BA113" s="20">
        <f t="shared" si="28"/>
        <v>-8.6880692399500794E-5</v>
      </c>
      <c r="BB113" s="20">
        <f t="shared" si="26"/>
        <v>-0.26762538353766113</v>
      </c>
      <c r="BC113" s="22">
        <f t="shared" si="21"/>
        <v>49309</v>
      </c>
      <c r="BD113" s="20">
        <f t="shared" si="22"/>
        <v>-0.26683489995422371</v>
      </c>
      <c r="BE113" s="20">
        <f t="shared" si="23"/>
        <v>-7.9048358343740172E-4</v>
      </c>
    </row>
    <row r="114" spans="1:57" ht="15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H114" s="20">
        <f t="shared" si="17"/>
        <v>-3.711338908511093E-3</v>
      </c>
      <c r="AI114" s="20">
        <f t="shared" si="24"/>
        <v>-2.7258428510288322E-7</v>
      </c>
      <c r="AJ114" s="20">
        <f t="shared" si="29"/>
        <v>-3.3767198758118897E-4</v>
      </c>
      <c r="AK114" s="20">
        <f t="shared" si="29"/>
        <v>-1.7623439626633501E-4</v>
      </c>
      <c r="AL114" s="20">
        <f t="shared" si="29"/>
        <v>-1.16044829050291E-4</v>
      </c>
      <c r="AM114" s="20">
        <f t="shared" si="29"/>
        <v>-9.5714298988392203E-5</v>
      </c>
      <c r="AN114" s="20">
        <f t="shared" si="29"/>
        <v>-9.1261522318991002E-5</v>
      </c>
      <c r="AR114" s="22">
        <f t="shared" si="16"/>
        <v>49399</v>
      </c>
      <c r="AS114" s="20">
        <f t="shared" si="18"/>
        <v>-683.16964117852001</v>
      </c>
      <c r="AT114" s="20">
        <f t="shared" si="25"/>
        <v>-0.26678924057566211</v>
      </c>
      <c r="AU114" s="20">
        <f t="shared" si="19"/>
        <v>-8.1719961849030119E-4</v>
      </c>
      <c r="AV114" s="20">
        <f t="shared" si="28"/>
        <v>-2.7258428510288322E-7</v>
      </c>
      <c r="AW114" s="20">
        <f t="shared" si="28"/>
        <v>-3.3767198758118897E-4</v>
      </c>
      <c r="AX114" s="20">
        <f t="shared" si="28"/>
        <v>-1.7623439626633501E-4</v>
      </c>
      <c r="AY114" s="20">
        <f t="shared" si="28"/>
        <v>-1.16044829050291E-4</v>
      </c>
      <c r="AZ114" s="20">
        <f t="shared" si="28"/>
        <v>-9.5714298988392203E-5</v>
      </c>
      <c r="BA114" s="20">
        <f t="shared" si="28"/>
        <v>-9.1261522318991002E-5</v>
      </c>
      <c r="BB114" s="20">
        <f t="shared" si="26"/>
        <v>-0.26760644019415242</v>
      </c>
      <c r="BC114" s="22">
        <f t="shared" si="21"/>
        <v>49399</v>
      </c>
      <c r="BD114" s="20">
        <f t="shared" si="22"/>
        <v>-0.26678924057566211</v>
      </c>
      <c r="BE114" s="20">
        <f t="shared" si="23"/>
        <v>-8.1719961849030119E-4</v>
      </c>
    </row>
    <row r="115" spans="1:57" ht="15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H115" s="20">
        <f t="shared" si="17"/>
        <v>-3.6751999918899964E-3</v>
      </c>
      <c r="AI115" s="20">
        <f t="shared" si="24"/>
        <v>-3.2871781691876829E-7</v>
      </c>
      <c r="AJ115" s="20">
        <f t="shared" si="29"/>
        <v>-3.3268528930591499E-4</v>
      </c>
      <c r="AK115" s="20">
        <f t="shared" si="29"/>
        <v>-1.8388963566610999E-4</v>
      </c>
      <c r="AL115" s="20">
        <f t="shared" si="29"/>
        <v>-1.19455309185895E-4</v>
      </c>
      <c r="AM115" s="20">
        <f t="shared" si="29"/>
        <v>-1.0525696304778199E-4</v>
      </c>
      <c r="AN115" s="20">
        <f t="shared" si="29"/>
        <v>-9.3471716014611995E-5</v>
      </c>
      <c r="AR115" s="22">
        <f t="shared" si="16"/>
        <v>49490</v>
      </c>
      <c r="AS115" s="20">
        <f t="shared" si="18"/>
        <v>-682.75332495150803</v>
      </c>
      <c r="AT115" s="20">
        <f t="shared" si="25"/>
        <v>-0.26675310165904098</v>
      </c>
      <c r="AU115" s="20">
        <f t="shared" si="19"/>
        <v>-8.3508763103723276E-4</v>
      </c>
      <c r="AV115" s="20">
        <f t="shared" si="28"/>
        <v>-3.2871781691876829E-7</v>
      </c>
      <c r="AW115" s="20">
        <f t="shared" si="28"/>
        <v>-3.3268528930591499E-4</v>
      </c>
      <c r="AX115" s="20">
        <f t="shared" si="28"/>
        <v>-1.8388963566610999E-4</v>
      </c>
      <c r="AY115" s="20">
        <f t="shared" si="28"/>
        <v>-1.19455309185895E-4</v>
      </c>
      <c r="AZ115" s="20">
        <f t="shared" si="28"/>
        <v>-1.0525696304778199E-4</v>
      </c>
      <c r="BA115" s="20">
        <f t="shared" si="28"/>
        <v>-9.3471716014611995E-5</v>
      </c>
      <c r="BB115" s="20">
        <f t="shared" si="26"/>
        <v>-0.26758818929007822</v>
      </c>
      <c r="BC115" s="22">
        <f t="shared" si="21"/>
        <v>49490</v>
      </c>
      <c r="BD115" s="20">
        <f t="shared" si="22"/>
        <v>-0.26675310165904098</v>
      </c>
      <c r="BE115" s="20">
        <f t="shared" si="23"/>
        <v>-8.3508763103723276E-4</v>
      </c>
    </row>
    <row r="116" spans="1:57" ht="15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H116" s="20">
        <f t="shared" si="17"/>
        <v>-3.6439854991465511E-3</v>
      </c>
      <c r="AI116" s="20">
        <f t="shared" si="24"/>
        <v>-3.7866237352570397E-7</v>
      </c>
      <c r="AJ116" s="20">
        <f t="shared" si="29"/>
        <v>-3.2753994408877499E-4</v>
      </c>
      <c r="AK116" s="20">
        <f t="shared" si="29"/>
        <v>-1.8977567983138901E-4</v>
      </c>
      <c r="AL116" s="20">
        <f t="shared" si="29"/>
        <v>-1.21246123334706E-4</v>
      </c>
      <c r="AM116" s="20">
        <f t="shared" si="29"/>
        <v>-1.1227946917181099E-4</v>
      </c>
      <c r="AN116" s="20">
        <f t="shared" si="29"/>
        <v>-9.3936783514868698E-5</v>
      </c>
      <c r="AR116" s="22">
        <f t="shared" si="16"/>
        <v>49582</v>
      </c>
      <c r="AS116" s="20">
        <f t="shared" si="18"/>
        <v>-682.32829687418803</v>
      </c>
      <c r="AT116" s="20">
        <f t="shared" si="25"/>
        <v>-0.26672188716629758</v>
      </c>
      <c r="AU116" s="20">
        <f t="shared" si="19"/>
        <v>-8.4515666231507541E-4</v>
      </c>
      <c r="AV116" s="20">
        <f t="shared" si="28"/>
        <v>-3.7866237352570397E-7</v>
      </c>
      <c r="AW116" s="20">
        <f t="shared" si="28"/>
        <v>-3.2753994408877499E-4</v>
      </c>
      <c r="AX116" s="20">
        <f t="shared" si="28"/>
        <v>-1.8977567983138901E-4</v>
      </c>
      <c r="AY116" s="20">
        <f t="shared" si="28"/>
        <v>-1.21246123334706E-4</v>
      </c>
      <c r="AZ116" s="20">
        <f t="shared" si="28"/>
        <v>-1.1227946917181099E-4</v>
      </c>
      <c r="BA116" s="20">
        <f t="shared" si="28"/>
        <v>-9.3936783514868698E-5</v>
      </c>
      <c r="BB116" s="20">
        <f t="shared" si="26"/>
        <v>-0.26756704382861263</v>
      </c>
      <c r="BC116" s="22">
        <f t="shared" si="21"/>
        <v>49582</v>
      </c>
      <c r="BD116" s="20">
        <f t="shared" si="22"/>
        <v>-0.26672188716629758</v>
      </c>
      <c r="BE116" s="20">
        <f t="shared" si="23"/>
        <v>-8.4515666231507541E-4</v>
      </c>
    </row>
    <row r="117" spans="1:57" ht="15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H117" s="20">
        <f t="shared" si="17"/>
        <v>-3.6141705121897887E-3</v>
      </c>
      <c r="AI117" s="20">
        <f t="shared" si="24"/>
        <v>-4.2217625561384949E-7</v>
      </c>
      <c r="AJ117" s="20">
        <f t="shared" si="29"/>
        <v>-3.2214138333699801E-4</v>
      </c>
      <c r="AK117" s="20">
        <f t="shared" si="29"/>
        <v>-1.93997741779997E-4</v>
      </c>
      <c r="AL117" s="20">
        <f t="shared" si="29"/>
        <v>-1.2166954045137499E-4</v>
      </c>
      <c r="AM117" s="20">
        <f t="shared" si="29"/>
        <v>-1.17117830857229E-4</v>
      </c>
      <c r="AN117" s="20">
        <f t="shared" si="29"/>
        <v>-9.3019851407820194E-5</v>
      </c>
      <c r="AR117" s="22">
        <f t="shared" si="16"/>
        <v>49674</v>
      </c>
      <c r="AS117" s="20">
        <f t="shared" si="18"/>
        <v>-681.89492210803996</v>
      </c>
      <c r="AT117" s="20">
        <f t="shared" si="25"/>
        <v>-0.26669207217934077</v>
      </c>
      <c r="AU117" s="20">
        <f t="shared" si="19"/>
        <v>-8.4836852408903297E-4</v>
      </c>
      <c r="AV117" s="20">
        <f t="shared" si="28"/>
        <v>-4.2217625561384949E-7</v>
      </c>
      <c r="AW117" s="20">
        <f t="shared" si="28"/>
        <v>-3.2214138333699801E-4</v>
      </c>
      <c r="AX117" s="20">
        <f t="shared" si="28"/>
        <v>-1.93997741779997E-4</v>
      </c>
      <c r="AY117" s="20">
        <f t="shared" si="28"/>
        <v>-1.2166954045137499E-4</v>
      </c>
      <c r="AZ117" s="20">
        <f t="shared" si="28"/>
        <v>-1.17117830857229E-4</v>
      </c>
      <c r="BA117" s="20">
        <f t="shared" si="28"/>
        <v>-9.3019851407820194E-5</v>
      </c>
      <c r="BB117" s="20">
        <f t="shared" si="26"/>
        <v>-0.2675404407034298</v>
      </c>
      <c r="BC117" s="22">
        <f t="shared" si="21"/>
        <v>49674</v>
      </c>
      <c r="BD117" s="20">
        <f t="shared" si="22"/>
        <v>-0.26669207217934077</v>
      </c>
      <c r="BE117" s="20">
        <f t="shared" si="23"/>
        <v>-8.4836852408903297E-4</v>
      </c>
    </row>
    <row r="118" spans="1:57" ht="15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H118" s="20">
        <f t="shared" si="17"/>
        <v>-3.5831228338801045E-3</v>
      </c>
      <c r="AI118" s="20">
        <f t="shared" si="24"/>
        <v>-4.5922633109055348E-7</v>
      </c>
      <c r="AJ118" s="20">
        <f t="shared" si="29"/>
        <v>-3.1643141730583197E-4</v>
      </c>
      <c r="AK118" s="20">
        <f t="shared" si="29"/>
        <v>-1.9667849757784101E-4</v>
      </c>
      <c r="AL118" s="20">
        <f t="shared" si="29"/>
        <v>-1.20951849651838E-4</v>
      </c>
      <c r="AM118" s="20">
        <f t="shared" si="29"/>
        <v>-1.2007986414847299E-4</v>
      </c>
      <c r="AN118" s="20">
        <f t="shared" si="29"/>
        <v>-9.1029176578163697E-5</v>
      </c>
      <c r="AR118" s="22">
        <f t="shared" si="16"/>
        <v>49765</v>
      </c>
      <c r="AS118" s="20">
        <f t="shared" si="18"/>
        <v>-681.45354573958798</v>
      </c>
      <c r="AT118" s="20">
        <f t="shared" si="25"/>
        <v>-0.26666102450103113</v>
      </c>
      <c r="AU118" s="20">
        <f t="shared" si="19"/>
        <v>-8.4563003159323833E-4</v>
      </c>
      <c r="AV118" s="20">
        <f t="shared" si="28"/>
        <v>-4.5922633109055348E-7</v>
      </c>
      <c r="AW118" s="20">
        <f t="shared" si="28"/>
        <v>-3.1643141730583197E-4</v>
      </c>
      <c r="AX118" s="20">
        <f t="shared" si="28"/>
        <v>-1.9667849757784101E-4</v>
      </c>
      <c r="AY118" s="20">
        <f t="shared" si="28"/>
        <v>-1.20951849651838E-4</v>
      </c>
      <c r="AZ118" s="20">
        <f t="shared" si="28"/>
        <v>-1.2007986414847299E-4</v>
      </c>
      <c r="BA118" s="20">
        <f t="shared" si="28"/>
        <v>-9.1029176578163697E-5</v>
      </c>
      <c r="BB118" s="20">
        <f t="shared" si="26"/>
        <v>-0.26750665453262434</v>
      </c>
      <c r="BC118" s="22">
        <f t="shared" si="21"/>
        <v>49765</v>
      </c>
      <c r="BD118" s="20">
        <f t="shared" si="22"/>
        <v>-0.26666102450103113</v>
      </c>
      <c r="BE118" s="20">
        <f t="shared" si="23"/>
        <v>-8.4563003159323833E-4</v>
      </c>
    </row>
    <row r="119" spans="1:57" ht="15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H119" s="20">
        <f t="shared" si="17"/>
        <v>-3.5489483573657031E-3</v>
      </c>
      <c r="AI119" s="20">
        <f t="shared" si="24"/>
        <v>-4.8994168715085835E-7</v>
      </c>
      <c r="AJ119" s="20">
        <f t="shared" si="29"/>
        <v>-3.1038079773559603E-4</v>
      </c>
      <c r="AK119" s="20">
        <f t="shared" si="29"/>
        <v>-1.9795160254064401E-4</v>
      </c>
      <c r="AL119" s="20">
        <f t="shared" si="29"/>
        <v>-1.19294802151083E-4</v>
      </c>
      <c r="AM119" s="20">
        <f t="shared" si="29"/>
        <v>-1.21445662415695E-4</v>
      </c>
      <c r="AN119" s="20">
        <f t="shared" si="29"/>
        <v>-8.8224886016088704E-5</v>
      </c>
      <c r="AR119" s="22">
        <f t="shared" si="16"/>
        <v>49856</v>
      </c>
      <c r="AS119" s="20">
        <f t="shared" si="18"/>
        <v>-681.00449445625202</v>
      </c>
      <c r="AT119" s="20">
        <f t="shared" si="25"/>
        <v>-0.26662685002451669</v>
      </c>
      <c r="AU119" s="20">
        <f t="shared" si="19"/>
        <v>-8.3778769254625753E-4</v>
      </c>
      <c r="AV119" s="20">
        <f t="shared" si="28"/>
        <v>-4.8994168715085835E-7</v>
      </c>
      <c r="AW119" s="20">
        <f t="shared" si="28"/>
        <v>-3.1038079773559603E-4</v>
      </c>
      <c r="AX119" s="20">
        <f t="shared" si="28"/>
        <v>-1.9795160254064401E-4</v>
      </c>
      <c r="AY119" s="20">
        <f t="shared" si="28"/>
        <v>-1.19294802151083E-4</v>
      </c>
      <c r="AZ119" s="20">
        <f t="shared" si="28"/>
        <v>-1.21445662415695E-4</v>
      </c>
      <c r="BA119" s="20">
        <f t="shared" si="28"/>
        <v>-8.8224886016088704E-5</v>
      </c>
      <c r="BB119" s="20">
        <f t="shared" si="26"/>
        <v>-0.26746463771706297</v>
      </c>
      <c r="BC119" s="22">
        <f t="shared" si="21"/>
        <v>49856</v>
      </c>
      <c r="BD119" s="20">
        <f t="shared" si="22"/>
        <v>-0.26662685002451669</v>
      </c>
      <c r="BE119" s="20">
        <f t="shared" si="23"/>
        <v>-8.3778769254625753E-4</v>
      </c>
    </row>
    <row r="120" spans="1:57" ht="15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H120" s="20">
        <f t="shared" si="17"/>
        <v>-3.5103575618275046E-3</v>
      </c>
      <c r="AI120" s="20">
        <f t="shared" si="24"/>
        <v>-5.1457444162698707E-7</v>
      </c>
      <c r="AJ120" s="20">
        <f t="shared" si="29"/>
        <v>-3.0398291398854501E-4</v>
      </c>
      <c r="AK120" s="20">
        <f t="shared" si="29"/>
        <v>-1.9795641469494101E-4</v>
      </c>
      <c r="AL120" s="20">
        <f t="shared" si="29"/>
        <v>-1.16877142748682E-4</v>
      </c>
      <c r="AM120" s="20">
        <f t="shared" si="29"/>
        <v>-1.21468403275303E-4</v>
      </c>
      <c r="AN120" s="20">
        <f t="shared" si="29"/>
        <v>-8.4825016581986206E-5</v>
      </c>
      <c r="AR120" s="22">
        <f t="shared" si="16"/>
        <v>49948</v>
      </c>
      <c r="AS120" s="20">
        <f t="shared" si="18"/>
        <v>-680.54807809248405</v>
      </c>
      <c r="AT120" s="20">
        <f t="shared" si="25"/>
        <v>-0.2665882592289785</v>
      </c>
      <c r="AU120" s="20">
        <f t="shared" si="19"/>
        <v>-8.2562446573108429E-4</v>
      </c>
      <c r="AV120" s="20">
        <f t="shared" si="28"/>
        <v>-5.1457444162698707E-7</v>
      </c>
      <c r="AW120" s="20">
        <f t="shared" si="28"/>
        <v>-3.0398291398854501E-4</v>
      </c>
      <c r="AX120" s="20">
        <f t="shared" si="28"/>
        <v>-1.9795641469494101E-4</v>
      </c>
      <c r="AY120" s="20">
        <f t="shared" si="28"/>
        <v>-1.16877142748682E-4</v>
      </c>
      <c r="AZ120" s="20">
        <f t="shared" si="28"/>
        <v>-1.21468403275303E-4</v>
      </c>
      <c r="BA120" s="20">
        <f t="shared" si="28"/>
        <v>-8.4825016581986206E-5</v>
      </c>
      <c r="BB120" s="20">
        <f t="shared" si="26"/>
        <v>-0.26741388369470959</v>
      </c>
      <c r="BC120" s="22">
        <f t="shared" si="21"/>
        <v>49948</v>
      </c>
      <c r="BD120" s="20">
        <f t="shared" si="22"/>
        <v>-0.2665882592289785</v>
      </c>
      <c r="BE120" s="20">
        <f t="shared" si="23"/>
        <v>-8.2562446573108429E-4</v>
      </c>
    </row>
    <row r="121" spans="1:57" ht="15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H121" s="20">
        <f t="shared" si="17"/>
        <v>-3.4665507478830971E-3</v>
      </c>
      <c r="AI121" s="20">
        <f t="shared" si="24"/>
        <v>-5.3346684957434454E-7</v>
      </c>
      <c r="AJ121" s="20">
        <f t="shared" si="29"/>
        <v>-2.9724848261855798E-4</v>
      </c>
      <c r="AK121" s="20">
        <f t="shared" si="29"/>
        <v>-1.9683376063544199E-4</v>
      </c>
      <c r="AL121" s="20">
        <f t="shared" si="29"/>
        <v>-1.1385619524126E-4</v>
      </c>
      <c r="AM121" s="20">
        <f t="shared" si="29"/>
        <v>-1.2037541710794E-4</v>
      </c>
      <c r="AN121" s="20">
        <f t="shared" si="29"/>
        <v>-8.1010920388552697E-5</v>
      </c>
      <c r="AR121" s="22">
        <f t="shared" si="16"/>
        <v>50040</v>
      </c>
      <c r="AS121" s="20">
        <f t="shared" si="18"/>
        <v>-680.08459104799203</v>
      </c>
      <c r="AT121" s="20">
        <f t="shared" si="25"/>
        <v>-0.26654445241503411</v>
      </c>
      <c r="AU121" s="20">
        <f t="shared" si="19"/>
        <v>-8.0985824284132701E-4</v>
      </c>
      <c r="AV121" s="20">
        <f t="shared" si="28"/>
        <v>-5.3346684957434454E-7</v>
      </c>
      <c r="AW121" s="20">
        <f t="shared" si="28"/>
        <v>-2.9724848261855798E-4</v>
      </c>
      <c r="AX121" s="20">
        <f t="shared" si="28"/>
        <v>-1.9683376063544199E-4</v>
      </c>
      <c r="AY121" s="20">
        <f t="shared" si="28"/>
        <v>-1.1385619524126E-4</v>
      </c>
      <c r="AZ121" s="20">
        <f t="shared" si="28"/>
        <v>-1.2037541710794E-4</v>
      </c>
      <c r="BA121" s="20">
        <f t="shared" si="28"/>
        <v>-8.1010920388552697E-5</v>
      </c>
      <c r="BB121" s="20">
        <f t="shared" si="26"/>
        <v>-0.2673543106578754</v>
      </c>
      <c r="BC121" s="22">
        <f t="shared" si="21"/>
        <v>50040</v>
      </c>
      <c r="BD121" s="20">
        <f t="shared" si="22"/>
        <v>-0.26654445241503411</v>
      </c>
      <c r="BE121" s="20">
        <f t="shared" si="23"/>
        <v>-8.0985824284132701E-4</v>
      </c>
    </row>
    <row r="122" spans="1:57" ht="15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H122" s="20">
        <f t="shared" si="17"/>
        <v>-3.4171198565773496E-3</v>
      </c>
      <c r="AI122" s="20">
        <f t="shared" si="24"/>
        <v>-5.4702392377073664E-7</v>
      </c>
      <c r="AJ122" s="20">
        <f t="shared" si="29"/>
        <v>-2.9020110481931297E-4</v>
      </c>
      <c r="AK122" s="20">
        <f t="shared" si="29"/>
        <v>-1.94722596368781E-4</v>
      </c>
      <c r="AL122" s="20">
        <f t="shared" si="29"/>
        <v>-1.10369470967838E-4</v>
      </c>
      <c r="AM122" s="20">
        <f t="shared" si="29"/>
        <v>-1.1836945476952001E-4</v>
      </c>
      <c r="AN122" s="20">
        <f t="shared" si="29"/>
        <v>-7.6932094576253595E-5</v>
      </c>
      <c r="AR122" s="22">
        <f t="shared" si="16"/>
        <v>50130</v>
      </c>
      <c r="AS122" s="20">
        <f t="shared" si="18"/>
        <v>-679.61431358154005</v>
      </c>
      <c r="AT122" s="20">
        <f t="shared" si="25"/>
        <v>-0.26649502152372834</v>
      </c>
      <c r="AU122" s="20">
        <f t="shared" si="19"/>
        <v>-7.9114174542547621E-4</v>
      </c>
      <c r="AV122" s="20">
        <f t="shared" si="28"/>
        <v>-5.4702392377073664E-7</v>
      </c>
      <c r="AW122" s="20">
        <f t="shared" si="28"/>
        <v>-2.9020110481931297E-4</v>
      </c>
      <c r="AX122" s="20">
        <f t="shared" si="28"/>
        <v>-1.94722596368781E-4</v>
      </c>
      <c r="AY122" s="20">
        <f t="shared" si="28"/>
        <v>-1.10369470967838E-4</v>
      </c>
      <c r="AZ122" s="20">
        <f t="shared" si="28"/>
        <v>-1.1836945476952001E-4</v>
      </c>
      <c r="BA122" s="20">
        <f t="shared" si="28"/>
        <v>-7.6932094576253595E-5</v>
      </c>
      <c r="BB122" s="20">
        <f t="shared" si="26"/>
        <v>-0.26728616326915383</v>
      </c>
      <c r="BC122" s="22">
        <f t="shared" si="21"/>
        <v>50130</v>
      </c>
      <c r="BD122" s="20">
        <f t="shared" si="22"/>
        <v>-0.26649502152372834</v>
      </c>
      <c r="BE122" s="20">
        <f t="shared" si="23"/>
        <v>-7.9114174542547621E-4</v>
      </c>
    </row>
    <row r="123" spans="1:57" ht="15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H123" s="20">
        <f t="shared" si="17"/>
        <v>-3.361964925220901E-3</v>
      </c>
      <c r="AI123" s="20">
        <f t="shared" si="24"/>
        <v>-5.5569086429918117E-7</v>
      </c>
      <c r="AJ123" s="20">
        <f t="shared" si="29"/>
        <v>-2.828735793737E-4</v>
      </c>
      <c r="AK123" s="20">
        <f t="shared" si="29"/>
        <v>-1.9175743179975001E-4</v>
      </c>
      <c r="AL123" s="20">
        <f t="shared" si="29"/>
        <v>-1.06536274271271E-4</v>
      </c>
      <c r="AM123" s="20">
        <f t="shared" si="29"/>
        <v>-1.15630099856479E-4</v>
      </c>
      <c r="AN123" s="20">
        <f t="shared" si="29"/>
        <v>-7.2710488442294599E-5</v>
      </c>
      <c r="AR123" s="22">
        <f t="shared" si="16"/>
        <v>50221</v>
      </c>
      <c r="AS123" s="20">
        <f t="shared" si="18"/>
        <v>-679.13751298531997</v>
      </c>
      <c r="AT123" s="20">
        <f t="shared" si="25"/>
        <v>-0.2664398665923719</v>
      </c>
      <c r="AU123" s="20">
        <f t="shared" si="19"/>
        <v>-7.7006356460779376E-4</v>
      </c>
      <c r="AV123" s="20">
        <f t="shared" si="28"/>
        <v>-5.5569086429918117E-7</v>
      </c>
      <c r="AW123" s="20">
        <f t="shared" si="28"/>
        <v>-2.828735793737E-4</v>
      </c>
      <c r="AX123" s="20">
        <f t="shared" si="28"/>
        <v>-1.9175743179975001E-4</v>
      </c>
      <c r="AY123" s="20">
        <f t="shared" si="28"/>
        <v>-1.06536274271271E-4</v>
      </c>
      <c r="AZ123" s="20">
        <f t="shared" si="28"/>
        <v>-1.15630099856479E-4</v>
      </c>
      <c r="BA123" s="20">
        <f t="shared" si="28"/>
        <v>-7.2710488442294599E-5</v>
      </c>
      <c r="BB123" s="20">
        <f t="shared" si="26"/>
        <v>-0.26720993015697969</v>
      </c>
      <c r="BC123" s="22">
        <f t="shared" si="21"/>
        <v>50221</v>
      </c>
      <c r="BD123" s="20">
        <f t="shared" si="22"/>
        <v>-0.2664398665923719</v>
      </c>
      <c r="BE123" s="20">
        <f t="shared" si="23"/>
        <v>-7.7006356460779376E-4</v>
      </c>
    </row>
    <row r="124" spans="1:57" ht="15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H124" s="20">
        <f t="shared" si="17"/>
        <v>-3.3012234239114925E-3</v>
      </c>
      <c r="AI124" s="20">
        <f t="shared" si="24"/>
        <v>-5.5993466309292172E-7</v>
      </c>
      <c r="AJ124" s="20">
        <f t="shared" si="29"/>
        <v>-2.7530487070396903E-4</v>
      </c>
      <c r="AK124" s="20">
        <f t="shared" si="29"/>
        <v>-1.8806640227109301E-4</v>
      </c>
      <c r="AL124" s="20">
        <f t="shared" si="29"/>
        <v>-1.0245928293583E-4</v>
      </c>
      <c r="AM124" s="20">
        <f t="shared" si="29"/>
        <v>-1.12315278200368E-4</v>
      </c>
      <c r="AN124" s="20">
        <f t="shared" si="29"/>
        <v>-6.8444335921554595E-5</v>
      </c>
      <c r="AR124" s="22">
        <f t="shared" si="16"/>
        <v>50313</v>
      </c>
      <c r="AS124" s="20">
        <f t="shared" si="18"/>
        <v>-678.65444464587199</v>
      </c>
      <c r="AT124" s="20">
        <f t="shared" si="25"/>
        <v>-0.26637912509106249</v>
      </c>
      <c r="AU124" s="20">
        <f t="shared" si="19"/>
        <v>-7.4715010469590757E-4</v>
      </c>
      <c r="AV124" s="20">
        <f t="shared" si="28"/>
        <v>-5.5993466309292172E-7</v>
      </c>
      <c r="AW124" s="20">
        <f t="shared" si="28"/>
        <v>-2.7530487070396903E-4</v>
      </c>
      <c r="AX124" s="20">
        <f t="shared" si="28"/>
        <v>-1.8806640227109301E-4</v>
      </c>
      <c r="AY124" s="20">
        <f t="shared" si="28"/>
        <v>-1.0245928293583E-4</v>
      </c>
      <c r="AZ124" s="20">
        <f t="shared" si="28"/>
        <v>-1.12315278200368E-4</v>
      </c>
      <c r="BA124" s="20">
        <f t="shared" si="28"/>
        <v>-6.8444335921554595E-5</v>
      </c>
      <c r="BB124" s="20">
        <f t="shared" si="26"/>
        <v>-0.26712627519575838</v>
      </c>
      <c r="BC124" s="22">
        <f t="shared" si="21"/>
        <v>50313</v>
      </c>
      <c r="BD124" s="20">
        <f t="shared" si="22"/>
        <v>-0.26637912509106249</v>
      </c>
      <c r="BE124" s="20">
        <f t="shared" si="23"/>
        <v>-7.4715010469590757E-4</v>
      </c>
    </row>
    <row r="125" spans="1:57" ht="15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H125" s="20">
        <f t="shared" si="17"/>
        <v>-3.2352108904889869E-3</v>
      </c>
      <c r="AI125" s="20">
        <f t="shared" si="24"/>
        <v>-5.6022931461730891E-7</v>
      </c>
      <c r="AJ125" s="20">
        <f t="shared" si="29"/>
        <v>-2.67537642512415E-4</v>
      </c>
      <c r="AK125" s="20">
        <f t="shared" si="29"/>
        <v>-1.8376988408276001E-4</v>
      </c>
      <c r="AL125" s="20">
        <f t="shared" si="29"/>
        <v>-9.8226085603803496E-5</v>
      </c>
      <c r="AM125" s="20">
        <f t="shared" si="29"/>
        <v>-1.0856282407753001E-4</v>
      </c>
      <c r="AN125" s="20">
        <f t="shared" si="29"/>
        <v>-6.4211557137449496E-5</v>
      </c>
      <c r="AR125" s="22">
        <f t="shared" si="16"/>
        <v>50405</v>
      </c>
      <c r="AS125" s="20">
        <f t="shared" si="18"/>
        <v>-678.16535299830798</v>
      </c>
      <c r="AT125" s="20">
        <f t="shared" si="25"/>
        <v>-0.26631311255764001</v>
      </c>
      <c r="AU125" s="20">
        <f t="shared" si="19"/>
        <v>-7.2286822272857537E-4</v>
      </c>
      <c r="AV125" s="20">
        <f t="shared" si="28"/>
        <v>-5.6022931461730891E-7</v>
      </c>
      <c r="AW125" s="20">
        <f t="shared" si="28"/>
        <v>-2.67537642512415E-4</v>
      </c>
      <c r="AX125" s="20">
        <f t="shared" si="28"/>
        <v>-1.8376988408276001E-4</v>
      </c>
      <c r="AY125" s="20">
        <f t="shared" si="28"/>
        <v>-9.8226085603803496E-5</v>
      </c>
      <c r="AZ125" s="20">
        <f t="shared" si="28"/>
        <v>-1.0856282407753001E-4</v>
      </c>
      <c r="BA125" s="20">
        <f t="shared" si="28"/>
        <v>-6.4211557137449496E-5</v>
      </c>
      <c r="BB125" s="20">
        <f t="shared" si="26"/>
        <v>-0.26703598078036861</v>
      </c>
      <c r="BC125" s="22">
        <f t="shared" si="21"/>
        <v>50405</v>
      </c>
      <c r="BD125" s="20">
        <f t="shared" si="22"/>
        <v>-0.26631311255764001</v>
      </c>
      <c r="BE125" s="20">
        <f t="shared" si="23"/>
        <v>-7.2286822272857537E-4</v>
      </c>
    </row>
    <row r="126" spans="1:57" ht="15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H126" s="20">
        <f t="shared" si="17"/>
        <v>-3.1643714406595323E-3</v>
      </c>
      <c r="AI126" s="20">
        <f t="shared" si="24"/>
        <v>-5.5704412407140985E-7</v>
      </c>
      <c r="AJ126" s="20">
        <f t="shared" si="29"/>
        <v>-2.5961627740430997E-4</v>
      </c>
      <c r="AK126" s="20">
        <f t="shared" si="29"/>
        <v>-1.7897956325921399E-4</v>
      </c>
      <c r="AL126" s="20">
        <f t="shared" si="29"/>
        <v>-9.3910661764415199E-5</v>
      </c>
      <c r="AM126" s="20">
        <f t="shared" si="29"/>
        <v>-1.04492068895093E-4</v>
      </c>
      <c r="AN126" s="20">
        <f t="shared" si="29"/>
        <v>-6.0072769003627998E-5</v>
      </c>
      <c r="AR126" s="22">
        <f t="shared" si="16"/>
        <v>50495</v>
      </c>
      <c r="AS126" s="20">
        <f t="shared" si="18"/>
        <v>-677.67047238108</v>
      </c>
      <c r="AT126" s="20">
        <f t="shared" si="25"/>
        <v>-0.26624227310781051</v>
      </c>
      <c r="AU126" s="20">
        <f t="shared" si="19"/>
        <v>-6.9762838445073161E-4</v>
      </c>
      <c r="AV126" s="20">
        <f t="shared" si="28"/>
        <v>-5.5704412407140985E-7</v>
      </c>
      <c r="AW126" s="20">
        <f t="shared" si="28"/>
        <v>-2.5961627740430997E-4</v>
      </c>
      <c r="AX126" s="20">
        <f t="shared" si="28"/>
        <v>-1.7897956325921399E-4</v>
      </c>
      <c r="AY126" s="20">
        <f t="shared" si="28"/>
        <v>-9.3910661764415199E-5</v>
      </c>
      <c r="AZ126" s="20">
        <f t="shared" si="28"/>
        <v>-1.04492068895093E-4</v>
      </c>
      <c r="BA126" s="20">
        <f t="shared" si="28"/>
        <v>-6.0072769003627998E-5</v>
      </c>
      <c r="BB126" s="20">
        <f t="shared" si="26"/>
        <v>-0.26693990149226127</v>
      </c>
      <c r="BC126" s="22">
        <f t="shared" si="21"/>
        <v>50495</v>
      </c>
      <c r="BD126" s="20">
        <f t="shared" si="22"/>
        <v>-0.26624227310781051</v>
      </c>
      <c r="BE126" s="20">
        <f t="shared" si="23"/>
        <v>-6.9762838445073161E-4</v>
      </c>
    </row>
    <row r="127" spans="1:57" ht="15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H127" s="20">
        <f t="shared" si="17"/>
        <v>-3.0892368755063219E-3</v>
      </c>
      <c r="AI127" s="20">
        <f t="shared" si="24"/>
        <v>-5.5083465990228218E-7</v>
      </c>
      <c r="AJ127" s="20">
        <f t="shared" si="29"/>
        <v>-2.5158531188292001E-4</v>
      </c>
      <c r="AK127" s="20">
        <f t="shared" si="29"/>
        <v>-1.7379787806962499E-4</v>
      </c>
      <c r="AL127" s="20">
        <f t="shared" si="29"/>
        <v>-8.9574793139085001E-5</v>
      </c>
      <c r="AM127" s="20">
        <f t="shared" si="29"/>
        <v>-1.00205423840225E-4</v>
      </c>
      <c r="AN127" s="20">
        <f t="shared" si="29"/>
        <v>-5.6073941554793398E-5</v>
      </c>
      <c r="AR127" s="22">
        <f t="shared" si="16"/>
        <v>50586</v>
      </c>
      <c r="AS127" s="20">
        <f t="shared" si="18"/>
        <v>-677.17002779874394</v>
      </c>
      <c r="AT127" s="20">
        <f t="shared" si="25"/>
        <v>-0.26616713854265733</v>
      </c>
      <c r="AU127" s="20">
        <f t="shared" si="19"/>
        <v>-6.7178818314655065E-4</v>
      </c>
      <c r="AV127" s="20">
        <f t="shared" si="28"/>
        <v>-5.5083465990228218E-7</v>
      </c>
      <c r="AW127" s="20">
        <f t="shared" si="28"/>
        <v>-2.5158531188292001E-4</v>
      </c>
      <c r="AX127" s="20">
        <f t="shared" si="28"/>
        <v>-1.7379787806962499E-4</v>
      </c>
      <c r="AY127" s="20">
        <f t="shared" si="28"/>
        <v>-8.9574793139085001E-5</v>
      </c>
      <c r="AZ127" s="20">
        <f t="shared" si="28"/>
        <v>-1.00205423840225E-4</v>
      </c>
      <c r="BA127" s="20">
        <f t="shared" si="28"/>
        <v>-5.6073941554793398E-5</v>
      </c>
      <c r="BB127" s="20">
        <f t="shared" si="26"/>
        <v>-0.26683892672580389</v>
      </c>
      <c r="BC127" s="22">
        <f t="shared" si="21"/>
        <v>50586</v>
      </c>
      <c r="BD127" s="20">
        <f t="shared" si="22"/>
        <v>-0.26616713854265733</v>
      </c>
      <c r="BE127" s="20">
        <f t="shared" si="23"/>
        <v>-6.7178818314655065E-4</v>
      </c>
    </row>
    <row r="128" spans="1:57" ht="15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H128" s="20">
        <f t="shared" si="17"/>
        <v>-3.010393241781319E-3</v>
      </c>
      <c r="AI128" s="20">
        <f t="shared" si="24"/>
        <v>-5.4203594830206933E-7</v>
      </c>
      <c r="AJ128" s="20">
        <f t="shared" si="29"/>
        <v>-2.4348822427525899E-4</v>
      </c>
      <c r="AK128" s="20">
        <f t="shared" si="29"/>
        <v>-1.68317766000056E-4</v>
      </c>
      <c r="AL128" s="20">
        <f t="shared" si="29"/>
        <v>-8.5269398160645499E-5</v>
      </c>
      <c r="AM128" s="20">
        <f t="shared" si="29"/>
        <v>-9.5789933154109106E-5</v>
      </c>
      <c r="AN128" s="20">
        <f t="shared" si="29"/>
        <v>-5.2248733731242002E-5</v>
      </c>
      <c r="AR128" s="22">
        <f t="shared" si="16"/>
        <v>50678</v>
      </c>
      <c r="AS128" s="20">
        <f t="shared" si="18"/>
        <v>-676.664235600344</v>
      </c>
      <c r="AT128" s="20">
        <f t="shared" si="25"/>
        <v>-0.26608829490893232</v>
      </c>
      <c r="AU128" s="20">
        <f t="shared" si="19"/>
        <v>-6.456560912696136E-4</v>
      </c>
      <c r="AV128" s="20">
        <f t="shared" si="28"/>
        <v>-5.4203594830206933E-7</v>
      </c>
      <c r="AW128" s="20">
        <f t="shared" si="28"/>
        <v>-2.4348822427525899E-4</v>
      </c>
      <c r="AX128" s="20">
        <f t="shared" si="28"/>
        <v>-1.68317766000056E-4</v>
      </c>
      <c r="AY128" s="20">
        <f t="shared" si="28"/>
        <v>-8.5269398160645499E-5</v>
      </c>
      <c r="AZ128" s="20">
        <f t="shared" si="28"/>
        <v>-9.5789933154109106E-5</v>
      </c>
      <c r="BA128" s="20">
        <f t="shared" si="28"/>
        <v>-5.2248733731242002E-5</v>
      </c>
      <c r="BB128" s="20">
        <f t="shared" si="26"/>
        <v>-0.26673395100020192</v>
      </c>
      <c r="BC128" s="22">
        <f t="shared" si="21"/>
        <v>50678</v>
      </c>
      <c r="BD128" s="20">
        <f t="shared" si="22"/>
        <v>-0.26608829490893232</v>
      </c>
      <c r="BE128" s="20">
        <f t="shared" si="23"/>
        <v>-6.456560912696136E-4</v>
      </c>
    </row>
    <row r="129" spans="1:57" ht="15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H129" s="20">
        <f t="shared" si="17"/>
        <v>-2.9284538222588957E-3</v>
      </c>
      <c r="AI129" s="20">
        <f t="shared" si="24"/>
        <v>-5.3105755395113071E-7</v>
      </c>
      <c r="AJ129" s="20">
        <f t="shared" si="29"/>
        <v>-2.3536652055287E-4</v>
      </c>
      <c r="AK129" s="20">
        <f t="shared" si="29"/>
        <v>-1.6262265509202299E-4</v>
      </c>
      <c r="AL129" s="20">
        <f t="shared" si="29"/>
        <v>-8.1035783770035905E-5</v>
      </c>
      <c r="AM129" s="20">
        <f t="shared" si="29"/>
        <v>-9.1318779325083899E-5</v>
      </c>
      <c r="AN129" s="20">
        <f t="shared" si="29"/>
        <v>-4.8620539670367299E-5</v>
      </c>
      <c r="AR129" s="22">
        <f t="shared" ref="AR129:AR132" si="30">A129</f>
        <v>50770</v>
      </c>
      <c r="AS129" s="20">
        <f t="shared" si="18"/>
        <v>-676.15330408084401</v>
      </c>
      <c r="AT129" s="20">
        <f t="shared" si="25"/>
        <v>-0.26600635548940987</v>
      </c>
      <c r="AU129" s="20">
        <f t="shared" si="19"/>
        <v>-6.1949533596433119E-4</v>
      </c>
      <c r="AV129" s="20">
        <f t="shared" si="28"/>
        <v>-5.3105755395113071E-7</v>
      </c>
      <c r="AW129" s="20">
        <f t="shared" si="28"/>
        <v>-2.3536652055287E-4</v>
      </c>
      <c r="AX129" s="20">
        <f t="shared" si="28"/>
        <v>-1.6262265509202299E-4</v>
      </c>
      <c r="AY129" s="20">
        <f t="shared" si="28"/>
        <v>-8.1035783770035905E-5</v>
      </c>
      <c r="AZ129" s="20">
        <f t="shared" si="28"/>
        <v>-9.1318779325083899E-5</v>
      </c>
      <c r="BA129" s="20">
        <f t="shared" si="28"/>
        <v>-4.8620539670367299E-5</v>
      </c>
      <c r="BB129" s="20">
        <f t="shared" si="26"/>
        <v>-0.26662585082537421</v>
      </c>
      <c r="BC129" s="22">
        <f t="shared" si="21"/>
        <v>50770</v>
      </c>
      <c r="BD129" s="20">
        <f t="shared" si="22"/>
        <v>-0.26600635548940987</v>
      </c>
      <c r="BE129" s="20">
        <f t="shared" si="23"/>
        <v>-6.1949533596433119E-4</v>
      </c>
    </row>
    <row r="130" spans="1:57" ht="15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H130" s="20">
        <f t="shared" ref="AH130:AH132" si="31">K130+Y130-Y130/100</f>
        <v>-2.8440376449072845E-3</v>
      </c>
      <c r="AI130" s="20">
        <f t="shared" si="24"/>
        <v>-5.1828023381642579E-7</v>
      </c>
      <c r="AJ130" s="20">
        <f t="shared" si="29"/>
        <v>-2.27259069713969E-4</v>
      </c>
      <c r="AK130" s="20">
        <f t="shared" si="29"/>
        <v>-1.5678664786046101E-4</v>
      </c>
      <c r="AL130" s="20">
        <f t="shared" si="29"/>
        <v>-7.6906810947264607E-5</v>
      </c>
      <c r="AM130" s="20">
        <f t="shared" si="29"/>
        <v>-8.6852725604748E-5</v>
      </c>
      <c r="AN130" s="20">
        <f t="shared" si="29"/>
        <v>-4.52042741180464E-5</v>
      </c>
      <c r="AR130" s="22">
        <f t="shared" si="30"/>
        <v>50860</v>
      </c>
      <c r="AS130" s="20">
        <f t="shared" ref="AS130:AS132" si="32">AF130*4+2</f>
        <v>-675.63743401305203</v>
      </c>
      <c r="AT130" s="20">
        <f t="shared" si="25"/>
        <v>-0.26592193931205826</v>
      </c>
      <c r="AU130" s="20">
        <f t="shared" ref="AU130:AU132" si="33">SUM(AV130:BA130)</f>
        <v>-5.9352780847830541E-4</v>
      </c>
      <c r="AV130" s="20">
        <f t="shared" si="28"/>
        <v>-5.1828023381642579E-7</v>
      </c>
      <c r="AW130" s="20">
        <f t="shared" si="28"/>
        <v>-2.27259069713969E-4</v>
      </c>
      <c r="AX130" s="20">
        <f t="shared" si="28"/>
        <v>-1.5678664786046101E-4</v>
      </c>
      <c r="AY130" s="20">
        <f t="shared" si="28"/>
        <v>-7.6906810947264607E-5</v>
      </c>
      <c r="AZ130" s="20">
        <f t="shared" si="28"/>
        <v>-8.6852725604748E-5</v>
      </c>
      <c r="BA130" s="20">
        <f t="shared" si="28"/>
        <v>-4.52042741180464E-5</v>
      </c>
      <c r="BB130" s="20">
        <f t="shared" si="26"/>
        <v>-0.26651546712053659</v>
      </c>
      <c r="BC130" s="22">
        <f t="shared" ref="BC130:BC132" si="34">AR130</f>
        <v>50860</v>
      </c>
      <c r="BD130" s="20">
        <f t="shared" si="22"/>
        <v>-0.26592193931205826</v>
      </c>
      <c r="BE130" s="20">
        <f t="shared" si="23"/>
        <v>-5.9352780847830541E-4</v>
      </c>
    </row>
    <row r="131" spans="1:57" ht="15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H131" s="20">
        <f t="shared" si="31"/>
        <v>-2.7577527014641017E-3</v>
      </c>
      <c r="AI131" s="20">
        <f t="shared" si="24"/>
        <v>-5.0405388954271581E-7</v>
      </c>
      <c r="AJ131" s="20">
        <f t="shared" si="29"/>
        <v>-2.19201646445969E-4</v>
      </c>
      <c r="AK131" s="20">
        <f t="shared" si="29"/>
        <v>-1.5087485344704199E-4</v>
      </c>
      <c r="AL131" s="20">
        <f t="shared" si="29"/>
        <v>-7.2907972273079306E-5</v>
      </c>
      <c r="AM131" s="20">
        <f t="shared" si="29"/>
        <v>-8.2441484860932497E-5</v>
      </c>
      <c r="AN131" s="20">
        <f t="shared" si="29"/>
        <v>-4.2007923324313897E-5</v>
      </c>
      <c r="AR131" s="22">
        <f t="shared" si="30"/>
        <v>50951</v>
      </c>
      <c r="AS131" s="20">
        <f t="shared" si="32"/>
        <v>-675.11681911697997</v>
      </c>
      <c r="AT131" s="20">
        <f t="shared" si="25"/>
        <v>-0.26583565436861512</v>
      </c>
      <c r="AU131" s="20">
        <f t="shared" si="33"/>
        <v>-5.6793793424087934E-4</v>
      </c>
      <c r="AV131" s="20">
        <f t="shared" si="28"/>
        <v>-5.0405388954271581E-7</v>
      </c>
      <c r="AW131" s="20">
        <f t="shared" si="28"/>
        <v>-2.19201646445969E-4</v>
      </c>
      <c r="AX131" s="20">
        <f t="shared" si="28"/>
        <v>-1.5087485344704199E-4</v>
      </c>
      <c r="AY131" s="20">
        <f t="shared" si="28"/>
        <v>-7.2907972273079306E-5</v>
      </c>
      <c r="AZ131" s="20">
        <f t="shared" si="28"/>
        <v>-8.2441484860932497E-5</v>
      </c>
      <c r="BA131" s="20">
        <f t="shared" si="28"/>
        <v>-4.2007923324313897E-5</v>
      </c>
      <c r="BB131" s="20">
        <f t="shared" si="26"/>
        <v>-0.26640359230285598</v>
      </c>
      <c r="BC131" s="22">
        <f t="shared" si="34"/>
        <v>50951</v>
      </c>
      <c r="BD131" s="20">
        <f t="shared" ref="BD131:BD132" si="35">AT131-$AT$2</f>
        <v>-0.26583565436861512</v>
      </c>
      <c r="BE131" s="20">
        <f t="shared" ref="BE131:BE132" si="36">AU131</f>
        <v>-5.6793793424087934E-4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-0.26303970187975706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-0.25913469913049308</v>
      </c>
      <c r="BC132" s="22">
        <f t="shared" si="34"/>
        <v>51043</v>
      </c>
      <c r="BD132" s="20">
        <f t="shared" si="35"/>
        <v>-0.26303970187975706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dimension ref="A1:BS132"/>
  <sheetViews>
    <sheetView topLeftCell="AH1" zoomScale="108" zoomScaleNormal="106" workbookViewId="0">
      <selection activeCell="BK35" sqref="BK35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-7.5425096919268199E-4</v>
      </c>
      <c r="C2">
        <v>3.3901040183970099E-4</v>
      </c>
      <c r="D2">
        <v>-8.6178106314327402E-2</v>
      </c>
      <c r="E2">
        <v>9.3463454966524696E-4</v>
      </c>
      <c r="F2">
        <v>-0.24364568432903</v>
      </c>
      <c r="G2">
        <v>1.5743001489032502E-2</v>
      </c>
      <c r="H2" s="16">
        <v>-2.2051957193625E-5</v>
      </c>
      <c r="I2">
        <v>0.35528537093225598</v>
      </c>
      <c r="J2">
        <v>-6.3786178447311395E-2</v>
      </c>
      <c r="K2">
        <v>3.8756945199835898E-4</v>
      </c>
      <c r="L2" s="16">
        <v>4.2058550486778702E-5</v>
      </c>
      <c r="M2">
        <v>0</v>
      </c>
      <c r="N2">
        <v>0</v>
      </c>
      <c r="O2">
        <v>-0.37449553524740897</v>
      </c>
      <c r="P2">
        <v>0</v>
      </c>
      <c r="Q2">
        <v>-1.2494996972645099E-2</v>
      </c>
      <c r="R2">
        <v>0</v>
      </c>
      <c r="S2">
        <v>0</v>
      </c>
      <c r="T2">
        <v>6.1422409563904802E-2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0.65104119670666905</v>
      </c>
      <c r="AF2">
        <v>0.30621358530304998</v>
      </c>
      <c r="AH2" s="20">
        <f t="shared" ref="AH2:AH65" si="2">K2+Y2-Y2/100</f>
        <v>3.8756945199835898E-4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3.2248543412121999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-8.5410221911663697E-4</v>
      </c>
      <c r="C3">
        <v>6.8707242357746103E-4</v>
      </c>
      <c r="D3">
        <v>-0.100177942232582</v>
      </c>
      <c r="E3">
        <v>2.6280499644704101E-3</v>
      </c>
      <c r="F3">
        <v>-0.23653595940056299</v>
      </c>
      <c r="G3">
        <v>1.5399759763012799E-2</v>
      </c>
      <c r="H3" s="16">
        <v>2.8132912288647499E-5</v>
      </c>
      <c r="I3">
        <v>6.9909307611526403E-2</v>
      </c>
      <c r="J3">
        <v>-6.3428969323575599E-2</v>
      </c>
      <c r="K3">
        <v>7.1503772216541196E-4</v>
      </c>
      <c r="L3">
        <v>-3.9770361159874301E-4</v>
      </c>
      <c r="M3">
        <v>0</v>
      </c>
      <c r="N3">
        <v>0</v>
      </c>
      <c r="O3">
        <v>-0.35223045709054102</v>
      </c>
      <c r="P3">
        <v>0</v>
      </c>
      <c r="Q3">
        <v>-1.26685830437067E-2</v>
      </c>
      <c r="R3">
        <v>0</v>
      </c>
      <c r="S3">
        <v>0</v>
      </c>
      <c r="T3">
        <v>0.21346353456710401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0.64677169868982898</v>
      </c>
      <c r="AF3">
        <v>0.183617903287247</v>
      </c>
      <c r="AH3" s="20">
        <f t="shared" si="2"/>
        <v>7.1503772216541196E-4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2.7344716131489881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-9.50421551304536E-4</v>
      </c>
      <c r="C4">
        <v>4.8371071563746399E-4</v>
      </c>
      <c r="D4">
        <v>-0.12037509856751499</v>
      </c>
      <c r="E4">
        <v>3.1513033151187001E-3</v>
      </c>
      <c r="F4">
        <v>-0.226353588692629</v>
      </c>
      <c r="G4">
        <v>1.87736752609746E-2</v>
      </c>
      <c r="H4" s="16">
        <v>3.57483683544046E-5</v>
      </c>
      <c r="I4">
        <v>0.110979728381099</v>
      </c>
      <c r="J4">
        <v>-6.12152774550178E-2</v>
      </c>
      <c r="K4">
        <v>-3.4237215723598098E-4</v>
      </c>
      <c r="L4">
        <v>-7.6685876521098695E-4</v>
      </c>
      <c r="M4">
        <v>0</v>
      </c>
      <c r="N4">
        <v>0</v>
      </c>
      <c r="O4">
        <v>-0.27964963897603101</v>
      </c>
      <c r="P4">
        <v>0</v>
      </c>
      <c r="Q4">
        <v>-1.0047472160812299E-2</v>
      </c>
      <c r="R4">
        <v>0</v>
      </c>
      <c r="S4">
        <v>0</v>
      </c>
      <c r="T4">
        <v>-0.21318044057830801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0.64254349925911802</v>
      </c>
      <c r="AF4">
        <v>-0.142585597599165</v>
      </c>
      <c r="AH4" s="20">
        <f t="shared" si="2"/>
        <v>-3.4237215723598098E-4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1.42965760960334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-1.0146961381796099E-3</v>
      </c>
      <c r="C5">
        <v>5.38187578524862E-4</v>
      </c>
      <c r="D5">
        <v>-0.163662319023238</v>
      </c>
      <c r="E5">
        <v>4.5117432890817702E-3</v>
      </c>
      <c r="F5">
        <v>-0.231635225120185</v>
      </c>
      <c r="G5">
        <v>2.23947693756665E-2</v>
      </c>
      <c r="H5" s="16">
        <v>1.68083511553618E-6</v>
      </c>
      <c r="I5">
        <v>0.17905703701981401</v>
      </c>
      <c r="J5">
        <v>-6.0884552695694698E-2</v>
      </c>
      <c r="K5">
        <v>-2.0427298526026701E-4</v>
      </c>
      <c r="L5">
        <v>-1.0756318562843399E-3</v>
      </c>
      <c r="M5">
        <v>0</v>
      </c>
      <c r="N5">
        <v>0</v>
      </c>
      <c r="O5">
        <v>-0.26909796471018499</v>
      </c>
      <c r="P5">
        <v>0</v>
      </c>
      <c r="Q5">
        <v>-9.8730127047308401E-3</v>
      </c>
      <c r="R5">
        <v>0</v>
      </c>
      <c r="S5">
        <v>0</v>
      </c>
      <c r="T5">
        <v>0.83906478163984199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0.63835616870802003</v>
      </c>
      <c r="AF5">
        <v>0.96254763604113303</v>
      </c>
      <c r="AH5" s="20">
        <f t="shared" si="2"/>
        <v>-2.0427298526026701E-4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5.8501905441645317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-1.07745559364547E-3</v>
      </c>
      <c r="C6">
        <v>1.1834322963810699E-4</v>
      </c>
      <c r="D6">
        <v>-0.18747544565680299</v>
      </c>
      <c r="E6">
        <v>4.1802421986147902E-3</v>
      </c>
      <c r="F6">
        <v>-0.23389522087244799</v>
      </c>
      <c r="G6">
        <v>2.85738348723363E-2</v>
      </c>
      <c r="H6" s="16">
        <v>6.4661060283910303E-6</v>
      </c>
      <c r="I6">
        <v>0.284977842730049</v>
      </c>
      <c r="J6">
        <v>-6.9877355212089001E-2</v>
      </c>
      <c r="K6">
        <v>6.5701703149123603E-4</v>
      </c>
      <c r="L6">
        <v>-1.45230849356581E-3</v>
      </c>
      <c r="M6">
        <v>0</v>
      </c>
      <c r="N6">
        <v>0</v>
      </c>
      <c r="O6">
        <v>-0.19982844364143601</v>
      </c>
      <c r="P6">
        <v>0</v>
      </c>
      <c r="Q6">
        <v>-7.7148840730623097E-3</v>
      </c>
      <c r="R6">
        <v>0</v>
      </c>
      <c r="S6">
        <v>0</v>
      </c>
      <c r="T6">
        <v>0.89567212431000898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0.63420928219493</v>
      </c>
      <c r="AF6">
        <v>1.16851495970462</v>
      </c>
      <c r="AH6" s="20">
        <f t="shared" si="2"/>
        <v>6.5701703149123603E-4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6.6740598388184802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-1.11306674260847E-3</v>
      </c>
      <c r="C7" s="16">
        <v>9.5031113644949898E-6</v>
      </c>
      <c r="D7">
        <v>-0.20541151427762</v>
      </c>
      <c r="E7">
        <v>4.28364373561418E-3</v>
      </c>
      <c r="F7">
        <v>-0.24298344869275701</v>
      </c>
      <c r="G7">
        <v>3.0337560138460298E-2</v>
      </c>
      <c r="H7" s="16">
        <v>1.2909441005071101E-5</v>
      </c>
      <c r="I7">
        <v>-2.9831217595877001E-2</v>
      </c>
      <c r="J7">
        <v>-6.2898392404064904E-2</v>
      </c>
      <c r="K7">
        <v>-1.16241847939457E-3</v>
      </c>
      <c r="L7">
        <v>-1.74821569574046E-3</v>
      </c>
      <c r="M7">
        <v>0</v>
      </c>
      <c r="N7">
        <v>0</v>
      </c>
      <c r="O7">
        <v>-0.19880713487909701</v>
      </c>
      <c r="P7">
        <v>0</v>
      </c>
      <c r="Q7">
        <v>-2.29944038150353E-3</v>
      </c>
      <c r="R7">
        <v>0</v>
      </c>
      <c r="S7">
        <v>0</v>
      </c>
      <c r="T7">
        <v>0.30468268908470098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0.63010241967431602</v>
      </c>
      <c r="AF7">
        <v>0.22446678562510999</v>
      </c>
      <c r="AH7" s="20">
        <f t="shared" si="2"/>
        <v>-1.16241847939457E-3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2.8978671425004401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-1.0968045668469E-3</v>
      </c>
      <c r="C8">
        <v>-4.6520926729742802E-4</v>
      </c>
      <c r="D8">
        <v>-0.212103980979572</v>
      </c>
      <c r="E8">
        <v>3.4686452391907699E-3</v>
      </c>
      <c r="F8">
        <v>-0.24294814592847799</v>
      </c>
      <c r="G8">
        <v>3.5980170511140601E-2</v>
      </c>
      <c r="H8">
        <v>1.07390855230704E-4</v>
      </c>
      <c r="I8">
        <v>-0.170291356772134</v>
      </c>
      <c r="J8">
        <v>-7.4231068615349102E-2</v>
      </c>
      <c r="K8">
        <v>-3.242638630363E-3</v>
      </c>
      <c r="L8">
        <v>-2.0505864704034502E-3</v>
      </c>
      <c r="M8">
        <v>0</v>
      </c>
      <c r="N8">
        <v>0</v>
      </c>
      <c r="O8">
        <v>-0.12411782599241999</v>
      </c>
      <c r="P8">
        <v>0</v>
      </c>
      <c r="Q8">
        <v>4.9114489006019096E-3</v>
      </c>
      <c r="R8">
        <v>0</v>
      </c>
      <c r="S8">
        <v>0</v>
      </c>
      <c r="T8">
        <v>0.18294079381266901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0.62603516583021801</v>
      </c>
      <c r="AF8">
        <v>2.0385671471534399E-2</v>
      </c>
      <c r="AH8" s="20">
        <f t="shared" si="2"/>
        <v>-3.242638630363E-3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2.0815426858861374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-1.06637905263884E-3</v>
      </c>
      <c r="C9">
        <v>-2.1466643135070701E-3</v>
      </c>
      <c r="D9">
        <v>-0.27006233866711998</v>
      </c>
      <c r="E9">
        <v>-2.6128727338425802E-4</v>
      </c>
      <c r="F9">
        <v>-0.26796644786659601</v>
      </c>
      <c r="G9">
        <v>5.7934504372458798E-2</v>
      </c>
      <c r="H9">
        <v>2.7272415432655301E-4</v>
      </c>
      <c r="I9">
        <v>6.8757380840445102E-3</v>
      </c>
      <c r="J9">
        <v>-6.9205847685571698E-2</v>
      </c>
      <c r="K9">
        <v>-4.0868189867926397E-3</v>
      </c>
      <c r="L9">
        <v>-2.4024667394151301E-3</v>
      </c>
      <c r="M9">
        <v>0</v>
      </c>
      <c r="N9">
        <v>0</v>
      </c>
      <c r="O9">
        <v>-3.7108557441589599E-2</v>
      </c>
      <c r="P9">
        <v>0</v>
      </c>
      <c r="Q9">
        <v>2.1243795204583998E-2</v>
      </c>
      <c r="R9">
        <v>0</v>
      </c>
      <c r="S9">
        <v>0</v>
      </c>
      <c r="T9">
        <v>-0.27217865879766101</v>
      </c>
      <c r="U9">
        <v>0</v>
      </c>
      <c r="V9">
        <v>0</v>
      </c>
      <c r="W9">
        <v>0</v>
      </c>
      <c r="X9">
        <v>0</v>
      </c>
      <c r="Y9">
        <v>1.2022270506450901E-3</v>
      </c>
      <c r="Z9" s="16">
        <v>1.8591156147884599E-5</v>
      </c>
      <c r="AA9">
        <v>-2.3669596798114799E-4</v>
      </c>
      <c r="AB9">
        <v>1.15245503429228E-4</v>
      </c>
      <c r="AC9" s="16">
        <v>9.4862037847143199E-5</v>
      </c>
      <c r="AD9" s="16">
        <v>3.0186396293707599E-5</v>
      </c>
      <c r="AE9">
        <v>0.62200711001023601</v>
      </c>
      <c r="AF9">
        <v>-0.22397350150817799</v>
      </c>
      <c r="AH9" s="20">
        <f t="shared" si="2"/>
        <v>-2.8966142066540008E-3</v>
      </c>
      <c r="AI9" s="20">
        <f t="shared" ref="AI9:AI72" si="10">Y9/1010</f>
        <v>1.1903238125198911E-6</v>
      </c>
      <c r="AJ9" s="20">
        <f t="shared" si="0"/>
        <v>1.8591156147884599E-5</v>
      </c>
      <c r="AK9" s="20">
        <f t="shared" si="0"/>
        <v>-2.3669596798114799E-4</v>
      </c>
      <c r="AL9" s="20">
        <f t="shared" si="0"/>
        <v>1.15245503429228E-4</v>
      </c>
      <c r="AM9" s="20">
        <f t="shared" si="0"/>
        <v>9.4862037847143199E-5</v>
      </c>
      <c r="AN9" s="20">
        <f t="shared" si="0"/>
        <v>3.0186396293707599E-5</v>
      </c>
      <c r="AR9" s="22">
        <f t="shared" si="1"/>
        <v>39813</v>
      </c>
      <c r="AS9" s="20">
        <f t="shared" si="3"/>
        <v>1.1041059939672881</v>
      </c>
      <c r="AT9" s="20">
        <f t="shared" ref="AT9:AT72" si="11">AH9-$AH$8</f>
        <v>3.4602442370899921E-4</v>
      </c>
      <c r="AU9" s="20">
        <f t="shared" si="4"/>
        <v>2.3379449549335313E-5</v>
      </c>
      <c r="AV9" s="20">
        <f t="shared" si="5"/>
        <v>1.1903238125198911E-6</v>
      </c>
      <c r="AW9" s="20">
        <f t="shared" si="5"/>
        <v>1.8591156147884599E-5</v>
      </c>
      <c r="AX9" s="20">
        <f t="shared" si="5"/>
        <v>-2.3669596798114799E-4</v>
      </c>
      <c r="AY9" s="20">
        <f t="shared" si="5"/>
        <v>1.15245503429228E-4</v>
      </c>
      <c r="AZ9" s="20">
        <f t="shared" si="5"/>
        <v>9.4862037847143199E-5</v>
      </c>
      <c r="BA9" s="20">
        <f t="shared" si="5"/>
        <v>3.0186396293707599E-5</v>
      </c>
      <c r="BB9" s="20">
        <f>SUM(AT9:AU9)</f>
        <v>3.6940387325833454E-4</v>
      </c>
      <c r="BC9" s="22">
        <f t="shared" si="6"/>
        <v>39813</v>
      </c>
      <c r="BD9" s="20">
        <f t="shared" si="8"/>
        <v>3.4602442370899921E-4</v>
      </c>
      <c r="BE9" s="20">
        <f t="shared" si="9"/>
        <v>2.3379449549335313E-5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-9.3129279502557295E-4</v>
      </c>
      <c r="C10">
        <v>-3.6359949015518601E-3</v>
      </c>
      <c r="D10">
        <v>-0.28227741363550102</v>
      </c>
      <c r="E10">
        <v>-5.1353564695211197E-3</v>
      </c>
      <c r="F10">
        <v>-0.30126964699728198</v>
      </c>
      <c r="G10">
        <v>6.5143715772952804E-2</v>
      </c>
      <c r="H10">
        <v>1.5360958063315099E-4</v>
      </c>
      <c r="I10">
        <v>-0.29615682214286698</v>
      </c>
      <c r="J10">
        <v>-4.3846819976367503E-2</v>
      </c>
      <c r="K10">
        <v>-2.1485383511099499E-3</v>
      </c>
      <c r="L10">
        <v>-2.6116984449986399E-3</v>
      </c>
      <c r="M10">
        <v>0</v>
      </c>
      <c r="N10">
        <v>0</v>
      </c>
      <c r="O10">
        <v>-3.9693816634422903E-2</v>
      </c>
      <c r="P10">
        <v>0</v>
      </c>
      <c r="Q10">
        <v>3.6244467308188498E-2</v>
      </c>
      <c r="R10">
        <v>0</v>
      </c>
      <c r="S10">
        <v>0</v>
      </c>
      <c r="T10">
        <v>-0.63572466873872402</v>
      </c>
      <c r="U10">
        <v>0</v>
      </c>
      <c r="V10">
        <v>0</v>
      </c>
      <c r="W10">
        <v>0</v>
      </c>
      <c r="X10">
        <v>0</v>
      </c>
      <c r="Y10">
        <v>1.10185312161004E-3</v>
      </c>
      <c r="Z10">
        <v>-5.5742237234923599E-4</v>
      </c>
      <c r="AA10">
        <v>-5.8767939838943995E-4</v>
      </c>
      <c r="AB10">
        <v>-1.2548638463893901E-4</v>
      </c>
      <c r="AC10">
        <v>-2.04984552176767E-4</v>
      </c>
      <c r="AD10">
        <v>-4.83778636928278E-4</v>
      </c>
      <c r="AE10">
        <v>0.61801784616128896</v>
      </c>
      <c r="AF10">
        <v>-0.91314815332395005</v>
      </c>
      <c r="AH10" s="20">
        <f t="shared" si="2"/>
        <v>-1.0577037607160103E-3</v>
      </c>
      <c r="AI10" s="20">
        <f t="shared" si="10"/>
        <v>1.0909436847624159E-6</v>
      </c>
      <c r="AJ10" s="20">
        <f t="shared" si="0"/>
        <v>-5.5742237234923599E-4</v>
      </c>
      <c r="AK10" s="20">
        <f t="shared" si="0"/>
        <v>-5.8767939838943995E-4</v>
      </c>
      <c r="AL10" s="20">
        <f t="shared" si="0"/>
        <v>-1.2548638463893901E-4</v>
      </c>
      <c r="AM10" s="20">
        <f t="shared" si="0"/>
        <v>-2.04984552176767E-4</v>
      </c>
      <c r="AN10" s="20">
        <f t="shared" si="0"/>
        <v>-4.83778636928278E-4</v>
      </c>
      <c r="AR10" s="22">
        <f t="shared" si="1"/>
        <v>39903</v>
      </c>
      <c r="AS10" s="20">
        <f t="shared" si="3"/>
        <v>-1.6525926132958002</v>
      </c>
      <c r="AT10" s="20">
        <f t="shared" si="11"/>
        <v>2.1849348696469898E-3</v>
      </c>
      <c r="AU10" s="20">
        <f t="shared" si="4"/>
        <v>-1.9582604007978978E-3</v>
      </c>
      <c r="AV10" s="20">
        <f t="shared" si="5"/>
        <v>1.0909436847624159E-6</v>
      </c>
      <c r="AW10" s="20">
        <f t="shared" si="5"/>
        <v>-5.5742237234923599E-4</v>
      </c>
      <c r="AX10" s="20">
        <f t="shared" si="5"/>
        <v>-5.8767939838943995E-4</v>
      </c>
      <c r="AY10" s="20">
        <f t="shared" si="5"/>
        <v>-1.2548638463893901E-4</v>
      </c>
      <c r="AZ10" s="20">
        <f t="shared" si="5"/>
        <v>-2.04984552176767E-4</v>
      </c>
      <c r="BA10" s="20">
        <f t="shared" si="5"/>
        <v>-4.83778636928278E-4</v>
      </c>
      <c r="BB10" s="20">
        <f t="shared" ref="BB10:BB73" si="12">SUM(AT10:AU10)</f>
        <v>2.2667446884909199E-4</v>
      </c>
      <c r="BC10" s="22">
        <f t="shared" si="6"/>
        <v>39903</v>
      </c>
      <c r="BD10" s="20">
        <f t="shared" si="8"/>
        <v>2.1849348696469898E-3</v>
      </c>
      <c r="BE10" s="20">
        <f t="shared" si="9"/>
        <v>-1.9582604007978978E-3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-8.0219203887343905E-4</v>
      </c>
      <c r="C11">
        <v>-4.2178478679377697E-3</v>
      </c>
      <c r="D11">
        <v>-0.24289116864589699</v>
      </c>
      <c r="E11">
        <v>-8.5221354730768903E-3</v>
      </c>
      <c r="F11">
        <v>-0.323929357442098</v>
      </c>
      <c r="G11">
        <v>6.2666489342233497E-2</v>
      </c>
      <c r="H11" s="16">
        <v>-8.3973866193964798E-5</v>
      </c>
      <c r="I11">
        <v>-0.51712558798246899</v>
      </c>
      <c r="J11">
        <v>-2.3989022887893601E-2</v>
      </c>
      <c r="K11">
        <v>-1.9448655622644701E-3</v>
      </c>
      <c r="L11">
        <v>-2.54329186242241E-3</v>
      </c>
      <c r="M11">
        <v>0</v>
      </c>
      <c r="N11">
        <v>0</v>
      </c>
      <c r="O11">
        <v>-5.5229715638294097E-2</v>
      </c>
      <c r="P11">
        <v>0</v>
      </c>
      <c r="Q11">
        <v>3.3860664346496698E-2</v>
      </c>
      <c r="R11">
        <v>0</v>
      </c>
      <c r="S11">
        <v>0</v>
      </c>
      <c r="T11">
        <v>-0.22332380625977799</v>
      </c>
      <c r="U11">
        <v>0</v>
      </c>
      <c r="V11">
        <v>0</v>
      </c>
      <c r="W11">
        <v>0</v>
      </c>
      <c r="X11">
        <v>0</v>
      </c>
      <c r="Y11">
        <v>1.3544952030875E-3</v>
      </c>
      <c r="Z11">
        <v>-8.6709989916000597E-4</v>
      </c>
      <c r="AA11">
        <v>-6.6555617020958003E-4</v>
      </c>
      <c r="AB11">
        <v>-2.2971314472819399E-4</v>
      </c>
      <c r="AC11">
        <v>-1.27311092135151E-4</v>
      </c>
      <c r="AD11">
        <v>-1.1215379441820101E-3</v>
      </c>
      <c r="AE11">
        <v>0.61406697276662403</v>
      </c>
      <c r="AF11">
        <v>-0.71093597513300899</v>
      </c>
      <c r="AH11" s="20">
        <f t="shared" si="2"/>
        <v>-6.0391531120784509E-4</v>
      </c>
      <c r="AI11" s="20">
        <f t="shared" si="10"/>
        <v>1.3410843594925743E-6</v>
      </c>
      <c r="AJ11" s="20">
        <f t="shared" si="0"/>
        <v>-8.6709989916000597E-4</v>
      </c>
      <c r="AK11" s="20">
        <f t="shared" si="0"/>
        <v>-6.6555617020958003E-4</v>
      </c>
      <c r="AL11" s="20">
        <f t="shared" si="0"/>
        <v>-2.2971314472819399E-4</v>
      </c>
      <c r="AM11" s="20">
        <f t="shared" si="0"/>
        <v>-1.27311092135151E-4</v>
      </c>
      <c r="AN11" s="20">
        <f t="shared" si="0"/>
        <v>-1.1215379441820101E-3</v>
      </c>
      <c r="AR11" s="22">
        <f t="shared" si="1"/>
        <v>39994</v>
      </c>
      <c r="AS11" s="20">
        <f t="shared" si="3"/>
        <v>-0.84374390053203596</v>
      </c>
      <c r="AT11" s="20">
        <f t="shared" si="11"/>
        <v>2.6387233191551549E-3</v>
      </c>
      <c r="AU11" s="20">
        <f t="shared" si="4"/>
        <v>-3.0098771660554482E-3</v>
      </c>
      <c r="AV11" s="20">
        <f t="shared" si="5"/>
        <v>1.3410843594925743E-6</v>
      </c>
      <c r="AW11" s="20">
        <f t="shared" si="5"/>
        <v>-8.6709989916000597E-4</v>
      </c>
      <c r="AX11" s="20">
        <f t="shared" si="5"/>
        <v>-6.6555617020958003E-4</v>
      </c>
      <c r="AY11" s="20">
        <f t="shared" si="5"/>
        <v>-2.2971314472819399E-4</v>
      </c>
      <c r="AZ11" s="20">
        <f t="shared" si="5"/>
        <v>-1.27311092135151E-4</v>
      </c>
      <c r="BA11" s="20">
        <f t="shared" si="5"/>
        <v>-1.1215379441820101E-3</v>
      </c>
      <c r="BB11" s="20">
        <f t="shared" si="12"/>
        <v>-3.7115384690029332E-4</v>
      </c>
      <c r="BC11" s="22">
        <f t="shared" si="6"/>
        <v>39994</v>
      </c>
      <c r="BD11" s="20">
        <f t="shared" si="8"/>
        <v>2.6387233191551549E-3</v>
      </c>
      <c r="BE11" s="20">
        <f t="shared" si="9"/>
        <v>-3.0098771660554482E-3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-7.10248959145953E-4</v>
      </c>
      <c r="C12">
        <v>-4.3794052690060399E-3</v>
      </c>
      <c r="D12">
        <v>-0.16125167150207101</v>
      </c>
      <c r="E12">
        <v>-1.16709579774387E-2</v>
      </c>
      <c r="F12">
        <v>-0.338682063665041</v>
      </c>
      <c r="G12">
        <v>5.2351894449498199E-2</v>
      </c>
      <c r="H12">
        <v>-1.5840938377698001E-4</v>
      </c>
      <c r="I12">
        <v>-0.57694812559466702</v>
      </c>
      <c r="J12">
        <v>-1.5678396072416001E-2</v>
      </c>
      <c r="K12">
        <v>-2.5183796238059599E-3</v>
      </c>
      <c r="L12">
        <v>-2.2740921546970899E-3</v>
      </c>
      <c r="M12">
        <v>0</v>
      </c>
      <c r="N12">
        <v>0</v>
      </c>
      <c r="O12">
        <v>-5.03953707780668E-2</v>
      </c>
      <c r="P12">
        <v>0</v>
      </c>
      <c r="Q12">
        <v>2.8242794204369401E-2</v>
      </c>
      <c r="R12">
        <v>0</v>
      </c>
      <c r="S12">
        <v>0</v>
      </c>
      <c r="T12">
        <v>-0.617449783228041</v>
      </c>
      <c r="U12">
        <v>0</v>
      </c>
      <c r="V12">
        <v>0</v>
      </c>
      <c r="W12">
        <v>0</v>
      </c>
      <c r="X12">
        <v>0</v>
      </c>
      <c r="Y12">
        <v>1.5503765655955301E-3</v>
      </c>
      <c r="Z12">
        <v>-1.1010264723054701E-3</v>
      </c>
      <c r="AA12">
        <v>-6.1883990534195E-4</v>
      </c>
      <c r="AB12">
        <v>-3.2438825853242599E-4</v>
      </c>
      <c r="AC12" s="16">
        <v>-7.6490513178928396E-5</v>
      </c>
      <c r="AD12">
        <v>-1.88525612916379E-3</v>
      </c>
      <c r="AE12">
        <v>0.61015409278393196</v>
      </c>
      <c r="AF12">
        <v>-1.11495631131344</v>
      </c>
      <c r="AH12" s="20">
        <f t="shared" si="2"/>
        <v>-9.8350682386638515E-4</v>
      </c>
      <c r="AI12" s="20">
        <f t="shared" si="10"/>
        <v>1.5350263025698317E-6</v>
      </c>
      <c r="AJ12" s="20">
        <f t="shared" si="0"/>
        <v>-1.1010264723054701E-3</v>
      </c>
      <c r="AK12" s="20">
        <f t="shared" si="0"/>
        <v>-6.1883990534195E-4</v>
      </c>
      <c r="AL12" s="20">
        <f t="shared" si="0"/>
        <v>-3.2438825853242599E-4</v>
      </c>
      <c r="AM12" s="20">
        <f t="shared" si="0"/>
        <v>-7.6490513178928396E-5</v>
      </c>
      <c r="AN12" s="20">
        <f t="shared" si="0"/>
        <v>-1.88525612916379E-3</v>
      </c>
      <c r="AR12" s="22">
        <f t="shared" si="1"/>
        <v>40086</v>
      </c>
      <c r="AS12" s="20">
        <f t="shared" si="3"/>
        <v>-2.4598252452537599</v>
      </c>
      <c r="AT12" s="20">
        <f t="shared" si="11"/>
        <v>2.2591318064966149E-3</v>
      </c>
      <c r="AU12" s="20">
        <f t="shared" si="4"/>
        <v>-4.0044662522199948E-3</v>
      </c>
      <c r="AV12" s="20">
        <f t="shared" si="5"/>
        <v>1.5350263025698317E-6</v>
      </c>
      <c r="AW12" s="20">
        <f t="shared" si="5"/>
        <v>-1.1010264723054701E-3</v>
      </c>
      <c r="AX12" s="20">
        <f t="shared" si="5"/>
        <v>-6.1883990534195E-4</v>
      </c>
      <c r="AY12" s="20">
        <f t="shared" si="5"/>
        <v>-3.2438825853242599E-4</v>
      </c>
      <c r="AZ12" s="20">
        <f t="shared" si="5"/>
        <v>-7.6490513178928396E-5</v>
      </c>
      <c r="BA12" s="20">
        <f t="shared" si="5"/>
        <v>-1.88525612916379E-3</v>
      </c>
      <c r="BB12" s="20">
        <f t="shared" si="12"/>
        <v>-1.7453344457233799E-3</v>
      </c>
      <c r="BC12" s="22">
        <f t="shared" si="6"/>
        <v>40086</v>
      </c>
      <c r="BD12" s="20">
        <f t="shared" si="8"/>
        <v>2.2591318064966149E-3</v>
      </c>
      <c r="BE12" s="20">
        <f t="shared" si="9"/>
        <v>-4.0044662522199948E-3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-6.3108159075175797E-4</v>
      </c>
      <c r="C13">
        <v>-3.96022464771439E-3</v>
      </c>
      <c r="D13">
        <v>-0.10493968921746399</v>
      </c>
      <c r="E13">
        <v>-1.27285170626212E-2</v>
      </c>
      <c r="F13">
        <v>-0.35873292050949601</v>
      </c>
      <c r="G13">
        <v>4.2662421779593403E-2</v>
      </c>
      <c r="H13">
        <v>-1.57274879764024E-4</v>
      </c>
      <c r="I13">
        <v>-0.65489283430176704</v>
      </c>
      <c r="J13">
        <v>-1.4159972569160999E-2</v>
      </c>
      <c r="K13">
        <v>-3.7994655952333601E-3</v>
      </c>
      <c r="L13">
        <v>-2.01741598182536E-3</v>
      </c>
      <c r="M13">
        <v>0</v>
      </c>
      <c r="N13">
        <v>0</v>
      </c>
      <c r="O13">
        <v>-0.10611575114135501</v>
      </c>
      <c r="P13">
        <v>0</v>
      </c>
      <c r="Q13">
        <v>2.1736357221313601E-2</v>
      </c>
      <c r="R13">
        <v>0</v>
      </c>
      <c r="S13">
        <v>0</v>
      </c>
      <c r="T13">
        <v>-0.41780940639979303</v>
      </c>
      <c r="U13">
        <v>0</v>
      </c>
      <c r="V13">
        <v>0</v>
      </c>
      <c r="W13">
        <v>0</v>
      </c>
      <c r="X13">
        <v>0</v>
      </c>
      <c r="Y13">
        <v>1.54911787659806E-3</v>
      </c>
      <c r="Z13">
        <v>-1.50414531417952E-3</v>
      </c>
      <c r="AA13">
        <v>-1.0084827481549E-3</v>
      </c>
      <c r="AB13">
        <v>-8.2879917827627305E-4</v>
      </c>
      <c r="AC13">
        <v>-3.2881824209018902E-4</v>
      </c>
      <c r="AD13">
        <v>-2.9823868391454199E-3</v>
      </c>
      <c r="AE13">
        <v>0.60627881358470403</v>
      </c>
      <c r="AF13">
        <v>-1.0342814788427901</v>
      </c>
      <c r="AH13" s="20">
        <f t="shared" si="2"/>
        <v>-2.2658388974012809E-3</v>
      </c>
      <c r="AI13" s="20">
        <f t="shared" si="10"/>
        <v>1.5337800758396634E-6</v>
      </c>
      <c r="AJ13" s="20">
        <f t="shared" si="0"/>
        <v>-1.50414531417952E-3</v>
      </c>
      <c r="AK13" s="20">
        <f t="shared" si="0"/>
        <v>-1.0084827481549E-3</v>
      </c>
      <c r="AL13" s="20">
        <f t="shared" si="0"/>
        <v>-8.2879917827627305E-4</v>
      </c>
      <c r="AM13" s="20">
        <f t="shared" si="0"/>
        <v>-3.2881824209018902E-4</v>
      </c>
      <c r="AN13" s="20">
        <f t="shared" si="0"/>
        <v>-2.9823868391454199E-3</v>
      </c>
      <c r="AR13" s="22">
        <f t="shared" si="1"/>
        <v>40178</v>
      </c>
      <c r="AS13" s="20">
        <f t="shared" si="3"/>
        <v>-2.1371259153711604</v>
      </c>
      <c r="AT13" s="20">
        <f t="shared" si="11"/>
        <v>9.7679973296171908E-4</v>
      </c>
      <c r="AU13" s="20">
        <f t="shared" si="4"/>
        <v>-6.6510985417704621E-3</v>
      </c>
      <c r="AV13" s="20">
        <f t="shared" si="5"/>
        <v>1.5337800758396634E-6</v>
      </c>
      <c r="AW13" s="20">
        <f t="shared" si="5"/>
        <v>-1.50414531417952E-3</v>
      </c>
      <c r="AX13" s="20">
        <f t="shared" si="5"/>
        <v>-1.0084827481549E-3</v>
      </c>
      <c r="AY13" s="20">
        <f t="shared" si="5"/>
        <v>-8.2879917827627305E-4</v>
      </c>
      <c r="AZ13" s="20">
        <f t="shared" si="5"/>
        <v>-3.2881824209018902E-4</v>
      </c>
      <c r="BA13" s="20">
        <f t="shared" si="5"/>
        <v>-2.9823868391454199E-3</v>
      </c>
      <c r="BB13" s="20">
        <f t="shared" si="12"/>
        <v>-5.6742988088087434E-3</v>
      </c>
      <c r="BC13" s="22">
        <f t="shared" si="6"/>
        <v>40178</v>
      </c>
      <c r="BD13" s="20">
        <f t="shared" si="8"/>
        <v>9.7679973296171908E-4</v>
      </c>
      <c r="BE13" s="20">
        <f t="shared" si="9"/>
        <v>-6.6510985417704621E-3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-5.6494203760637496E-4</v>
      </c>
      <c r="C14">
        <v>-3.4785062902664698E-3</v>
      </c>
      <c r="D14">
        <v>-5.6088037994139701E-2</v>
      </c>
      <c r="E14">
        <v>-1.32409071131323E-2</v>
      </c>
      <c r="F14">
        <v>-0.37710999663700301</v>
      </c>
      <c r="G14">
        <v>3.6730857132405398E-2</v>
      </c>
      <c r="H14">
        <v>-1.79755102425183E-4</v>
      </c>
      <c r="I14">
        <v>-0.68373755829861305</v>
      </c>
      <c r="J14">
        <v>-9.9937626845791796E-3</v>
      </c>
      <c r="K14">
        <v>-3.6220485879367901E-3</v>
      </c>
      <c r="L14">
        <v>-1.79542872250637E-3</v>
      </c>
      <c r="M14">
        <v>0</v>
      </c>
      <c r="N14">
        <v>0</v>
      </c>
      <c r="O14">
        <v>-0.138411523647263</v>
      </c>
      <c r="P14">
        <v>0</v>
      </c>
      <c r="Q14">
        <v>1.5389699337076099E-2</v>
      </c>
      <c r="R14">
        <v>0</v>
      </c>
      <c r="S14">
        <v>0</v>
      </c>
      <c r="T14">
        <v>-0.41586392478293299</v>
      </c>
      <c r="U14">
        <v>0</v>
      </c>
      <c r="V14">
        <v>0</v>
      </c>
      <c r="W14">
        <v>0</v>
      </c>
      <c r="X14">
        <v>0</v>
      </c>
      <c r="Y14">
        <v>2.2220315410326199E-3</v>
      </c>
      <c r="Z14">
        <v>-1.4475612502784501E-3</v>
      </c>
      <c r="AA14">
        <v>-7.7989481658269301E-4</v>
      </c>
      <c r="AB14">
        <v>-7.6337755717803503E-4</v>
      </c>
      <c r="AC14" s="16">
        <v>-5.5398948128892997E-5</v>
      </c>
      <c r="AD14">
        <v>-3.7939513571782998E-3</v>
      </c>
      <c r="AE14">
        <v>0.60244074689472704</v>
      </c>
      <c r="AF14">
        <v>-1.0746269625612801</v>
      </c>
      <c r="AH14" s="20">
        <f t="shared" si="2"/>
        <v>-1.4222373623144964E-3</v>
      </c>
      <c r="AI14" s="20">
        <f t="shared" si="10"/>
        <v>2.2000312287451682E-6</v>
      </c>
      <c r="AJ14" s="20">
        <f t="shared" si="0"/>
        <v>-1.4475612502784501E-3</v>
      </c>
      <c r="AK14" s="20">
        <f t="shared" si="0"/>
        <v>-7.7989481658269301E-4</v>
      </c>
      <c r="AL14" s="20">
        <f t="shared" si="0"/>
        <v>-7.6337755717803503E-4</v>
      </c>
      <c r="AM14" s="20">
        <f t="shared" si="0"/>
        <v>-5.5398948128892997E-5</v>
      </c>
      <c r="AN14" s="20">
        <f t="shared" si="0"/>
        <v>-3.7939513571782998E-3</v>
      </c>
      <c r="AR14" s="22">
        <f t="shared" si="1"/>
        <v>40268</v>
      </c>
      <c r="AS14" s="20">
        <f t="shared" si="3"/>
        <v>-2.2985078502451204</v>
      </c>
      <c r="AT14" s="20">
        <f t="shared" si="11"/>
        <v>1.8204012680485037E-3</v>
      </c>
      <c r="AU14" s="20">
        <f t="shared" si="4"/>
        <v>-6.837983898117626E-3</v>
      </c>
      <c r="AV14" s="20">
        <f t="shared" si="5"/>
        <v>2.2000312287451682E-6</v>
      </c>
      <c r="AW14" s="20">
        <f t="shared" si="5"/>
        <v>-1.4475612502784501E-3</v>
      </c>
      <c r="AX14" s="20">
        <f t="shared" si="5"/>
        <v>-7.7989481658269301E-4</v>
      </c>
      <c r="AY14" s="20">
        <f t="shared" si="5"/>
        <v>-7.6337755717803503E-4</v>
      </c>
      <c r="AZ14" s="20">
        <f t="shared" si="5"/>
        <v>-5.5398948128892997E-5</v>
      </c>
      <c r="BA14" s="20">
        <f t="shared" si="5"/>
        <v>-3.7939513571782998E-3</v>
      </c>
      <c r="BB14" s="20">
        <f t="shared" si="12"/>
        <v>-5.0175826300691223E-3</v>
      </c>
      <c r="BC14" s="22">
        <f t="shared" si="6"/>
        <v>40268</v>
      </c>
      <c r="BD14" s="20">
        <f t="shared" si="8"/>
        <v>1.8204012680485037E-3</v>
      </c>
      <c r="BE14" s="20">
        <f t="shared" si="9"/>
        <v>-6.837983898117626E-3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-5.0007040705013495E-4</v>
      </c>
      <c r="C15">
        <v>-3.3688579531232499E-3</v>
      </c>
      <c r="D15">
        <v>-3.43208660358085E-2</v>
      </c>
      <c r="E15">
        <v>-1.40682748992815E-2</v>
      </c>
      <c r="F15">
        <v>-0.398494182579955</v>
      </c>
      <c r="G15">
        <v>3.5658003683924903E-2</v>
      </c>
      <c r="H15">
        <v>-2.0685869326353401E-4</v>
      </c>
      <c r="I15">
        <v>-0.55926926459788295</v>
      </c>
      <c r="J15">
        <v>-1.2599600632623401E-2</v>
      </c>
      <c r="K15">
        <v>-4.4396431209903203E-3</v>
      </c>
      <c r="L15">
        <v>-1.48342795002198E-3</v>
      </c>
      <c r="M15">
        <v>0</v>
      </c>
      <c r="N15">
        <v>0</v>
      </c>
      <c r="O15">
        <v>-0.142218437738239</v>
      </c>
      <c r="P15">
        <v>0</v>
      </c>
      <c r="Q15">
        <v>9.6104096745319705E-3</v>
      </c>
      <c r="R15">
        <v>0</v>
      </c>
      <c r="S15">
        <v>0</v>
      </c>
      <c r="T15">
        <v>-0.40602279062627</v>
      </c>
      <c r="U15">
        <v>0</v>
      </c>
      <c r="V15">
        <v>0</v>
      </c>
      <c r="W15">
        <v>0</v>
      </c>
      <c r="X15">
        <v>0</v>
      </c>
      <c r="Y15">
        <v>3.0248963323264901E-3</v>
      </c>
      <c r="Z15">
        <v>-1.21223482371091E-3</v>
      </c>
      <c r="AA15">
        <v>-1.24146100832778E-4</v>
      </c>
      <c r="AB15">
        <v>-1.94169353817663E-4</v>
      </c>
      <c r="AC15">
        <v>5.8960847488798097E-4</v>
      </c>
      <c r="AD15">
        <v>-3.9064761397811197E-3</v>
      </c>
      <c r="AE15">
        <v>0.59863950873613103</v>
      </c>
      <c r="AF15">
        <v>-0.95354208068334501</v>
      </c>
      <c r="AH15" s="20">
        <f t="shared" si="2"/>
        <v>-1.4449957519870951E-3</v>
      </c>
      <c r="AI15" s="20">
        <f t="shared" si="10"/>
        <v>2.9949468636895943E-6</v>
      </c>
      <c r="AJ15" s="20">
        <f t="shared" si="0"/>
        <v>-1.21223482371091E-3</v>
      </c>
      <c r="AK15" s="20">
        <f t="shared" si="0"/>
        <v>-1.24146100832778E-4</v>
      </c>
      <c r="AL15" s="20">
        <f t="shared" si="0"/>
        <v>-1.94169353817663E-4</v>
      </c>
      <c r="AM15" s="20">
        <f t="shared" si="0"/>
        <v>5.8960847488798097E-4</v>
      </c>
      <c r="AN15" s="20">
        <f t="shared" si="0"/>
        <v>-3.9064761397811197E-3</v>
      </c>
      <c r="AR15" s="22">
        <f t="shared" si="1"/>
        <v>40359</v>
      </c>
      <c r="AS15" s="20">
        <f t="shared" si="3"/>
        <v>-1.81416832273338</v>
      </c>
      <c r="AT15" s="20">
        <f t="shared" si="11"/>
        <v>1.7976428783759049E-3</v>
      </c>
      <c r="AU15" s="20">
        <f t="shared" si="4"/>
        <v>-4.8444229963907999E-3</v>
      </c>
      <c r="AV15" s="20">
        <f t="shared" si="5"/>
        <v>2.9949468636895943E-6</v>
      </c>
      <c r="AW15" s="20">
        <f t="shared" si="5"/>
        <v>-1.21223482371091E-3</v>
      </c>
      <c r="AX15" s="20">
        <f t="shared" si="5"/>
        <v>-1.24146100832778E-4</v>
      </c>
      <c r="AY15" s="20">
        <f t="shared" si="5"/>
        <v>-1.94169353817663E-4</v>
      </c>
      <c r="AZ15" s="20">
        <f t="shared" si="5"/>
        <v>5.8960847488798097E-4</v>
      </c>
      <c r="BA15" s="20">
        <f t="shared" si="5"/>
        <v>-3.9064761397811197E-3</v>
      </c>
      <c r="BB15" s="20">
        <f t="shared" si="12"/>
        <v>-3.046780118014895E-3</v>
      </c>
      <c r="BC15" s="22">
        <f t="shared" si="6"/>
        <v>40359</v>
      </c>
      <c r="BD15" s="20">
        <f t="shared" si="8"/>
        <v>1.7976428783759049E-3</v>
      </c>
      <c r="BE15" s="20">
        <f t="shared" si="9"/>
        <v>-4.8444229963907999E-3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-4.4549211124511601E-4</v>
      </c>
      <c r="C16">
        <v>-3.4044481107220401E-3</v>
      </c>
      <c r="D16">
        <v>-2.01892306799345E-2</v>
      </c>
      <c r="E16">
        <v>-1.4446645485110999E-2</v>
      </c>
      <c r="F16">
        <v>-0.40771703762509898</v>
      </c>
      <c r="G16">
        <v>3.3370401923837799E-2</v>
      </c>
      <c r="H16">
        <v>-2.31827608598855E-4</v>
      </c>
      <c r="I16">
        <v>-0.23603852775839701</v>
      </c>
      <c r="J16">
        <v>-8.2400869532483993E-3</v>
      </c>
      <c r="K16">
        <v>-6.0561396607261503E-3</v>
      </c>
      <c r="L16">
        <v>-1.3623668185469499E-3</v>
      </c>
      <c r="M16">
        <v>0</v>
      </c>
      <c r="N16">
        <v>0</v>
      </c>
      <c r="O16">
        <v>-0.112413723554771</v>
      </c>
      <c r="P16">
        <v>0</v>
      </c>
      <c r="Q16">
        <v>6.0763895447957196E-3</v>
      </c>
      <c r="R16">
        <v>0</v>
      </c>
      <c r="S16">
        <v>0</v>
      </c>
      <c r="T16">
        <v>-0.39853311486545101</v>
      </c>
      <c r="U16">
        <v>0</v>
      </c>
      <c r="V16">
        <v>0</v>
      </c>
      <c r="W16">
        <v>0</v>
      </c>
      <c r="X16">
        <v>0</v>
      </c>
      <c r="Y16">
        <v>3.7132798520023102E-3</v>
      </c>
      <c r="Z16">
        <v>-1.6131838315280799E-3</v>
      </c>
      <c r="AA16">
        <v>-1.4639305072616701E-4</v>
      </c>
      <c r="AB16">
        <v>-1.90988130865932E-4</v>
      </c>
      <c r="AC16">
        <v>6.4330841358373105E-4</v>
      </c>
      <c r="AD16">
        <v>-3.9049806680235802E-3</v>
      </c>
      <c r="AE16">
        <v>0.59487471936972003</v>
      </c>
      <c r="AF16">
        <v>-0.58941440210788998</v>
      </c>
      <c r="AH16" s="20">
        <f t="shared" si="2"/>
        <v>-2.3799926072438633E-3</v>
      </c>
      <c r="AI16" s="20">
        <f t="shared" si="10"/>
        <v>3.6765147049527823E-6</v>
      </c>
      <c r="AJ16" s="20">
        <f t="shared" si="0"/>
        <v>-1.6131838315280799E-3</v>
      </c>
      <c r="AK16" s="20">
        <f t="shared" si="0"/>
        <v>-1.4639305072616701E-4</v>
      </c>
      <c r="AL16" s="20">
        <f t="shared" si="0"/>
        <v>-1.90988130865932E-4</v>
      </c>
      <c r="AM16" s="20">
        <f t="shared" si="0"/>
        <v>6.4330841358373105E-4</v>
      </c>
      <c r="AN16" s="20">
        <f t="shared" si="0"/>
        <v>-3.9049806680235802E-3</v>
      </c>
      <c r="AR16" s="22">
        <f t="shared" si="1"/>
        <v>40451</v>
      </c>
      <c r="AS16" s="20">
        <f t="shared" si="3"/>
        <v>-0.35765760843155991</v>
      </c>
      <c r="AT16" s="20">
        <f t="shared" si="11"/>
        <v>8.6264602311913671E-4</v>
      </c>
      <c r="AU16" s="20">
        <f t="shared" si="4"/>
        <v>-5.2085607528550753E-3</v>
      </c>
      <c r="AV16" s="20">
        <f t="shared" si="5"/>
        <v>3.6765147049527823E-6</v>
      </c>
      <c r="AW16" s="20">
        <f t="shared" si="5"/>
        <v>-1.6131838315280799E-3</v>
      </c>
      <c r="AX16" s="20">
        <f t="shared" si="5"/>
        <v>-1.4639305072616701E-4</v>
      </c>
      <c r="AY16" s="20">
        <f t="shared" si="5"/>
        <v>-1.90988130865932E-4</v>
      </c>
      <c r="AZ16" s="20">
        <f t="shared" si="5"/>
        <v>6.4330841358373105E-4</v>
      </c>
      <c r="BA16" s="20">
        <f t="shared" si="5"/>
        <v>-3.9049806680235802E-3</v>
      </c>
      <c r="BB16" s="20">
        <f t="shared" si="12"/>
        <v>-4.3459147297359385E-3</v>
      </c>
      <c r="BC16" s="22">
        <f t="shared" si="6"/>
        <v>40451</v>
      </c>
      <c r="BD16" s="20">
        <f t="shared" si="8"/>
        <v>8.6264602311913671E-4</v>
      </c>
      <c r="BE16" s="20">
        <f t="shared" si="9"/>
        <v>-5.2085607528550753E-3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-3.7347310745117202E-4</v>
      </c>
      <c r="C17">
        <v>-3.0433195767009999E-3</v>
      </c>
      <c r="D17">
        <v>-1.7231608129308899E-2</v>
      </c>
      <c r="E17">
        <v>-1.32198606997646E-2</v>
      </c>
      <c r="F17">
        <v>-0.41581637888300399</v>
      </c>
      <c r="G17">
        <v>3.1171224418558002E-2</v>
      </c>
      <c r="H17">
        <v>-2.71847242039324E-4</v>
      </c>
      <c r="I17">
        <v>-0.512693385378304</v>
      </c>
      <c r="J17">
        <v>-3.42722546681217E-3</v>
      </c>
      <c r="K17">
        <v>-7.3673856653022601E-3</v>
      </c>
      <c r="L17">
        <v>-1.19870981849512E-3</v>
      </c>
      <c r="M17">
        <v>0</v>
      </c>
      <c r="N17">
        <v>0</v>
      </c>
      <c r="O17">
        <v>-0.13402701896257899</v>
      </c>
      <c r="P17">
        <v>0</v>
      </c>
      <c r="Q17">
        <v>1.4126219557653E-3</v>
      </c>
      <c r="R17">
        <v>0</v>
      </c>
      <c r="S17">
        <v>0</v>
      </c>
      <c r="T17">
        <v>-8.1543391612926008E-3</v>
      </c>
      <c r="U17">
        <v>0</v>
      </c>
      <c r="V17">
        <v>0</v>
      </c>
      <c r="W17">
        <v>0</v>
      </c>
      <c r="X17">
        <v>0</v>
      </c>
      <c r="Y17">
        <v>4.5349740644073898E-3</v>
      </c>
      <c r="Z17">
        <v>-2.3077053823095102E-3</v>
      </c>
      <c r="AA17">
        <v>-4.7317510188937801E-4</v>
      </c>
      <c r="AB17">
        <v>-5.6316238317144496E-4</v>
      </c>
      <c r="AC17">
        <v>2.0622701888406401E-4</v>
      </c>
      <c r="AD17">
        <v>-4.27827739809538E-3</v>
      </c>
      <c r="AE17">
        <v>0.59114600323926203</v>
      </c>
      <c r="AF17">
        <v>-0.508318967891496</v>
      </c>
      <c r="AH17" s="20">
        <f t="shared" si="2"/>
        <v>-2.8777613415389442E-3</v>
      </c>
      <c r="AI17" s="20">
        <f t="shared" si="10"/>
        <v>4.4900733310964257E-6</v>
      </c>
      <c r="AJ17" s="20">
        <f t="shared" ref="AJ17:AN48" si="13">Z17</f>
        <v>-2.3077053823095102E-3</v>
      </c>
      <c r="AK17" s="20">
        <f t="shared" si="13"/>
        <v>-4.7317510188937801E-4</v>
      </c>
      <c r="AL17" s="20">
        <f t="shared" si="13"/>
        <v>-5.6316238317144496E-4</v>
      </c>
      <c r="AM17" s="20">
        <f t="shared" si="13"/>
        <v>2.0622701888406401E-4</v>
      </c>
      <c r="AN17" s="20">
        <f t="shared" si="13"/>
        <v>-4.27827739809538E-3</v>
      </c>
      <c r="AR17" s="22">
        <f t="shared" si="1"/>
        <v>40543</v>
      </c>
      <c r="AS17" s="20">
        <f t="shared" si="3"/>
        <v>-3.3275871565983994E-2</v>
      </c>
      <c r="AT17" s="20">
        <f t="shared" si="11"/>
        <v>3.6487728882405581E-4</v>
      </c>
      <c r="AU17" s="20">
        <f t="shared" si="4"/>
        <v>-7.4116031732505529E-3</v>
      </c>
      <c r="AV17" s="20">
        <f t="shared" si="5"/>
        <v>4.4900733310964257E-6</v>
      </c>
      <c r="AW17" s="20">
        <f t="shared" si="5"/>
        <v>-2.3077053823095102E-3</v>
      </c>
      <c r="AX17" s="20">
        <f t="shared" si="5"/>
        <v>-4.7317510188937801E-4</v>
      </c>
      <c r="AY17" s="20">
        <f t="shared" si="5"/>
        <v>-5.6316238317144496E-4</v>
      </c>
      <c r="AZ17" s="20">
        <f t="shared" si="5"/>
        <v>2.0622701888406401E-4</v>
      </c>
      <c r="BA17" s="20">
        <f t="shared" si="5"/>
        <v>-4.27827739809538E-3</v>
      </c>
      <c r="BB17" s="20">
        <f t="shared" si="12"/>
        <v>-7.0467258844264975E-3</v>
      </c>
      <c r="BC17" s="22">
        <f t="shared" si="6"/>
        <v>40543</v>
      </c>
      <c r="BD17" s="20">
        <f t="shared" si="8"/>
        <v>3.6487728882405581E-4</v>
      </c>
      <c r="BE17" s="20">
        <f t="shared" si="9"/>
        <v>-7.4116031732505529E-3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-3.6405627726887602E-4</v>
      </c>
      <c r="C18">
        <v>-2.9687868697947299E-3</v>
      </c>
      <c r="D18">
        <v>4.4885734135302604E-3</v>
      </c>
      <c r="E18">
        <v>-1.2811723883221399E-2</v>
      </c>
      <c r="F18">
        <v>-0.41390756595387401</v>
      </c>
      <c r="G18">
        <v>3.01334456904944E-2</v>
      </c>
      <c r="H18">
        <v>-3.0999187644597999E-4</v>
      </c>
      <c r="I18">
        <v>-0.28646469777388001</v>
      </c>
      <c r="J18">
        <v>-6.7430243807065004E-3</v>
      </c>
      <c r="K18">
        <v>-8.0722240216823896E-3</v>
      </c>
      <c r="L18">
        <v>-1.01063906157161E-3</v>
      </c>
      <c r="M18">
        <v>0</v>
      </c>
      <c r="N18">
        <v>0</v>
      </c>
      <c r="O18">
        <v>-0.117087580688646</v>
      </c>
      <c r="P18">
        <v>0</v>
      </c>
      <c r="Q18">
        <v>-7.0369711017148596E-4</v>
      </c>
      <c r="R18">
        <v>0</v>
      </c>
      <c r="S18">
        <v>0</v>
      </c>
      <c r="T18">
        <v>0.13698743362513499</v>
      </c>
      <c r="U18">
        <v>0</v>
      </c>
      <c r="V18">
        <v>0</v>
      </c>
      <c r="W18">
        <v>0</v>
      </c>
      <c r="X18">
        <v>0</v>
      </c>
      <c r="Y18">
        <v>5.2834842473981E-3</v>
      </c>
      <c r="Z18">
        <v>-3.13280017524286E-3</v>
      </c>
      <c r="AA18">
        <v>-9.6523969712602998E-4</v>
      </c>
      <c r="AB18">
        <v>-1.08713030945173E-3</v>
      </c>
      <c r="AC18">
        <v>-3.8889676692299702E-4</v>
      </c>
      <c r="AD18">
        <v>-5.17028662099239E-3</v>
      </c>
      <c r="AE18">
        <v>0.58745298891609199</v>
      </c>
      <c r="AF18">
        <v>-0.101867222761442</v>
      </c>
      <c r="AH18" s="20">
        <f t="shared" si="2"/>
        <v>-2.8415746167582707E-3</v>
      </c>
      <c r="AI18" s="20">
        <f t="shared" si="10"/>
        <v>5.2311725221763371E-6</v>
      </c>
      <c r="AJ18" s="20">
        <f t="shared" si="13"/>
        <v>-3.13280017524286E-3</v>
      </c>
      <c r="AK18" s="20">
        <f t="shared" si="13"/>
        <v>-9.6523969712602998E-4</v>
      </c>
      <c r="AL18" s="20">
        <f t="shared" si="13"/>
        <v>-1.08713030945173E-3</v>
      </c>
      <c r="AM18" s="20">
        <f t="shared" si="13"/>
        <v>-3.8889676692299702E-4</v>
      </c>
      <c r="AN18" s="20">
        <f t="shared" si="13"/>
        <v>-5.17028662099239E-3</v>
      </c>
      <c r="AR18" s="22">
        <f t="shared" si="1"/>
        <v>40633</v>
      </c>
      <c r="AS18" s="20">
        <f t="shared" si="3"/>
        <v>1.592531108954232</v>
      </c>
      <c r="AT18" s="20">
        <f t="shared" si="11"/>
        <v>4.0106401360472934E-4</v>
      </c>
      <c r="AU18" s="20">
        <f t="shared" si="4"/>
        <v>-1.0739122397213832E-2</v>
      </c>
      <c r="AV18" s="20">
        <f t="shared" si="5"/>
        <v>5.2311725221763371E-6</v>
      </c>
      <c r="AW18" s="20">
        <f t="shared" si="5"/>
        <v>-3.13280017524286E-3</v>
      </c>
      <c r="AX18" s="20">
        <f t="shared" si="5"/>
        <v>-9.6523969712602998E-4</v>
      </c>
      <c r="AY18" s="20">
        <f t="shared" si="5"/>
        <v>-1.08713030945173E-3</v>
      </c>
      <c r="AZ18" s="20">
        <f t="shared" si="5"/>
        <v>-3.8889676692299702E-4</v>
      </c>
      <c r="BA18" s="20">
        <f t="shared" si="5"/>
        <v>-5.17028662099239E-3</v>
      </c>
      <c r="BB18" s="20">
        <f t="shared" si="12"/>
        <v>-1.0338058383609102E-2</v>
      </c>
      <c r="BC18" s="22">
        <f t="shared" si="6"/>
        <v>40633</v>
      </c>
      <c r="BD18" s="20">
        <f t="shared" si="8"/>
        <v>4.0106401360472934E-4</v>
      </c>
      <c r="BE18" s="20">
        <f t="shared" si="9"/>
        <v>-1.0739122397213832E-2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-3.2116137318460798E-4</v>
      </c>
      <c r="C19">
        <v>-2.6673068088678398E-3</v>
      </c>
      <c r="D19">
        <v>3.8779573333336197E-2</v>
      </c>
      <c r="E19">
        <v>-1.25356418885447E-2</v>
      </c>
      <c r="F19">
        <v>-0.42398492305504298</v>
      </c>
      <c r="G19">
        <v>2.9618447283286099E-2</v>
      </c>
      <c r="H19">
        <v>-3.5164242666585401E-4</v>
      </c>
      <c r="I19">
        <v>-0.39401880882254903</v>
      </c>
      <c r="J19">
        <v>-1.41986314380671E-2</v>
      </c>
      <c r="K19">
        <v>-1.03817759684265E-2</v>
      </c>
      <c r="L19">
        <v>-9.2232951001136598E-4</v>
      </c>
      <c r="M19">
        <v>0</v>
      </c>
      <c r="N19">
        <v>0</v>
      </c>
      <c r="O19">
        <v>-0.11447722110853301</v>
      </c>
      <c r="P19">
        <v>0</v>
      </c>
      <c r="Q19">
        <v>-1.91455917087912E-3</v>
      </c>
      <c r="R19">
        <v>0</v>
      </c>
      <c r="S19">
        <v>0</v>
      </c>
      <c r="T19">
        <v>0.31553578987442099</v>
      </c>
      <c r="U19">
        <v>0</v>
      </c>
      <c r="V19">
        <v>0</v>
      </c>
      <c r="W19">
        <v>0</v>
      </c>
      <c r="X19">
        <v>0</v>
      </c>
      <c r="Y19">
        <v>6.3636633062857896E-3</v>
      </c>
      <c r="Z19">
        <v>-4.0601859182975899E-3</v>
      </c>
      <c r="AA19">
        <v>-1.4408990734349201E-3</v>
      </c>
      <c r="AB19">
        <v>-1.56707201093286E-3</v>
      </c>
      <c r="AC19">
        <v>-8.9273749533935699E-4</v>
      </c>
      <c r="AD19">
        <v>-6.4035852062716003E-3</v>
      </c>
      <c r="AE19">
        <v>0.58379530904577503</v>
      </c>
      <c r="AF19">
        <v>-2.0381594744955898E-2</v>
      </c>
      <c r="AH19" s="20">
        <f t="shared" si="2"/>
        <v>-4.0817492952035682E-3</v>
      </c>
      <c r="AI19" s="20">
        <f t="shared" si="10"/>
        <v>6.3006567388968216E-6</v>
      </c>
      <c r="AJ19" s="20">
        <f t="shared" si="13"/>
        <v>-4.0601859182975899E-3</v>
      </c>
      <c r="AK19" s="20">
        <f t="shared" si="13"/>
        <v>-1.4408990734349201E-3</v>
      </c>
      <c r="AL19" s="20">
        <f t="shared" si="13"/>
        <v>-1.56707201093286E-3</v>
      </c>
      <c r="AM19" s="20">
        <f t="shared" si="13"/>
        <v>-8.9273749533935699E-4</v>
      </c>
      <c r="AN19" s="20">
        <f t="shared" si="13"/>
        <v>-6.4035852062716003E-3</v>
      </c>
      <c r="AR19" s="22">
        <f t="shared" si="1"/>
        <v>40724</v>
      </c>
      <c r="AS19" s="20">
        <f t="shared" si="3"/>
        <v>1.9184736210201765</v>
      </c>
      <c r="AT19" s="20">
        <f t="shared" si="11"/>
        <v>-8.3911066484056813E-4</v>
      </c>
      <c r="AU19" s="20">
        <f t="shared" si="4"/>
        <v>-1.4358179047537431E-2</v>
      </c>
      <c r="AV19" s="20">
        <f t="shared" si="5"/>
        <v>6.3006567388968216E-6</v>
      </c>
      <c r="AW19" s="20">
        <f t="shared" si="5"/>
        <v>-4.0601859182975899E-3</v>
      </c>
      <c r="AX19" s="20">
        <f t="shared" si="5"/>
        <v>-1.4408990734349201E-3</v>
      </c>
      <c r="AY19" s="20">
        <f t="shared" si="5"/>
        <v>-1.56707201093286E-3</v>
      </c>
      <c r="AZ19" s="20">
        <f t="shared" si="5"/>
        <v>-8.9273749533935699E-4</v>
      </c>
      <c r="BA19" s="20">
        <f t="shared" si="5"/>
        <v>-6.4035852062716003E-3</v>
      </c>
      <c r="BB19" s="20">
        <f t="shared" si="12"/>
        <v>-1.5197289712378E-2</v>
      </c>
      <c r="BC19" s="22">
        <f t="shared" si="6"/>
        <v>40724</v>
      </c>
      <c r="BD19" s="20">
        <f t="shared" si="8"/>
        <v>-8.3911066484056813E-4</v>
      </c>
      <c r="BE19" s="20">
        <f t="shared" si="9"/>
        <v>-1.4358179047537431E-2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-2.8167738115314402E-4</v>
      </c>
      <c r="C20">
        <v>-2.6496641726381199E-3</v>
      </c>
      <c r="D20">
        <v>6.4782894114401302E-2</v>
      </c>
      <c r="E20">
        <v>-1.3899022608654299E-2</v>
      </c>
      <c r="F20">
        <v>-0.46100523835145202</v>
      </c>
      <c r="G20">
        <v>3.36994709515092E-2</v>
      </c>
      <c r="H20">
        <v>-3.9387958038483701E-4</v>
      </c>
      <c r="I20">
        <v>-0.30122381692773098</v>
      </c>
      <c r="J20">
        <v>-1.10144291572189E-2</v>
      </c>
      <c r="K20">
        <v>-1.2400182981575599E-2</v>
      </c>
      <c r="L20">
        <v>-9.0889027539731095E-4</v>
      </c>
      <c r="M20">
        <v>0</v>
      </c>
      <c r="N20">
        <v>0</v>
      </c>
      <c r="O20">
        <v>-0.10464551097665301</v>
      </c>
      <c r="P20">
        <v>0</v>
      </c>
      <c r="Q20">
        <v>-1.26378021205741E-3</v>
      </c>
      <c r="R20">
        <v>0</v>
      </c>
      <c r="S20">
        <v>0</v>
      </c>
      <c r="T20">
        <v>0.25727151851733199</v>
      </c>
      <c r="U20">
        <v>0</v>
      </c>
      <c r="V20">
        <v>0</v>
      </c>
      <c r="W20">
        <v>0</v>
      </c>
      <c r="X20">
        <v>0</v>
      </c>
      <c r="Y20">
        <v>9.3788910755510102E-3</v>
      </c>
      <c r="Z20">
        <v>-4.0490490871181103E-3</v>
      </c>
      <c r="AA20">
        <v>-6.1467320586761E-4</v>
      </c>
      <c r="AB20">
        <v>-6.8855393453581804E-4</v>
      </c>
      <c r="AC20" s="16">
        <v>-6.50454528794419E-5</v>
      </c>
      <c r="AD20">
        <v>-6.5899888733289497E-3</v>
      </c>
      <c r="AE20">
        <v>0.58017260029437001</v>
      </c>
      <c r="AF20">
        <v>2.0385671471534399E-2</v>
      </c>
      <c r="AH20" s="20">
        <f t="shared" si="2"/>
        <v>-3.1150808167800994E-3</v>
      </c>
      <c r="AI20" s="20">
        <f t="shared" si="10"/>
        <v>9.2860307678722881E-6</v>
      </c>
      <c r="AJ20" s="20">
        <f t="shared" si="13"/>
        <v>-4.0490490871181103E-3</v>
      </c>
      <c r="AK20" s="20">
        <f t="shared" si="13"/>
        <v>-6.1467320586761E-4</v>
      </c>
      <c r="AL20" s="20">
        <f t="shared" si="13"/>
        <v>-6.8855393453581804E-4</v>
      </c>
      <c r="AM20" s="20">
        <f t="shared" si="13"/>
        <v>-6.50454528794419E-5</v>
      </c>
      <c r="AN20" s="20">
        <f t="shared" si="13"/>
        <v>-6.5899888733289497E-3</v>
      </c>
      <c r="AR20" s="22">
        <f t="shared" si="1"/>
        <v>40816</v>
      </c>
      <c r="AS20" s="20">
        <f t="shared" si="3"/>
        <v>2.0815426858861374</v>
      </c>
      <c r="AT20" s="20">
        <f t="shared" si="11"/>
        <v>1.2755781358290063E-4</v>
      </c>
      <c r="AU20" s="20">
        <f t="shared" si="4"/>
        <v>-1.1998024522962059E-2</v>
      </c>
      <c r="AV20" s="20">
        <f t="shared" si="5"/>
        <v>9.2860307678722881E-6</v>
      </c>
      <c r="AW20" s="20">
        <f t="shared" si="5"/>
        <v>-4.0490490871181103E-3</v>
      </c>
      <c r="AX20" s="20">
        <f t="shared" si="5"/>
        <v>-6.1467320586761E-4</v>
      </c>
      <c r="AY20" s="20">
        <f t="shared" si="5"/>
        <v>-6.8855393453581804E-4</v>
      </c>
      <c r="AZ20" s="20">
        <f t="shared" si="5"/>
        <v>-6.50454528794419E-5</v>
      </c>
      <c r="BA20" s="20">
        <f t="shared" si="5"/>
        <v>-6.5899888733289497E-3</v>
      </c>
      <c r="BB20" s="20">
        <f t="shared" si="12"/>
        <v>-1.1870466709379158E-2</v>
      </c>
      <c r="BC20" s="22">
        <f t="shared" si="6"/>
        <v>40816</v>
      </c>
      <c r="BD20" s="20">
        <f t="shared" si="8"/>
        <v>1.2755781358290063E-4</v>
      </c>
      <c r="BE20" s="20">
        <f t="shared" si="9"/>
        <v>-1.1998024522962059E-2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-2.14328848624489E-4</v>
      </c>
      <c r="C21">
        <v>-2.8330967986822599E-3</v>
      </c>
      <c r="D21">
        <v>7.8833511033926607E-2</v>
      </c>
      <c r="E21">
        <v>-1.54209901275126E-2</v>
      </c>
      <c r="F21">
        <v>-0.49430219037089801</v>
      </c>
      <c r="G21">
        <v>3.8135829904528601E-2</v>
      </c>
      <c r="H21">
        <v>-4.90003267727967E-4</v>
      </c>
      <c r="I21">
        <v>-0.30061856451817298</v>
      </c>
      <c r="J21">
        <v>-8.7398224060009008E-3</v>
      </c>
      <c r="K21">
        <v>-1.4652779811485901E-2</v>
      </c>
      <c r="L21">
        <v>-8.8315800419458401E-4</v>
      </c>
      <c r="M21">
        <v>0</v>
      </c>
      <c r="N21">
        <v>0</v>
      </c>
      <c r="O21">
        <v>-8.73360662961397E-2</v>
      </c>
      <c r="P21">
        <v>0</v>
      </c>
      <c r="Q21">
        <v>1.1056354441985E-3</v>
      </c>
      <c r="R21">
        <v>0</v>
      </c>
      <c r="S21">
        <v>0</v>
      </c>
      <c r="T21">
        <v>0.29080751346175399</v>
      </c>
      <c r="U21">
        <v>0</v>
      </c>
      <c r="V21">
        <v>0</v>
      </c>
      <c r="W21">
        <v>0</v>
      </c>
      <c r="X21">
        <v>0</v>
      </c>
      <c r="Y21">
        <v>1.32232034881552E-2</v>
      </c>
      <c r="Z21">
        <v>-4.3724624316454604E-3</v>
      </c>
      <c r="AA21" s="16">
        <v>9.21467107506401E-5</v>
      </c>
      <c r="AB21">
        <v>1.63135269959369E-4</v>
      </c>
      <c r="AC21">
        <v>7.0082618039979297E-4</v>
      </c>
      <c r="AD21">
        <v>-5.9461162276952502E-3</v>
      </c>
      <c r="AE21">
        <v>0.57658450329671695</v>
      </c>
      <c r="AF21">
        <v>6.1169247856351902E-2</v>
      </c>
      <c r="AH21" s="20">
        <f t="shared" si="2"/>
        <v>-1.5618083582122529E-3</v>
      </c>
      <c r="AI21" s="20">
        <f t="shared" si="10"/>
        <v>1.3092280681341782E-5</v>
      </c>
      <c r="AJ21" s="20">
        <f t="shared" si="13"/>
        <v>-4.3724624316454604E-3</v>
      </c>
      <c r="AK21" s="20">
        <f t="shared" si="13"/>
        <v>9.21467107506401E-5</v>
      </c>
      <c r="AL21" s="20">
        <f t="shared" si="13"/>
        <v>1.63135269959369E-4</v>
      </c>
      <c r="AM21" s="20">
        <f t="shared" si="13"/>
        <v>7.0082618039979297E-4</v>
      </c>
      <c r="AN21" s="20">
        <f t="shared" si="13"/>
        <v>-5.9461162276952502E-3</v>
      </c>
      <c r="AR21" s="22">
        <f t="shared" si="1"/>
        <v>40908</v>
      </c>
      <c r="AS21" s="20">
        <f t="shared" si="3"/>
        <v>2.2446769914254077</v>
      </c>
      <c r="AT21" s="20">
        <f t="shared" si="11"/>
        <v>1.6808302721507472E-3</v>
      </c>
      <c r="AU21" s="20">
        <f t="shared" si="4"/>
        <v>-9.3493782175495671E-3</v>
      </c>
      <c r="AV21" s="20">
        <f t="shared" si="5"/>
        <v>1.3092280681341782E-5</v>
      </c>
      <c r="AW21" s="20">
        <f t="shared" si="5"/>
        <v>-4.3724624316454604E-3</v>
      </c>
      <c r="AX21" s="20">
        <f t="shared" si="5"/>
        <v>9.21467107506401E-5</v>
      </c>
      <c r="AY21" s="20">
        <f t="shared" si="5"/>
        <v>1.63135269959369E-4</v>
      </c>
      <c r="AZ21" s="20">
        <f t="shared" si="5"/>
        <v>7.0082618039979297E-4</v>
      </c>
      <c r="BA21" s="20">
        <f t="shared" si="5"/>
        <v>-5.9461162276952502E-3</v>
      </c>
      <c r="BB21" s="20">
        <f t="shared" si="12"/>
        <v>-7.6685479453988195E-3</v>
      </c>
      <c r="BC21" s="22">
        <f t="shared" si="6"/>
        <v>40908</v>
      </c>
      <c r="BD21" s="20">
        <f t="shared" si="8"/>
        <v>1.6808302721507472E-3</v>
      </c>
      <c r="BE21" s="20">
        <f t="shared" si="9"/>
        <v>-9.3493782175495671E-3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-1.19383014085538E-4</v>
      </c>
      <c r="C22">
        <v>-2.8301288977905501E-3</v>
      </c>
      <c r="D22">
        <v>8.9490410491799205E-2</v>
      </c>
      <c r="E22">
        <v>-1.6049797926898E-2</v>
      </c>
      <c r="F22">
        <v>-0.51973747961172601</v>
      </c>
      <c r="G22">
        <v>3.7937702060975E-2</v>
      </c>
      <c r="H22">
        <v>-6.2724662218682705E-4</v>
      </c>
      <c r="I22">
        <v>-0.20496187390744899</v>
      </c>
      <c r="J22">
        <v>-2.3209156374326399E-3</v>
      </c>
      <c r="K22">
        <v>-1.61827332404662E-2</v>
      </c>
      <c r="L22">
        <v>-8.3626905659217599E-4</v>
      </c>
      <c r="M22">
        <v>0</v>
      </c>
      <c r="N22">
        <v>0</v>
      </c>
      <c r="O22">
        <v>-8.1558215241772605E-2</v>
      </c>
      <c r="P22">
        <v>0</v>
      </c>
      <c r="Q22">
        <v>3.2838630849019099E-3</v>
      </c>
      <c r="R22">
        <v>0</v>
      </c>
      <c r="S22">
        <v>0</v>
      </c>
      <c r="T22">
        <v>0.117630067633767</v>
      </c>
      <c r="U22">
        <v>0</v>
      </c>
      <c r="V22">
        <v>0</v>
      </c>
      <c r="W22">
        <v>0</v>
      </c>
      <c r="X22">
        <v>0</v>
      </c>
      <c r="Y22">
        <v>1.50012321963544E-2</v>
      </c>
      <c r="Z22">
        <v>-4.7193759590058396E-3</v>
      </c>
      <c r="AA22">
        <v>3.3218809489809998E-4</v>
      </c>
      <c r="AB22">
        <v>5.2344196277420696E-4</v>
      </c>
      <c r="AC22">
        <v>1.04488702219462E-3</v>
      </c>
      <c r="AD22">
        <v>-4.9760810467480701E-3</v>
      </c>
      <c r="AE22">
        <v>0.57303066260545599</v>
      </c>
      <c r="AF22">
        <v>-2.0381594744955898E-2</v>
      </c>
      <c r="AH22" s="20">
        <f t="shared" si="2"/>
        <v>-1.3315133660753448E-3</v>
      </c>
      <c r="AI22" s="20">
        <f t="shared" si="10"/>
        <v>1.4852705144905346E-5</v>
      </c>
      <c r="AJ22" s="20">
        <f t="shared" si="13"/>
        <v>-4.7193759590058396E-3</v>
      </c>
      <c r="AK22" s="20">
        <f t="shared" si="13"/>
        <v>3.3218809489809998E-4</v>
      </c>
      <c r="AL22" s="20">
        <f t="shared" si="13"/>
        <v>5.2344196277420696E-4</v>
      </c>
      <c r="AM22" s="20">
        <f t="shared" si="13"/>
        <v>1.04488702219462E-3</v>
      </c>
      <c r="AN22" s="20">
        <f t="shared" si="13"/>
        <v>-4.9760810467480701E-3</v>
      </c>
      <c r="AR22" s="22">
        <f t="shared" si="1"/>
        <v>40999</v>
      </c>
      <c r="AS22" s="20">
        <f t="shared" si="3"/>
        <v>1.9184736210201765</v>
      </c>
      <c r="AT22" s="20">
        <f t="shared" si="11"/>
        <v>1.9111252642876552E-3</v>
      </c>
      <c r="AU22" s="20">
        <f t="shared" si="4"/>
        <v>-7.7800872207420772E-3</v>
      </c>
      <c r="AV22" s="20">
        <f t="shared" si="5"/>
        <v>1.4852705144905346E-5</v>
      </c>
      <c r="AW22" s="20">
        <f t="shared" si="5"/>
        <v>-4.7193759590058396E-3</v>
      </c>
      <c r="AX22" s="20">
        <f t="shared" si="5"/>
        <v>3.3218809489809998E-4</v>
      </c>
      <c r="AY22" s="20">
        <f t="shared" si="5"/>
        <v>5.2344196277420696E-4</v>
      </c>
      <c r="AZ22" s="20">
        <f t="shared" si="5"/>
        <v>1.04488702219462E-3</v>
      </c>
      <c r="BA22" s="20">
        <f t="shared" si="5"/>
        <v>-4.9760810467480701E-3</v>
      </c>
      <c r="BB22" s="20">
        <f t="shared" si="12"/>
        <v>-5.8689619564544215E-3</v>
      </c>
      <c r="BC22" s="22">
        <f t="shared" si="6"/>
        <v>40999</v>
      </c>
      <c r="BD22" s="20">
        <f t="shared" si="8"/>
        <v>1.9111252642876552E-3</v>
      </c>
      <c r="BE22" s="20">
        <f t="shared" si="9"/>
        <v>-7.7800872207420772E-3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 s="16">
        <v>-2.1386696558156601E-5</v>
      </c>
      <c r="C23">
        <v>-2.8482268814911098E-3</v>
      </c>
      <c r="D23">
        <v>0.116110135357194</v>
      </c>
      <c r="E23">
        <v>-1.7196080230186199E-2</v>
      </c>
      <c r="F23">
        <v>-0.54348514492007505</v>
      </c>
      <c r="G23">
        <v>3.7405146564761703E-2</v>
      </c>
      <c r="H23">
        <v>-7.2317937159782598E-4</v>
      </c>
      <c r="I23">
        <v>-0.30693729289086302</v>
      </c>
      <c r="J23">
        <v>3.3405670775366E-3</v>
      </c>
      <c r="K23">
        <v>-1.85510705941416E-2</v>
      </c>
      <c r="L23">
        <v>-8.2184796462714195E-4</v>
      </c>
      <c r="M23">
        <v>0</v>
      </c>
      <c r="N23">
        <v>0</v>
      </c>
      <c r="O23">
        <v>-8.1402629521309902E-2</v>
      </c>
      <c r="P23">
        <v>0</v>
      </c>
      <c r="Q23">
        <v>4.5495022318098304E-3</v>
      </c>
      <c r="R23">
        <v>0</v>
      </c>
      <c r="S23">
        <v>0</v>
      </c>
      <c r="T23">
        <v>-6.3859259776355398E-2</v>
      </c>
      <c r="U23">
        <v>0</v>
      </c>
      <c r="V23">
        <v>0</v>
      </c>
      <c r="W23">
        <v>0</v>
      </c>
      <c r="X23">
        <v>0</v>
      </c>
      <c r="Y23">
        <v>1.5140426485760101E-2</v>
      </c>
      <c r="Z23">
        <v>-4.8572415171310697E-3</v>
      </c>
      <c r="AA23">
        <v>3.5131167406276999E-4</v>
      </c>
      <c r="AB23">
        <v>6.6109700733729595E-4</v>
      </c>
      <c r="AC23">
        <v>1.2033660086840901E-3</v>
      </c>
      <c r="AD23">
        <v>-3.8664126454257498E-3</v>
      </c>
      <c r="AE23">
        <v>0.56951072664075397</v>
      </c>
      <c r="AF23">
        <v>-0.30529632113129801</v>
      </c>
      <c r="AH23" s="20">
        <f t="shared" si="2"/>
        <v>-3.5620483732391002E-3</v>
      </c>
      <c r="AI23" s="20">
        <f t="shared" si="10"/>
        <v>1.4990521273029802E-5</v>
      </c>
      <c r="AJ23" s="20">
        <f t="shared" si="13"/>
        <v>-4.8572415171310697E-3</v>
      </c>
      <c r="AK23" s="20">
        <f t="shared" si="13"/>
        <v>3.5131167406276999E-4</v>
      </c>
      <c r="AL23" s="20">
        <f t="shared" si="13"/>
        <v>6.6109700733729595E-4</v>
      </c>
      <c r="AM23" s="20">
        <f t="shared" si="13"/>
        <v>1.2033660086840901E-3</v>
      </c>
      <c r="AN23" s="20">
        <f t="shared" si="13"/>
        <v>-3.8664126454257498E-3</v>
      </c>
      <c r="AR23" s="22">
        <f t="shared" si="1"/>
        <v>41090</v>
      </c>
      <c r="AS23" s="20">
        <f t="shared" si="3"/>
        <v>0.77881471547480796</v>
      </c>
      <c r="AT23" s="20">
        <f t="shared" si="11"/>
        <v>-3.1940974287610014E-4</v>
      </c>
      <c r="AU23" s="20">
        <f t="shared" si="4"/>
        <v>-6.4928889511996343E-3</v>
      </c>
      <c r="AV23" s="20">
        <f t="shared" si="5"/>
        <v>1.4990521273029802E-5</v>
      </c>
      <c r="AW23" s="20">
        <f t="shared" si="5"/>
        <v>-4.8572415171310697E-3</v>
      </c>
      <c r="AX23" s="20">
        <f t="shared" si="5"/>
        <v>3.5131167406276999E-4</v>
      </c>
      <c r="AY23" s="20">
        <f t="shared" si="5"/>
        <v>6.6109700733729595E-4</v>
      </c>
      <c r="AZ23" s="20">
        <f t="shared" si="5"/>
        <v>1.2033660086840901E-3</v>
      </c>
      <c r="BA23" s="20">
        <f t="shared" si="5"/>
        <v>-3.8664126454257498E-3</v>
      </c>
      <c r="BB23" s="20">
        <f t="shared" si="12"/>
        <v>-6.812298694075734E-3</v>
      </c>
      <c r="BC23" s="22">
        <f t="shared" si="6"/>
        <v>41090</v>
      </c>
      <c r="BD23" s="20">
        <f t="shared" si="8"/>
        <v>-3.1940974287610014E-4</v>
      </c>
      <c r="BE23" s="20">
        <f t="shared" si="9"/>
        <v>-6.4928889511996343E-3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 s="16">
        <v>5.4943462979295498E-5</v>
      </c>
      <c r="C24">
        <v>-2.9771276293000201E-3</v>
      </c>
      <c r="D24">
        <v>0.12056165127087801</v>
      </c>
      <c r="E24">
        <v>-1.7738057900518099E-2</v>
      </c>
      <c r="F24">
        <v>-0.55912801560832304</v>
      </c>
      <c r="G24">
        <v>3.6115275796100299E-2</v>
      </c>
      <c r="H24">
        <v>-7.6352360219855697E-4</v>
      </c>
      <c r="I24">
        <v>-0.26505937324148299</v>
      </c>
      <c r="J24">
        <v>1.5055370756744599E-2</v>
      </c>
      <c r="K24">
        <v>-1.98653052151276E-2</v>
      </c>
      <c r="L24">
        <v>-7.9126403530471701E-4</v>
      </c>
      <c r="M24">
        <v>0</v>
      </c>
      <c r="N24">
        <v>0</v>
      </c>
      <c r="O24">
        <v>-7.4994723119092804E-2</v>
      </c>
      <c r="P24">
        <v>0</v>
      </c>
      <c r="Q24">
        <v>5.1657347202693701E-3</v>
      </c>
      <c r="R24">
        <v>0</v>
      </c>
      <c r="S24">
        <v>0</v>
      </c>
      <c r="T24">
        <v>-0.38612047757594598</v>
      </c>
      <c r="U24">
        <v>0</v>
      </c>
      <c r="V24">
        <v>0</v>
      </c>
      <c r="W24">
        <v>0</v>
      </c>
      <c r="X24">
        <v>0</v>
      </c>
      <c r="Y24">
        <v>1.4213082615222E-2</v>
      </c>
      <c r="Z24">
        <v>-4.8569275167387096E-3</v>
      </c>
      <c r="AA24">
        <v>2.7662692811958301E-4</v>
      </c>
      <c r="AB24">
        <v>6.8985392525089395E-4</v>
      </c>
      <c r="AC24">
        <v>1.2447119782210601E-3</v>
      </c>
      <c r="AD24">
        <v>-2.72934762010068E-3</v>
      </c>
      <c r="AE24">
        <v>0.56602434764119103</v>
      </c>
      <c r="AF24">
        <v>-0.58941440210788998</v>
      </c>
      <c r="AH24" s="20">
        <f t="shared" si="2"/>
        <v>-5.7943534260578196E-3</v>
      </c>
      <c r="AI24" s="20">
        <f t="shared" si="10"/>
        <v>1.4072359024972277E-5</v>
      </c>
      <c r="AJ24" s="20">
        <f t="shared" si="13"/>
        <v>-4.8569275167387096E-3</v>
      </c>
      <c r="AK24" s="20">
        <f t="shared" si="13"/>
        <v>2.7662692811958301E-4</v>
      </c>
      <c r="AL24" s="20">
        <f t="shared" si="13"/>
        <v>6.8985392525089395E-4</v>
      </c>
      <c r="AM24" s="20">
        <f t="shared" si="13"/>
        <v>1.2447119782210601E-3</v>
      </c>
      <c r="AN24" s="20">
        <f t="shared" si="13"/>
        <v>-2.72934762010068E-3</v>
      </c>
      <c r="AR24" s="22">
        <f t="shared" si="1"/>
        <v>41182</v>
      </c>
      <c r="AS24" s="20">
        <f t="shared" si="3"/>
        <v>-0.35765760843155991</v>
      </c>
      <c r="AT24" s="20">
        <f t="shared" si="11"/>
        <v>-2.5517147956948196E-3</v>
      </c>
      <c r="AU24" s="20">
        <f t="shared" si="4"/>
        <v>-5.3610099462228795E-3</v>
      </c>
      <c r="AV24" s="20">
        <f t="shared" si="5"/>
        <v>1.4072359024972277E-5</v>
      </c>
      <c r="AW24" s="20">
        <f t="shared" si="5"/>
        <v>-4.8569275167387096E-3</v>
      </c>
      <c r="AX24" s="20">
        <f t="shared" si="5"/>
        <v>2.7662692811958301E-4</v>
      </c>
      <c r="AY24" s="20">
        <f t="shared" si="5"/>
        <v>6.8985392525089395E-4</v>
      </c>
      <c r="AZ24" s="20">
        <f t="shared" si="5"/>
        <v>1.2447119782210601E-3</v>
      </c>
      <c r="BA24" s="20">
        <f t="shared" si="5"/>
        <v>-2.72934762010068E-3</v>
      </c>
      <c r="BB24" s="20">
        <f t="shared" si="12"/>
        <v>-7.9127247419176986E-3</v>
      </c>
      <c r="BC24" s="22">
        <f t="shared" si="6"/>
        <v>41182</v>
      </c>
      <c r="BD24" s="20">
        <f t="shared" si="8"/>
        <v>-2.5517147956948196E-3</v>
      </c>
      <c r="BE24" s="20">
        <f t="shared" si="9"/>
        <v>-5.3610099462228795E-3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1.6281941059847999E-4</v>
      </c>
      <c r="C25">
        <v>-3.1154636234265098E-3</v>
      </c>
      <c r="D25">
        <v>0.105896977386743</v>
      </c>
      <c r="E25">
        <v>-1.7233754476975099E-2</v>
      </c>
      <c r="F25">
        <v>-0.56269128235220101</v>
      </c>
      <c r="G25">
        <v>3.3201577631958301E-2</v>
      </c>
      <c r="H25">
        <v>-7.87644026400968E-4</v>
      </c>
      <c r="I25">
        <v>-0.217898009529471</v>
      </c>
      <c r="J25">
        <v>2.5741207854923499E-2</v>
      </c>
      <c r="K25">
        <v>-2.1254883721033499E-2</v>
      </c>
      <c r="L25">
        <v>-7.3576555978949101E-4</v>
      </c>
      <c r="M25">
        <v>0</v>
      </c>
      <c r="N25">
        <v>0</v>
      </c>
      <c r="O25">
        <v>-6.2325479389424503E-2</v>
      </c>
      <c r="P25">
        <v>0</v>
      </c>
      <c r="Q25">
        <v>4.3438257780969904E-3</v>
      </c>
      <c r="R25">
        <v>0</v>
      </c>
      <c r="S25">
        <v>0</v>
      </c>
      <c r="T25">
        <v>-0.14956819745851599</v>
      </c>
      <c r="U25">
        <v>0</v>
      </c>
      <c r="V25">
        <v>0</v>
      </c>
      <c r="W25">
        <v>0</v>
      </c>
      <c r="X25">
        <v>0</v>
      </c>
      <c r="Y25">
        <v>1.28661454129153E-2</v>
      </c>
      <c r="Z25">
        <v>-4.9434678222270902E-3</v>
      </c>
      <c r="AA25">
        <v>-1.06758116324989E-4</v>
      </c>
      <c r="AB25">
        <v>3.9937987803551002E-4</v>
      </c>
      <c r="AC25">
        <v>9.6160974851766602E-4</v>
      </c>
      <c r="AD25">
        <v>-1.8795668112470099E-3</v>
      </c>
      <c r="AE25">
        <v>0.56257118161513398</v>
      </c>
      <c r="AF25">
        <v>-0.30529632113129801</v>
      </c>
      <c r="AH25" s="20">
        <f t="shared" si="2"/>
        <v>-8.5173997622473522E-3</v>
      </c>
      <c r="AI25" s="20">
        <f t="shared" si="10"/>
        <v>1.2738757834569604E-5</v>
      </c>
      <c r="AJ25" s="20">
        <f t="shared" si="13"/>
        <v>-4.9434678222270902E-3</v>
      </c>
      <c r="AK25" s="20">
        <f t="shared" si="13"/>
        <v>-1.06758116324989E-4</v>
      </c>
      <c r="AL25" s="20">
        <f t="shared" si="13"/>
        <v>3.9937987803551002E-4</v>
      </c>
      <c r="AM25" s="20">
        <f t="shared" si="13"/>
        <v>9.6160974851766602E-4</v>
      </c>
      <c r="AN25" s="20">
        <f t="shared" si="13"/>
        <v>-1.8795668112470099E-3</v>
      </c>
      <c r="AR25" s="22">
        <f t="shared" si="1"/>
        <v>41274</v>
      </c>
      <c r="AS25" s="20">
        <f t="shared" si="3"/>
        <v>0.77881471547480796</v>
      </c>
      <c r="AT25" s="20">
        <f t="shared" si="11"/>
        <v>-5.2747611318843517E-3</v>
      </c>
      <c r="AU25" s="20">
        <f t="shared" si="4"/>
        <v>-5.5560643654113439E-3</v>
      </c>
      <c r="AV25" s="20">
        <f t="shared" si="5"/>
        <v>1.2738757834569604E-5</v>
      </c>
      <c r="AW25" s="20">
        <f t="shared" si="5"/>
        <v>-4.9434678222270902E-3</v>
      </c>
      <c r="AX25" s="20">
        <f t="shared" si="5"/>
        <v>-1.06758116324989E-4</v>
      </c>
      <c r="AY25" s="20">
        <f t="shared" si="5"/>
        <v>3.9937987803551002E-4</v>
      </c>
      <c r="AZ25" s="20">
        <f t="shared" si="5"/>
        <v>9.6160974851766602E-4</v>
      </c>
      <c r="BA25" s="20">
        <f t="shared" si="5"/>
        <v>-1.8795668112470099E-3</v>
      </c>
      <c r="BB25" s="20">
        <f t="shared" si="12"/>
        <v>-1.0830825497295696E-2</v>
      </c>
      <c r="BC25" s="22">
        <f t="shared" si="6"/>
        <v>41274</v>
      </c>
      <c r="BD25" s="20">
        <f t="shared" si="8"/>
        <v>-5.2747611318843517E-3</v>
      </c>
      <c r="BE25" s="20">
        <f t="shared" si="9"/>
        <v>-5.5560643654113439E-3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2.3954335979237099E-4</v>
      </c>
      <c r="C26">
        <v>-3.21663364788449E-3</v>
      </c>
      <c r="D26">
        <v>0.12454360765528</v>
      </c>
      <c r="E26">
        <v>-1.7624087804146701E-2</v>
      </c>
      <c r="F26">
        <v>-0.56659166394177296</v>
      </c>
      <c r="G26">
        <v>3.0422114449790701E-2</v>
      </c>
      <c r="H26">
        <v>-8.3087442297458103E-4</v>
      </c>
      <c r="I26">
        <v>-0.19888327671150299</v>
      </c>
      <c r="J26">
        <v>3.39816521565783E-2</v>
      </c>
      <c r="K26">
        <v>-2.3419088668152899E-2</v>
      </c>
      <c r="L26">
        <v>-7.3003251068737198E-4</v>
      </c>
      <c r="M26">
        <v>0</v>
      </c>
      <c r="N26">
        <v>0</v>
      </c>
      <c r="O26">
        <v>-7.98901807364749E-2</v>
      </c>
      <c r="P26">
        <v>0</v>
      </c>
      <c r="Q26">
        <v>3.6023052206735E-3</v>
      </c>
      <c r="R26">
        <v>0</v>
      </c>
      <c r="S26">
        <v>0</v>
      </c>
      <c r="T26">
        <v>-0.48051028470559298</v>
      </c>
      <c r="U26">
        <v>0</v>
      </c>
      <c r="V26">
        <v>0</v>
      </c>
      <c r="W26">
        <v>0</v>
      </c>
      <c r="X26">
        <v>0</v>
      </c>
      <c r="Y26">
        <v>1.1165280564639999E-2</v>
      </c>
      <c r="Z26">
        <v>-5.1836637424029696E-3</v>
      </c>
      <c r="AA26">
        <v>-6.3709783854060099E-4</v>
      </c>
      <c r="AB26" s="16">
        <v>-7.1748388397185797E-5</v>
      </c>
      <c r="AC26">
        <v>5.2622437787252997E-4</v>
      </c>
      <c r="AD26">
        <v>-1.3931110140696899E-3</v>
      </c>
      <c r="AE26">
        <v>0.55915088829345805</v>
      </c>
      <c r="AF26">
        <v>-0.62993779707238795</v>
      </c>
      <c r="AH26" s="20">
        <f t="shared" si="2"/>
        <v>-1.23654609091593E-2</v>
      </c>
      <c r="AI26" s="20">
        <f t="shared" si="10"/>
        <v>1.1054733232316831E-5</v>
      </c>
      <c r="AJ26" s="20">
        <f t="shared" si="13"/>
        <v>-5.1836637424029696E-3</v>
      </c>
      <c r="AK26" s="20">
        <f t="shared" si="13"/>
        <v>-6.3709783854060099E-4</v>
      </c>
      <c r="AL26" s="20">
        <f t="shared" si="13"/>
        <v>-7.1748388397185797E-5</v>
      </c>
      <c r="AM26" s="20">
        <f t="shared" si="13"/>
        <v>5.2622437787252997E-4</v>
      </c>
      <c r="AN26" s="20">
        <f t="shared" si="13"/>
        <v>-1.3931110140696899E-3</v>
      </c>
      <c r="AR26" s="22">
        <f t="shared" si="1"/>
        <v>41364</v>
      </c>
      <c r="AS26" s="20">
        <f t="shared" si="3"/>
        <v>-0.5197511882895518</v>
      </c>
      <c r="AT26" s="20">
        <f t="shared" si="11"/>
        <v>-9.1228222787962995E-3</v>
      </c>
      <c r="AU26" s="20">
        <f t="shared" si="4"/>
        <v>-6.7483418723055999E-3</v>
      </c>
      <c r="AV26" s="20">
        <f t="shared" si="5"/>
        <v>1.1054733232316831E-5</v>
      </c>
      <c r="AW26" s="20">
        <f t="shared" si="5"/>
        <v>-5.1836637424029696E-3</v>
      </c>
      <c r="AX26" s="20">
        <f t="shared" si="5"/>
        <v>-6.3709783854060099E-4</v>
      </c>
      <c r="AY26" s="20">
        <f t="shared" si="5"/>
        <v>-7.1748388397185797E-5</v>
      </c>
      <c r="AZ26" s="20">
        <f t="shared" si="5"/>
        <v>5.2622437787252997E-4</v>
      </c>
      <c r="BA26" s="20">
        <f t="shared" si="5"/>
        <v>-1.3931110140696899E-3</v>
      </c>
      <c r="BB26" s="20">
        <f t="shared" si="12"/>
        <v>-1.5871164151101898E-2</v>
      </c>
      <c r="BC26" s="22">
        <f t="shared" si="6"/>
        <v>41364</v>
      </c>
      <c r="BD26" s="20">
        <f t="shared" si="8"/>
        <v>-9.1228222787962995E-3</v>
      </c>
      <c r="BE26" s="20">
        <f t="shared" si="9"/>
        <v>-6.7483418723055999E-3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2.7373361519700203E-4</v>
      </c>
      <c r="C27">
        <v>-3.3596974188365701E-3</v>
      </c>
      <c r="D27">
        <v>0.12386050695711801</v>
      </c>
      <c r="E27">
        <v>-1.7234216551875702E-2</v>
      </c>
      <c r="F27">
        <v>-0.56194326399880901</v>
      </c>
      <c r="G27">
        <v>2.9950427045388701E-2</v>
      </c>
      <c r="H27">
        <v>-8.4288390068687404E-4</v>
      </c>
      <c r="I27">
        <v>-0.39312755382711001</v>
      </c>
      <c r="J27">
        <v>4.0877311702969203E-2</v>
      </c>
      <c r="K27">
        <v>-2.3593837898128099E-2</v>
      </c>
      <c r="L27">
        <v>-6.7553366434047702E-4</v>
      </c>
      <c r="M27">
        <v>0</v>
      </c>
      <c r="N27">
        <v>0</v>
      </c>
      <c r="O27">
        <v>-7.1224266640590395E-2</v>
      </c>
      <c r="P27">
        <v>0</v>
      </c>
      <c r="Q27">
        <v>4.6630773709033197E-4</v>
      </c>
      <c r="R27">
        <v>0</v>
      </c>
      <c r="S27">
        <v>0</v>
      </c>
      <c r="T27">
        <v>-0.577294294805896</v>
      </c>
      <c r="U27">
        <v>0</v>
      </c>
      <c r="V27">
        <v>0</v>
      </c>
      <c r="W27">
        <v>0</v>
      </c>
      <c r="X27">
        <v>0</v>
      </c>
      <c r="Y27">
        <v>9.9510911834466108E-3</v>
      </c>
      <c r="Z27">
        <v>-4.9862182977200497E-3</v>
      </c>
      <c r="AA27">
        <v>-7.2246645604900905E-4</v>
      </c>
      <c r="AB27">
        <v>-1.11055396156967E-4</v>
      </c>
      <c r="AC27">
        <v>4.9885938608884497E-4</v>
      </c>
      <c r="AD27">
        <v>-8.3519470036597099E-4</v>
      </c>
      <c r="AE27">
        <v>0.55576313108285302</v>
      </c>
      <c r="AF27">
        <v>-0.91314815332395005</v>
      </c>
      <c r="AH27" s="20">
        <f t="shared" si="2"/>
        <v>-1.3742257626515954E-2</v>
      </c>
      <c r="AI27" s="20">
        <f t="shared" si="10"/>
        <v>9.852565528164962E-6</v>
      </c>
      <c r="AJ27" s="20">
        <f t="shared" si="13"/>
        <v>-4.9862182977200497E-3</v>
      </c>
      <c r="AK27" s="20">
        <f t="shared" si="13"/>
        <v>-7.2246645604900905E-4</v>
      </c>
      <c r="AL27" s="20">
        <f t="shared" si="13"/>
        <v>-1.11055396156967E-4</v>
      </c>
      <c r="AM27" s="20">
        <f t="shared" si="13"/>
        <v>4.9885938608884497E-4</v>
      </c>
      <c r="AN27" s="20">
        <f t="shared" si="13"/>
        <v>-8.3519470036597099E-4</v>
      </c>
      <c r="AR27" s="22">
        <f t="shared" si="1"/>
        <v>41455</v>
      </c>
      <c r="AS27" s="20">
        <f t="shared" si="3"/>
        <v>-1.6525926132958002</v>
      </c>
      <c r="AT27" s="20">
        <f t="shared" si="11"/>
        <v>-1.0499618996152954E-2</v>
      </c>
      <c r="AU27" s="20">
        <f t="shared" si="4"/>
        <v>-6.1462228986749867E-3</v>
      </c>
      <c r="AV27" s="20">
        <f t="shared" si="5"/>
        <v>9.852565528164962E-6</v>
      </c>
      <c r="AW27" s="20">
        <f t="shared" si="5"/>
        <v>-4.9862182977200497E-3</v>
      </c>
      <c r="AX27" s="20">
        <f t="shared" si="5"/>
        <v>-7.2246645604900905E-4</v>
      </c>
      <c r="AY27" s="20">
        <f t="shared" si="5"/>
        <v>-1.11055396156967E-4</v>
      </c>
      <c r="AZ27" s="20">
        <f t="shared" si="5"/>
        <v>4.9885938608884497E-4</v>
      </c>
      <c r="BA27" s="20">
        <f t="shared" si="5"/>
        <v>-8.3519470036597099E-4</v>
      </c>
      <c r="BB27" s="20">
        <f t="shared" si="12"/>
        <v>-1.6645841894827942E-2</v>
      </c>
      <c r="BC27" s="22">
        <f t="shared" si="6"/>
        <v>41455</v>
      </c>
      <c r="BD27" s="20">
        <f t="shared" si="8"/>
        <v>-1.0499618996152954E-2</v>
      </c>
      <c r="BE27" s="20">
        <f t="shared" si="9"/>
        <v>-6.1462228986749867E-3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3.3256528575442701E-4</v>
      </c>
      <c r="C28">
        <v>-3.5132569335960501E-3</v>
      </c>
      <c r="D28">
        <v>0.108633846601602</v>
      </c>
      <c r="E28">
        <v>-1.6099265550018001E-2</v>
      </c>
      <c r="F28">
        <v>-0.54932891819212604</v>
      </c>
      <c r="G28">
        <v>3.0298957725394201E-2</v>
      </c>
      <c r="H28">
        <v>-7.8289284544119599E-4</v>
      </c>
      <c r="I28">
        <v>-0.42146069630001298</v>
      </c>
      <c r="J28">
        <v>4.5581839970898402E-2</v>
      </c>
      <c r="K28">
        <v>-2.32896753279421E-2</v>
      </c>
      <c r="L28">
        <v>-7.0272841385943198E-4</v>
      </c>
      <c r="M28">
        <v>0</v>
      </c>
      <c r="N28">
        <v>0</v>
      </c>
      <c r="O28">
        <v>-6.0474689697309597E-2</v>
      </c>
      <c r="P28">
        <v>0</v>
      </c>
      <c r="Q28">
        <v>-8.47336317766345E-4</v>
      </c>
      <c r="R28">
        <v>0</v>
      </c>
      <c r="S28">
        <v>0</v>
      </c>
      <c r="T28">
        <v>-0.59737612798824702</v>
      </c>
      <c r="U28">
        <v>0</v>
      </c>
      <c r="V28">
        <v>0</v>
      </c>
      <c r="W28">
        <v>0</v>
      </c>
      <c r="X28">
        <v>0</v>
      </c>
      <c r="Y28">
        <v>8.7294642037605199E-3</v>
      </c>
      <c r="Z28">
        <v>-4.81234292381005E-3</v>
      </c>
      <c r="AA28">
        <v>-9.3983837519129299E-4</v>
      </c>
      <c r="AB28">
        <v>-3.6129089265868298E-4</v>
      </c>
      <c r="AC28">
        <v>2.5825439811111203E-4</v>
      </c>
      <c r="AD28">
        <v>-4.4001789218928102E-4</v>
      </c>
      <c r="AE28">
        <v>0.55240757701986398</v>
      </c>
      <c r="AF28">
        <v>-0.95354208068334501</v>
      </c>
      <c r="AH28" s="20">
        <f t="shared" si="2"/>
        <v>-1.4647505766219185E-2</v>
      </c>
      <c r="AI28" s="20">
        <f t="shared" si="10"/>
        <v>8.6430338651094252E-6</v>
      </c>
      <c r="AJ28" s="20">
        <f t="shared" si="13"/>
        <v>-4.81234292381005E-3</v>
      </c>
      <c r="AK28" s="20">
        <f t="shared" si="13"/>
        <v>-9.3983837519129299E-4</v>
      </c>
      <c r="AL28" s="20">
        <f t="shared" si="13"/>
        <v>-3.6129089265868298E-4</v>
      </c>
      <c r="AM28" s="20">
        <f t="shared" si="13"/>
        <v>2.5825439811111203E-4</v>
      </c>
      <c r="AN28" s="20">
        <f t="shared" si="13"/>
        <v>-4.4001789218928102E-4</v>
      </c>
      <c r="AR28" s="22">
        <f t="shared" si="1"/>
        <v>41547</v>
      </c>
      <c r="AS28" s="20">
        <f t="shared" si="3"/>
        <v>-1.81416832273338</v>
      </c>
      <c r="AT28" s="20">
        <f t="shared" si="11"/>
        <v>-1.1404867135856185E-2</v>
      </c>
      <c r="AU28" s="20">
        <f t="shared" si="4"/>
        <v>-6.2865926518730856E-3</v>
      </c>
      <c r="AV28" s="20">
        <f t="shared" si="5"/>
        <v>8.6430338651094252E-6</v>
      </c>
      <c r="AW28" s="20">
        <f t="shared" si="5"/>
        <v>-4.81234292381005E-3</v>
      </c>
      <c r="AX28" s="20">
        <f t="shared" si="5"/>
        <v>-9.3983837519129299E-4</v>
      </c>
      <c r="AY28" s="20">
        <f t="shared" si="5"/>
        <v>-3.6129089265868298E-4</v>
      </c>
      <c r="AZ28" s="20">
        <f t="shared" si="5"/>
        <v>2.5825439811111203E-4</v>
      </c>
      <c r="BA28" s="20">
        <f t="shared" si="5"/>
        <v>-4.4001789218928102E-4</v>
      </c>
      <c r="BB28" s="20">
        <f t="shared" si="12"/>
        <v>-1.769145978772927E-2</v>
      </c>
      <c r="BC28" s="22">
        <f t="shared" si="6"/>
        <v>41547</v>
      </c>
      <c r="BD28" s="20">
        <f t="shared" si="8"/>
        <v>-1.1404867135856185E-2</v>
      </c>
      <c r="BE28" s="20">
        <f t="shared" si="9"/>
        <v>-6.2865926518730856E-3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3.8257155086096601E-4</v>
      </c>
      <c r="C29">
        <v>-3.3008822705626801E-3</v>
      </c>
      <c r="D29">
        <v>9.2366088701956103E-2</v>
      </c>
      <c r="E29">
        <v>-1.4256726852812599E-2</v>
      </c>
      <c r="F29">
        <v>-0.54588037229005204</v>
      </c>
      <c r="G29">
        <v>2.91074584297446E-2</v>
      </c>
      <c r="H29">
        <v>-7.7273269422084502E-4</v>
      </c>
      <c r="I29">
        <v>-0.553826700375048</v>
      </c>
      <c r="J29">
        <v>5.1390767756087599E-2</v>
      </c>
      <c r="K29">
        <v>-2.2856411151639298E-2</v>
      </c>
      <c r="L29">
        <v>-8.1036428078995395E-4</v>
      </c>
      <c r="M29">
        <v>0</v>
      </c>
      <c r="N29">
        <v>0</v>
      </c>
      <c r="O29">
        <v>-9.3817417015562496E-2</v>
      </c>
      <c r="P29">
        <v>0</v>
      </c>
      <c r="Q29">
        <v>-9.24245464983819E-4</v>
      </c>
      <c r="R29">
        <v>0</v>
      </c>
      <c r="S29">
        <v>0</v>
      </c>
      <c r="T29">
        <v>-0.50042873157897205</v>
      </c>
      <c r="U29">
        <v>0</v>
      </c>
      <c r="V29">
        <v>0</v>
      </c>
      <c r="W29">
        <v>0</v>
      </c>
      <c r="X29">
        <v>0</v>
      </c>
      <c r="Y29">
        <v>7.4353604504473403E-3</v>
      </c>
      <c r="Z29">
        <v>-4.7234080884139803E-3</v>
      </c>
      <c r="AA29">
        <v>-1.2274490484576099E-3</v>
      </c>
      <c r="AB29">
        <v>-6.8158475804436203E-4</v>
      </c>
      <c r="AC29" s="16">
        <v>-6.9915890732463696E-5</v>
      </c>
      <c r="AD29">
        <v>-2.8802048710474499E-4</v>
      </c>
      <c r="AE29">
        <v>0.549083896725721</v>
      </c>
      <c r="AF29">
        <v>-1.0342814788427901</v>
      </c>
      <c r="AH29" s="20">
        <f t="shared" si="2"/>
        <v>-1.5495404305696431E-2</v>
      </c>
      <c r="AI29" s="20">
        <f t="shared" si="10"/>
        <v>7.3617430202448916E-6</v>
      </c>
      <c r="AJ29" s="20">
        <f t="shared" si="13"/>
        <v>-4.7234080884139803E-3</v>
      </c>
      <c r="AK29" s="20">
        <f t="shared" si="13"/>
        <v>-1.2274490484576099E-3</v>
      </c>
      <c r="AL29" s="20">
        <f t="shared" si="13"/>
        <v>-6.8158475804436203E-4</v>
      </c>
      <c r="AM29" s="20">
        <f t="shared" si="13"/>
        <v>-6.9915890732463696E-5</v>
      </c>
      <c r="AN29" s="20">
        <f t="shared" si="13"/>
        <v>-2.8802048710474499E-4</v>
      </c>
      <c r="AR29" s="22">
        <f t="shared" si="1"/>
        <v>41639</v>
      </c>
      <c r="AS29" s="20">
        <f t="shared" si="3"/>
        <v>-2.1371259153711604</v>
      </c>
      <c r="AT29" s="20">
        <f t="shared" si="11"/>
        <v>-1.225276567533343E-2</v>
      </c>
      <c r="AU29" s="20">
        <f t="shared" si="4"/>
        <v>-6.9830165297329163E-3</v>
      </c>
      <c r="AV29" s="20">
        <f t="shared" si="5"/>
        <v>7.3617430202448916E-6</v>
      </c>
      <c r="AW29" s="20">
        <f t="shared" si="5"/>
        <v>-4.7234080884139803E-3</v>
      </c>
      <c r="AX29" s="20">
        <f t="shared" si="5"/>
        <v>-1.2274490484576099E-3</v>
      </c>
      <c r="AY29" s="20">
        <f t="shared" si="5"/>
        <v>-6.8158475804436203E-4</v>
      </c>
      <c r="AZ29" s="20">
        <f t="shared" si="5"/>
        <v>-6.9915890732463696E-5</v>
      </c>
      <c r="BA29" s="20">
        <f t="shared" si="5"/>
        <v>-2.8802048710474499E-4</v>
      </c>
      <c r="BB29" s="20">
        <f t="shared" si="12"/>
        <v>-1.9235782205066346E-2</v>
      </c>
      <c r="BC29" s="22">
        <f t="shared" si="6"/>
        <v>41639</v>
      </c>
      <c r="BD29" s="20">
        <f t="shared" si="8"/>
        <v>-1.225276567533343E-2</v>
      </c>
      <c r="BE29" s="20">
        <f t="shared" si="9"/>
        <v>-6.9830165297329163E-3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3.97286821773867E-4</v>
      </c>
      <c r="C30">
        <v>-3.3699081402493998E-3</v>
      </c>
      <c r="D30">
        <v>8.2093272307392995E-2</v>
      </c>
      <c r="E30">
        <v>-1.36628224119639E-2</v>
      </c>
      <c r="F30">
        <v>-0.54747025926447002</v>
      </c>
      <c r="G30">
        <v>2.7575001233914799E-2</v>
      </c>
      <c r="H30">
        <v>-7.9288992137493898E-4</v>
      </c>
      <c r="I30">
        <v>-0.16012534594136399</v>
      </c>
      <c r="J30">
        <v>5.51014165203422E-2</v>
      </c>
      <c r="K30">
        <v>-2.4260967249611898E-2</v>
      </c>
      <c r="L30">
        <v>-9.2029373729429699E-4</v>
      </c>
      <c r="M30">
        <v>0</v>
      </c>
      <c r="N30">
        <v>0</v>
      </c>
      <c r="O30">
        <v>-0.12281592124842</v>
      </c>
      <c r="P30">
        <v>0</v>
      </c>
      <c r="Q30">
        <v>-1.38351753170562E-3</v>
      </c>
      <c r="R30">
        <v>0</v>
      </c>
      <c r="S30">
        <v>0</v>
      </c>
      <c r="T30">
        <v>-0.52927009200276398</v>
      </c>
      <c r="U30">
        <v>0</v>
      </c>
      <c r="V30">
        <v>0</v>
      </c>
      <c r="W30">
        <v>0</v>
      </c>
      <c r="X30">
        <v>0</v>
      </c>
      <c r="Y30">
        <v>6.2889325201265197E-3</v>
      </c>
      <c r="Z30">
        <v>-4.8576063249594599E-3</v>
      </c>
      <c r="AA30">
        <v>-1.64568341227688E-3</v>
      </c>
      <c r="AB30">
        <v>-1.09177317074715E-3</v>
      </c>
      <c r="AC30">
        <v>-4.8842898405787496E-4</v>
      </c>
      <c r="AD30">
        <v>-4.3765040208532102E-4</v>
      </c>
      <c r="AE30">
        <v>0.54579176436242405</v>
      </c>
      <c r="AF30">
        <v>-0.71093597513300899</v>
      </c>
      <c r="AH30" s="20">
        <f t="shared" si="2"/>
        <v>-1.8034924054686645E-2</v>
      </c>
      <c r="AI30" s="20">
        <f t="shared" si="10"/>
        <v>6.2266658615114052E-6</v>
      </c>
      <c r="AJ30" s="20">
        <f t="shared" si="13"/>
        <v>-4.8576063249594599E-3</v>
      </c>
      <c r="AK30" s="20">
        <f t="shared" si="13"/>
        <v>-1.64568341227688E-3</v>
      </c>
      <c r="AL30" s="20">
        <f t="shared" si="13"/>
        <v>-1.09177317074715E-3</v>
      </c>
      <c r="AM30" s="20">
        <f t="shared" si="13"/>
        <v>-4.8842898405787496E-4</v>
      </c>
      <c r="AN30" s="20">
        <f t="shared" si="13"/>
        <v>-4.3765040208532102E-4</v>
      </c>
      <c r="AR30" s="22">
        <f t="shared" si="1"/>
        <v>41729</v>
      </c>
      <c r="AS30" s="20">
        <f t="shared" si="3"/>
        <v>-0.84374390053203596</v>
      </c>
      <c r="AT30" s="20">
        <f t="shared" si="11"/>
        <v>-1.4792285424323644E-2</v>
      </c>
      <c r="AU30" s="20">
        <f t="shared" si="4"/>
        <v>-8.5149156282651739E-3</v>
      </c>
      <c r="AV30" s="20">
        <f t="shared" si="5"/>
        <v>6.2266658615114052E-6</v>
      </c>
      <c r="AW30" s="20">
        <f t="shared" si="5"/>
        <v>-4.8576063249594599E-3</v>
      </c>
      <c r="AX30" s="20">
        <f t="shared" si="5"/>
        <v>-1.64568341227688E-3</v>
      </c>
      <c r="AY30" s="20">
        <f t="shared" si="5"/>
        <v>-1.09177317074715E-3</v>
      </c>
      <c r="AZ30" s="20">
        <f t="shared" si="5"/>
        <v>-4.8842898405787496E-4</v>
      </c>
      <c r="BA30" s="20">
        <f t="shared" si="5"/>
        <v>-4.3765040208532102E-4</v>
      </c>
      <c r="BB30" s="20">
        <f t="shared" si="12"/>
        <v>-2.3307201052588818E-2</v>
      </c>
      <c r="BC30" s="22">
        <f t="shared" si="6"/>
        <v>41729</v>
      </c>
      <c r="BD30" s="20">
        <f t="shared" si="8"/>
        <v>-1.4792285424323644E-2</v>
      </c>
      <c r="BE30" s="20">
        <f t="shared" si="9"/>
        <v>-8.5149156282651739E-3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3.9523298380750299E-4</v>
      </c>
      <c r="C31">
        <v>-3.01540863987259E-3</v>
      </c>
      <c r="D31">
        <v>5.3958590988778497E-2</v>
      </c>
      <c r="E31">
        <v>-1.13959028511634E-2</v>
      </c>
      <c r="F31">
        <v>-0.54909989699189998</v>
      </c>
      <c r="G31">
        <v>2.6067226498405201E-2</v>
      </c>
      <c r="H31">
        <v>-8.0347788034007496E-4</v>
      </c>
      <c r="I31">
        <v>-0.54065977480496297</v>
      </c>
      <c r="J31">
        <v>5.77511520885476E-2</v>
      </c>
      <c r="K31">
        <v>-2.4027543338533901E-2</v>
      </c>
      <c r="L31">
        <v>-1.1724540713520201E-3</v>
      </c>
      <c r="M31">
        <v>0</v>
      </c>
      <c r="N31">
        <v>0</v>
      </c>
      <c r="O31">
        <v>-0.169692220259265</v>
      </c>
      <c r="P31">
        <v>0</v>
      </c>
      <c r="Q31">
        <v>-3.6861257566189699E-3</v>
      </c>
      <c r="R31">
        <v>0</v>
      </c>
      <c r="S31">
        <v>0</v>
      </c>
      <c r="T31">
        <v>-0.782999639381465</v>
      </c>
      <c r="U31">
        <v>0</v>
      </c>
      <c r="V31">
        <v>0</v>
      </c>
      <c r="W31">
        <v>0</v>
      </c>
      <c r="X31">
        <v>0</v>
      </c>
      <c r="Y31">
        <v>5.1949147902741102E-3</v>
      </c>
      <c r="Z31">
        <v>-5.23531331424464E-3</v>
      </c>
      <c r="AA31">
        <v>-2.3282552009895501E-3</v>
      </c>
      <c r="AB31">
        <v>-1.7760125825549899E-3</v>
      </c>
      <c r="AC31">
        <v>-1.18785104595842E-3</v>
      </c>
      <c r="AD31">
        <v>-1.10746572461462E-3</v>
      </c>
      <c r="AE31">
        <v>0.54253085758864095</v>
      </c>
      <c r="AF31">
        <v>-1.4370110163268499</v>
      </c>
      <c r="AH31" s="20">
        <f t="shared" si="2"/>
        <v>-1.888457769616253E-2</v>
      </c>
      <c r="AI31" s="20">
        <f t="shared" si="10"/>
        <v>5.1434799903704063E-6</v>
      </c>
      <c r="AJ31" s="20">
        <f t="shared" si="13"/>
        <v>-5.23531331424464E-3</v>
      </c>
      <c r="AK31" s="20">
        <f t="shared" si="13"/>
        <v>-2.3282552009895501E-3</v>
      </c>
      <c r="AL31" s="20">
        <f t="shared" si="13"/>
        <v>-1.7760125825549899E-3</v>
      </c>
      <c r="AM31" s="20">
        <f t="shared" si="13"/>
        <v>-1.18785104595842E-3</v>
      </c>
      <c r="AN31" s="20">
        <f t="shared" si="13"/>
        <v>-1.10746572461462E-3</v>
      </c>
      <c r="AR31" s="22">
        <f t="shared" si="1"/>
        <v>41820</v>
      </c>
      <c r="AS31" s="20">
        <f t="shared" si="3"/>
        <v>-3.7480440653073996</v>
      </c>
      <c r="AT31" s="20">
        <f t="shared" si="11"/>
        <v>-1.564193906579953E-2</v>
      </c>
      <c r="AU31" s="20">
        <f t="shared" si="4"/>
        <v>-1.1629754388371849E-2</v>
      </c>
      <c r="AV31" s="20">
        <f t="shared" si="5"/>
        <v>5.1434799903704063E-6</v>
      </c>
      <c r="AW31" s="20">
        <f t="shared" si="5"/>
        <v>-5.23531331424464E-3</v>
      </c>
      <c r="AX31" s="20">
        <f t="shared" si="5"/>
        <v>-2.3282552009895501E-3</v>
      </c>
      <c r="AY31" s="20">
        <f t="shared" si="5"/>
        <v>-1.7760125825549899E-3</v>
      </c>
      <c r="AZ31" s="20">
        <f t="shared" si="5"/>
        <v>-1.18785104595842E-3</v>
      </c>
      <c r="BA31" s="20">
        <f t="shared" si="5"/>
        <v>-1.10746572461462E-3</v>
      </c>
      <c r="BB31" s="20">
        <f t="shared" si="12"/>
        <v>-2.7271693454171381E-2</v>
      </c>
      <c r="BC31" s="22">
        <f t="shared" si="6"/>
        <v>41820</v>
      </c>
      <c r="BD31" s="20">
        <f t="shared" si="8"/>
        <v>-1.564193906579953E-2</v>
      </c>
      <c r="BE31" s="20">
        <f t="shared" si="9"/>
        <v>-1.1629754388371849E-2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4.0901015323502299E-4</v>
      </c>
      <c r="C32">
        <v>-3.21904091235003E-3</v>
      </c>
      <c r="D32">
        <v>4.1064683422931098E-2</v>
      </c>
      <c r="E32">
        <v>-1.07888150256418E-2</v>
      </c>
      <c r="F32">
        <v>-0.54280750394438604</v>
      </c>
      <c r="G32">
        <v>2.7850825653152798E-2</v>
      </c>
      <c r="H32">
        <v>-7.8311155166099701E-4</v>
      </c>
      <c r="I32">
        <v>-0.245235935468779</v>
      </c>
      <c r="J32">
        <v>5.7372392760734997E-2</v>
      </c>
      <c r="K32">
        <v>-2.2417105448846401E-2</v>
      </c>
      <c r="L32">
        <v>-1.3175668999498801E-3</v>
      </c>
      <c r="M32">
        <v>0</v>
      </c>
      <c r="N32">
        <v>0</v>
      </c>
      <c r="O32">
        <v>-0.12010620394181599</v>
      </c>
      <c r="P32">
        <v>0</v>
      </c>
      <c r="Q32">
        <v>-5.8930731612227803E-3</v>
      </c>
      <c r="R32">
        <v>0</v>
      </c>
      <c r="S32">
        <v>0</v>
      </c>
      <c r="T32">
        <v>-0.99847211543198</v>
      </c>
      <c r="U32">
        <v>0</v>
      </c>
      <c r="V32">
        <v>0</v>
      </c>
      <c r="W32">
        <v>0</v>
      </c>
      <c r="X32">
        <v>0</v>
      </c>
      <c r="Y32">
        <v>4.5501940288072903E-3</v>
      </c>
      <c r="Z32">
        <v>-4.8838462858746797E-3</v>
      </c>
      <c r="AA32">
        <v>-2.1367550399053999E-3</v>
      </c>
      <c r="AB32">
        <v>-1.5932112234606701E-3</v>
      </c>
      <c r="AC32">
        <v>-1.0906358712148201E-3</v>
      </c>
      <c r="AD32">
        <v>-1.4515591506669701E-3</v>
      </c>
      <c r="AE32">
        <v>0.53930085751727697</v>
      </c>
      <c r="AF32">
        <v>-1.3163612563342499</v>
      </c>
      <c r="AH32" s="20">
        <f t="shared" si="2"/>
        <v>-1.7912413360327183E-2</v>
      </c>
      <c r="AI32" s="20">
        <f t="shared" si="10"/>
        <v>4.5051426027794952E-6</v>
      </c>
      <c r="AJ32" s="20">
        <f t="shared" si="13"/>
        <v>-4.8838462858746797E-3</v>
      </c>
      <c r="AK32" s="20">
        <f t="shared" si="13"/>
        <v>-2.1367550399053999E-3</v>
      </c>
      <c r="AL32" s="20">
        <f t="shared" si="13"/>
        <v>-1.5932112234606701E-3</v>
      </c>
      <c r="AM32" s="20">
        <f t="shared" si="13"/>
        <v>-1.0906358712148201E-3</v>
      </c>
      <c r="AN32" s="20">
        <f t="shared" si="13"/>
        <v>-1.4515591506669701E-3</v>
      </c>
      <c r="AR32" s="22">
        <f t="shared" si="1"/>
        <v>41912</v>
      </c>
      <c r="AS32" s="20">
        <f t="shared" si="3"/>
        <v>-3.2654450253369998</v>
      </c>
      <c r="AT32" s="20">
        <f t="shared" si="11"/>
        <v>-1.4669774729964183E-2</v>
      </c>
      <c r="AU32" s="20">
        <f t="shared" si="4"/>
        <v>-1.115150242851976E-2</v>
      </c>
      <c r="AV32" s="20">
        <f t="shared" si="5"/>
        <v>4.5051426027794952E-6</v>
      </c>
      <c r="AW32" s="20">
        <f t="shared" si="5"/>
        <v>-4.8838462858746797E-3</v>
      </c>
      <c r="AX32" s="20">
        <f t="shared" si="5"/>
        <v>-2.1367550399053999E-3</v>
      </c>
      <c r="AY32" s="20">
        <f t="shared" si="5"/>
        <v>-1.5932112234606701E-3</v>
      </c>
      <c r="AZ32" s="20">
        <f t="shared" si="5"/>
        <v>-1.0906358712148201E-3</v>
      </c>
      <c r="BA32" s="20">
        <f t="shared" si="5"/>
        <v>-1.4515591506669701E-3</v>
      </c>
      <c r="BB32" s="20">
        <f t="shared" si="12"/>
        <v>-2.5821277158483945E-2</v>
      </c>
      <c r="BC32" s="22">
        <f t="shared" si="6"/>
        <v>41912</v>
      </c>
      <c r="BD32" s="20">
        <f t="shared" si="8"/>
        <v>-1.4669774729964183E-2</v>
      </c>
      <c r="BE32" s="20">
        <f t="shared" si="9"/>
        <v>-1.115150242851976E-2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4.0312193985148E-4</v>
      </c>
      <c r="C33">
        <v>-2.9164370954015599E-3</v>
      </c>
      <c r="D33">
        <v>2.1794654774121E-2</v>
      </c>
      <c r="E33">
        <v>-9.2173144734530796E-3</v>
      </c>
      <c r="F33">
        <v>-0.55002925767925204</v>
      </c>
      <c r="G33">
        <v>2.9088650468755899E-2</v>
      </c>
      <c r="H33">
        <v>-8.2710049499334904E-4</v>
      </c>
      <c r="I33">
        <v>-0.37264459709483999</v>
      </c>
      <c r="J33">
        <v>5.2352788110243603E-2</v>
      </c>
      <c r="K33">
        <v>-2.0858840145554499E-2</v>
      </c>
      <c r="L33">
        <v>-1.61161092055994E-3</v>
      </c>
      <c r="M33">
        <v>0</v>
      </c>
      <c r="N33">
        <v>0</v>
      </c>
      <c r="O33">
        <v>-0.154652486639583</v>
      </c>
      <c r="P33">
        <v>0</v>
      </c>
      <c r="Q33">
        <v>-7.9006872595877003E-3</v>
      </c>
      <c r="R33">
        <v>0</v>
      </c>
      <c r="S33">
        <v>0</v>
      </c>
      <c r="T33">
        <v>-0.80228050700534803</v>
      </c>
      <c r="U33">
        <v>0</v>
      </c>
      <c r="V33">
        <v>0</v>
      </c>
      <c r="W33">
        <v>0</v>
      </c>
      <c r="X33">
        <v>0</v>
      </c>
      <c r="Y33">
        <v>3.1592991926121501E-3</v>
      </c>
      <c r="Z33">
        <v>-4.9555277110369103E-3</v>
      </c>
      <c r="AA33">
        <v>-2.46061568718314E-3</v>
      </c>
      <c r="AB33">
        <v>-1.93576173005416E-3</v>
      </c>
      <c r="AC33">
        <v>-1.5486352750948499E-3</v>
      </c>
      <c r="AD33">
        <v>-2.0355666315863201E-3</v>
      </c>
      <c r="AE33">
        <v>0.53610144867324205</v>
      </c>
      <c r="AF33">
        <v>-1.3163612563342499</v>
      </c>
      <c r="AH33" s="20">
        <f t="shared" si="2"/>
        <v>-1.7731133944868471E-2</v>
      </c>
      <c r="AI33" s="20">
        <f t="shared" si="10"/>
        <v>3.1280190025862875E-6</v>
      </c>
      <c r="AJ33" s="20">
        <f t="shared" si="13"/>
        <v>-4.9555277110369103E-3</v>
      </c>
      <c r="AK33" s="20">
        <f t="shared" si="13"/>
        <v>-2.46061568718314E-3</v>
      </c>
      <c r="AL33" s="20">
        <f t="shared" si="13"/>
        <v>-1.93576173005416E-3</v>
      </c>
      <c r="AM33" s="20">
        <f t="shared" si="13"/>
        <v>-1.5486352750948499E-3</v>
      </c>
      <c r="AN33" s="20">
        <f t="shared" si="13"/>
        <v>-2.0355666315863201E-3</v>
      </c>
      <c r="AR33" s="22">
        <f t="shared" si="1"/>
        <v>42004</v>
      </c>
      <c r="AS33" s="20">
        <f t="shared" si="3"/>
        <v>-3.2654450253369998</v>
      </c>
      <c r="AT33" s="20">
        <f t="shared" si="11"/>
        <v>-1.4488495314505471E-2</v>
      </c>
      <c r="AU33" s="20">
        <f t="shared" si="4"/>
        <v>-1.2932979015952794E-2</v>
      </c>
      <c r="AV33" s="20">
        <f t="shared" si="5"/>
        <v>3.1280190025862875E-6</v>
      </c>
      <c r="AW33" s="20">
        <f t="shared" si="5"/>
        <v>-4.9555277110369103E-3</v>
      </c>
      <c r="AX33" s="20">
        <f t="shared" si="5"/>
        <v>-2.46061568718314E-3</v>
      </c>
      <c r="AY33" s="20">
        <f t="shared" si="5"/>
        <v>-1.93576173005416E-3</v>
      </c>
      <c r="AZ33" s="20">
        <f t="shared" si="5"/>
        <v>-1.5486352750948499E-3</v>
      </c>
      <c r="BA33" s="20">
        <f t="shared" si="5"/>
        <v>-2.0355666315863201E-3</v>
      </c>
      <c r="BB33" s="20">
        <f t="shared" si="12"/>
        <v>-2.7421474330458266E-2</v>
      </c>
      <c r="BC33" s="22">
        <f t="shared" si="6"/>
        <v>42004</v>
      </c>
      <c r="BD33" s="20">
        <f t="shared" si="8"/>
        <v>-1.4488495314505471E-2</v>
      </c>
      <c r="BE33" s="20">
        <f t="shared" si="9"/>
        <v>-1.2932979015952794E-2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3.48160470231562E-4</v>
      </c>
      <c r="C34">
        <v>-2.92034406726982E-3</v>
      </c>
      <c r="D34">
        <v>8.11286674586853E-3</v>
      </c>
      <c r="E34">
        <v>-8.9372144582822097E-3</v>
      </c>
      <c r="F34">
        <v>-0.56107675507727195</v>
      </c>
      <c r="G34">
        <v>3.0158172398309001E-2</v>
      </c>
      <c r="H34">
        <v>-8.3729579101188203E-4</v>
      </c>
      <c r="I34">
        <v>9.5859707113476994E-2</v>
      </c>
      <c r="J34">
        <v>4.5972719497222501E-2</v>
      </c>
      <c r="K34">
        <v>-2.0795112985871798E-2</v>
      </c>
      <c r="L34">
        <v>-1.85313477754078E-3</v>
      </c>
      <c r="M34">
        <v>0</v>
      </c>
      <c r="N34">
        <v>0</v>
      </c>
      <c r="O34">
        <v>-0.17923110678476001</v>
      </c>
      <c r="P34">
        <v>0</v>
      </c>
      <c r="Q34">
        <v>-1.21728189162562E-2</v>
      </c>
      <c r="R34">
        <v>0</v>
      </c>
      <c r="S34">
        <v>0</v>
      </c>
      <c r="T34">
        <v>-4.9183608414071697E-2</v>
      </c>
      <c r="U34">
        <v>0</v>
      </c>
      <c r="V34">
        <v>0</v>
      </c>
      <c r="W34">
        <v>0</v>
      </c>
      <c r="X34">
        <v>0</v>
      </c>
      <c r="Y34">
        <v>1.9756909256596301E-3</v>
      </c>
      <c r="Z34">
        <v>-5.1026354585426096E-3</v>
      </c>
      <c r="AA34">
        <v>-2.85387916648671E-3</v>
      </c>
      <c r="AB34">
        <v>-2.3081220164256002E-3</v>
      </c>
      <c r="AC34">
        <v>-2.0150283215336598E-3</v>
      </c>
      <c r="AD34">
        <v>-2.83966195174789E-3</v>
      </c>
      <c r="AE34">
        <v>0.53293231895192805</v>
      </c>
      <c r="AF34">
        <v>-0.142585597599165</v>
      </c>
      <c r="AH34" s="20">
        <f t="shared" si="2"/>
        <v>-1.8839178969468764E-2</v>
      </c>
      <c r="AI34" s="20">
        <f t="shared" si="10"/>
        <v>1.9561296293659703E-6</v>
      </c>
      <c r="AJ34" s="20">
        <f t="shared" si="13"/>
        <v>-5.1026354585426096E-3</v>
      </c>
      <c r="AK34" s="20">
        <f t="shared" si="13"/>
        <v>-2.85387916648671E-3</v>
      </c>
      <c r="AL34" s="20">
        <f t="shared" si="13"/>
        <v>-2.3081220164256002E-3</v>
      </c>
      <c r="AM34" s="20">
        <f t="shared" si="13"/>
        <v>-2.0150283215336598E-3</v>
      </c>
      <c r="AN34" s="20">
        <f t="shared" si="13"/>
        <v>-2.83966195174789E-3</v>
      </c>
      <c r="AR34" s="22">
        <f t="shared" si="1"/>
        <v>42094</v>
      </c>
      <c r="AS34" s="20">
        <f t="shared" si="3"/>
        <v>1.42965760960334</v>
      </c>
      <c r="AT34" s="20">
        <f t="shared" si="11"/>
        <v>-1.5596540339105763E-2</v>
      </c>
      <c r="AU34" s="20">
        <f t="shared" si="4"/>
        <v>-1.5117370785107102E-2</v>
      </c>
      <c r="AV34" s="20">
        <f t="shared" ref="AV34:BA65" si="14">AI34</f>
        <v>1.9561296293659703E-6</v>
      </c>
      <c r="AW34" s="20">
        <f t="shared" si="14"/>
        <v>-5.1026354585426096E-3</v>
      </c>
      <c r="AX34" s="20">
        <f t="shared" si="14"/>
        <v>-2.85387916648671E-3</v>
      </c>
      <c r="AY34" s="20">
        <f t="shared" si="14"/>
        <v>-2.3081220164256002E-3</v>
      </c>
      <c r="AZ34" s="20">
        <f t="shared" si="14"/>
        <v>-2.0150283215336598E-3</v>
      </c>
      <c r="BA34" s="20">
        <f t="shared" si="14"/>
        <v>-2.83966195174789E-3</v>
      </c>
      <c r="BB34" s="20">
        <f t="shared" si="12"/>
        <v>-3.0713911124212866E-2</v>
      </c>
      <c r="BC34" s="22">
        <f t="shared" si="6"/>
        <v>42094</v>
      </c>
      <c r="BD34" s="20">
        <f t="shared" si="8"/>
        <v>-1.5596540339105763E-2</v>
      </c>
      <c r="BE34" s="20">
        <f t="shared" si="9"/>
        <v>-1.5117370785107102E-2</v>
      </c>
    </row>
    <row r="35" spans="1:71" ht="15">
      <c r="A35" s="1">
        <v>42185</v>
      </c>
      <c r="B35">
        <v>3.6639928551185298E-4</v>
      </c>
      <c r="C35">
        <v>-2.8414047719249602E-3</v>
      </c>
      <c r="D35">
        <v>-1.36944208042999E-2</v>
      </c>
      <c r="E35">
        <v>-7.4849968188739303E-3</v>
      </c>
      <c r="F35">
        <v>-0.55508647410218404</v>
      </c>
      <c r="G35">
        <v>3.2541444387579298E-2</v>
      </c>
      <c r="H35">
        <v>-7.3715020970643798E-4</v>
      </c>
      <c r="I35">
        <v>-0.18094486128450399</v>
      </c>
      <c r="J35">
        <v>4.2286127687551897E-2</v>
      </c>
      <c r="K35">
        <v>-1.82331210053066E-2</v>
      </c>
      <c r="L35">
        <v>-2.0310838369508302E-3</v>
      </c>
      <c r="M35">
        <v>0</v>
      </c>
      <c r="N35">
        <v>0</v>
      </c>
      <c r="O35">
        <v>-0.16408295449111801</v>
      </c>
      <c r="P35">
        <v>0</v>
      </c>
      <c r="Q35">
        <v>-1.2637799680881299E-2</v>
      </c>
      <c r="R35">
        <v>0</v>
      </c>
      <c r="S35">
        <v>0</v>
      </c>
      <c r="T35">
        <v>-0.72841530467901905</v>
      </c>
      <c r="U35">
        <v>0</v>
      </c>
      <c r="V35">
        <v>0</v>
      </c>
      <c r="W35">
        <v>0</v>
      </c>
      <c r="X35">
        <v>0</v>
      </c>
      <c r="Y35">
        <v>1.74092270435188E-3</v>
      </c>
      <c r="Z35">
        <v>-4.6032167843157402E-3</v>
      </c>
      <c r="AA35">
        <v>-2.5975996057581098E-3</v>
      </c>
      <c r="AB35">
        <v>-2.0990452942792801E-3</v>
      </c>
      <c r="AC35">
        <v>-1.9378138280789999E-3</v>
      </c>
      <c r="AD35">
        <v>-3.3732175909517701E-3</v>
      </c>
      <c r="AE35">
        <v>0.52979315957881701</v>
      </c>
      <c r="AF35">
        <v>-1.11495631131344</v>
      </c>
      <c r="AH35" s="20">
        <f t="shared" si="2"/>
        <v>-1.6509607527998238E-2</v>
      </c>
      <c r="AI35" s="20">
        <f t="shared" si="10"/>
        <v>1.7236858458929505E-6</v>
      </c>
      <c r="AJ35" s="20">
        <f t="shared" si="13"/>
        <v>-4.6032167843157402E-3</v>
      </c>
      <c r="AK35" s="20">
        <f t="shared" si="13"/>
        <v>-2.5975996057581098E-3</v>
      </c>
      <c r="AL35" s="20">
        <f t="shared" si="13"/>
        <v>-2.0990452942792801E-3</v>
      </c>
      <c r="AM35" s="20">
        <f t="shared" si="13"/>
        <v>-1.9378138280789999E-3</v>
      </c>
      <c r="AN35" s="20">
        <f t="shared" si="13"/>
        <v>-3.3732175909517701E-3</v>
      </c>
      <c r="AR35" s="22">
        <f t="shared" si="1"/>
        <v>42185</v>
      </c>
      <c r="AS35" s="20">
        <f t="shared" si="3"/>
        <v>-2.4598252452537599</v>
      </c>
      <c r="AT35" s="20">
        <f t="shared" si="11"/>
        <v>-1.3266968897635237E-2</v>
      </c>
      <c r="AU35" s="20">
        <f t="shared" si="4"/>
        <v>-1.4609169417538008E-2</v>
      </c>
      <c r="AV35" s="20">
        <f t="shared" si="14"/>
        <v>1.7236858458929505E-6</v>
      </c>
      <c r="AW35" s="20">
        <f t="shared" si="14"/>
        <v>-4.6032167843157402E-3</v>
      </c>
      <c r="AX35" s="20">
        <f t="shared" si="14"/>
        <v>-2.5975996057581098E-3</v>
      </c>
      <c r="AY35" s="20">
        <f t="shared" si="14"/>
        <v>-2.0990452942792801E-3</v>
      </c>
      <c r="AZ35" s="20">
        <f t="shared" si="14"/>
        <v>-1.9378138280789999E-3</v>
      </c>
      <c r="BA35" s="20">
        <f t="shared" si="14"/>
        <v>-3.3732175909517701E-3</v>
      </c>
      <c r="BB35" s="20">
        <f t="shared" si="12"/>
        <v>-2.7876138315173243E-2</v>
      </c>
      <c r="BC35" s="22">
        <f t="shared" si="6"/>
        <v>42185</v>
      </c>
      <c r="BD35" s="20">
        <f t="shared" si="8"/>
        <v>-1.3266968897635237E-2</v>
      </c>
      <c r="BE35" s="20">
        <f t="shared" si="9"/>
        <v>-1.4609169417538008E-2</v>
      </c>
    </row>
    <row r="36" spans="1:71" ht="15">
      <c r="A36" s="1">
        <v>42277</v>
      </c>
      <c r="B36">
        <v>3.10510059264856E-4</v>
      </c>
      <c r="C36">
        <v>-3.19196223298456E-3</v>
      </c>
      <c r="D36">
        <v>-1.9730969710274299E-2</v>
      </c>
      <c r="E36">
        <v>-7.1795556579212702E-3</v>
      </c>
      <c r="F36">
        <v>-0.53718063081665801</v>
      </c>
      <c r="G36">
        <v>3.2774078593167298E-2</v>
      </c>
      <c r="H36">
        <v>-7.2851965974285405E-4</v>
      </c>
      <c r="I36">
        <v>1.50897221602219E-2</v>
      </c>
      <c r="J36">
        <v>4.3183379794608998E-2</v>
      </c>
      <c r="K36">
        <v>-1.7103284526964701E-2</v>
      </c>
      <c r="L36">
        <v>-2.6068271766654899E-3</v>
      </c>
      <c r="M36">
        <v>0</v>
      </c>
      <c r="N36">
        <v>0</v>
      </c>
      <c r="O36">
        <v>-0.103483083633137</v>
      </c>
      <c r="P36">
        <v>0</v>
      </c>
      <c r="Q36">
        <v>-1.1059981998040499E-2</v>
      </c>
      <c r="R36">
        <v>0</v>
      </c>
      <c r="S36">
        <v>0</v>
      </c>
      <c r="T36">
        <v>-0.99289178610917295</v>
      </c>
      <c r="U36">
        <v>0</v>
      </c>
      <c r="V36">
        <v>0</v>
      </c>
      <c r="W36">
        <v>0</v>
      </c>
      <c r="X36">
        <v>0</v>
      </c>
      <c r="Y36">
        <v>9.3594008998554301E-4</v>
      </c>
      <c r="Z36">
        <v>-4.6306686104169402E-3</v>
      </c>
      <c r="AA36">
        <v>-2.8043694443535801E-3</v>
      </c>
      <c r="AB36">
        <v>-2.3119643565716599E-3</v>
      </c>
      <c r="AC36">
        <v>-2.20769742803605E-3</v>
      </c>
      <c r="AD36">
        <v>-3.9997617341413997E-3</v>
      </c>
      <c r="AE36">
        <v>0.52668366506882702</v>
      </c>
      <c r="AF36">
        <v>-1.11495631131344</v>
      </c>
      <c r="AH36" s="20">
        <f t="shared" si="2"/>
        <v>-1.6176703837879013E-2</v>
      </c>
      <c r="AI36" s="20">
        <f t="shared" si="10"/>
        <v>9.2667335642132972E-7</v>
      </c>
      <c r="AJ36" s="20">
        <f t="shared" si="13"/>
        <v>-4.6306686104169402E-3</v>
      </c>
      <c r="AK36" s="20">
        <f t="shared" si="13"/>
        <v>-2.8043694443535801E-3</v>
      </c>
      <c r="AL36" s="20">
        <f t="shared" si="13"/>
        <v>-2.3119643565716599E-3</v>
      </c>
      <c r="AM36" s="20">
        <f t="shared" si="13"/>
        <v>-2.20769742803605E-3</v>
      </c>
      <c r="AN36" s="20">
        <f t="shared" si="13"/>
        <v>-3.9997617341413997E-3</v>
      </c>
      <c r="AR36" s="22">
        <f t="shared" si="1"/>
        <v>42277</v>
      </c>
      <c r="AS36" s="20">
        <f t="shared" si="3"/>
        <v>-2.4598252452537599</v>
      </c>
      <c r="AT36" s="20">
        <f t="shared" si="11"/>
        <v>-1.2934065207516013E-2</v>
      </c>
      <c r="AU36" s="20">
        <f t="shared" si="4"/>
        <v>-1.5953534900163206E-2</v>
      </c>
      <c r="AV36" s="20">
        <f t="shared" si="14"/>
        <v>9.2667335642132972E-7</v>
      </c>
      <c r="AW36" s="20">
        <f t="shared" si="14"/>
        <v>-4.6306686104169402E-3</v>
      </c>
      <c r="AX36" s="20">
        <f t="shared" si="14"/>
        <v>-2.8043694443535801E-3</v>
      </c>
      <c r="AY36" s="20">
        <f t="shared" si="14"/>
        <v>-2.3119643565716599E-3</v>
      </c>
      <c r="AZ36" s="20">
        <f t="shared" si="14"/>
        <v>-2.20769742803605E-3</v>
      </c>
      <c r="BA36" s="20">
        <f t="shared" si="14"/>
        <v>-3.9997617341413997E-3</v>
      </c>
      <c r="BB36" s="20">
        <f t="shared" si="12"/>
        <v>-2.8887600107679219E-2</v>
      </c>
      <c r="BC36" s="22">
        <f t="shared" si="6"/>
        <v>42277</v>
      </c>
      <c r="BD36" s="20">
        <f t="shared" si="8"/>
        <v>-1.2934065207516013E-2</v>
      </c>
      <c r="BE36" s="20">
        <f t="shared" si="9"/>
        <v>-1.5953534900163206E-2</v>
      </c>
    </row>
    <row r="37" spans="1:71" ht="15">
      <c r="A37" s="1">
        <v>42369</v>
      </c>
      <c r="B37">
        <v>2.77558728756233E-4</v>
      </c>
      <c r="C37">
        <v>-3.4426494668560099E-3</v>
      </c>
      <c r="D37">
        <v>-3.1529823256493103E-2</v>
      </c>
      <c r="E37">
        <v>-6.97858733079703E-3</v>
      </c>
      <c r="F37">
        <v>-0.53256417597277095</v>
      </c>
      <c r="G37">
        <v>3.5995047155701301E-2</v>
      </c>
      <c r="H37">
        <v>-6.7607806151226402E-4</v>
      </c>
      <c r="I37">
        <v>-0.102381679810803</v>
      </c>
      <c r="J37">
        <v>3.8620026707292199E-2</v>
      </c>
      <c r="K37">
        <v>-1.5575687879743E-2</v>
      </c>
      <c r="L37">
        <v>-2.8646115426966801E-3</v>
      </c>
      <c r="M37">
        <v>0</v>
      </c>
      <c r="N37">
        <v>0</v>
      </c>
      <c r="O37">
        <v>-6.0699335106140201E-2</v>
      </c>
      <c r="P37">
        <v>0</v>
      </c>
      <c r="Q37">
        <v>-9.8603770767757802E-3</v>
      </c>
      <c r="R37">
        <v>0</v>
      </c>
      <c r="S37">
        <v>0</v>
      </c>
      <c r="T37">
        <v>-0.63336645802118896</v>
      </c>
      <c r="U37">
        <v>0</v>
      </c>
      <c r="V37">
        <v>0</v>
      </c>
      <c r="W37">
        <v>0</v>
      </c>
      <c r="X37">
        <v>0</v>
      </c>
      <c r="Y37">
        <v>8.01601169131416E-4</v>
      </c>
      <c r="Z37">
        <v>-4.03302577131059E-3</v>
      </c>
      <c r="AA37">
        <v>-2.4072308889788699E-3</v>
      </c>
      <c r="AB37">
        <v>-1.94356232531278E-3</v>
      </c>
      <c r="AC37">
        <v>-1.9154290214373701E-3</v>
      </c>
      <c r="AD37">
        <v>-4.1635027349662401E-3</v>
      </c>
      <c r="AE37">
        <v>0.52360353318736597</v>
      </c>
      <c r="AF37">
        <v>-0.83231180973102303</v>
      </c>
      <c r="AH37" s="20">
        <f t="shared" si="2"/>
        <v>-1.4782102722302898E-2</v>
      </c>
      <c r="AI37" s="20">
        <f t="shared" si="10"/>
        <v>7.9366452389249106E-7</v>
      </c>
      <c r="AJ37" s="20">
        <f t="shared" si="13"/>
        <v>-4.03302577131059E-3</v>
      </c>
      <c r="AK37" s="20">
        <f t="shared" si="13"/>
        <v>-2.4072308889788699E-3</v>
      </c>
      <c r="AL37" s="20">
        <f t="shared" si="13"/>
        <v>-1.94356232531278E-3</v>
      </c>
      <c r="AM37" s="20">
        <f t="shared" si="13"/>
        <v>-1.9154290214373701E-3</v>
      </c>
      <c r="AN37" s="20">
        <f t="shared" si="13"/>
        <v>-4.1635027349662401E-3</v>
      </c>
      <c r="AR37" s="22">
        <f t="shared" si="1"/>
        <v>42369</v>
      </c>
      <c r="AS37" s="20">
        <f t="shared" si="3"/>
        <v>-1.3292472389240921</v>
      </c>
      <c r="AT37" s="20">
        <f t="shared" si="11"/>
        <v>-1.1539464091939898E-2</v>
      </c>
      <c r="AU37" s="20">
        <f t="shared" si="4"/>
        <v>-1.4461957077481958E-2</v>
      </c>
      <c r="AV37" s="20">
        <f t="shared" si="14"/>
        <v>7.9366452389249106E-7</v>
      </c>
      <c r="AW37" s="20">
        <f t="shared" si="14"/>
        <v>-4.03302577131059E-3</v>
      </c>
      <c r="AX37" s="20">
        <f t="shared" si="14"/>
        <v>-2.4072308889788699E-3</v>
      </c>
      <c r="AY37" s="20">
        <f t="shared" si="14"/>
        <v>-1.94356232531278E-3</v>
      </c>
      <c r="AZ37" s="20">
        <f t="shared" si="14"/>
        <v>-1.9154290214373701E-3</v>
      </c>
      <c r="BA37" s="20">
        <f t="shared" si="14"/>
        <v>-4.1635027349662401E-3</v>
      </c>
      <c r="BB37" s="20">
        <f t="shared" si="12"/>
        <v>-2.6001421169421855E-2</v>
      </c>
      <c r="BC37" s="22">
        <f t="shared" si="6"/>
        <v>42369</v>
      </c>
      <c r="BD37" s="20">
        <f t="shared" si="8"/>
        <v>-1.1539464091939898E-2</v>
      </c>
      <c r="BE37" s="20">
        <f t="shared" si="9"/>
        <v>-1.4461957077481958E-2</v>
      </c>
    </row>
    <row r="38" spans="1:71" ht="15">
      <c r="A38" s="1">
        <v>42460</v>
      </c>
      <c r="B38">
        <v>1.9657930916405699E-4</v>
      </c>
      <c r="C38">
        <v>-2.9770017667463101E-3</v>
      </c>
      <c r="D38">
        <v>-3.4408507329986002E-2</v>
      </c>
      <c r="E38">
        <v>-5.87602373193218E-3</v>
      </c>
      <c r="F38">
        <v>-0.54715847657606997</v>
      </c>
      <c r="G38">
        <v>3.8439618958685501E-2</v>
      </c>
      <c r="H38">
        <v>-6.0813673817827697E-4</v>
      </c>
      <c r="I38">
        <v>-0.27665356712030997</v>
      </c>
      <c r="J38">
        <v>3.56214909696062E-2</v>
      </c>
      <c r="K38">
        <v>-1.3408439655338E-2</v>
      </c>
      <c r="L38">
        <v>-3.2903786750359998E-3</v>
      </c>
      <c r="M38">
        <v>0</v>
      </c>
      <c r="N38">
        <v>0</v>
      </c>
      <c r="O38">
        <v>-0.106277251395792</v>
      </c>
      <c r="P38">
        <v>0</v>
      </c>
      <c r="Q38">
        <v>-6.3142911694735702E-3</v>
      </c>
      <c r="R38">
        <v>0</v>
      </c>
      <c r="S38">
        <v>0</v>
      </c>
      <c r="T38">
        <v>-0.59889638544065005</v>
      </c>
      <c r="U38">
        <v>0</v>
      </c>
      <c r="V38">
        <v>0</v>
      </c>
      <c r="W38">
        <v>0</v>
      </c>
      <c r="X38">
        <v>0</v>
      </c>
      <c r="Y38">
        <v>1.8800212704395101E-4</v>
      </c>
      <c r="Z38">
        <v>-3.65675188103153E-3</v>
      </c>
      <c r="AA38">
        <v>-2.2797504049543102E-3</v>
      </c>
      <c r="AB38">
        <v>-1.8820536236918699E-3</v>
      </c>
      <c r="AC38">
        <v>-1.9566168279805301E-3</v>
      </c>
      <c r="AD38">
        <v>-4.2402122693130304E-3</v>
      </c>
      <c r="AE38">
        <v>0.52055246491142704</v>
      </c>
      <c r="AF38">
        <v>-1.0342814788427901</v>
      </c>
      <c r="AH38" s="20">
        <f t="shared" si="2"/>
        <v>-1.3222317549564488E-2</v>
      </c>
      <c r="AI38" s="20">
        <f t="shared" si="10"/>
        <v>1.8614071984549604E-7</v>
      </c>
      <c r="AJ38" s="20">
        <f t="shared" si="13"/>
        <v>-3.65675188103153E-3</v>
      </c>
      <c r="AK38" s="20">
        <f t="shared" si="13"/>
        <v>-2.2797504049543102E-3</v>
      </c>
      <c r="AL38" s="20">
        <f t="shared" si="13"/>
        <v>-1.8820536236918699E-3</v>
      </c>
      <c r="AM38" s="20">
        <f t="shared" si="13"/>
        <v>-1.9566168279805301E-3</v>
      </c>
      <c r="AN38" s="20">
        <f t="shared" si="13"/>
        <v>-4.2402122693130304E-3</v>
      </c>
      <c r="AR38" s="22">
        <f t="shared" si="1"/>
        <v>42460</v>
      </c>
      <c r="AS38" s="20">
        <f t="shared" si="3"/>
        <v>-2.1371259153711604</v>
      </c>
      <c r="AT38" s="20">
        <f t="shared" si="11"/>
        <v>-9.979678919201488E-3</v>
      </c>
      <c r="AU38" s="20">
        <f t="shared" si="4"/>
        <v>-1.4015198866251424E-2</v>
      </c>
      <c r="AV38" s="20">
        <f t="shared" si="14"/>
        <v>1.8614071984549604E-7</v>
      </c>
      <c r="AW38" s="20">
        <f t="shared" si="14"/>
        <v>-3.65675188103153E-3</v>
      </c>
      <c r="AX38" s="20">
        <f t="shared" si="14"/>
        <v>-2.2797504049543102E-3</v>
      </c>
      <c r="AY38" s="20">
        <f t="shared" si="14"/>
        <v>-1.8820536236918699E-3</v>
      </c>
      <c r="AZ38" s="20">
        <f t="shared" si="14"/>
        <v>-1.9566168279805301E-3</v>
      </c>
      <c r="BA38" s="20">
        <f t="shared" si="14"/>
        <v>-4.2402122693130304E-3</v>
      </c>
      <c r="BB38" s="20">
        <f t="shared" si="12"/>
        <v>-2.3994877785452912E-2</v>
      </c>
      <c r="BC38" s="22">
        <f t="shared" si="6"/>
        <v>42460</v>
      </c>
      <c r="BD38" s="20">
        <f t="shared" si="8"/>
        <v>-9.979678919201488E-3</v>
      </c>
      <c r="BE38" s="20">
        <f t="shared" si="9"/>
        <v>-1.4015198866251424E-2</v>
      </c>
    </row>
    <row r="39" spans="1:71" ht="15">
      <c r="A39" s="1">
        <v>42551</v>
      </c>
      <c r="B39">
        <v>1.20076085408094E-4</v>
      </c>
      <c r="C39">
        <v>-2.46265938237399E-3</v>
      </c>
      <c r="D39">
        <v>-1.5221834383294299E-2</v>
      </c>
      <c r="E39">
        <v>-5.1055766306373701E-3</v>
      </c>
      <c r="F39">
        <v>-0.55508797259486897</v>
      </c>
      <c r="G39">
        <v>3.7972889401483002E-2</v>
      </c>
      <c r="H39">
        <v>-6.3430519685603304E-4</v>
      </c>
      <c r="I39">
        <v>-0.42661902684452102</v>
      </c>
      <c r="J39">
        <v>3.7138779513878797E-2</v>
      </c>
      <c r="K39">
        <v>-1.13365917145058E-2</v>
      </c>
      <c r="L39">
        <v>-3.69651581169083E-3</v>
      </c>
      <c r="M39">
        <v>0</v>
      </c>
      <c r="N39">
        <v>0</v>
      </c>
      <c r="O39">
        <v>-0.12906052198805501</v>
      </c>
      <c r="P39">
        <v>0</v>
      </c>
      <c r="Q39">
        <v>-5.4939437408085797E-3</v>
      </c>
      <c r="R39">
        <v>0</v>
      </c>
      <c r="S39">
        <v>0</v>
      </c>
      <c r="T39">
        <v>-1.03479253661431</v>
      </c>
      <c r="U39">
        <v>0</v>
      </c>
      <c r="V39">
        <v>0</v>
      </c>
      <c r="W39">
        <v>0</v>
      </c>
      <c r="X39">
        <v>0</v>
      </c>
      <c r="Y39">
        <v>-6.7513677430852605E-4</v>
      </c>
      <c r="Z39">
        <v>-3.2760133784948101E-3</v>
      </c>
      <c r="AA39">
        <v>-2.1552971141480799E-3</v>
      </c>
      <c r="AB39">
        <v>-1.7675625868407399E-3</v>
      </c>
      <c r="AC39">
        <v>-1.91622538406877E-3</v>
      </c>
      <c r="AD39">
        <v>-4.1756075881638202E-3</v>
      </c>
      <c r="AE39">
        <v>0.517530164391244</v>
      </c>
      <c r="AF39">
        <v>-1.6377724956178701</v>
      </c>
      <c r="AH39" s="20">
        <f t="shared" si="2"/>
        <v>-1.2004977121071242E-2</v>
      </c>
      <c r="AI39" s="20">
        <f t="shared" si="10"/>
        <v>-6.6845225179061986E-7</v>
      </c>
      <c r="AJ39" s="20">
        <f t="shared" si="13"/>
        <v>-3.2760133784948101E-3</v>
      </c>
      <c r="AK39" s="20">
        <f t="shared" si="13"/>
        <v>-2.1552971141480799E-3</v>
      </c>
      <c r="AL39" s="20">
        <f t="shared" si="13"/>
        <v>-1.7675625868407399E-3</v>
      </c>
      <c r="AM39" s="20">
        <f t="shared" si="13"/>
        <v>-1.91622538406877E-3</v>
      </c>
      <c r="AN39" s="20">
        <f t="shared" si="13"/>
        <v>-4.1756075881638202E-3</v>
      </c>
      <c r="AR39" s="22">
        <f t="shared" si="1"/>
        <v>42551</v>
      </c>
      <c r="AS39" s="20">
        <f t="shared" si="3"/>
        <v>-4.5510899824714803</v>
      </c>
      <c r="AT39" s="20">
        <f t="shared" si="11"/>
        <v>-8.7623384907082411E-3</v>
      </c>
      <c r="AU39" s="20">
        <f t="shared" si="4"/>
        <v>-1.3291374503968011E-2</v>
      </c>
      <c r="AV39" s="20">
        <f t="shared" si="14"/>
        <v>-6.6845225179061986E-7</v>
      </c>
      <c r="AW39" s="20">
        <f t="shared" si="14"/>
        <v>-3.2760133784948101E-3</v>
      </c>
      <c r="AX39" s="20">
        <f t="shared" si="14"/>
        <v>-2.1552971141480799E-3</v>
      </c>
      <c r="AY39" s="20">
        <f t="shared" si="14"/>
        <v>-1.7675625868407399E-3</v>
      </c>
      <c r="AZ39" s="20">
        <f t="shared" si="14"/>
        <v>-1.91622538406877E-3</v>
      </c>
      <c r="BA39" s="20">
        <f t="shared" si="14"/>
        <v>-4.1756075881638202E-3</v>
      </c>
      <c r="BB39" s="20">
        <f t="shared" si="12"/>
        <v>-2.2053712994676254E-2</v>
      </c>
      <c r="BC39" s="22">
        <f t="shared" si="6"/>
        <v>42551</v>
      </c>
      <c r="BD39" s="20">
        <f t="shared" si="8"/>
        <v>-8.7623384907082411E-3</v>
      </c>
      <c r="BE39" s="20">
        <f t="shared" si="9"/>
        <v>-1.3291374503968011E-2</v>
      </c>
    </row>
    <row r="40" spans="1:71" ht="15">
      <c r="A40" s="1">
        <v>42643</v>
      </c>
      <c r="B40" s="16">
        <v>7.4353204704280502E-5</v>
      </c>
      <c r="C40">
        <v>-2.0535445885538901E-3</v>
      </c>
      <c r="D40">
        <v>2.5271788465897E-3</v>
      </c>
      <c r="E40">
        <v>-4.8213244184469499E-3</v>
      </c>
      <c r="F40">
        <v>-0.56546411567285304</v>
      </c>
      <c r="G40">
        <v>3.8040543392470198E-2</v>
      </c>
      <c r="H40">
        <v>-6.5905858893655601E-4</v>
      </c>
      <c r="I40">
        <v>-0.254640703512587</v>
      </c>
      <c r="J40">
        <v>3.6318865607176599E-2</v>
      </c>
      <c r="K40">
        <v>-9.8646417105885398E-3</v>
      </c>
      <c r="L40">
        <v>-3.9638812614040102E-3</v>
      </c>
      <c r="M40">
        <v>0</v>
      </c>
      <c r="N40">
        <v>0</v>
      </c>
      <c r="O40">
        <v>-0.14891815938578001</v>
      </c>
      <c r="P40">
        <v>0</v>
      </c>
      <c r="Q40">
        <v>-7.0337130425368599E-3</v>
      </c>
      <c r="R40">
        <v>0</v>
      </c>
      <c r="S40">
        <v>0</v>
      </c>
      <c r="T40">
        <v>-0.67501082421012004</v>
      </c>
      <c r="U40">
        <v>0</v>
      </c>
      <c r="V40">
        <v>0</v>
      </c>
      <c r="W40">
        <v>0</v>
      </c>
      <c r="X40">
        <v>0</v>
      </c>
      <c r="Y40">
        <v>-1.40359599773987E-3</v>
      </c>
      <c r="Z40">
        <v>-2.78845482483136E-3</v>
      </c>
      <c r="AA40">
        <v>-1.9608054790176601E-3</v>
      </c>
      <c r="AB40">
        <v>-1.58362437432391E-3</v>
      </c>
      <c r="AC40">
        <v>-1.7674596840877501E-3</v>
      </c>
      <c r="AD40">
        <v>-3.90011744341167E-3</v>
      </c>
      <c r="AE40">
        <v>0.51453633891267403</v>
      </c>
      <c r="AF40">
        <v>-1.11495631131344</v>
      </c>
      <c r="AH40" s="20">
        <f t="shared" si="2"/>
        <v>-1.1254201748351012E-2</v>
      </c>
      <c r="AI40" s="20">
        <f t="shared" si="10"/>
        <v>-1.3896990076632377E-6</v>
      </c>
      <c r="AJ40" s="20">
        <f t="shared" si="13"/>
        <v>-2.78845482483136E-3</v>
      </c>
      <c r="AK40" s="20">
        <f t="shared" si="13"/>
        <v>-1.9608054790176601E-3</v>
      </c>
      <c r="AL40" s="20">
        <f t="shared" si="13"/>
        <v>-1.58362437432391E-3</v>
      </c>
      <c r="AM40" s="20">
        <f t="shared" si="13"/>
        <v>-1.7674596840877501E-3</v>
      </c>
      <c r="AN40" s="20">
        <f t="shared" si="13"/>
        <v>-3.90011744341167E-3</v>
      </c>
      <c r="AR40" s="22">
        <f t="shared" si="1"/>
        <v>42643</v>
      </c>
      <c r="AS40" s="20">
        <f t="shared" si="3"/>
        <v>-2.4598252452537599</v>
      </c>
      <c r="AT40" s="20">
        <f t="shared" si="11"/>
        <v>-8.011563117988011E-3</v>
      </c>
      <c r="AU40" s="20">
        <f t="shared" si="4"/>
        <v>-1.2001851504680014E-2</v>
      </c>
      <c r="AV40" s="20">
        <f t="shared" si="14"/>
        <v>-1.3896990076632377E-6</v>
      </c>
      <c r="AW40" s="20">
        <f t="shared" si="14"/>
        <v>-2.78845482483136E-3</v>
      </c>
      <c r="AX40" s="20">
        <f t="shared" si="14"/>
        <v>-1.9608054790176601E-3</v>
      </c>
      <c r="AY40" s="20">
        <f t="shared" si="14"/>
        <v>-1.58362437432391E-3</v>
      </c>
      <c r="AZ40" s="20">
        <f t="shared" si="14"/>
        <v>-1.7674596840877501E-3</v>
      </c>
      <c r="BA40" s="20">
        <f t="shared" si="14"/>
        <v>-3.90011744341167E-3</v>
      </c>
      <c r="BB40" s="20">
        <f t="shared" si="12"/>
        <v>-2.0013414622668025E-2</v>
      </c>
      <c r="BC40" s="22">
        <f t="shared" si="6"/>
        <v>42643</v>
      </c>
      <c r="BD40" s="20">
        <f t="shared" si="8"/>
        <v>-8.011563117988011E-3</v>
      </c>
      <c r="BE40" s="20">
        <f t="shared" si="9"/>
        <v>-1.2001851504680014E-2</v>
      </c>
    </row>
    <row r="41" spans="1:71" ht="15">
      <c r="A41" s="1">
        <v>42735</v>
      </c>
      <c r="B41" s="16">
        <v>6.1443480547929101E-5</v>
      </c>
      <c r="C41">
        <v>-1.5877137221176299E-3</v>
      </c>
      <c r="D41">
        <v>2.3368445233584698E-2</v>
      </c>
      <c r="E41">
        <v>-4.1477645376319901E-3</v>
      </c>
      <c r="F41">
        <v>-0.56620919932851499</v>
      </c>
      <c r="G41">
        <v>3.7906812217358699E-2</v>
      </c>
      <c r="H41">
        <v>-6.3953890380163904E-4</v>
      </c>
      <c r="I41">
        <v>-0.26311212708655102</v>
      </c>
      <c r="J41">
        <v>2.7933794926981999E-2</v>
      </c>
      <c r="K41">
        <v>-7.67414289370993E-3</v>
      </c>
      <c r="L41">
        <v>-4.3230165431284899E-3</v>
      </c>
      <c r="M41">
        <v>0</v>
      </c>
      <c r="N41">
        <v>0</v>
      </c>
      <c r="O41">
        <v>-0.16793784822136601</v>
      </c>
      <c r="P41">
        <v>0</v>
      </c>
      <c r="Q41">
        <v>-1.0434830044636601E-2</v>
      </c>
      <c r="R41">
        <v>0</v>
      </c>
      <c r="S41">
        <v>0</v>
      </c>
      <c r="T41">
        <v>-0.17775427339488101</v>
      </c>
      <c r="U41">
        <v>0</v>
      </c>
      <c r="V41">
        <v>0</v>
      </c>
      <c r="W41">
        <v>0</v>
      </c>
      <c r="X41">
        <v>0</v>
      </c>
      <c r="Y41">
        <v>-2.08248661224264E-3</v>
      </c>
      <c r="Z41">
        <v>-2.4772856682231301E-3</v>
      </c>
      <c r="AA41">
        <v>-1.9116313402123199E-3</v>
      </c>
      <c r="AB41">
        <v>-1.5767751275208501E-3</v>
      </c>
      <c r="AC41">
        <v>-1.7807451290208201E-3</v>
      </c>
      <c r="AD41">
        <v>-3.6175946225514002E-3</v>
      </c>
      <c r="AE41">
        <v>0.51157069886071904</v>
      </c>
      <c r="AF41">
        <v>-0.62993779707238795</v>
      </c>
      <c r="AH41" s="20">
        <f t="shared" si="2"/>
        <v>-9.7358046398301444E-3</v>
      </c>
      <c r="AI41" s="20">
        <f t="shared" si="10"/>
        <v>-2.061867932913505E-6</v>
      </c>
      <c r="AJ41" s="20">
        <f t="shared" si="13"/>
        <v>-2.4772856682231301E-3</v>
      </c>
      <c r="AK41" s="20">
        <f t="shared" si="13"/>
        <v>-1.9116313402123199E-3</v>
      </c>
      <c r="AL41" s="20">
        <f t="shared" si="13"/>
        <v>-1.5767751275208501E-3</v>
      </c>
      <c r="AM41" s="20">
        <f t="shared" si="13"/>
        <v>-1.7807451290208201E-3</v>
      </c>
      <c r="AN41" s="20">
        <f t="shared" si="13"/>
        <v>-3.6175946225514002E-3</v>
      </c>
      <c r="AR41" s="22">
        <f t="shared" si="1"/>
        <v>42735</v>
      </c>
      <c r="AS41" s="20">
        <f t="shared" si="3"/>
        <v>-0.5197511882895518</v>
      </c>
      <c r="AT41" s="20">
        <f t="shared" si="11"/>
        <v>-6.493166009467144E-3</v>
      </c>
      <c r="AU41" s="20">
        <f t="shared" si="4"/>
        <v>-1.1366093755461434E-2</v>
      </c>
      <c r="AV41" s="20">
        <f t="shared" si="14"/>
        <v>-2.061867932913505E-6</v>
      </c>
      <c r="AW41" s="20">
        <f t="shared" si="14"/>
        <v>-2.4772856682231301E-3</v>
      </c>
      <c r="AX41" s="20">
        <f t="shared" si="14"/>
        <v>-1.9116313402123199E-3</v>
      </c>
      <c r="AY41" s="20">
        <f t="shared" si="14"/>
        <v>-1.5767751275208501E-3</v>
      </c>
      <c r="AZ41" s="20">
        <f t="shared" si="14"/>
        <v>-1.7807451290208201E-3</v>
      </c>
      <c r="BA41" s="20">
        <f t="shared" si="14"/>
        <v>-3.6175946225514002E-3</v>
      </c>
      <c r="BB41" s="20">
        <f t="shared" si="12"/>
        <v>-1.7859259764928578E-2</v>
      </c>
      <c r="BC41" s="22">
        <f t="shared" si="6"/>
        <v>42735</v>
      </c>
      <c r="BD41" s="20">
        <f t="shared" si="8"/>
        <v>-6.493166009467144E-3</v>
      </c>
      <c r="BE41" s="20">
        <f t="shared" si="9"/>
        <v>-1.1366093755461434E-2</v>
      </c>
    </row>
    <row r="42" spans="1:71" ht="15">
      <c r="A42" s="1">
        <v>42825</v>
      </c>
      <c r="B42" s="16">
        <v>3.1463466210190902E-5</v>
      </c>
      <c r="C42">
        <v>-1.2412795164618001E-3</v>
      </c>
      <c r="D42">
        <v>3.8791520855840901E-2</v>
      </c>
      <c r="E42">
        <v>-3.63291523055586E-3</v>
      </c>
      <c r="F42">
        <v>-0.56555648749890797</v>
      </c>
      <c r="G42">
        <v>3.8126179269703998E-2</v>
      </c>
      <c r="H42">
        <v>-5.9803092140597804E-4</v>
      </c>
      <c r="I42">
        <v>-0.22555247877020701</v>
      </c>
      <c r="J42">
        <v>1.9908154576731001E-2</v>
      </c>
      <c r="K42">
        <v>-5.7544440811518804E-3</v>
      </c>
      <c r="L42">
        <v>-4.6049103298528796E-3</v>
      </c>
      <c r="M42">
        <v>0</v>
      </c>
      <c r="N42">
        <v>0</v>
      </c>
      <c r="O42">
        <v>-0.18303882796045701</v>
      </c>
      <c r="P42">
        <v>0</v>
      </c>
      <c r="Q42">
        <v>-1.2282026726218E-2</v>
      </c>
      <c r="R42">
        <v>0</v>
      </c>
      <c r="S42">
        <v>0</v>
      </c>
      <c r="T42">
        <v>-0.44585406955777102</v>
      </c>
      <c r="U42">
        <v>0</v>
      </c>
      <c r="V42">
        <v>0</v>
      </c>
      <c r="W42">
        <v>0</v>
      </c>
      <c r="X42">
        <v>0</v>
      </c>
      <c r="Y42">
        <v>-2.5598395516079802E-3</v>
      </c>
      <c r="Z42">
        <v>-2.1338423016881102E-3</v>
      </c>
      <c r="AA42">
        <v>-1.7995186972319299E-3</v>
      </c>
      <c r="AB42">
        <v>-1.51735850278944E-3</v>
      </c>
      <c r="AC42">
        <v>-1.7277421394345999E-3</v>
      </c>
      <c r="AD42">
        <v>-3.3046192269514602E-3</v>
      </c>
      <c r="AE42">
        <v>0.50863295768226402</v>
      </c>
      <c r="AF42">
        <v>-0.87273806516179298</v>
      </c>
      <c r="AH42" s="20">
        <f t="shared" si="2"/>
        <v>-8.2886852372437807E-3</v>
      </c>
      <c r="AI42" s="20">
        <f t="shared" si="10"/>
        <v>-2.5344946055524555E-6</v>
      </c>
      <c r="AJ42" s="20">
        <f t="shared" si="13"/>
        <v>-2.1338423016881102E-3</v>
      </c>
      <c r="AK42" s="20">
        <f t="shared" si="13"/>
        <v>-1.7995186972319299E-3</v>
      </c>
      <c r="AL42" s="20">
        <f t="shared" si="13"/>
        <v>-1.51735850278944E-3</v>
      </c>
      <c r="AM42" s="20">
        <f t="shared" si="13"/>
        <v>-1.7277421394345999E-3</v>
      </c>
      <c r="AN42" s="20">
        <f t="shared" si="13"/>
        <v>-3.3046192269514602E-3</v>
      </c>
      <c r="AR42" s="22">
        <f t="shared" si="1"/>
        <v>42825</v>
      </c>
      <c r="AS42" s="20">
        <f t="shared" si="3"/>
        <v>-1.4909522606471719</v>
      </c>
      <c r="AT42" s="20">
        <f t="shared" si="11"/>
        <v>-5.0460466068807802E-3</v>
      </c>
      <c r="AU42" s="20">
        <f t="shared" si="4"/>
        <v>-1.0485615362701093E-2</v>
      </c>
      <c r="AV42" s="20">
        <f t="shared" si="14"/>
        <v>-2.5344946055524555E-6</v>
      </c>
      <c r="AW42" s="20">
        <f t="shared" si="14"/>
        <v>-2.1338423016881102E-3</v>
      </c>
      <c r="AX42" s="20">
        <f t="shared" si="14"/>
        <v>-1.7995186972319299E-3</v>
      </c>
      <c r="AY42" s="20">
        <f t="shared" si="14"/>
        <v>-1.51735850278944E-3</v>
      </c>
      <c r="AZ42" s="20">
        <f t="shared" si="14"/>
        <v>-1.7277421394345999E-3</v>
      </c>
      <c r="BA42" s="20">
        <f t="shared" si="14"/>
        <v>-3.3046192269514602E-3</v>
      </c>
      <c r="BB42" s="20">
        <f t="shared" si="12"/>
        <v>-1.5531661969581874E-2</v>
      </c>
      <c r="BC42" s="22">
        <f t="shared" si="6"/>
        <v>42825</v>
      </c>
      <c r="BD42" s="20">
        <f t="shared" si="8"/>
        <v>-5.0460466068807802E-3</v>
      </c>
      <c r="BE42" s="20">
        <f t="shared" si="9"/>
        <v>-1.0485615362701093E-2</v>
      </c>
    </row>
    <row r="43" spans="1:71" ht="15">
      <c r="A43" s="1">
        <v>42916</v>
      </c>
      <c r="B43" s="16">
        <v>5.3199876726139897E-6</v>
      </c>
      <c r="C43">
        <v>-1.0301533942547101E-3</v>
      </c>
      <c r="D43">
        <v>3.2597271476419998E-2</v>
      </c>
      <c r="E43">
        <v>-2.8853248953519799E-3</v>
      </c>
      <c r="F43">
        <v>-0.56527204728421498</v>
      </c>
      <c r="G43">
        <v>3.8814754556337698E-2</v>
      </c>
      <c r="H43">
        <v>-5.6728842773301404E-4</v>
      </c>
      <c r="I43">
        <v>-5.3637112713966699E-2</v>
      </c>
      <c r="J43">
        <v>1.8978404901504001E-2</v>
      </c>
      <c r="K43">
        <v>-4.1036412139483502E-3</v>
      </c>
      <c r="L43">
        <v>-4.8006218188012496E-3</v>
      </c>
      <c r="M43">
        <v>0</v>
      </c>
      <c r="N43">
        <v>0</v>
      </c>
      <c r="O43">
        <v>-0.189202286604572</v>
      </c>
      <c r="P43">
        <v>0</v>
      </c>
      <c r="Q43">
        <v>-1.33276314128294E-2</v>
      </c>
      <c r="R43">
        <v>0</v>
      </c>
      <c r="S43">
        <v>0</v>
      </c>
      <c r="T43">
        <v>-0.32529718635326799</v>
      </c>
      <c r="U43">
        <v>0</v>
      </c>
      <c r="V43">
        <v>0</v>
      </c>
      <c r="W43">
        <v>0</v>
      </c>
      <c r="X43">
        <v>0</v>
      </c>
      <c r="Y43">
        <v>-2.84997880090065E-3</v>
      </c>
      <c r="Z43">
        <v>-1.7886065766359301E-3</v>
      </c>
      <c r="AA43">
        <v>-1.65379211517491E-3</v>
      </c>
      <c r="AB43">
        <v>-1.44949948504002E-3</v>
      </c>
      <c r="AC43">
        <v>-1.6532698996041199E-3</v>
      </c>
      <c r="AD43">
        <v>-2.9821865996648698E-3</v>
      </c>
      <c r="AE43">
        <v>0.50572283185090705</v>
      </c>
      <c r="AF43">
        <v>-0.58941440210788998</v>
      </c>
      <c r="AH43" s="20">
        <f t="shared" si="2"/>
        <v>-6.9251202268399937E-3</v>
      </c>
      <c r="AI43" s="20">
        <f t="shared" si="10"/>
        <v>-2.8217611890105447E-6</v>
      </c>
      <c r="AJ43" s="20">
        <f t="shared" si="13"/>
        <v>-1.7886065766359301E-3</v>
      </c>
      <c r="AK43" s="20">
        <f t="shared" si="13"/>
        <v>-1.65379211517491E-3</v>
      </c>
      <c r="AL43" s="20">
        <f t="shared" si="13"/>
        <v>-1.44949948504002E-3</v>
      </c>
      <c r="AM43" s="20">
        <f t="shared" si="13"/>
        <v>-1.6532698996041199E-3</v>
      </c>
      <c r="AN43" s="20">
        <f t="shared" si="13"/>
        <v>-2.9821865996648698E-3</v>
      </c>
      <c r="AR43" s="22">
        <f t="shared" si="1"/>
        <v>42916</v>
      </c>
      <c r="AS43" s="20">
        <f t="shared" si="3"/>
        <v>-0.35765760843155991</v>
      </c>
      <c r="AT43" s="20">
        <f t="shared" si="11"/>
        <v>-3.6824815964769937E-3</v>
      </c>
      <c r="AU43" s="20">
        <f t="shared" si="4"/>
        <v>-9.5301764373088606E-3</v>
      </c>
      <c r="AV43" s="20">
        <f t="shared" si="14"/>
        <v>-2.8217611890105447E-6</v>
      </c>
      <c r="AW43" s="20">
        <f t="shared" si="14"/>
        <v>-1.7886065766359301E-3</v>
      </c>
      <c r="AX43" s="20">
        <f t="shared" si="14"/>
        <v>-1.65379211517491E-3</v>
      </c>
      <c r="AY43" s="20">
        <f t="shared" si="14"/>
        <v>-1.44949948504002E-3</v>
      </c>
      <c r="AZ43" s="20">
        <f t="shared" si="14"/>
        <v>-1.6532698996041199E-3</v>
      </c>
      <c r="BA43" s="20">
        <f t="shared" si="14"/>
        <v>-2.9821865996648698E-3</v>
      </c>
      <c r="BB43" s="20">
        <f t="shared" si="12"/>
        <v>-1.3212658033785855E-2</v>
      </c>
      <c r="BC43" s="22">
        <f t="shared" si="6"/>
        <v>42916</v>
      </c>
      <c r="BD43" s="20">
        <f t="shared" si="8"/>
        <v>-3.6824815964769937E-3</v>
      </c>
      <c r="BE43" s="20">
        <f t="shared" si="9"/>
        <v>-9.5301764373088606E-3</v>
      </c>
    </row>
    <row r="44" spans="1:71" ht="15">
      <c r="A44" s="1">
        <v>43008</v>
      </c>
      <c r="B44" s="16">
        <v>-8.84696838454601E-5</v>
      </c>
      <c r="C44">
        <v>-9.0627217399496997E-4</v>
      </c>
      <c r="D44">
        <v>2.7192456039504199E-2</v>
      </c>
      <c r="E44">
        <v>-2.06673066225349E-3</v>
      </c>
      <c r="F44">
        <v>-0.55761918129378896</v>
      </c>
      <c r="G44">
        <v>3.72535695184028E-2</v>
      </c>
      <c r="H44">
        <v>-5.4670162176195802E-4</v>
      </c>
      <c r="I44">
        <v>-0.14029495860480301</v>
      </c>
      <c r="J44">
        <v>1.4409520795566301E-2</v>
      </c>
      <c r="K44">
        <v>-3.1960238648598401E-3</v>
      </c>
      <c r="L44">
        <v>-5.2141070302491599E-3</v>
      </c>
      <c r="M44">
        <v>0</v>
      </c>
      <c r="N44">
        <v>0</v>
      </c>
      <c r="O44">
        <v>-0.18807190330538601</v>
      </c>
      <c r="P44">
        <v>0</v>
      </c>
      <c r="Q44">
        <v>-1.45817538353965E-2</v>
      </c>
      <c r="R44">
        <v>0</v>
      </c>
      <c r="S44">
        <v>0</v>
      </c>
      <c r="T44">
        <v>-0.191437619169609</v>
      </c>
      <c r="U44">
        <v>0</v>
      </c>
      <c r="V44">
        <v>0</v>
      </c>
      <c r="W44">
        <v>0</v>
      </c>
      <c r="X44">
        <v>0</v>
      </c>
      <c r="Y44">
        <v>-3.5555784451024499E-3</v>
      </c>
      <c r="Z44">
        <v>-1.9875929721191398E-3</v>
      </c>
      <c r="AA44">
        <v>-1.9720021707914002E-3</v>
      </c>
      <c r="AB44">
        <v>-1.8263320431088899E-3</v>
      </c>
      <c r="AC44">
        <v>-1.9861541799115401E-3</v>
      </c>
      <c r="AD44">
        <v>-3.0514947769733E-3</v>
      </c>
      <c r="AE44">
        <v>0.50284004083129796</v>
      </c>
      <c r="AF44">
        <v>-0.548874794543041</v>
      </c>
      <c r="AH44" s="20">
        <f t="shared" si="2"/>
        <v>-6.7160465255112654E-3</v>
      </c>
      <c r="AI44" s="20">
        <f t="shared" si="10"/>
        <v>-3.5203746981212376E-6</v>
      </c>
      <c r="AJ44" s="20">
        <f t="shared" si="13"/>
        <v>-1.9875929721191398E-3</v>
      </c>
      <c r="AK44" s="20">
        <f t="shared" si="13"/>
        <v>-1.9720021707914002E-3</v>
      </c>
      <c r="AL44" s="20">
        <f t="shared" si="13"/>
        <v>-1.8263320431088899E-3</v>
      </c>
      <c r="AM44" s="20">
        <f t="shared" si="13"/>
        <v>-1.9861541799115401E-3</v>
      </c>
      <c r="AN44" s="20">
        <f t="shared" si="13"/>
        <v>-3.0514947769733E-3</v>
      </c>
      <c r="AR44" s="22">
        <f t="shared" si="1"/>
        <v>43008</v>
      </c>
      <c r="AS44" s="20">
        <f t="shared" si="3"/>
        <v>-0.195499178172164</v>
      </c>
      <c r="AT44" s="20">
        <f t="shared" si="11"/>
        <v>-3.4734078951482654E-3</v>
      </c>
      <c r="AU44" s="20">
        <f t="shared" si="4"/>
        <v>-1.0827096517602391E-2</v>
      </c>
      <c r="AV44" s="20">
        <f t="shared" si="14"/>
        <v>-3.5203746981212376E-6</v>
      </c>
      <c r="AW44" s="20">
        <f t="shared" si="14"/>
        <v>-1.9875929721191398E-3</v>
      </c>
      <c r="AX44" s="20">
        <f t="shared" si="14"/>
        <v>-1.9720021707914002E-3</v>
      </c>
      <c r="AY44" s="20">
        <f t="shared" si="14"/>
        <v>-1.8263320431088899E-3</v>
      </c>
      <c r="AZ44" s="20">
        <f t="shared" si="14"/>
        <v>-1.9861541799115401E-3</v>
      </c>
      <c r="BA44" s="20">
        <f t="shared" si="14"/>
        <v>-3.0514947769733E-3</v>
      </c>
      <c r="BB44" s="20">
        <f t="shared" si="12"/>
        <v>-1.4300504412750657E-2</v>
      </c>
      <c r="BC44" s="22">
        <f t="shared" si="6"/>
        <v>43008</v>
      </c>
      <c r="BD44" s="20">
        <f t="shared" si="8"/>
        <v>-3.4734078951482654E-3</v>
      </c>
      <c r="BE44" s="20">
        <f t="shared" si="9"/>
        <v>-1.0827096517602391E-2</v>
      </c>
    </row>
    <row r="45" spans="1:71" ht="15">
      <c r="A45" s="1">
        <v>43100</v>
      </c>
      <c r="B45">
        <v>-2.3665258134242199E-4</v>
      </c>
      <c r="C45">
        <v>-1.0501610348878599E-3</v>
      </c>
      <c r="D45">
        <v>3.1763273243590101E-2</v>
      </c>
      <c r="E45">
        <v>-1.8657884033990099E-3</v>
      </c>
      <c r="F45">
        <v>-0.54212058421934095</v>
      </c>
      <c r="G45">
        <v>3.7326389556602203E-2</v>
      </c>
      <c r="H45">
        <v>-5.18732319587655E-4</v>
      </c>
      <c r="I45">
        <v>-4.1996693257551003E-2</v>
      </c>
      <c r="J45">
        <v>3.8597204532475598E-3</v>
      </c>
      <c r="K45">
        <v>-1.17399306824861E-3</v>
      </c>
      <c r="L45">
        <v>-5.5141174119532899E-3</v>
      </c>
      <c r="M45">
        <v>0</v>
      </c>
      <c r="N45">
        <v>0</v>
      </c>
      <c r="O45">
        <v>-0.12131689827320399</v>
      </c>
      <c r="P45">
        <v>0</v>
      </c>
      <c r="Q45">
        <v>-1.51813550983703E-2</v>
      </c>
      <c r="R45">
        <v>0</v>
      </c>
      <c r="S45">
        <v>0</v>
      </c>
      <c r="T45">
        <v>-1.00060516461695</v>
      </c>
      <c r="U45">
        <v>0</v>
      </c>
      <c r="V45">
        <v>0</v>
      </c>
      <c r="W45">
        <v>0</v>
      </c>
      <c r="X45">
        <v>0</v>
      </c>
      <c r="Y45">
        <v>-3.70753197710405E-3</v>
      </c>
      <c r="Z45">
        <v>-1.6787854279054399E-3</v>
      </c>
      <c r="AA45">
        <v>-1.7561424768941501E-3</v>
      </c>
      <c r="AB45">
        <v>-1.64323544266098E-3</v>
      </c>
      <c r="AC45">
        <v>-1.7692661218093801E-3</v>
      </c>
      <c r="AD45">
        <v>-2.9422527675793098E-3</v>
      </c>
      <c r="AE45">
        <v>0.49998430704429803</v>
      </c>
      <c r="AF45">
        <v>-1.1955666297271901</v>
      </c>
      <c r="AH45" s="20">
        <f t="shared" si="2"/>
        <v>-4.8444497255816198E-3</v>
      </c>
      <c r="AI45" s="20">
        <f t="shared" si="10"/>
        <v>-3.6708237397069802E-6</v>
      </c>
      <c r="AJ45" s="20">
        <f t="shared" si="13"/>
        <v>-1.6787854279054399E-3</v>
      </c>
      <c r="AK45" s="20">
        <f t="shared" si="13"/>
        <v>-1.7561424768941501E-3</v>
      </c>
      <c r="AL45" s="20">
        <f t="shared" si="13"/>
        <v>-1.64323544266098E-3</v>
      </c>
      <c r="AM45" s="20">
        <f t="shared" si="13"/>
        <v>-1.7692661218093801E-3</v>
      </c>
      <c r="AN45" s="20">
        <f t="shared" si="13"/>
        <v>-2.9422527675793098E-3</v>
      </c>
      <c r="AR45" s="22">
        <f t="shared" si="1"/>
        <v>43100</v>
      </c>
      <c r="AS45" s="20">
        <f t="shared" si="3"/>
        <v>-2.7822665189087603</v>
      </c>
      <c r="AT45" s="20">
        <f t="shared" si="11"/>
        <v>-1.6018110952186197E-3</v>
      </c>
      <c r="AU45" s="20">
        <f t="shared" si="4"/>
        <v>-9.7933530605889673E-3</v>
      </c>
      <c r="AV45" s="20">
        <f t="shared" si="14"/>
        <v>-3.6708237397069802E-6</v>
      </c>
      <c r="AW45" s="20">
        <f t="shared" si="14"/>
        <v>-1.6787854279054399E-3</v>
      </c>
      <c r="AX45" s="20">
        <f t="shared" si="14"/>
        <v>-1.7561424768941501E-3</v>
      </c>
      <c r="AY45" s="20">
        <f t="shared" si="14"/>
        <v>-1.64323544266098E-3</v>
      </c>
      <c r="AZ45" s="20">
        <f t="shared" si="14"/>
        <v>-1.7692661218093801E-3</v>
      </c>
      <c r="BA45" s="20">
        <f t="shared" si="14"/>
        <v>-2.9422527675793098E-3</v>
      </c>
      <c r="BB45" s="20">
        <f t="shared" si="12"/>
        <v>-1.1395164155807587E-2</v>
      </c>
      <c r="BC45" s="22">
        <f t="shared" si="6"/>
        <v>43100</v>
      </c>
      <c r="BD45" s="20">
        <f t="shared" si="8"/>
        <v>-1.6018110952186197E-3</v>
      </c>
      <c r="BE45" s="20">
        <f t="shared" si="9"/>
        <v>-9.7933530605889673E-3</v>
      </c>
    </row>
    <row r="46" spans="1:71" ht="15">
      <c r="A46" s="1">
        <v>43190</v>
      </c>
      <c r="B46">
        <v>-2.9593224515345098E-4</v>
      </c>
      <c r="C46">
        <v>-9.6379755103459498E-4</v>
      </c>
      <c r="D46">
        <v>3.1156842047330699E-2</v>
      </c>
      <c r="E46">
        <v>-1.4000719276929801E-3</v>
      </c>
      <c r="F46">
        <v>-0.53991729703814995</v>
      </c>
      <c r="G46">
        <v>3.9563757601190901E-2</v>
      </c>
      <c r="H46">
        <v>-4.2080485371798199E-4</v>
      </c>
      <c r="I46">
        <v>7.2810873757722605E-2</v>
      </c>
      <c r="J46">
        <v>5.5411971114471799E-3</v>
      </c>
      <c r="K46">
        <v>6.0759688789158097E-4</v>
      </c>
      <c r="L46">
        <v>-5.60962538519449E-3</v>
      </c>
      <c r="M46">
        <v>0</v>
      </c>
      <c r="N46">
        <v>0</v>
      </c>
      <c r="O46">
        <v>-0.103599317558766</v>
      </c>
      <c r="P46">
        <v>0</v>
      </c>
      <c r="Q46">
        <v>-1.32358806771648E-2</v>
      </c>
      <c r="R46">
        <v>0</v>
      </c>
      <c r="S46">
        <v>0</v>
      </c>
      <c r="T46">
        <v>-0.38704708971571899</v>
      </c>
      <c r="U46">
        <v>0</v>
      </c>
      <c r="V46">
        <v>0</v>
      </c>
      <c r="W46">
        <v>0</v>
      </c>
      <c r="X46">
        <v>0</v>
      </c>
      <c r="Y46">
        <v>-3.3519347324317801E-3</v>
      </c>
      <c r="Z46">
        <v>-1.0545417618801299E-3</v>
      </c>
      <c r="AA46">
        <v>-1.25422823071819E-3</v>
      </c>
      <c r="AB46">
        <v>-1.20620533229365E-3</v>
      </c>
      <c r="AC46">
        <v>-1.36308029231591E-3</v>
      </c>
      <c r="AD46">
        <v>-2.5760962231058302E-3</v>
      </c>
      <c r="AE46">
        <v>0.49715535583296699</v>
      </c>
      <c r="AF46">
        <v>-0.42715863137037202</v>
      </c>
      <c r="AH46" s="20">
        <f t="shared" si="2"/>
        <v>-2.7108184972158816E-3</v>
      </c>
      <c r="AI46" s="20">
        <f t="shared" si="10"/>
        <v>-3.3187472598334458E-6</v>
      </c>
      <c r="AJ46" s="20">
        <f t="shared" si="13"/>
        <v>-1.0545417618801299E-3</v>
      </c>
      <c r="AK46" s="20">
        <f t="shared" si="13"/>
        <v>-1.25422823071819E-3</v>
      </c>
      <c r="AL46" s="20">
        <f t="shared" si="13"/>
        <v>-1.20620533229365E-3</v>
      </c>
      <c r="AM46" s="20">
        <f t="shared" si="13"/>
        <v>-1.36308029231591E-3</v>
      </c>
      <c r="AN46" s="20">
        <f t="shared" si="13"/>
        <v>-2.5760962231058302E-3</v>
      </c>
      <c r="AR46" s="22">
        <f t="shared" si="1"/>
        <v>43190</v>
      </c>
      <c r="AS46" s="20">
        <f t="shared" si="3"/>
        <v>0.29136547451851191</v>
      </c>
      <c r="AT46" s="20">
        <f t="shared" si="11"/>
        <v>5.3182013314711845E-4</v>
      </c>
      <c r="AU46" s="20">
        <f t="shared" si="4"/>
        <v>-7.4574705875735444E-3</v>
      </c>
      <c r="AV46" s="20">
        <f t="shared" si="14"/>
        <v>-3.3187472598334458E-6</v>
      </c>
      <c r="AW46" s="20">
        <f t="shared" si="14"/>
        <v>-1.0545417618801299E-3</v>
      </c>
      <c r="AX46" s="20">
        <f t="shared" si="14"/>
        <v>-1.25422823071819E-3</v>
      </c>
      <c r="AY46" s="20">
        <f t="shared" si="14"/>
        <v>-1.20620533229365E-3</v>
      </c>
      <c r="AZ46" s="20">
        <f t="shared" si="14"/>
        <v>-1.36308029231591E-3</v>
      </c>
      <c r="BA46" s="20">
        <f t="shared" si="14"/>
        <v>-2.5760962231058302E-3</v>
      </c>
      <c r="BB46" s="20">
        <f t="shared" si="12"/>
        <v>-6.9256504544264255E-3</v>
      </c>
      <c r="BC46" s="22">
        <f t="shared" si="6"/>
        <v>43190</v>
      </c>
      <c r="BD46" s="20">
        <f t="shared" si="8"/>
        <v>5.3182013314711845E-4</v>
      </c>
      <c r="BE46" s="20">
        <f t="shared" si="9"/>
        <v>-7.4574705875735444E-3</v>
      </c>
    </row>
    <row r="47" spans="1:71" ht="15">
      <c r="A47" s="1">
        <v>43281</v>
      </c>
      <c r="B47">
        <v>-3.7062670765752799E-4</v>
      </c>
      <c r="C47">
        <v>-6.5177351217249302E-4</v>
      </c>
      <c r="D47">
        <v>3.9174558136201298E-2</v>
      </c>
      <c r="E47">
        <v>-5.7296909413695398E-4</v>
      </c>
      <c r="F47">
        <v>-0.53826260481566401</v>
      </c>
      <c r="G47">
        <v>4.11981979724362E-2</v>
      </c>
      <c r="H47">
        <v>-3.4496852464593799E-4</v>
      </c>
      <c r="I47">
        <v>-8.3728429952034597E-2</v>
      </c>
      <c r="J47">
        <v>-4.8482759686940802E-4</v>
      </c>
      <c r="K47">
        <v>2.9316700477455201E-3</v>
      </c>
      <c r="L47">
        <v>-5.8782594725914602E-3</v>
      </c>
      <c r="M47">
        <v>0</v>
      </c>
      <c r="N47">
        <v>0</v>
      </c>
      <c r="O47">
        <v>-9.4145596063532899E-2</v>
      </c>
      <c r="P47">
        <v>0</v>
      </c>
      <c r="Q47">
        <v>-9.0906178664584801E-3</v>
      </c>
      <c r="R47">
        <v>0</v>
      </c>
      <c r="S47">
        <v>0</v>
      </c>
      <c r="T47">
        <v>-0.37197402062832902</v>
      </c>
      <c r="U47">
        <v>0</v>
      </c>
      <c r="V47">
        <v>0</v>
      </c>
      <c r="W47">
        <v>0</v>
      </c>
      <c r="X47">
        <v>0</v>
      </c>
      <c r="Y47">
        <v>-3.1418553503526001E-3</v>
      </c>
      <c r="Z47">
        <v>-6.3023209575518904E-4</v>
      </c>
      <c r="AA47">
        <v>-9.2058985112775105E-4</v>
      </c>
      <c r="AB47">
        <v>-9.0245427574187E-4</v>
      </c>
      <c r="AC47">
        <v>-1.0302442732257301E-3</v>
      </c>
      <c r="AD47">
        <v>-2.0656698842214101E-3</v>
      </c>
      <c r="AE47">
        <v>0.49435291542869703</v>
      </c>
      <c r="AF47">
        <v>-0.548874794543041</v>
      </c>
      <c r="AH47" s="20">
        <f t="shared" si="2"/>
        <v>-1.7876674910355389E-4</v>
      </c>
      <c r="AI47" s="20">
        <f t="shared" si="10"/>
        <v>-3.1107478716362376E-6</v>
      </c>
      <c r="AJ47" s="20">
        <f t="shared" si="13"/>
        <v>-6.3023209575518904E-4</v>
      </c>
      <c r="AK47" s="20">
        <f t="shared" si="13"/>
        <v>-9.2058985112775105E-4</v>
      </c>
      <c r="AL47" s="20">
        <f t="shared" si="13"/>
        <v>-9.0245427574187E-4</v>
      </c>
      <c r="AM47" s="20">
        <f t="shared" si="13"/>
        <v>-1.0302442732257301E-3</v>
      </c>
      <c r="AN47" s="20">
        <f t="shared" si="13"/>
        <v>-2.0656698842214101E-3</v>
      </c>
      <c r="AR47" s="22">
        <f t="shared" si="1"/>
        <v>43281</v>
      </c>
      <c r="AS47" s="20">
        <f t="shared" si="3"/>
        <v>-0.195499178172164</v>
      </c>
      <c r="AT47" s="20">
        <f t="shared" si="11"/>
        <v>3.0638718812594462E-3</v>
      </c>
      <c r="AU47" s="20">
        <f t="shared" si="4"/>
        <v>-5.5523011279435871E-3</v>
      </c>
      <c r="AV47" s="20">
        <f t="shared" si="14"/>
        <v>-3.1107478716362376E-6</v>
      </c>
      <c r="AW47" s="20">
        <f t="shared" si="14"/>
        <v>-6.3023209575518904E-4</v>
      </c>
      <c r="AX47" s="20">
        <f t="shared" si="14"/>
        <v>-9.2058985112775105E-4</v>
      </c>
      <c r="AY47" s="20">
        <f t="shared" si="14"/>
        <v>-9.0245427574187E-4</v>
      </c>
      <c r="AZ47" s="20">
        <f t="shared" si="14"/>
        <v>-1.0302442732257301E-3</v>
      </c>
      <c r="BA47" s="20">
        <f t="shared" si="14"/>
        <v>-2.0656698842214101E-3</v>
      </c>
      <c r="BB47" s="20">
        <f t="shared" si="12"/>
        <v>-2.4884292466841409E-3</v>
      </c>
      <c r="BC47" s="22">
        <f t="shared" si="6"/>
        <v>43281</v>
      </c>
      <c r="BD47" s="20">
        <f t="shared" si="8"/>
        <v>3.0638718812594462E-3</v>
      </c>
      <c r="BE47" s="20">
        <f t="shared" si="9"/>
        <v>-5.5523011279435871E-3</v>
      </c>
    </row>
    <row r="48" spans="1:71" ht="15">
      <c r="A48" s="1">
        <v>43373</v>
      </c>
      <c r="B48">
        <v>-4.1084002306845903E-4</v>
      </c>
      <c r="C48">
        <v>-5.1346340979030404E-4</v>
      </c>
      <c r="D48">
        <v>5.0719886536887401E-2</v>
      </c>
      <c r="E48">
        <v>-7.4660273373661201E-4</v>
      </c>
      <c r="F48">
        <v>-0.54463295029331105</v>
      </c>
      <c r="G48">
        <v>4.3934517113042297E-2</v>
      </c>
      <c r="H48">
        <v>-3.9198432936204898E-4</v>
      </c>
      <c r="I48">
        <v>4.2504807051746397E-2</v>
      </c>
      <c r="J48">
        <v>-9.68639286710315E-3</v>
      </c>
      <c r="K48">
        <v>3.7741341897934398E-3</v>
      </c>
      <c r="L48">
        <v>-5.9697991915741398E-3</v>
      </c>
      <c r="M48">
        <v>0</v>
      </c>
      <c r="N48">
        <v>0</v>
      </c>
      <c r="O48">
        <v>-9.6802800080686396E-2</v>
      </c>
      <c r="P48">
        <v>0</v>
      </c>
      <c r="Q48">
        <v>-5.70923157243719E-3</v>
      </c>
      <c r="R48">
        <v>0</v>
      </c>
      <c r="S48">
        <v>0</v>
      </c>
      <c r="T48">
        <v>-0.69652088493735698</v>
      </c>
      <c r="U48">
        <v>0</v>
      </c>
      <c r="V48">
        <v>0</v>
      </c>
      <c r="W48">
        <v>0</v>
      </c>
      <c r="X48">
        <v>0</v>
      </c>
      <c r="Y48">
        <v>-2.9183444164582102E-3</v>
      </c>
      <c r="Z48">
        <v>-1.6868560944738301E-4</v>
      </c>
      <c r="AA48">
        <v>-4.8218323324133999E-4</v>
      </c>
      <c r="AB48">
        <v>-4.6359662941863802E-4</v>
      </c>
      <c r="AC48">
        <v>-5.6494977692667005E-4</v>
      </c>
      <c r="AD48">
        <v>-1.3181334072798201E-3</v>
      </c>
      <c r="AE48">
        <v>0.49157671691775201</v>
      </c>
      <c r="AF48">
        <v>-0.75141077118883104</v>
      </c>
      <c r="AH48" s="20">
        <f t="shared" si="2"/>
        <v>8.8497321749981173E-4</v>
      </c>
      <c r="AI48" s="20">
        <f t="shared" si="10"/>
        <v>-2.8894499172853564E-6</v>
      </c>
      <c r="AJ48" s="20">
        <f t="shared" si="13"/>
        <v>-1.6868560944738301E-4</v>
      </c>
      <c r="AK48" s="20">
        <f t="shared" si="13"/>
        <v>-4.8218323324133999E-4</v>
      </c>
      <c r="AL48" s="20">
        <f t="shared" si="13"/>
        <v>-4.6359662941863802E-4</v>
      </c>
      <c r="AM48" s="20">
        <f t="shared" si="13"/>
        <v>-5.6494977692667005E-4</v>
      </c>
      <c r="AN48" s="20">
        <f t="shared" si="13"/>
        <v>-1.3181334072798201E-3</v>
      </c>
      <c r="AR48" s="22">
        <f t="shared" si="1"/>
        <v>43373</v>
      </c>
      <c r="AS48" s="20">
        <f t="shared" si="3"/>
        <v>-1.0056430847553242</v>
      </c>
      <c r="AT48" s="20">
        <f t="shared" si="11"/>
        <v>4.1276118478628119E-3</v>
      </c>
      <c r="AU48" s="20">
        <f t="shared" si="4"/>
        <v>-3.0004381062311365E-3</v>
      </c>
      <c r="AV48" s="20">
        <f t="shared" si="14"/>
        <v>-2.8894499172853564E-6</v>
      </c>
      <c r="AW48" s="20">
        <f t="shared" si="14"/>
        <v>-1.6868560944738301E-4</v>
      </c>
      <c r="AX48" s="20">
        <f t="shared" si="14"/>
        <v>-4.8218323324133999E-4</v>
      </c>
      <c r="AY48" s="20">
        <f t="shared" si="14"/>
        <v>-4.6359662941863802E-4</v>
      </c>
      <c r="AZ48" s="20">
        <f t="shared" si="14"/>
        <v>-5.6494977692667005E-4</v>
      </c>
      <c r="BA48" s="20">
        <f t="shared" si="14"/>
        <v>-1.3181334072798201E-3</v>
      </c>
      <c r="BB48" s="20">
        <f t="shared" si="12"/>
        <v>1.1271737416316753E-3</v>
      </c>
      <c r="BC48" s="22">
        <f t="shared" si="6"/>
        <v>43373</v>
      </c>
      <c r="BD48" s="20">
        <f t="shared" si="8"/>
        <v>4.1276118478628119E-3</v>
      </c>
      <c r="BE48" s="20">
        <f t="shared" si="9"/>
        <v>-3.0004381062311365E-3</v>
      </c>
    </row>
    <row r="49" spans="1:57" ht="15">
      <c r="A49" s="1">
        <v>43465</v>
      </c>
      <c r="B49">
        <v>-4.57268896547624E-4</v>
      </c>
      <c r="C49">
        <v>-3.1809037777108502E-4</v>
      </c>
      <c r="D49">
        <v>5.8044167236115302E-2</v>
      </c>
      <c r="E49">
        <v>-6.0553249602301996E-4</v>
      </c>
      <c r="F49">
        <v>-0.54900822578057795</v>
      </c>
      <c r="G49">
        <v>4.6697553355579097E-2</v>
      </c>
      <c r="H49">
        <v>-3.9998431642374E-4</v>
      </c>
      <c r="I49">
        <v>7.5564423911700304E-2</v>
      </c>
      <c r="J49">
        <v>-1.06285709584041E-2</v>
      </c>
      <c r="K49">
        <v>5.0063350224061002E-3</v>
      </c>
      <c r="L49">
        <v>-6.1538584613218799E-3</v>
      </c>
      <c r="M49">
        <v>0</v>
      </c>
      <c r="N49">
        <v>0</v>
      </c>
      <c r="O49">
        <v>-0.10227634302341</v>
      </c>
      <c r="P49">
        <v>0</v>
      </c>
      <c r="Q49">
        <v>-6.4572815827390597E-3</v>
      </c>
      <c r="R49">
        <v>0</v>
      </c>
      <c r="S49">
        <v>0</v>
      </c>
      <c r="T49">
        <v>-1.08529174683587</v>
      </c>
      <c r="U49">
        <v>0</v>
      </c>
      <c r="V49">
        <v>0</v>
      </c>
      <c r="W49">
        <v>0</v>
      </c>
      <c r="X49">
        <v>0</v>
      </c>
      <c r="Y49">
        <v>-2.7681830329195898E-3</v>
      </c>
      <c r="Z49">
        <v>1.17770070007239E-4</v>
      </c>
      <c r="AA49">
        <v>-2.3806749225308E-4</v>
      </c>
      <c r="AB49">
        <v>-1.8592982260479099E-4</v>
      </c>
      <c r="AC49">
        <v>-2.37289411331165E-4</v>
      </c>
      <c r="AD49">
        <v>-4.84908592413013E-4</v>
      </c>
      <c r="AE49">
        <v>0.48882649420878199</v>
      </c>
      <c r="AF49">
        <v>-1.11495631131344</v>
      </c>
      <c r="AH49" s="20">
        <f t="shared" si="2"/>
        <v>2.2658338198157063E-3</v>
      </c>
      <c r="AI49" s="20">
        <f t="shared" si="10"/>
        <v>-2.7407752801184057E-6</v>
      </c>
      <c r="AJ49" s="20">
        <f t="shared" ref="AJ49:AN80" si="15">Z49</f>
        <v>1.17770070007239E-4</v>
      </c>
      <c r="AK49" s="20">
        <f t="shared" si="15"/>
        <v>-2.3806749225308E-4</v>
      </c>
      <c r="AL49" s="20">
        <f t="shared" si="15"/>
        <v>-1.8592982260479099E-4</v>
      </c>
      <c r="AM49" s="20">
        <f t="shared" si="15"/>
        <v>-2.37289411331165E-4</v>
      </c>
      <c r="AN49" s="20">
        <f t="shared" si="15"/>
        <v>-4.84908592413013E-4</v>
      </c>
      <c r="AR49" s="22">
        <f t="shared" si="1"/>
        <v>43465</v>
      </c>
      <c r="AS49" s="20">
        <f t="shared" si="3"/>
        <v>-2.4598252452537599</v>
      </c>
      <c r="AT49" s="20">
        <f t="shared" si="11"/>
        <v>5.5084724501787063E-3</v>
      </c>
      <c r="AU49" s="20">
        <f t="shared" si="4"/>
        <v>-1.0311660238749285E-3</v>
      </c>
      <c r="AV49" s="20">
        <f t="shared" si="14"/>
        <v>-2.7407752801184057E-6</v>
      </c>
      <c r="AW49" s="20">
        <f t="shared" si="14"/>
        <v>1.17770070007239E-4</v>
      </c>
      <c r="AX49" s="20">
        <f t="shared" si="14"/>
        <v>-2.3806749225308E-4</v>
      </c>
      <c r="AY49" s="20">
        <f t="shared" si="14"/>
        <v>-1.8592982260479099E-4</v>
      </c>
      <c r="AZ49" s="20">
        <f t="shared" si="14"/>
        <v>-2.37289411331165E-4</v>
      </c>
      <c r="BA49" s="20">
        <f t="shared" si="14"/>
        <v>-4.84908592413013E-4</v>
      </c>
      <c r="BB49" s="20">
        <f t="shared" si="12"/>
        <v>4.4773064263037773E-3</v>
      </c>
      <c r="BC49" s="22">
        <f t="shared" si="6"/>
        <v>43465</v>
      </c>
      <c r="BD49" s="20">
        <f t="shared" si="8"/>
        <v>5.5084724501787063E-3</v>
      </c>
      <c r="BE49" s="20">
        <f t="shared" si="9"/>
        <v>-1.0311660238749285E-3</v>
      </c>
    </row>
    <row r="50" spans="1:57" ht="15">
      <c r="A50" s="1">
        <v>43555</v>
      </c>
      <c r="B50">
        <v>-5.8032039476074704E-4</v>
      </c>
      <c r="C50" s="16">
        <v>4.9053854289660103E-5</v>
      </c>
      <c r="D50">
        <v>3.9871424014159502E-2</v>
      </c>
      <c r="E50">
        <v>5.3820311298746705E-4</v>
      </c>
      <c r="F50">
        <v>-0.55725626651226201</v>
      </c>
      <c r="G50">
        <v>4.82420987661491E-2</v>
      </c>
      <c r="H50">
        <v>-4.2136554957439201E-4</v>
      </c>
      <c r="I50">
        <v>-0.10580287804140499</v>
      </c>
      <c r="J50">
        <v>-5.0227202951003101E-3</v>
      </c>
      <c r="K50">
        <v>5.78927360774805E-3</v>
      </c>
      <c r="L50">
        <v>-6.2957327050860903E-3</v>
      </c>
      <c r="M50">
        <v>0</v>
      </c>
      <c r="N50">
        <v>0</v>
      </c>
      <c r="O50">
        <v>-0.15433480478644901</v>
      </c>
      <c r="P50">
        <v>0</v>
      </c>
      <c r="Q50">
        <v>-6.4750252378620301E-3</v>
      </c>
      <c r="R50">
        <v>0</v>
      </c>
      <c r="S50">
        <v>0</v>
      </c>
      <c r="T50">
        <v>-0.83405461922094704</v>
      </c>
      <c r="U50">
        <v>0</v>
      </c>
      <c r="V50">
        <v>0</v>
      </c>
      <c r="W50">
        <v>0</v>
      </c>
      <c r="X50">
        <v>0</v>
      </c>
      <c r="Y50">
        <v>-3.0942087598018102E-3</v>
      </c>
      <c r="Z50" s="16">
        <v>2.64877024092058E-5</v>
      </c>
      <c r="AA50">
        <v>-3.83341099796652E-4</v>
      </c>
      <c r="AB50">
        <v>-3.05740079509231E-4</v>
      </c>
      <c r="AC50">
        <v>-2.7595954941173002E-4</v>
      </c>
      <c r="AD50">
        <v>1.1384479476905701E-4</v>
      </c>
      <c r="AE50">
        <v>0.48610198400032001</v>
      </c>
      <c r="AF50">
        <v>-1.11495631131344</v>
      </c>
      <c r="AH50" s="20">
        <f t="shared" si="2"/>
        <v>2.726006935544258E-3</v>
      </c>
      <c r="AI50" s="20">
        <f t="shared" si="10"/>
        <v>-3.0635730295067426E-6</v>
      </c>
      <c r="AJ50" s="20">
        <f t="shared" si="15"/>
        <v>2.64877024092058E-5</v>
      </c>
      <c r="AK50" s="20">
        <f t="shared" si="15"/>
        <v>-3.83341099796652E-4</v>
      </c>
      <c r="AL50" s="20">
        <f t="shared" si="15"/>
        <v>-3.05740079509231E-4</v>
      </c>
      <c r="AM50" s="20">
        <f t="shared" si="15"/>
        <v>-2.7595954941173002E-4</v>
      </c>
      <c r="AN50" s="20">
        <f t="shared" si="15"/>
        <v>1.1384479476905701E-4</v>
      </c>
      <c r="AR50" s="22">
        <f t="shared" si="1"/>
        <v>43555</v>
      </c>
      <c r="AS50" s="20">
        <f t="shared" si="3"/>
        <v>-2.4598252452537599</v>
      </c>
      <c r="AT50" s="20">
        <f t="shared" si="11"/>
        <v>5.9686455659072584E-3</v>
      </c>
      <c r="AU50" s="20">
        <f t="shared" si="4"/>
        <v>-8.2777180456885689E-4</v>
      </c>
      <c r="AV50" s="20">
        <f t="shared" si="14"/>
        <v>-3.0635730295067426E-6</v>
      </c>
      <c r="AW50" s="20">
        <f t="shared" si="14"/>
        <v>2.64877024092058E-5</v>
      </c>
      <c r="AX50" s="20">
        <f t="shared" si="14"/>
        <v>-3.83341099796652E-4</v>
      </c>
      <c r="AY50" s="20">
        <f t="shared" si="14"/>
        <v>-3.05740079509231E-4</v>
      </c>
      <c r="AZ50" s="20">
        <f t="shared" si="14"/>
        <v>-2.7595954941173002E-4</v>
      </c>
      <c r="BA50" s="20">
        <f t="shared" si="14"/>
        <v>1.1384479476905701E-4</v>
      </c>
      <c r="BB50" s="20">
        <f t="shared" si="12"/>
        <v>5.1408737613384018E-3</v>
      </c>
      <c r="BC50" s="22">
        <f t="shared" si="6"/>
        <v>43555</v>
      </c>
      <c r="BD50" s="20">
        <f t="shared" si="8"/>
        <v>5.9686455659072584E-3</v>
      </c>
      <c r="BE50" s="20">
        <f t="shared" si="9"/>
        <v>-8.2777180456885689E-4</v>
      </c>
    </row>
    <row r="51" spans="1:57" ht="15">
      <c r="A51" s="1">
        <v>43646</v>
      </c>
      <c r="B51">
        <v>-6.0723395671757798E-4</v>
      </c>
      <c r="C51">
        <v>2.9461542554454201E-4</v>
      </c>
      <c r="D51">
        <v>2.66504578223969E-2</v>
      </c>
      <c r="E51">
        <v>1.30846810046936E-3</v>
      </c>
      <c r="F51">
        <v>-0.56348562154160398</v>
      </c>
      <c r="G51">
        <v>4.9509850154128003E-2</v>
      </c>
      <c r="H51">
        <v>-3.6688237843307499E-4</v>
      </c>
      <c r="I51">
        <v>0.147648063423089</v>
      </c>
      <c r="J51">
        <v>-4.7915132190046103E-3</v>
      </c>
      <c r="K51">
        <v>6.7508612795696898E-3</v>
      </c>
      <c r="L51">
        <v>-6.2968540706864699E-3</v>
      </c>
      <c r="M51">
        <v>0</v>
      </c>
      <c r="N51">
        <v>0</v>
      </c>
      <c r="O51">
        <v>-0.17710040304664801</v>
      </c>
      <c r="P51">
        <v>0</v>
      </c>
      <c r="Q51">
        <v>-9.1314782907025993E-3</v>
      </c>
      <c r="R51">
        <v>0</v>
      </c>
      <c r="S51">
        <v>0</v>
      </c>
      <c r="T51">
        <v>-4.9205200042778903E-2</v>
      </c>
      <c r="U51">
        <v>0</v>
      </c>
      <c r="V51">
        <v>0</v>
      </c>
      <c r="W51">
        <v>0</v>
      </c>
      <c r="X51">
        <v>0</v>
      </c>
      <c r="Y51">
        <v>-2.7235989110918602E-3</v>
      </c>
      <c r="Z51">
        <v>3.7837976254451102E-4</v>
      </c>
      <c r="AA51">
        <v>-1.0130932596164001E-4</v>
      </c>
      <c r="AB51" s="16">
        <v>-1.1912497432930899E-5</v>
      </c>
      <c r="AC51" s="16">
        <v>4.6972266076750202E-5</v>
      </c>
      <c r="AD51">
        <v>8.8444723271852101E-4</v>
      </c>
      <c r="AE51">
        <v>0.48340292574917598</v>
      </c>
      <c r="AF51">
        <v>-0.101867222761442</v>
      </c>
      <c r="AH51" s="20">
        <f t="shared" si="2"/>
        <v>4.0544983575887487E-3</v>
      </c>
      <c r="AI51" s="20">
        <f t="shared" si="10"/>
        <v>-2.6966325852394656E-6</v>
      </c>
      <c r="AJ51" s="20">
        <f t="shared" si="15"/>
        <v>3.7837976254451102E-4</v>
      </c>
      <c r="AK51" s="20">
        <f t="shared" si="15"/>
        <v>-1.0130932596164001E-4</v>
      </c>
      <c r="AL51" s="20">
        <f t="shared" si="15"/>
        <v>-1.1912497432930899E-5</v>
      </c>
      <c r="AM51" s="20">
        <f t="shared" si="15"/>
        <v>4.6972266076750202E-5</v>
      </c>
      <c r="AN51" s="20">
        <f t="shared" si="15"/>
        <v>8.8444723271852101E-4</v>
      </c>
      <c r="AR51" s="22">
        <f t="shared" si="1"/>
        <v>43646</v>
      </c>
      <c r="AS51" s="20">
        <f t="shared" si="3"/>
        <v>1.592531108954232</v>
      </c>
      <c r="AT51" s="20">
        <f t="shared" si="11"/>
        <v>7.2971369879517491E-3</v>
      </c>
      <c r="AU51" s="20">
        <f t="shared" si="4"/>
        <v>1.1938808053599719E-3</v>
      </c>
      <c r="AV51" s="20">
        <f t="shared" si="14"/>
        <v>-2.6966325852394656E-6</v>
      </c>
      <c r="AW51" s="20">
        <f t="shared" si="14"/>
        <v>3.7837976254451102E-4</v>
      </c>
      <c r="AX51" s="20">
        <f t="shared" si="14"/>
        <v>-1.0130932596164001E-4</v>
      </c>
      <c r="AY51" s="20">
        <f t="shared" si="14"/>
        <v>-1.1912497432930899E-5</v>
      </c>
      <c r="AZ51" s="20">
        <f t="shared" si="14"/>
        <v>4.6972266076750202E-5</v>
      </c>
      <c r="BA51" s="20">
        <f t="shared" si="14"/>
        <v>8.8444723271852101E-4</v>
      </c>
      <c r="BB51" s="20">
        <f t="shared" si="12"/>
        <v>8.4910177933117219E-3</v>
      </c>
      <c r="BC51" s="22">
        <f t="shared" si="6"/>
        <v>43646</v>
      </c>
      <c r="BD51" s="20">
        <f t="shared" si="8"/>
        <v>7.2971369879517491E-3</v>
      </c>
      <c r="BE51" s="20">
        <f t="shared" si="9"/>
        <v>1.1938808053599719E-3</v>
      </c>
    </row>
    <row r="52" spans="1:57" ht="15">
      <c r="A52" s="1">
        <v>43738</v>
      </c>
      <c r="B52">
        <v>-6.6645699389189495E-4</v>
      </c>
      <c r="C52">
        <v>7.2044707530860498E-4</v>
      </c>
      <c r="D52">
        <v>7.9157634745641303E-3</v>
      </c>
      <c r="E52">
        <v>2.66604526175662E-3</v>
      </c>
      <c r="F52">
        <v>-0.57184596192737502</v>
      </c>
      <c r="G52">
        <v>4.7990057745539397E-2</v>
      </c>
      <c r="H52">
        <v>-2.7076645269241603E-4</v>
      </c>
      <c r="I52">
        <v>0.149083813067796</v>
      </c>
      <c r="J52">
        <v>-8.5081457257052406E-3</v>
      </c>
      <c r="K52">
        <v>7.4269305900376203E-3</v>
      </c>
      <c r="L52">
        <v>-6.5906411697680403E-3</v>
      </c>
      <c r="M52">
        <v>0</v>
      </c>
      <c r="N52">
        <v>0</v>
      </c>
      <c r="O52">
        <v>-0.223419776943345</v>
      </c>
      <c r="P52">
        <v>0</v>
      </c>
      <c r="Q52">
        <v>-6.7524401397345201E-3</v>
      </c>
      <c r="R52">
        <v>0</v>
      </c>
      <c r="S52">
        <v>0</v>
      </c>
      <c r="T52">
        <v>-0.411993924011544</v>
      </c>
      <c r="U52">
        <v>0</v>
      </c>
      <c r="V52">
        <v>0</v>
      </c>
      <c r="W52">
        <v>0</v>
      </c>
      <c r="X52">
        <v>0</v>
      </c>
      <c r="Y52">
        <v>-3.1198389644604401E-3</v>
      </c>
      <c r="Z52">
        <v>3.1918874048297797E-4</v>
      </c>
      <c r="AA52">
        <v>-3.7506309952250999E-4</v>
      </c>
      <c r="AB52">
        <v>-3.0828574985042301E-4</v>
      </c>
      <c r="AC52">
        <v>-2.3971493348096099E-4</v>
      </c>
      <c r="AD52">
        <v>1.2578341337166001E-3</v>
      </c>
      <c r="AE52">
        <v>0.48072906163874002</v>
      </c>
      <c r="AF52">
        <v>-0.548874794543041</v>
      </c>
      <c r="AH52" s="20">
        <f t="shared" si="2"/>
        <v>4.3382900152217846E-3</v>
      </c>
      <c r="AI52" s="20">
        <f t="shared" si="10"/>
        <v>-3.088949469762812E-6</v>
      </c>
      <c r="AJ52" s="20">
        <f t="shared" si="15"/>
        <v>3.1918874048297797E-4</v>
      </c>
      <c r="AK52" s="20">
        <f t="shared" si="15"/>
        <v>-3.7506309952250999E-4</v>
      </c>
      <c r="AL52" s="20">
        <f t="shared" si="15"/>
        <v>-3.0828574985042301E-4</v>
      </c>
      <c r="AM52" s="20">
        <f t="shared" si="15"/>
        <v>-2.3971493348096099E-4</v>
      </c>
      <c r="AN52" s="20">
        <f t="shared" si="15"/>
        <v>1.2578341337166001E-3</v>
      </c>
      <c r="AR52" s="22">
        <f t="shared" si="1"/>
        <v>43738</v>
      </c>
      <c r="AS52" s="20">
        <f t="shared" si="3"/>
        <v>-0.195499178172164</v>
      </c>
      <c r="AT52" s="20">
        <f t="shared" si="11"/>
        <v>7.5809286455847842E-3</v>
      </c>
      <c r="AU52" s="20">
        <f t="shared" si="4"/>
        <v>6.5087014187592128E-4</v>
      </c>
      <c r="AV52" s="20">
        <f t="shared" si="14"/>
        <v>-3.088949469762812E-6</v>
      </c>
      <c r="AW52" s="20">
        <f t="shared" si="14"/>
        <v>3.1918874048297797E-4</v>
      </c>
      <c r="AX52" s="20">
        <f t="shared" si="14"/>
        <v>-3.7506309952250999E-4</v>
      </c>
      <c r="AY52" s="20">
        <f t="shared" si="14"/>
        <v>-3.0828574985042301E-4</v>
      </c>
      <c r="AZ52" s="20">
        <f t="shared" si="14"/>
        <v>-2.3971493348096099E-4</v>
      </c>
      <c r="BA52" s="20">
        <f t="shared" si="14"/>
        <v>1.2578341337166001E-3</v>
      </c>
      <c r="BB52" s="20">
        <f t="shared" si="12"/>
        <v>8.2317987874607063E-3</v>
      </c>
      <c r="BC52" s="22">
        <f t="shared" si="6"/>
        <v>43738</v>
      </c>
      <c r="BD52" s="20">
        <f t="shared" si="8"/>
        <v>7.5809286455847842E-3</v>
      </c>
      <c r="BE52" s="20">
        <f t="shared" si="9"/>
        <v>6.5087014187592128E-4</v>
      </c>
    </row>
    <row r="53" spans="1:57" ht="15">
      <c r="A53" s="1">
        <v>43830</v>
      </c>
      <c r="B53">
        <v>-6.5251785562603305E-4</v>
      </c>
      <c r="C53">
        <v>8.3299316246954105E-4</v>
      </c>
      <c r="D53">
        <v>-2.2733556219733898E-3</v>
      </c>
      <c r="E53">
        <v>2.9277994622933698E-3</v>
      </c>
      <c r="F53">
        <v>-0.57871989903697196</v>
      </c>
      <c r="G53">
        <v>5.0043497271245997E-2</v>
      </c>
      <c r="H53">
        <v>-3.1528212889320102E-4</v>
      </c>
      <c r="I53">
        <v>0.30703056973044801</v>
      </c>
      <c r="J53">
        <v>5.1620267289553797E-3</v>
      </c>
      <c r="K53">
        <v>7.7213004335385804E-3</v>
      </c>
      <c r="L53">
        <v>-6.5127471701287298E-3</v>
      </c>
      <c r="M53">
        <v>0</v>
      </c>
      <c r="N53">
        <v>0</v>
      </c>
      <c r="O53">
        <v>-0.250135408517071</v>
      </c>
      <c r="P53">
        <v>0</v>
      </c>
      <c r="Q53">
        <v>-5.84258960728556E-3</v>
      </c>
      <c r="R53">
        <v>0</v>
      </c>
      <c r="S53">
        <v>0</v>
      </c>
      <c r="T53">
        <v>-0.54128970412146105</v>
      </c>
      <c r="U53">
        <v>0</v>
      </c>
      <c r="V53">
        <v>0</v>
      </c>
      <c r="W53">
        <v>0</v>
      </c>
      <c r="X53">
        <v>0</v>
      </c>
      <c r="Y53">
        <v>-3.0182328491168398E-3</v>
      </c>
      <c r="Z53">
        <v>6.4120373384213205E-4</v>
      </c>
      <c r="AA53">
        <v>-1.21191358048999E-4</v>
      </c>
      <c r="AB53" s="16">
        <v>-8.8488463612090799E-5</v>
      </c>
      <c r="AC53" s="16">
        <v>-8.2506852516761597E-5</v>
      </c>
      <c r="AD53">
        <v>1.7001298467711401E-3</v>
      </c>
      <c r="AE53">
        <v>0.47808013654841902</v>
      </c>
      <c r="AF53">
        <v>-0.548874794543041</v>
      </c>
      <c r="AH53" s="20">
        <f t="shared" si="2"/>
        <v>4.7332499129129086E-3</v>
      </c>
      <c r="AI53" s="20">
        <f t="shared" si="10"/>
        <v>-2.9883493555612273E-6</v>
      </c>
      <c r="AJ53" s="20">
        <f t="shared" si="15"/>
        <v>6.4120373384213205E-4</v>
      </c>
      <c r="AK53" s="20">
        <f t="shared" si="15"/>
        <v>-1.21191358048999E-4</v>
      </c>
      <c r="AL53" s="20">
        <f t="shared" si="15"/>
        <v>-8.8488463612090799E-5</v>
      </c>
      <c r="AM53" s="20">
        <f t="shared" si="15"/>
        <v>-8.2506852516761597E-5</v>
      </c>
      <c r="AN53" s="20">
        <f t="shared" si="15"/>
        <v>1.7001298467711401E-3</v>
      </c>
      <c r="AR53" s="22">
        <f t="shared" si="1"/>
        <v>43830</v>
      </c>
      <c r="AS53" s="20">
        <f t="shared" si="3"/>
        <v>-0.195499178172164</v>
      </c>
      <c r="AT53" s="20">
        <f t="shared" si="11"/>
        <v>7.9758885432759091E-3</v>
      </c>
      <c r="AU53" s="20">
        <f t="shared" si="4"/>
        <v>2.0461585570798594E-3</v>
      </c>
      <c r="AV53" s="20">
        <f t="shared" si="14"/>
        <v>-2.9883493555612273E-6</v>
      </c>
      <c r="AW53" s="20">
        <f t="shared" si="14"/>
        <v>6.4120373384213205E-4</v>
      </c>
      <c r="AX53" s="20">
        <f t="shared" si="14"/>
        <v>-1.21191358048999E-4</v>
      </c>
      <c r="AY53" s="20">
        <f t="shared" si="14"/>
        <v>-8.8488463612090799E-5</v>
      </c>
      <c r="AZ53" s="20">
        <f t="shared" si="14"/>
        <v>-8.2506852516761597E-5</v>
      </c>
      <c r="BA53" s="20">
        <f t="shared" si="14"/>
        <v>1.7001298467711401E-3</v>
      </c>
      <c r="BB53" s="20">
        <f t="shared" si="12"/>
        <v>1.0022047100355768E-2</v>
      </c>
      <c r="BC53" s="22">
        <f t="shared" si="6"/>
        <v>43830</v>
      </c>
      <c r="BD53" s="20">
        <f t="shared" si="8"/>
        <v>7.9758885432759091E-3</v>
      </c>
      <c r="BE53" s="20">
        <f t="shared" si="9"/>
        <v>2.0461585570798594E-3</v>
      </c>
    </row>
    <row r="54" spans="1:57" ht="15">
      <c r="A54" s="1">
        <v>43921</v>
      </c>
      <c r="B54">
        <v>-5.9307000735975203E-4</v>
      </c>
      <c r="C54">
        <v>2.4330091472624099E-4</v>
      </c>
      <c r="D54">
        <v>-1.2888319603332401E-3</v>
      </c>
      <c r="E54">
        <v>7.5423968843857305E-4</v>
      </c>
      <c r="F54">
        <v>-0.58589955886689804</v>
      </c>
      <c r="G54">
        <v>5.2228427854861197E-2</v>
      </c>
      <c r="H54">
        <v>-3.6704601086290302E-4</v>
      </c>
      <c r="I54">
        <v>0.28128877174984301</v>
      </c>
      <c r="J54">
        <v>1.7910002132603901E-2</v>
      </c>
      <c r="K54">
        <v>3.5668634065899501E-3</v>
      </c>
      <c r="L54">
        <v>-6.5741103881689E-3</v>
      </c>
      <c r="M54">
        <v>0</v>
      </c>
      <c r="N54">
        <v>0</v>
      </c>
      <c r="O54">
        <v>-0.26157933612143103</v>
      </c>
      <c r="P54">
        <v>0</v>
      </c>
      <c r="Q54">
        <v>-5.4882908988140803E-3</v>
      </c>
      <c r="R54">
        <v>0</v>
      </c>
      <c r="S54">
        <v>0</v>
      </c>
      <c r="T54">
        <v>-1.3739993744035801</v>
      </c>
      <c r="U54">
        <v>0</v>
      </c>
      <c r="V54">
        <v>0</v>
      </c>
      <c r="W54">
        <v>0</v>
      </c>
      <c r="X54">
        <v>0</v>
      </c>
      <c r="Y54">
        <v>-3.6441258722263998E-3</v>
      </c>
      <c r="Z54">
        <v>3.3186453602951301E-4</v>
      </c>
      <c r="AA54">
        <v>-4.0457780676739203E-4</v>
      </c>
      <c r="AB54">
        <v>-3.3071032439213599E-4</v>
      </c>
      <c r="AC54">
        <v>-3.37159466834435E-4</v>
      </c>
      <c r="AD54">
        <v>1.85676900097409E-3</v>
      </c>
      <c r="AE54">
        <v>0.47545589802275801</v>
      </c>
      <c r="AF54">
        <v>-1.4370110163268499</v>
      </c>
      <c r="AH54" s="20">
        <f t="shared" si="2"/>
        <v>-4.0821206914185792E-5</v>
      </c>
      <c r="AI54" s="20">
        <f t="shared" si="10"/>
        <v>-3.6080454180459403E-6</v>
      </c>
      <c r="AJ54" s="20">
        <f t="shared" si="15"/>
        <v>3.3186453602951301E-4</v>
      </c>
      <c r="AK54" s="20">
        <f t="shared" si="15"/>
        <v>-4.0457780676739203E-4</v>
      </c>
      <c r="AL54" s="20">
        <f t="shared" si="15"/>
        <v>-3.3071032439213599E-4</v>
      </c>
      <c r="AM54" s="20">
        <f t="shared" si="15"/>
        <v>-3.37159466834435E-4</v>
      </c>
      <c r="AN54" s="20">
        <f t="shared" si="15"/>
        <v>1.85676900097409E-3</v>
      </c>
      <c r="AR54" s="22">
        <f t="shared" si="1"/>
        <v>43921</v>
      </c>
      <c r="AS54" s="20">
        <f t="shared" si="3"/>
        <v>-3.7480440653073996</v>
      </c>
      <c r="AT54" s="20">
        <f t="shared" si="11"/>
        <v>3.2018174234488142E-3</v>
      </c>
      <c r="AU54" s="20">
        <f t="shared" si="4"/>
        <v>1.112577893591594E-3</v>
      </c>
      <c r="AV54" s="20">
        <f t="shared" si="14"/>
        <v>-3.6080454180459403E-6</v>
      </c>
      <c r="AW54" s="20">
        <f t="shared" si="14"/>
        <v>3.3186453602951301E-4</v>
      </c>
      <c r="AX54" s="20">
        <f t="shared" si="14"/>
        <v>-4.0457780676739203E-4</v>
      </c>
      <c r="AY54" s="20">
        <f t="shared" si="14"/>
        <v>-3.3071032439213599E-4</v>
      </c>
      <c r="AZ54" s="20">
        <f t="shared" si="14"/>
        <v>-3.37159466834435E-4</v>
      </c>
      <c r="BA54" s="20">
        <f t="shared" si="14"/>
        <v>1.85676900097409E-3</v>
      </c>
      <c r="BB54" s="20">
        <f t="shared" si="12"/>
        <v>4.3143953170404082E-3</v>
      </c>
      <c r="BC54" s="22">
        <f t="shared" si="6"/>
        <v>43921</v>
      </c>
      <c r="BD54" s="20">
        <f t="shared" si="8"/>
        <v>3.2018174234488142E-3</v>
      </c>
      <c r="BE54" s="20">
        <f t="shared" si="9"/>
        <v>1.112577893591594E-3</v>
      </c>
    </row>
    <row r="55" spans="1:57" ht="15">
      <c r="A55" s="1">
        <v>44012</v>
      </c>
      <c r="B55">
        <v>-4.88211497762236E-4</v>
      </c>
      <c r="C55">
        <v>-6.1925581764654604E-4</v>
      </c>
      <c r="D55">
        <v>2.84850516103496E-3</v>
      </c>
      <c r="E55">
        <v>-2.6091371411407398E-3</v>
      </c>
      <c r="F55">
        <v>-0.59790872567749798</v>
      </c>
      <c r="G55">
        <v>5.6469649591273097E-2</v>
      </c>
      <c r="H55">
        <v>-4.01500366487006E-4</v>
      </c>
      <c r="I55">
        <v>0.625520373920052</v>
      </c>
      <c r="J55">
        <v>3.04838905019977E-2</v>
      </c>
      <c r="K55">
        <v>-2.3142583243429501E-3</v>
      </c>
      <c r="L55">
        <v>-6.6797578322619301E-3</v>
      </c>
      <c r="M55">
        <v>0</v>
      </c>
      <c r="N55">
        <v>0</v>
      </c>
      <c r="O55">
        <v>-0.28660153720249099</v>
      </c>
      <c r="P55">
        <v>0</v>
      </c>
      <c r="Q55">
        <v>-5.5103597687011698E-3</v>
      </c>
      <c r="R55">
        <v>0</v>
      </c>
      <c r="S55">
        <v>0</v>
      </c>
      <c r="T55">
        <v>-0.97004786333487703</v>
      </c>
      <c r="U55">
        <v>0</v>
      </c>
      <c r="V55">
        <v>0</v>
      </c>
      <c r="W55">
        <v>0</v>
      </c>
      <c r="X55">
        <v>0</v>
      </c>
      <c r="Y55">
        <v>-4.5120820537980499E-3</v>
      </c>
      <c r="Z55">
        <v>-1.5909851402984201E-4</v>
      </c>
      <c r="AA55">
        <v>-8.1654409496145699E-4</v>
      </c>
      <c r="AB55">
        <v>-6.4239174389912803E-4</v>
      </c>
      <c r="AC55">
        <v>-6.2290273403764398E-4</v>
      </c>
      <c r="AD55">
        <v>1.78074486529844E-3</v>
      </c>
      <c r="AE55">
        <v>0.47285609624168001</v>
      </c>
      <c r="AF55">
        <v>-0.71093597513300899</v>
      </c>
      <c r="AH55" s="20">
        <f t="shared" si="2"/>
        <v>-6.7812195576030191E-3</v>
      </c>
      <c r="AI55" s="20">
        <f t="shared" si="10"/>
        <v>-4.4674079740574755E-6</v>
      </c>
      <c r="AJ55" s="20">
        <f t="shared" si="15"/>
        <v>-1.5909851402984201E-4</v>
      </c>
      <c r="AK55" s="20">
        <f t="shared" si="15"/>
        <v>-8.1654409496145699E-4</v>
      </c>
      <c r="AL55" s="20">
        <f t="shared" si="15"/>
        <v>-6.4239174389912803E-4</v>
      </c>
      <c r="AM55" s="20">
        <f t="shared" si="15"/>
        <v>-6.2290273403764398E-4</v>
      </c>
      <c r="AN55" s="20">
        <f t="shared" si="15"/>
        <v>1.78074486529844E-3</v>
      </c>
      <c r="AR55" s="22">
        <f t="shared" si="1"/>
        <v>44012</v>
      </c>
      <c r="AS55" s="20">
        <f t="shared" si="3"/>
        <v>-0.84374390053203596</v>
      </c>
      <c r="AT55" s="20">
        <f t="shared" si="11"/>
        <v>-3.5385809272400191E-3</v>
      </c>
      <c r="AU55" s="20">
        <f t="shared" si="4"/>
        <v>-4.6465962960368827E-4</v>
      </c>
      <c r="AV55" s="20">
        <f t="shared" si="14"/>
        <v>-4.4674079740574755E-6</v>
      </c>
      <c r="AW55" s="20">
        <f t="shared" si="14"/>
        <v>-1.5909851402984201E-4</v>
      </c>
      <c r="AX55" s="20">
        <f t="shared" si="14"/>
        <v>-8.1654409496145699E-4</v>
      </c>
      <c r="AY55" s="20">
        <f t="shared" si="14"/>
        <v>-6.4239174389912803E-4</v>
      </c>
      <c r="AZ55" s="20">
        <f t="shared" si="14"/>
        <v>-6.2290273403764398E-4</v>
      </c>
      <c r="BA55" s="20">
        <f t="shared" si="14"/>
        <v>1.78074486529844E-3</v>
      </c>
      <c r="BB55" s="20">
        <f t="shared" si="12"/>
        <v>-4.0032405568437074E-3</v>
      </c>
      <c r="BC55" s="22">
        <f t="shared" si="6"/>
        <v>44012</v>
      </c>
      <c r="BD55" s="20">
        <f t="shared" si="8"/>
        <v>-3.5385809272400191E-3</v>
      </c>
      <c r="BE55" s="20">
        <f t="shared" si="9"/>
        <v>-4.6465962960368827E-4</v>
      </c>
    </row>
    <row r="56" spans="1:57" ht="15">
      <c r="A56" s="1">
        <v>44104</v>
      </c>
      <c r="B56">
        <v>-3.3526069949108001E-4</v>
      </c>
      <c r="C56">
        <v>-1.2723732726982399E-3</v>
      </c>
      <c r="D56">
        <v>2.3567274999991498E-2</v>
      </c>
      <c r="E56">
        <v>-5.6913165431215999E-3</v>
      </c>
      <c r="F56">
        <v>-0.60314672008867598</v>
      </c>
      <c r="G56">
        <v>5.6628339493758298E-2</v>
      </c>
      <c r="H56">
        <v>-4.5503018415438102E-4</v>
      </c>
      <c r="I56">
        <v>-0.79141656018291096</v>
      </c>
      <c r="J56">
        <v>4.3934034914649901E-2</v>
      </c>
      <c r="K56">
        <v>-9.6684460233809003E-3</v>
      </c>
      <c r="L56">
        <v>-6.7456449520220101E-3</v>
      </c>
      <c r="M56">
        <v>0</v>
      </c>
      <c r="N56">
        <v>0</v>
      </c>
      <c r="O56">
        <v>-0.30851665970928999</v>
      </c>
      <c r="P56">
        <v>0</v>
      </c>
      <c r="Q56">
        <v>-5.5863366079322799E-3</v>
      </c>
      <c r="R56">
        <v>0</v>
      </c>
      <c r="S56">
        <v>0</v>
      </c>
      <c r="T56">
        <v>-1.0209298223805401</v>
      </c>
      <c r="U56">
        <v>0</v>
      </c>
      <c r="V56">
        <v>0</v>
      </c>
      <c r="W56">
        <v>0</v>
      </c>
      <c r="X56">
        <v>0</v>
      </c>
      <c r="Y56">
        <v>-5.8291988695779997E-3</v>
      </c>
      <c r="Z56">
        <v>-7.6973781285571898E-4</v>
      </c>
      <c r="AA56">
        <v>-1.4356368272072601E-3</v>
      </c>
      <c r="AB56">
        <v>-1.14980074424897E-3</v>
      </c>
      <c r="AC56">
        <v>-1.05646430696992E-3</v>
      </c>
      <c r="AD56">
        <v>1.42564675083001E-3</v>
      </c>
      <c r="AE56">
        <v>0.47028048399071398</v>
      </c>
      <c r="AF56">
        <v>-2.1977732273514898</v>
      </c>
      <c r="AH56" s="20">
        <f t="shared" si="2"/>
        <v>-1.5439352904263119E-2</v>
      </c>
      <c r="AI56" s="20">
        <f t="shared" si="10"/>
        <v>-5.7714840292851478E-6</v>
      </c>
      <c r="AJ56" s="20">
        <f t="shared" si="15"/>
        <v>-7.6973781285571898E-4</v>
      </c>
      <c r="AK56" s="20">
        <f t="shared" si="15"/>
        <v>-1.4356368272072601E-3</v>
      </c>
      <c r="AL56" s="20">
        <f t="shared" si="15"/>
        <v>-1.14980074424897E-3</v>
      </c>
      <c r="AM56" s="20">
        <f t="shared" si="15"/>
        <v>-1.05646430696992E-3</v>
      </c>
      <c r="AN56" s="20">
        <f t="shared" si="15"/>
        <v>1.42564675083001E-3</v>
      </c>
      <c r="AR56" s="22">
        <f t="shared" si="1"/>
        <v>44104</v>
      </c>
      <c r="AS56" s="20">
        <f t="shared" si="3"/>
        <v>-6.7910929094059593</v>
      </c>
      <c r="AT56" s="20">
        <f t="shared" si="11"/>
        <v>-1.2196714273900119E-2</v>
      </c>
      <c r="AU56" s="20">
        <f t="shared" si="4"/>
        <v>-2.9917644244811439E-3</v>
      </c>
      <c r="AV56" s="20">
        <f t="shared" si="14"/>
        <v>-5.7714840292851478E-6</v>
      </c>
      <c r="AW56" s="20">
        <f t="shared" si="14"/>
        <v>-7.6973781285571898E-4</v>
      </c>
      <c r="AX56" s="20">
        <f t="shared" si="14"/>
        <v>-1.4356368272072601E-3</v>
      </c>
      <c r="AY56" s="20">
        <f t="shared" si="14"/>
        <v>-1.14980074424897E-3</v>
      </c>
      <c r="AZ56" s="20">
        <f t="shared" si="14"/>
        <v>-1.05646430696992E-3</v>
      </c>
      <c r="BA56" s="20">
        <f t="shared" si="14"/>
        <v>1.42564675083001E-3</v>
      </c>
      <c r="BB56" s="20">
        <f t="shared" si="12"/>
        <v>-1.5188478698381263E-2</v>
      </c>
      <c r="BC56" s="22">
        <f t="shared" si="6"/>
        <v>44104</v>
      </c>
      <c r="BD56" s="20">
        <f t="shared" si="8"/>
        <v>-1.2196714273900119E-2</v>
      </c>
      <c r="BE56" s="20">
        <f t="shared" si="9"/>
        <v>-2.9917644244811439E-3</v>
      </c>
    </row>
    <row r="57" spans="1:57" ht="15">
      <c r="A57" s="1">
        <v>44196</v>
      </c>
      <c r="B57">
        <v>-4.7349614155089899E-4</v>
      </c>
      <c r="C57">
        <v>-2.4663486402176599E-3</v>
      </c>
      <c r="D57">
        <v>3.6957333467868503E-2</v>
      </c>
      <c r="E57">
        <v>-9.7981503533128792E-3</v>
      </c>
      <c r="F57">
        <v>-0.59884211680755195</v>
      </c>
      <c r="G57">
        <v>5.6666248397330102E-2</v>
      </c>
      <c r="H57">
        <v>-4.8152942740964301E-4</v>
      </c>
      <c r="I57">
        <v>0.145314430475185</v>
      </c>
      <c r="J57">
        <v>3.7473109827645901E-2</v>
      </c>
      <c r="K57">
        <v>-1.5881551501739598E-2</v>
      </c>
      <c r="L57">
        <v>-6.80153718642939E-3</v>
      </c>
      <c r="M57">
        <v>0</v>
      </c>
      <c r="N57">
        <v>0</v>
      </c>
      <c r="O57">
        <v>-0.28968997322163997</v>
      </c>
      <c r="P57">
        <v>0</v>
      </c>
      <c r="Q57">
        <v>-4.7309224566527402E-3</v>
      </c>
      <c r="R57">
        <v>0</v>
      </c>
      <c r="S57">
        <v>0</v>
      </c>
      <c r="T57">
        <v>-1.44817520025352</v>
      </c>
      <c r="U57">
        <v>0</v>
      </c>
      <c r="V57">
        <v>0</v>
      </c>
      <c r="W57">
        <v>0</v>
      </c>
      <c r="X57">
        <v>0</v>
      </c>
      <c r="Y57">
        <v>-7.4624056981775697E-3</v>
      </c>
      <c r="Z57">
        <v>-1.3026436838092701E-3</v>
      </c>
      <c r="AA57">
        <v>-1.9667482205165598E-3</v>
      </c>
      <c r="AB57">
        <v>-1.56713558480126E-3</v>
      </c>
      <c r="AC57">
        <v>-1.4122276304262501E-3</v>
      </c>
      <c r="AD57">
        <v>9.4939687687034503E-4</v>
      </c>
      <c r="AE57">
        <v>0.46772881663188398</v>
      </c>
      <c r="AF57">
        <v>-1.67787663120249</v>
      </c>
      <c r="AH57" s="20">
        <f t="shared" si="2"/>
        <v>-2.3269333142935392E-2</v>
      </c>
      <c r="AI57" s="20">
        <f t="shared" si="10"/>
        <v>-7.3885204932451188E-6</v>
      </c>
      <c r="AJ57" s="20">
        <f t="shared" si="15"/>
        <v>-1.3026436838092701E-3</v>
      </c>
      <c r="AK57" s="20">
        <f t="shared" si="15"/>
        <v>-1.9667482205165598E-3</v>
      </c>
      <c r="AL57" s="20">
        <f t="shared" si="15"/>
        <v>-1.56713558480126E-3</v>
      </c>
      <c r="AM57" s="20">
        <f t="shared" si="15"/>
        <v>-1.4122276304262501E-3</v>
      </c>
      <c r="AN57" s="20">
        <f t="shared" si="15"/>
        <v>9.4939687687034503E-4</v>
      </c>
      <c r="AR57" s="22">
        <f t="shared" si="1"/>
        <v>44196</v>
      </c>
      <c r="AS57" s="20">
        <f t="shared" si="3"/>
        <v>-4.7115065248099599</v>
      </c>
      <c r="AT57" s="20">
        <f t="shared" si="11"/>
        <v>-2.0026694512572392E-2</v>
      </c>
      <c r="AU57" s="20">
        <f t="shared" si="4"/>
        <v>-5.3067467631762403E-3</v>
      </c>
      <c r="AV57" s="20">
        <f t="shared" si="14"/>
        <v>-7.3885204932451188E-6</v>
      </c>
      <c r="AW57" s="20">
        <f t="shared" si="14"/>
        <v>-1.3026436838092701E-3</v>
      </c>
      <c r="AX57" s="20">
        <f t="shared" si="14"/>
        <v>-1.9667482205165598E-3</v>
      </c>
      <c r="AY57" s="20">
        <f t="shared" si="14"/>
        <v>-1.56713558480126E-3</v>
      </c>
      <c r="AZ57" s="20">
        <f t="shared" si="14"/>
        <v>-1.4122276304262501E-3</v>
      </c>
      <c r="BA57" s="20">
        <f t="shared" si="14"/>
        <v>9.4939687687034503E-4</v>
      </c>
      <c r="BB57" s="20">
        <f t="shared" si="12"/>
        <v>-2.533344127574863E-2</v>
      </c>
      <c r="BC57" s="22">
        <f t="shared" si="6"/>
        <v>44196</v>
      </c>
      <c r="BD57" s="20">
        <f t="shared" si="8"/>
        <v>-2.0026694512572392E-2</v>
      </c>
      <c r="BE57" s="20">
        <f t="shared" si="9"/>
        <v>-5.3067467631762403E-3</v>
      </c>
    </row>
    <row r="58" spans="1:57" ht="15">
      <c r="A58" s="1">
        <v>44286</v>
      </c>
      <c r="B58">
        <v>-7.7494124243182496E-4</v>
      </c>
      <c r="C58">
        <v>-2.7986173060212602E-3</v>
      </c>
      <c r="D58">
        <v>2.8623485296064202E-2</v>
      </c>
      <c r="E58">
        <v>-1.05477755287575E-2</v>
      </c>
      <c r="F58">
        <v>-0.58889740223273501</v>
      </c>
      <c r="G58">
        <v>5.5706726260629197E-2</v>
      </c>
      <c r="H58">
        <v>-2.68856684881857E-4</v>
      </c>
      <c r="I58">
        <v>0.73379820210621705</v>
      </c>
      <c r="J58">
        <v>2.7311685451625298E-2</v>
      </c>
      <c r="K58">
        <v>-1.6985034746308501E-2</v>
      </c>
      <c r="L58">
        <v>-7.0634274855763098E-3</v>
      </c>
      <c r="M58">
        <v>0</v>
      </c>
      <c r="N58">
        <v>0</v>
      </c>
      <c r="O58">
        <v>-0.31536700033327703</v>
      </c>
      <c r="P58">
        <v>0</v>
      </c>
      <c r="Q58">
        <v>-3.87977644681347E-3</v>
      </c>
      <c r="R58">
        <v>0</v>
      </c>
      <c r="S58">
        <v>0</v>
      </c>
      <c r="T58">
        <v>0.72068104062326099</v>
      </c>
      <c r="U58">
        <v>0</v>
      </c>
      <c r="V58">
        <v>0</v>
      </c>
      <c r="W58">
        <v>0</v>
      </c>
      <c r="X58">
        <v>0</v>
      </c>
      <c r="Y58">
        <v>-8.4342807288528797E-3</v>
      </c>
      <c r="Z58">
        <v>-1.6052644128738899E-3</v>
      </c>
      <c r="AA58">
        <v>-2.45804932015314E-3</v>
      </c>
      <c r="AB58">
        <v>-2.0212272826447501E-3</v>
      </c>
      <c r="AC58">
        <v>-1.8665632636860601E-3</v>
      </c>
      <c r="AD58">
        <v>2.5394316700566501E-4</v>
      </c>
      <c r="AE58">
        <v>0.46520085207466499</v>
      </c>
      <c r="AF58">
        <v>1.08607859478999</v>
      </c>
      <c r="AH58" s="20">
        <f t="shared" si="2"/>
        <v>-2.5334972667872852E-2</v>
      </c>
      <c r="AI58" s="20">
        <f t="shared" si="10"/>
        <v>-8.3507729988642381E-6</v>
      </c>
      <c r="AJ58" s="20">
        <f t="shared" si="15"/>
        <v>-1.6052644128738899E-3</v>
      </c>
      <c r="AK58" s="20">
        <f t="shared" si="15"/>
        <v>-2.45804932015314E-3</v>
      </c>
      <c r="AL58" s="20">
        <f t="shared" si="15"/>
        <v>-2.0212272826447501E-3</v>
      </c>
      <c r="AM58" s="20">
        <f t="shared" si="15"/>
        <v>-1.8665632636860601E-3</v>
      </c>
      <c r="AN58" s="20">
        <f t="shared" si="15"/>
        <v>2.5394316700566501E-4</v>
      </c>
      <c r="AR58" s="22">
        <f t="shared" si="1"/>
        <v>44286</v>
      </c>
      <c r="AS58" s="20">
        <f t="shared" si="3"/>
        <v>6.3443143791599601</v>
      </c>
      <c r="AT58" s="20">
        <f t="shared" si="11"/>
        <v>-2.2092334037509851E-2</v>
      </c>
      <c r="AU58" s="20">
        <f t="shared" si="4"/>
        <v>-7.7055118853510398E-3</v>
      </c>
      <c r="AV58" s="20">
        <f t="shared" si="14"/>
        <v>-8.3507729988642381E-6</v>
      </c>
      <c r="AW58" s="20">
        <f t="shared" si="14"/>
        <v>-1.6052644128738899E-3</v>
      </c>
      <c r="AX58" s="20">
        <f t="shared" si="14"/>
        <v>-2.45804932015314E-3</v>
      </c>
      <c r="AY58" s="20">
        <f t="shared" si="14"/>
        <v>-2.0212272826447501E-3</v>
      </c>
      <c r="AZ58" s="20">
        <f t="shared" si="14"/>
        <v>-1.8665632636860601E-3</v>
      </c>
      <c r="BA58" s="20">
        <f t="shared" si="14"/>
        <v>2.5394316700566501E-4</v>
      </c>
      <c r="BB58" s="20">
        <f t="shared" si="12"/>
        <v>-2.9797845922860892E-2</v>
      </c>
      <c r="BC58" s="22">
        <f t="shared" si="6"/>
        <v>44286</v>
      </c>
      <c r="BD58" s="20">
        <f t="shared" si="8"/>
        <v>-2.2092334037509851E-2</v>
      </c>
      <c r="BE58" s="20">
        <f t="shared" si="9"/>
        <v>-7.7055118853510398E-3</v>
      </c>
    </row>
    <row r="59" spans="1:57" ht="15">
      <c r="A59" s="1">
        <v>44377</v>
      </c>
      <c r="B59">
        <v>-1.0019374471537099E-3</v>
      </c>
      <c r="C59">
        <v>-1.5727535824905301E-3</v>
      </c>
      <c r="D59">
        <v>2.8593148029520898E-2</v>
      </c>
      <c r="E59">
        <v>-5.94388039628634E-3</v>
      </c>
      <c r="F59">
        <v>-0.55783354141920505</v>
      </c>
      <c r="G59">
        <v>5.5647210770559598E-2</v>
      </c>
      <c r="H59">
        <v>-1.09284030302969E-4</v>
      </c>
      <c r="I59">
        <v>-0.10482571762730999</v>
      </c>
      <c r="J59">
        <v>1.3577514114682099E-2</v>
      </c>
      <c r="K59">
        <v>-7.0474254176944298E-3</v>
      </c>
      <c r="L59">
        <v>-7.5782789758060904E-3</v>
      </c>
      <c r="M59">
        <v>0</v>
      </c>
      <c r="N59">
        <v>0</v>
      </c>
      <c r="O59">
        <v>-0.29937550923890799</v>
      </c>
      <c r="P59">
        <v>0</v>
      </c>
      <c r="Q59">
        <v>-2.44697079688771E-3</v>
      </c>
      <c r="R59">
        <v>0</v>
      </c>
      <c r="S59">
        <v>0</v>
      </c>
      <c r="T59">
        <v>-0.89363568953915096</v>
      </c>
      <c r="U59">
        <v>0</v>
      </c>
      <c r="V59">
        <v>0</v>
      </c>
      <c r="W59">
        <v>0</v>
      </c>
      <c r="X59">
        <v>0</v>
      </c>
      <c r="Y59">
        <v>-7.79269250813507E-3</v>
      </c>
      <c r="Z59">
        <v>-3.6930961986314498E-4</v>
      </c>
      <c r="AA59">
        <v>-1.56686555694562E-3</v>
      </c>
      <c r="AB59">
        <v>-1.2643739376816301E-3</v>
      </c>
      <c r="AC59">
        <v>-1.2683329728258E-3</v>
      </c>
      <c r="AD59">
        <v>2.8964684943844001E-4</v>
      </c>
      <c r="AE59">
        <v>0.46269635074767101</v>
      </c>
      <c r="AF59">
        <v>-1.35659393070515</v>
      </c>
      <c r="AH59" s="20">
        <f t="shared" si="2"/>
        <v>-1.4762191000748149E-2</v>
      </c>
      <c r="AI59" s="20">
        <f t="shared" si="10"/>
        <v>-7.7155371367673967E-6</v>
      </c>
      <c r="AJ59" s="20">
        <f t="shared" si="15"/>
        <v>-3.6930961986314498E-4</v>
      </c>
      <c r="AK59" s="20">
        <f t="shared" si="15"/>
        <v>-1.56686555694562E-3</v>
      </c>
      <c r="AL59" s="20">
        <f t="shared" si="15"/>
        <v>-1.2643739376816301E-3</v>
      </c>
      <c r="AM59" s="20">
        <f t="shared" si="15"/>
        <v>-1.2683329728258E-3</v>
      </c>
      <c r="AN59" s="20">
        <f t="shared" si="15"/>
        <v>2.8964684943844001E-4</v>
      </c>
      <c r="AR59" s="22">
        <f t="shared" si="1"/>
        <v>44377</v>
      </c>
      <c r="AS59" s="20">
        <f t="shared" si="3"/>
        <v>-3.4263757228206</v>
      </c>
      <c r="AT59" s="20">
        <f t="shared" si="11"/>
        <v>-1.1519552370385149E-2</v>
      </c>
      <c r="AU59" s="20">
        <f t="shared" si="4"/>
        <v>-4.1869507750145222E-3</v>
      </c>
      <c r="AV59" s="20">
        <f t="shared" si="14"/>
        <v>-7.7155371367673967E-6</v>
      </c>
      <c r="AW59" s="20">
        <f t="shared" si="14"/>
        <v>-3.6930961986314498E-4</v>
      </c>
      <c r="AX59" s="20">
        <f t="shared" si="14"/>
        <v>-1.56686555694562E-3</v>
      </c>
      <c r="AY59" s="20">
        <f t="shared" si="14"/>
        <v>-1.2643739376816301E-3</v>
      </c>
      <c r="AZ59" s="20">
        <f t="shared" si="14"/>
        <v>-1.2683329728258E-3</v>
      </c>
      <c r="BA59" s="20">
        <f t="shared" si="14"/>
        <v>2.8964684943844001E-4</v>
      </c>
      <c r="BB59" s="20">
        <f t="shared" si="12"/>
        <v>-1.5706503145399672E-2</v>
      </c>
      <c r="BC59" s="22">
        <f t="shared" si="6"/>
        <v>44377</v>
      </c>
      <c r="BD59" s="20">
        <f t="shared" si="8"/>
        <v>-1.1519552370385149E-2</v>
      </c>
      <c r="BE59" s="20">
        <f t="shared" si="9"/>
        <v>-4.1869507750145222E-3</v>
      </c>
    </row>
    <row r="60" spans="1:57" ht="15">
      <c r="A60" s="1">
        <v>44469</v>
      </c>
      <c r="B60">
        <v>-1.0649320733024899E-3</v>
      </c>
      <c r="C60">
        <v>-7.2191464001170004E-4</v>
      </c>
      <c r="D60">
        <v>2.0351013360375699E-2</v>
      </c>
      <c r="E60">
        <v>-2.51833034216053E-3</v>
      </c>
      <c r="F60">
        <v>-0.53700003751870895</v>
      </c>
      <c r="G60">
        <v>5.56416218634447E-2</v>
      </c>
      <c r="H60">
        <v>-1.4388287001843001E-4</v>
      </c>
      <c r="I60">
        <v>0.84123613060824698</v>
      </c>
      <c r="J60">
        <v>-1.8114138118108199E-2</v>
      </c>
      <c r="K60">
        <v>6.2802767135661198E-4</v>
      </c>
      <c r="L60">
        <v>-8.1133969015767492E-3</v>
      </c>
      <c r="M60">
        <v>0</v>
      </c>
      <c r="N60">
        <v>0</v>
      </c>
      <c r="O60">
        <v>-0.285493508339418</v>
      </c>
      <c r="P60">
        <v>0</v>
      </c>
      <c r="Q60">
        <v>-4.8514029462709499E-3</v>
      </c>
      <c r="R60">
        <v>0</v>
      </c>
      <c r="S60">
        <v>0</v>
      </c>
      <c r="T60">
        <v>0.35594690516600402</v>
      </c>
      <c r="U60">
        <v>0</v>
      </c>
      <c r="V60">
        <v>0</v>
      </c>
      <c r="W60">
        <v>0</v>
      </c>
      <c r="X60">
        <v>0</v>
      </c>
      <c r="Y60">
        <v>-7.3558950521301902E-3</v>
      </c>
      <c r="Z60">
        <v>5.0614722026942605E-4</v>
      </c>
      <c r="AA60">
        <v>-9.8553057821248991E-4</v>
      </c>
      <c r="AB60">
        <v>-7.8135167090875803E-4</v>
      </c>
      <c r="AC60">
        <v>-9.4094020899326803E-4</v>
      </c>
      <c r="AD60">
        <v>6.4205319911803105E-4</v>
      </c>
      <c r="AE60">
        <v>0.46021507557056901</v>
      </c>
      <c r="AF60">
        <v>0.88027597909345801</v>
      </c>
      <c r="AH60" s="20">
        <f t="shared" si="2"/>
        <v>-6.6543084302522759E-3</v>
      </c>
      <c r="AI60" s="20">
        <f t="shared" si="10"/>
        <v>-7.2830644080496931E-6</v>
      </c>
      <c r="AJ60" s="20">
        <f t="shared" si="15"/>
        <v>5.0614722026942605E-4</v>
      </c>
      <c r="AK60" s="20">
        <f t="shared" si="15"/>
        <v>-9.8553057821248991E-4</v>
      </c>
      <c r="AL60" s="20">
        <f t="shared" si="15"/>
        <v>-7.8135167090875803E-4</v>
      </c>
      <c r="AM60" s="20">
        <f t="shared" si="15"/>
        <v>-9.4094020899326803E-4</v>
      </c>
      <c r="AN60" s="20">
        <f t="shared" si="15"/>
        <v>6.4205319911803105E-4</v>
      </c>
      <c r="AR60" s="22">
        <f t="shared" si="1"/>
        <v>44469</v>
      </c>
      <c r="AS60" s="20">
        <f t="shared" si="3"/>
        <v>5.521103916373832</v>
      </c>
      <c r="AT60" s="20">
        <f t="shared" si="11"/>
        <v>-3.4116697998892759E-3</v>
      </c>
      <c r="AU60" s="20">
        <f t="shared" si="4"/>
        <v>-1.5669051031351085E-3</v>
      </c>
      <c r="AV60" s="20">
        <f t="shared" si="14"/>
        <v>-7.2830644080496931E-6</v>
      </c>
      <c r="AW60" s="20">
        <f t="shared" si="14"/>
        <v>5.0614722026942605E-4</v>
      </c>
      <c r="AX60" s="20">
        <f t="shared" si="14"/>
        <v>-9.8553057821248991E-4</v>
      </c>
      <c r="AY60" s="20">
        <f t="shared" si="14"/>
        <v>-7.8135167090875803E-4</v>
      </c>
      <c r="AZ60" s="20">
        <f t="shared" si="14"/>
        <v>-9.4094020899326803E-4</v>
      </c>
      <c r="BA60" s="20">
        <f t="shared" si="14"/>
        <v>6.4205319911803105E-4</v>
      </c>
      <c r="BB60" s="20">
        <f t="shared" si="12"/>
        <v>-4.9785749030243839E-3</v>
      </c>
      <c r="BC60" s="22">
        <f t="shared" si="6"/>
        <v>44469</v>
      </c>
      <c r="BD60" s="20">
        <f t="shared" si="8"/>
        <v>-3.4116697998892759E-3</v>
      </c>
      <c r="BE60" s="20">
        <f t="shared" si="9"/>
        <v>-1.5669051031351085E-3</v>
      </c>
    </row>
    <row r="61" spans="1:57" ht="15">
      <c r="A61" s="1">
        <v>44561</v>
      </c>
      <c r="B61">
        <v>-1.1408213724695101E-3</v>
      </c>
      <c r="C61">
        <v>-1.02300277451394E-3</v>
      </c>
      <c r="D61">
        <v>1.490370302899E-2</v>
      </c>
      <c r="E61">
        <v>-2.3701934626418801E-3</v>
      </c>
      <c r="F61">
        <v>-0.51380754390181105</v>
      </c>
      <c r="G61">
        <v>5.7047839968626897E-2</v>
      </c>
      <c r="H61" s="16">
        <v>-8.3661229366427297E-5</v>
      </c>
      <c r="I61">
        <v>1.1626855851417599</v>
      </c>
      <c r="J61">
        <v>-4.65825041344625E-2</v>
      </c>
      <c r="K61">
        <v>2.43823259447051E-3</v>
      </c>
      <c r="L61">
        <v>-8.4842228898152003E-3</v>
      </c>
      <c r="M61">
        <v>0</v>
      </c>
      <c r="N61">
        <v>0</v>
      </c>
      <c r="O61">
        <v>-0.22342498066208999</v>
      </c>
      <c r="P61">
        <v>0</v>
      </c>
      <c r="Q61">
        <v>-1.60952251662127E-3</v>
      </c>
      <c r="R61">
        <v>0</v>
      </c>
      <c r="S61">
        <v>0</v>
      </c>
      <c r="T61">
        <v>0.58468052620743705</v>
      </c>
      <c r="U61">
        <v>0</v>
      </c>
      <c r="V61">
        <v>0</v>
      </c>
      <c r="W61">
        <v>0</v>
      </c>
      <c r="X61">
        <v>0</v>
      </c>
      <c r="Y61">
        <v>-7.6443272470472197E-3</v>
      </c>
      <c r="Z61">
        <v>9.3832080427791399E-4</v>
      </c>
      <c r="AA61">
        <v>-8.4980201159323698E-4</v>
      </c>
      <c r="AB61">
        <v>-6.7615338804616299E-4</v>
      </c>
      <c r="AC61">
        <v>-1.6245910079093399E-3</v>
      </c>
      <c r="AD61" s="16">
        <v>-7.1796637024501496E-5</v>
      </c>
      <c r="AE61">
        <v>0.45775679192663299</v>
      </c>
      <c r="AF61">
        <v>1.49892070237529</v>
      </c>
      <c r="AH61" s="20">
        <f t="shared" si="2"/>
        <v>-5.1296513801062371E-3</v>
      </c>
      <c r="AI61" s="20">
        <f t="shared" si="10"/>
        <v>-7.5686408386606137E-6</v>
      </c>
      <c r="AJ61" s="20">
        <f t="shared" si="15"/>
        <v>9.3832080427791399E-4</v>
      </c>
      <c r="AK61" s="20">
        <f t="shared" si="15"/>
        <v>-8.4980201159323698E-4</v>
      </c>
      <c r="AL61" s="20">
        <f t="shared" si="15"/>
        <v>-6.7615338804616299E-4</v>
      </c>
      <c r="AM61" s="20">
        <f t="shared" si="15"/>
        <v>-1.6245910079093399E-3</v>
      </c>
      <c r="AN61" s="20">
        <f t="shared" si="15"/>
        <v>-7.1796637024501496E-5</v>
      </c>
      <c r="AR61" s="22">
        <f t="shared" si="1"/>
        <v>44561</v>
      </c>
      <c r="AS61" s="20">
        <f t="shared" si="3"/>
        <v>7.9956828095011598</v>
      </c>
      <c r="AT61" s="20">
        <f t="shared" si="11"/>
        <v>-1.8870127497432371E-3</v>
      </c>
      <c r="AU61" s="20">
        <f t="shared" si="4"/>
        <v>-2.2915908811339883E-3</v>
      </c>
      <c r="AV61" s="20">
        <f t="shared" si="14"/>
        <v>-7.5686408386606137E-6</v>
      </c>
      <c r="AW61" s="20">
        <f t="shared" si="14"/>
        <v>9.3832080427791399E-4</v>
      </c>
      <c r="AX61" s="20">
        <f t="shared" si="14"/>
        <v>-8.4980201159323698E-4</v>
      </c>
      <c r="AY61" s="20">
        <f t="shared" si="14"/>
        <v>-6.7615338804616299E-4</v>
      </c>
      <c r="AZ61" s="20">
        <f t="shared" si="14"/>
        <v>-1.6245910079093399E-3</v>
      </c>
      <c r="BA61" s="20">
        <f t="shared" si="14"/>
        <v>-7.1796637024501496E-5</v>
      </c>
      <c r="BB61" s="20">
        <f t="shared" si="12"/>
        <v>-4.1786036308772249E-3</v>
      </c>
      <c r="BC61" s="22">
        <f t="shared" si="6"/>
        <v>44561</v>
      </c>
      <c r="BD61" s="20">
        <f t="shared" si="8"/>
        <v>-1.8870127497432371E-3</v>
      </c>
      <c r="BE61" s="20">
        <f t="shared" si="9"/>
        <v>-2.2915908811339883E-3</v>
      </c>
    </row>
    <row r="62" spans="1:57" ht="15">
      <c r="A62" s="1">
        <v>44651</v>
      </c>
      <c r="B62">
        <v>-1.17562827491868E-3</v>
      </c>
      <c r="C62">
        <v>-9.9094145289413404E-4</v>
      </c>
      <c r="D62">
        <v>1.12224234486202E-2</v>
      </c>
      <c r="E62">
        <v>-1.15610814572786E-3</v>
      </c>
      <c r="F62">
        <v>-0.48675929769544901</v>
      </c>
      <c r="G62">
        <v>5.9742509537263899E-2</v>
      </c>
      <c r="H62" s="16">
        <v>-7.3120630372791595E-5</v>
      </c>
      <c r="I62">
        <v>1.38856294518874</v>
      </c>
      <c r="J62">
        <v>-6.2112575559936101E-2</v>
      </c>
      <c r="K62">
        <v>6.0270254329086699E-3</v>
      </c>
      <c r="L62">
        <v>-8.8258341365388092E-3</v>
      </c>
      <c r="M62">
        <v>0</v>
      </c>
      <c r="N62">
        <v>0</v>
      </c>
      <c r="O62">
        <v>-0.176337576661178</v>
      </c>
      <c r="P62">
        <v>0</v>
      </c>
      <c r="Q62">
        <v>1.5356443529679299E-3</v>
      </c>
      <c r="R62">
        <v>0</v>
      </c>
      <c r="S62">
        <v>0</v>
      </c>
      <c r="T62">
        <v>1.34761723085732</v>
      </c>
      <c r="U62">
        <v>0</v>
      </c>
      <c r="V62">
        <v>0</v>
      </c>
      <c r="W62">
        <v>0</v>
      </c>
      <c r="X62">
        <v>0</v>
      </c>
      <c r="Y62">
        <v>-7.6134331113419896E-3</v>
      </c>
      <c r="Z62">
        <v>9.4416263685115299E-4</v>
      </c>
      <c r="AA62">
        <v>-1.29309222488549E-3</v>
      </c>
      <c r="AB62">
        <v>-9.21644616702632E-4</v>
      </c>
      <c r="AC62">
        <v>-2.1484683379813202E-3</v>
      </c>
      <c r="AD62">
        <v>-5.9733915909187998E-4</v>
      </c>
      <c r="AE62">
        <v>0.45532126763487801</v>
      </c>
      <c r="AF62">
        <v>2.5800706271035199</v>
      </c>
      <c r="AH62" s="20">
        <f t="shared" si="2"/>
        <v>-1.5102733473198997E-3</v>
      </c>
      <c r="AI62" s="20">
        <f t="shared" si="10"/>
        <v>-7.5380525854871186E-6</v>
      </c>
      <c r="AJ62" s="20">
        <f t="shared" si="15"/>
        <v>9.4416263685115299E-4</v>
      </c>
      <c r="AK62" s="20">
        <f t="shared" si="15"/>
        <v>-1.29309222488549E-3</v>
      </c>
      <c r="AL62" s="20">
        <f t="shared" si="15"/>
        <v>-9.21644616702632E-4</v>
      </c>
      <c r="AM62" s="20">
        <f t="shared" si="15"/>
        <v>-2.1484683379813202E-3</v>
      </c>
      <c r="AN62" s="20">
        <f t="shared" si="15"/>
        <v>-5.9733915909187998E-4</v>
      </c>
      <c r="AR62" s="22">
        <f t="shared" si="1"/>
        <v>44651</v>
      </c>
      <c r="AS62" s="20">
        <f t="shared" si="3"/>
        <v>12.320282508414079</v>
      </c>
      <c r="AT62" s="20">
        <f t="shared" si="11"/>
        <v>1.7323652830431003E-3</v>
      </c>
      <c r="AU62" s="20">
        <f t="shared" si="4"/>
        <v>-4.0239197543956561E-3</v>
      </c>
      <c r="AV62" s="20">
        <f t="shared" si="14"/>
        <v>-7.5380525854871186E-6</v>
      </c>
      <c r="AW62" s="20">
        <f t="shared" si="14"/>
        <v>9.4416263685115299E-4</v>
      </c>
      <c r="AX62" s="20">
        <f t="shared" si="14"/>
        <v>-1.29309222488549E-3</v>
      </c>
      <c r="AY62" s="20">
        <f t="shared" si="14"/>
        <v>-9.21644616702632E-4</v>
      </c>
      <c r="AZ62" s="20">
        <f t="shared" si="14"/>
        <v>-2.1484683379813202E-3</v>
      </c>
      <c r="BA62" s="20">
        <f t="shared" si="14"/>
        <v>-5.9733915909187998E-4</v>
      </c>
      <c r="BB62" s="20">
        <f t="shared" si="12"/>
        <v>-2.2915544713525558E-3</v>
      </c>
      <c r="BC62" s="22">
        <f t="shared" si="6"/>
        <v>44651</v>
      </c>
      <c r="BD62" s="20">
        <f t="shared" si="8"/>
        <v>1.7323652830431003E-3</v>
      </c>
      <c r="BE62" s="20">
        <f t="shared" si="9"/>
        <v>-4.0239197543956561E-3</v>
      </c>
    </row>
    <row r="63" spans="1:57" ht="15">
      <c r="A63" s="1">
        <v>44742</v>
      </c>
      <c r="B63">
        <v>-1.10963374179151E-3</v>
      </c>
      <c r="C63">
        <v>-9.4646062418490796E-4</v>
      </c>
      <c r="D63">
        <v>2.21986024796283E-2</v>
      </c>
      <c r="E63" s="16">
        <v>-5.93196619824709E-5</v>
      </c>
      <c r="F63">
        <v>-0.45269226485310499</v>
      </c>
      <c r="G63">
        <v>6.3092669709341395E-2</v>
      </c>
      <c r="H63">
        <v>-1.06899135599025E-4</v>
      </c>
      <c r="I63">
        <v>1.6074697335443899</v>
      </c>
      <c r="J63">
        <v>-6.2946438156297094E-2</v>
      </c>
      <c r="K63">
        <v>9.6104449313516496E-3</v>
      </c>
      <c r="L63">
        <v>-9.1754023550105705E-3</v>
      </c>
      <c r="M63">
        <v>0</v>
      </c>
      <c r="N63">
        <v>0</v>
      </c>
      <c r="O63">
        <v>-0.12730724737792701</v>
      </c>
      <c r="P63">
        <v>0</v>
      </c>
      <c r="Q63">
        <v>4.4034958746053099E-4</v>
      </c>
      <c r="R63">
        <v>0</v>
      </c>
      <c r="S63">
        <v>0</v>
      </c>
      <c r="T63">
        <v>2.86851517313977</v>
      </c>
      <c r="U63">
        <v>0</v>
      </c>
      <c r="V63">
        <v>0</v>
      </c>
      <c r="W63">
        <v>0</v>
      </c>
      <c r="X63">
        <v>0</v>
      </c>
      <c r="Y63">
        <v>-7.7557945804329603E-3</v>
      </c>
      <c r="Z63">
        <v>2.66258518699658E-4</v>
      </c>
      <c r="AA63">
        <v>-1.8577283496412601E-3</v>
      </c>
      <c r="AB63">
        <v>-1.4092864437875701E-3</v>
      </c>
      <c r="AC63">
        <v>-2.6085057143965199E-3</v>
      </c>
      <c r="AD63">
        <v>-1.19702211780481E-3</v>
      </c>
      <c r="AE63">
        <v>0.45290827292379099</v>
      </c>
      <c r="AF63">
        <v>4.4780696110626197</v>
      </c>
      <c r="AH63" s="20">
        <f t="shared" si="2"/>
        <v>1.9322082967230189E-3</v>
      </c>
      <c r="AI63" s="20">
        <f t="shared" si="10"/>
        <v>-7.679004535082139E-6</v>
      </c>
      <c r="AJ63" s="20">
        <f t="shared" si="15"/>
        <v>2.66258518699658E-4</v>
      </c>
      <c r="AK63" s="20">
        <f t="shared" si="15"/>
        <v>-1.8577283496412601E-3</v>
      </c>
      <c r="AL63" s="20">
        <f t="shared" si="15"/>
        <v>-1.4092864437875701E-3</v>
      </c>
      <c r="AM63" s="20">
        <f t="shared" si="15"/>
        <v>-2.6085057143965199E-3</v>
      </c>
      <c r="AN63" s="20">
        <f t="shared" si="15"/>
        <v>-1.19702211780481E-3</v>
      </c>
      <c r="AR63" s="22">
        <f t="shared" si="1"/>
        <v>44742</v>
      </c>
      <c r="AS63" s="20">
        <f t="shared" si="3"/>
        <v>19.912278444250479</v>
      </c>
      <c r="AT63" s="20">
        <f t="shared" si="11"/>
        <v>5.1748469270860194E-3</v>
      </c>
      <c r="AU63" s="20">
        <f t="shared" si="4"/>
        <v>-6.8139631114655843E-3</v>
      </c>
      <c r="AV63" s="20">
        <f t="shared" si="14"/>
        <v>-7.679004535082139E-6</v>
      </c>
      <c r="AW63" s="20">
        <f t="shared" si="14"/>
        <v>2.66258518699658E-4</v>
      </c>
      <c r="AX63" s="20">
        <f t="shared" si="14"/>
        <v>-1.8577283496412601E-3</v>
      </c>
      <c r="AY63" s="20">
        <f t="shared" si="14"/>
        <v>-1.4092864437875701E-3</v>
      </c>
      <c r="AZ63" s="20">
        <f t="shared" si="14"/>
        <v>-2.6085057143965199E-3</v>
      </c>
      <c r="BA63" s="20">
        <f t="shared" si="14"/>
        <v>-1.19702211780481E-3</v>
      </c>
      <c r="BB63" s="20">
        <f t="shared" si="12"/>
        <v>-1.6391161843795649E-3</v>
      </c>
      <c r="BC63" s="22">
        <f t="shared" si="6"/>
        <v>44742</v>
      </c>
      <c r="BD63" s="20">
        <f t="shared" si="8"/>
        <v>5.1748469270860194E-3</v>
      </c>
      <c r="BE63" s="20">
        <f t="shared" si="9"/>
        <v>-6.8139631114655843E-3</v>
      </c>
    </row>
    <row r="64" spans="1:57" ht="15">
      <c r="A64" s="1">
        <v>44834</v>
      </c>
      <c r="B64">
        <v>-9.3604733939489605E-4</v>
      </c>
      <c r="C64">
        <v>-6.4409289940448001E-4</v>
      </c>
      <c r="D64">
        <v>3.1527012374388201E-2</v>
      </c>
      <c r="E64">
        <v>1.52341222035001E-3</v>
      </c>
      <c r="F64">
        <v>-0.42562943861446101</v>
      </c>
      <c r="G64">
        <v>6.6871620209551993E-2</v>
      </c>
      <c r="H64" s="16">
        <v>1.04213488061333E-5</v>
      </c>
      <c r="I64">
        <v>1.8025468355312</v>
      </c>
      <c r="J64">
        <v>-7.1537300898194503E-2</v>
      </c>
      <c r="K64">
        <v>1.09849169487752E-2</v>
      </c>
      <c r="L64">
        <v>-9.4888030501838402E-3</v>
      </c>
      <c r="M64">
        <v>0</v>
      </c>
      <c r="N64">
        <v>0</v>
      </c>
      <c r="O64">
        <v>-8.2804752202469897E-2</v>
      </c>
      <c r="P64">
        <v>0</v>
      </c>
      <c r="Q64">
        <v>7.3783109770797495E-4</v>
      </c>
      <c r="R64">
        <v>0</v>
      </c>
      <c r="S64">
        <v>0</v>
      </c>
      <c r="T64">
        <v>3.7897573641462601</v>
      </c>
      <c r="U64">
        <v>0</v>
      </c>
      <c r="V64">
        <v>0</v>
      </c>
      <c r="W64">
        <v>0</v>
      </c>
      <c r="X64">
        <v>0</v>
      </c>
      <c r="Y64">
        <v>-7.7903164066417396E-3</v>
      </c>
      <c r="Z64" s="16">
        <v>-2.52295056069051E-5</v>
      </c>
      <c r="AA64">
        <v>-2.0158598189268201E-3</v>
      </c>
      <c r="AB64">
        <v>-1.46280968811307E-3</v>
      </c>
      <c r="AC64">
        <v>-2.6747907988178199E-3</v>
      </c>
      <c r="AD64">
        <v>-1.35841375586975E-3</v>
      </c>
      <c r="AE64">
        <v>0.45051758040437401</v>
      </c>
      <c r="AF64">
        <v>5.7194520289673498</v>
      </c>
      <c r="AH64" s="20">
        <f t="shared" si="2"/>
        <v>3.2725037061998776E-3</v>
      </c>
      <c r="AI64" s="20">
        <f t="shared" si="10"/>
        <v>-7.7131845610314261E-6</v>
      </c>
      <c r="AJ64" s="20">
        <f t="shared" si="15"/>
        <v>-2.52295056069051E-5</v>
      </c>
      <c r="AK64" s="20">
        <f t="shared" si="15"/>
        <v>-2.0158598189268201E-3</v>
      </c>
      <c r="AL64" s="20">
        <f t="shared" si="15"/>
        <v>-1.46280968811307E-3</v>
      </c>
      <c r="AM64" s="20">
        <f t="shared" si="15"/>
        <v>-2.6747907988178199E-3</v>
      </c>
      <c r="AN64" s="20">
        <f t="shared" si="15"/>
        <v>-1.35841375586975E-3</v>
      </c>
      <c r="AR64" s="22">
        <f t="shared" si="1"/>
        <v>44834</v>
      </c>
      <c r="AS64" s="20">
        <f t="shared" si="3"/>
        <v>24.877808115869399</v>
      </c>
      <c r="AT64" s="20">
        <f t="shared" si="11"/>
        <v>6.5151423365628781E-3</v>
      </c>
      <c r="AU64" s="20">
        <f t="shared" si="4"/>
        <v>-7.544816751895396E-3</v>
      </c>
      <c r="AV64" s="20">
        <f t="shared" si="14"/>
        <v>-7.7131845610314261E-6</v>
      </c>
      <c r="AW64" s="20">
        <f t="shared" si="14"/>
        <v>-2.52295056069051E-5</v>
      </c>
      <c r="AX64" s="20">
        <f t="shared" si="14"/>
        <v>-2.0158598189268201E-3</v>
      </c>
      <c r="AY64" s="20">
        <f t="shared" si="14"/>
        <v>-1.46280968811307E-3</v>
      </c>
      <c r="AZ64" s="20">
        <f t="shared" si="14"/>
        <v>-2.6747907988178199E-3</v>
      </c>
      <c r="BA64" s="20">
        <f t="shared" si="14"/>
        <v>-1.35841375586975E-3</v>
      </c>
      <c r="BB64" s="20">
        <f t="shared" si="12"/>
        <v>-1.0296744153325179E-3</v>
      </c>
      <c r="BC64" s="22">
        <f t="shared" si="6"/>
        <v>44834</v>
      </c>
      <c r="BD64" s="20">
        <f t="shared" si="8"/>
        <v>6.5151423365628781E-3</v>
      </c>
      <c r="BE64" s="20">
        <f t="shared" si="9"/>
        <v>-7.544816751895396E-3</v>
      </c>
    </row>
    <row r="65" spans="1:57" ht="15">
      <c r="A65" s="1">
        <v>44926</v>
      </c>
      <c r="B65">
        <v>-8.1469794170896295E-4</v>
      </c>
      <c r="C65">
        <v>-1.33834931037579E-4</v>
      </c>
      <c r="D65">
        <v>3.7763169578508497E-2</v>
      </c>
      <c r="E65">
        <v>3.2801840666340999E-3</v>
      </c>
      <c r="F65">
        <v>-0.40874177993042099</v>
      </c>
      <c r="G65">
        <v>6.7731909282553404E-2</v>
      </c>
      <c r="H65">
        <v>1.73149478310818E-4</v>
      </c>
      <c r="I65">
        <v>2.1361142588237101</v>
      </c>
      <c r="J65">
        <v>-7.9387831552724095E-2</v>
      </c>
      <c r="K65">
        <v>8.6634933048612695E-3</v>
      </c>
      <c r="L65">
        <v>-9.7694563564232305E-3</v>
      </c>
      <c r="M65">
        <v>0</v>
      </c>
      <c r="N65">
        <v>0</v>
      </c>
      <c r="O65">
        <v>-9.9602662833542202E-2</v>
      </c>
      <c r="P65">
        <v>0</v>
      </c>
      <c r="Q65">
        <v>8.4240120391543202E-3</v>
      </c>
      <c r="R65">
        <v>0</v>
      </c>
      <c r="S65">
        <v>0</v>
      </c>
      <c r="T65">
        <v>3.9447039342679702</v>
      </c>
      <c r="U65">
        <v>0</v>
      </c>
      <c r="V65">
        <v>0</v>
      </c>
      <c r="W65">
        <v>0</v>
      </c>
      <c r="X65">
        <v>0</v>
      </c>
      <c r="Y65">
        <v>-7.75943603391615E-3</v>
      </c>
      <c r="Z65">
        <v>-3.5568707321687E-4</v>
      </c>
      <c r="AA65">
        <v>-2.1570272468962501E-3</v>
      </c>
      <c r="AB65">
        <v>-1.6513784419025499E-3</v>
      </c>
      <c r="AC65">
        <v>-2.8167474577456201E-3</v>
      </c>
      <c r="AD65">
        <v>-1.54964045866456E-3</v>
      </c>
      <c r="AE65">
        <v>0.44814896504385898</v>
      </c>
      <c r="AF65">
        <v>6.2373545617488704</v>
      </c>
      <c r="AH65" s="20">
        <f t="shared" si="2"/>
        <v>9.8165163128428098E-4</v>
      </c>
      <c r="AI65" s="20">
        <f t="shared" si="10"/>
        <v>-7.682609934570446E-6</v>
      </c>
      <c r="AJ65" s="20">
        <f t="shared" si="15"/>
        <v>-3.5568707321687E-4</v>
      </c>
      <c r="AK65" s="20">
        <f t="shared" si="15"/>
        <v>-2.1570272468962501E-3</v>
      </c>
      <c r="AL65" s="20">
        <f t="shared" si="15"/>
        <v>-1.6513784419025499E-3</v>
      </c>
      <c r="AM65" s="20">
        <f t="shared" si="15"/>
        <v>-2.8167474577456201E-3</v>
      </c>
      <c r="AN65" s="20">
        <f t="shared" si="15"/>
        <v>-1.54964045866456E-3</v>
      </c>
      <c r="AR65" s="22">
        <f t="shared" ref="AR65:AR128" si="16">A65</f>
        <v>44926</v>
      </c>
      <c r="AS65" s="20">
        <f t="shared" si="3"/>
        <v>26.949418246995481</v>
      </c>
      <c r="AT65" s="20">
        <f t="shared" si="11"/>
        <v>4.2242902616472806E-3</v>
      </c>
      <c r="AU65" s="20">
        <f t="shared" si="4"/>
        <v>-8.5381632883604203E-3</v>
      </c>
      <c r="AV65" s="20">
        <f t="shared" si="14"/>
        <v>-7.682609934570446E-6</v>
      </c>
      <c r="AW65" s="20">
        <f t="shared" si="14"/>
        <v>-3.5568707321687E-4</v>
      </c>
      <c r="AX65" s="20">
        <f t="shared" si="14"/>
        <v>-2.1570272468962501E-3</v>
      </c>
      <c r="AY65" s="20">
        <f t="shared" si="14"/>
        <v>-1.6513784419025499E-3</v>
      </c>
      <c r="AZ65" s="20">
        <f t="shared" si="14"/>
        <v>-2.8167474577456201E-3</v>
      </c>
      <c r="BA65" s="20">
        <f t="shared" si="14"/>
        <v>-1.54964045866456E-3</v>
      </c>
      <c r="BB65" s="20">
        <f t="shared" si="12"/>
        <v>-4.3138730267131397E-3</v>
      </c>
      <c r="BC65" s="22">
        <f t="shared" si="6"/>
        <v>44926</v>
      </c>
      <c r="BD65" s="20">
        <f t="shared" si="8"/>
        <v>4.2242902616472806E-3</v>
      </c>
      <c r="BE65" s="20">
        <f t="shared" si="9"/>
        <v>-8.5381632883604203E-3</v>
      </c>
    </row>
    <row r="66" spans="1:57" ht="15">
      <c r="A66" s="1">
        <v>45016</v>
      </c>
      <c r="B66">
        <v>-7.2357453237970005E-4</v>
      </c>
      <c r="C66">
        <v>7.6536875224242297E-4</v>
      </c>
      <c r="D66">
        <v>3.9612615810225002E-2</v>
      </c>
      <c r="E66">
        <v>5.6815325388814798E-3</v>
      </c>
      <c r="F66">
        <v>-0.404162981506139</v>
      </c>
      <c r="G66">
        <v>6.8125020827691701E-2</v>
      </c>
      <c r="H66">
        <v>1.65948900199275E-4</v>
      </c>
      <c r="I66">
        <v>1.8975443959087399</v>
      </c>
      <c r="J66">
        <v>-7.6414441600636193E-2</v>
      </c>
      <c r="K66">
        <v>8.1810864470010999E-3</v>
      </c>
      <c r="L66">
        <v>-9.7796765431756808E-3</v>
      </c>
      <c r="M66">
        <v>0</v>
      </c>
      <c r="N66">
        <v>0</v>
      </c>
      <c r="O66">
        <v>-0.151437939434373</v>
      </c>
      <c r="P66">
        <v>0</v>
      </c>
      <c r="Q66">
        <v>1.6270945251695101E-2</v>
      </c>
      <c r="R66">
        <v>0</v>
      </c>
      <c r="S66">
        <v>0</v>
      </c>
      <c r="T66">
        <v>3.43258383676512</v>
      </c>
      <c r="U66">
        <v>0</v>
      </c>
      <c r="V66">
        <v>0</v>
      </c>
      <c r="W66">
        <v>0</v>
      </c>
      <c r="X66">
        <v>0</v>
      </c>
      <c r="Y66">
        <v>-7.2083163896729998E-3</v>
      </c>
      <c r="Z66">
        <v>-2.7199135422817302E-4</v>
      </c>
      <c r="AA66">
        <v>-1.9847274548401199E-3</v>
      </c>
      <c r="AB66">
        <v>-1.5178824397721301E-3</v>
      </c>
      <c r="AC66">
        <v>-2.5879924033245199E-3</v>
      </c>
      <c r="AD66">
        <v>-1.2784663994347401E-3</v>
      </c>
      <c r="AE66">
        <v>0.44580220413996602</v>
      </c>
      <c r="AF66">
        <v>5.4184882475968896</v>
      </c>
      <c r="AH66" s="20">
        <f t="shared" ref="AH66:AH129" si="17">K66+Y66-Y66/100</f>
        <v>1.0448532212248302E-3</v>
      </c>
      <c r="AI66" s="20">
        <f t="shared" si="10"/>
        <v>-7.1369469204683162E-6</v>
      </c>
      <c r="AJ66" s="20">
        <f t="shared" si="15"/>
        <v>-2.7199135422817302E-4</v>
      </c>
      <c r="AK66" s="20">
        <f t="shared" si="15"/>
        <v>-1.9847274548401199E-3</v>
      </c>
      <c r="AL66" s="20">
        <f t="shared" si="15"/>
        <v>-1.5178824397721301E-3</v>
      </c>
      <c r="AM66" s="20">
        <f t="shared" si="15"/>
        <v>-2.5879924033245199E-3</v>
      </c>
      <c r="AN66" s="20">
        <f t="shared" si="15"/>
        <v>-1.2784663994347401E-3</v>
      </c>
      <c r="AR66" s="22">
        <f t="shared" si="16"/>
        <v>45016</v>
      </c>
      <c r="AS66" s="20">
        <f t="shared" ref="AS66:AS129" si="18">AF66*4+2</f>
        <v>23.673952990387559</v>
      </c>
      <c r="AT66" s="20">
        <f t="shared" si="11"/>
        <v>4.2874918515878307E-3</v>
      </c>
      <c r="AU66" s="20">
        <f t="shared" ref="AU66:AU129" si="19">SUM(AV66:BA66)</f>
        <v>-7.6481969985201514E-3</v>
      </c>
      <c r="AV66" s="20">
        <f t="shared" ref="AV66:BA97" si="20">AI66</f>
        <v>-7.1369469204683162E-6</v>
      </c>
      <c r="AW66" s="20">
        <f t="shared" si="20"/>
        <v>-2.7199135422817302E-4</v>
      </c>
      <c r="AX66" s="20">
        <f t="shared" si="20"/>
        <v>-1.9847274548401199E-3</v>
      </c>
      <c r="AY66" s="20">
        <f t="shared" si="20"/>
        <v>-1.5178824397721301E-3</v>
      </c>
      <c r="AZ66" s="20">
        <f t="shared" si="20"/>
        <v>-2.5879924033245199E-3</v>
      </c>
      <c r="BA66" s="20">
        <f t="shared" si="20"/>
        <v>-1.2784663994347401E-3</v>
      </c>
      <c r="BB66" s="20">
        <f t="shared" si="12"/>
        <v>-3.3607051469323208E-3</v>
      </c>
      <c r="BC66" s="22">
        <f t="shared" ref="BC66:BC129" si="21">AR66</f>
        <v>45016</v>
      </c>
      <c r="BD66" s="20">
        <f t="shared" si="8"/>
        <v>4.2874918515878307E-3</v>
      </c>
      <c r="BE66" s="20">
        <f t="shared" si="9"/>
        <v>-7.6481969985201514E-3</v>
      </c>
    </row>
    <row r="67" spans="1:57" ht="15">
      <c r="A67" s="1">
        <v>45107</v>
      </c>
      <c r="B67">
        <v>-6.02041590735957E-4</v>
      </c>
      <c r="C67">
        <v>1.3562671150379999E-3</v>
      </c>
      <c r="D67">
        <v>4.5328302184754997E-2</v>
      </c>
      <c r="E67">
        <v>7.5264037999733802E-3</v>
      </c>
      <c r="F67">
        <v>-0.388279273119085</v>
      </c>
      <c r="G67">
        <v>6.8197964810323697E-2</v>
      </c>
      <c r="H67">
        <v>1.2441197554391399E-4</v>
      </c>
      <c r="I67">
        <v>1.11410239669764</v>
      </c>
      <c r="J67">
        <v>-6.0834314454527499E-2</v>
      </c>
      <c r="K67">
        <v>7.6398177932368496E-3</v>
      </c>
      <c r="L67">
        <v>-9.9153533357210204E-3</v>
      </c>
      <c r="M67">
        <v>0</v>
      </c>
      <c r="N67">
        <v>0</v>
      </c>
      <c r="O67">
        <v>-0.14278639469843499</v>
      </c>
      <c r="P67">
        <v>0</v>
      </c>
      <c r="Q67">
        <v>1.7889579239160899E-2</v>
      </c>
      <c r="R67">
        <v>0</v>
      </c>
      <c r="S67">
        <v>0</v>
      </c>
      <c r="T67">
        <v>1.8345457045540801</v>
      </c>
      <c r="U67">
        <v>0</v>
      </c>
      <c r="V67">
        <v>0</v>
      </c>
      <c r="W67">
        <v>0</v>
      </c>
      <c r="X67">
        <v>0</v>
      </c>
      <c r="Y67">
        <v>-6.5734436864528503E-3</v>
      </c>
      <c r="Z67">
        <v>-2.2377254043082201E-4</v>
      </c>
      <c r="AA67">
        <v>-1.81840162197799E-3</v>
      </c>
      <c r="AB67">
        <v>-1.3433917180560801E-3</v>
      </c>
      <c r="AC67">
        <v>-2.1924611384393999E-3</v>
      </c>
      <c r="AD67">
        <v>-9.4066474510823197E-4</v>
      </c>
      <c r="AE67">
        <v>0.44347707729550601</v>
      </c>
      <c r="AF67">
        <v>2.99890067070629</v>
      </c>
      <c r="AH67" s="20">
        <f t="shared" si="17"/>
        <v>1.1321085436485278E-3</v>
      </c>
      <c r="AI67" s="20">
        <f t="shared" si="10"/>
        <v>-6.5083600855968814E-6</v>
      </c>
      <c r="AJ67" s="20">
        <f t="shared" si="15"/>
        <v>-2.2377254043082201E-4</v>
      </c>
      <c r="AK67" s="20">
        <f t="shared" si="15"/>
        <v>-1.81840162197799E-3</v>
      </c>
      <c r="AL67" s="20">
        <f t="shared" si="15"/>
        <v>-1.3433917180560801E-3</v>
      </c>
      <c r="AM67" s="20">
        <f t="shared" si="15"/>
        <v>-2.1924611384393999E-3</v>
      </c>
      <c r="AN67" s="20">
        <f t="shared" si="15"/>
        <v>-9.4066474510823197E-4</v>
      </c>
      <c r="AR67" s="22">
        <f t="shared" si="16"/>
        <v>45107</v>
      </c>
      <c r="AS67" s="20">
        <f t="shared" si="18"/>
        <v>13.99560268282516</v>
      </c>
      <c r="AT67" s="20">
        <f t="shared" si="11"/>
        <v>4.3747471740115274E-3</v>
      </c>
      <c r="AU67" s="20">
        <f t="shared" si="19"/>
        <v>-6.5252001240981208E-3</v>
      </c>
      <c r="AV67" s="20">
        <f t="shared" si="20"/>
        <v>-6.5083600855968814E-6</v>
      </c>
      <c r="AW67" s="20">
        <f t="shared" si="20"/>
        <v>-2.2377254043082201E-4</v>
      </c>
      <c r="AX67" s="20">
        <f t="shared" si="20"/>
        <v>-1.81840162197799E-3</v>
      </c>
      <c r="AY67" s="20">
        <f t="shared" si="20"/>
        <v>-1.3433917180560801E-3</v>
      </c>
      <c r="AZ67" s="20">
        <f t="shared" si="20"/>
        <v>-2.1924611384393999E-3</v>
      </c>
      <c r="BA67" s="20">
        <f t="shared" si="20"/>
        <v>-9.4066474510823197E-4</v>
      </c>
      <c r="BB67" s="20">
        <f t="shared" si="12"/>
        <v>-2.1504529500865933E-3</v>
      </c>
      <c r="BC67" s="22">
        <f t="shared" si="21"/>
        <v>45107</v>
      </c>
      <c r="BD67" s="20">
        <f t="shared" ref="BD67:BD130" si="22">AT67-$AT$2</f>
        <v>4.3747471740115274E-3</v>
      </c>
      <c r="BE67" s="20">
        <f t="shared" ref="BE67:BE130" si="23">AU67</f>
        <v>-6.5252001240981208E-3</v>
      </c>
    </row>
    <row r="68" spans="1:57" ht="15">
      <c r="A68" s="1">
        <v>45199</v>
      </c>
      <c r="B68">
        <v>-4.65332143584351E-4</v>
      </c>
      <c r="C68">
        <v>1.75221830087668E-3</v>
      </c>
      <c r="D68">
        <v>5.8407474639121597E-2</v>
      </c>
      <c r="E68">
        <v>8.63246173170573E-3</v>
      </c>
      <c r="F68">
        <v>-0.370252771962997</v>
      </c>
      <c r="G68">
        <v>6.8094428486098396E-2</v>
      </c>
      <c r="H68">
        <v>1.18521998349052E-4</v>
      </c>
      <c r="I68">
        <v>0.59520315839252103</v>
      </c>
      <c r="J68">
        <v>-5.2497764624192998E-2</v>
      </c>
      <c r="K68">
        <v>6.91071220548789E-3</v>
      </c>
      <c r="L68">
        <v>-9.9635233301476004E-3</v>
      </c>
      <c r="M68">
        <v>0</v>
      </c>
      <c r="N68">
        <v>0</v>
      </c>
      <c r="O68">
        <v>-0.123463079192798</v>
      </c>
      <c r="P68">
        <v>0</v>
      </c>
      <c r="Q68">
        <v>1.9985440974479199E-2</v>
      </c>
      <c r="R68">
        <v>0</v>
      </c>
      <c r="S68">
        <v>0</v>
      </c>
      <c r="T68">
        <v>0.834457324399839</v>
      </c>
      <c r="U68">
        <v>0</v>
      </c>
      <c r="V68">
        <v>0</v>
      </c>
      <c r="W68">
        <v>0</v>
      </c>
      <c r="X68">
        <v>0</v>
      </c>
      <c r="Y68">
        <v>-6.0442838589969102E-3</v>
      </c>
      <c r="Z68">
        <v>-1.8949577054172499E-4</v>
      </c>
      <c r="AA68">
        <v>-1.60068204538843E-3</v>
      </c>
      <c r="AB68">
        <v>-1.00234844389035E-3</v>
      </c>
      <c r="AC68">
        <v>-1.7109503403389601E-3</v>
      </c>
      <c r="AD68">
        <v>-5.2711751040712598E-4</v>
      </c>
      <c r="AE68">
        <v>0.44117336639282101</v>
      </c>
      <c r="AF68">
        <v>1.49892070237529</v>
      </c>
      <c r="AH68" s="20">
        <f t="shared" si="17"/>
        <v>9.2687118508094895E-4</v>
      </c>
      <c r="AI68" s="20">
        <f t="shared" si="10"/>
        <v>-5.9844394643533761E-6</v>
      </c>
      <c r="AJ68" s="20">
        <f t="shared" si="15"/>
        <v>-1.8949577054172499E-4</v>
      </c>
      <c r="AK68" s="20">
        <f t="shared" si="15"/>
        <v>-1.60068204538843E-3</v>
      </c>
      <c r="AL68" s="20">
        <f t="shared" si="15"/>
        <v>-1.00234844389035E-3</v>
      </c>
      <c r="AM68" s="20">
        <f t="shared" si="15"/>
        <v>-1.7109503403389601E-3</v>
      </c>
      <c r="AN68" s="20">
        <f t="shared" si="15"/>
        <v>-5.2711751040712598E-4</v>
      </c>
      <c r="AR68" s="22">
        <f t="shared" si="16"/>
        <v>45199</v>
      </c>
      <c r="AS68" s="20">
        <f t="shared" si="18"/>
        <v>7.9956828095011598</v>
      </c>
      <c r="AT68" s="20">
        <f t="shared" si="11"/>
        <v>4.1695098154439485E-3</v>
      </c>
      <c r="AU68" s="20">
        <f t="shared" si="19"/>
        <v>-5.0365785500309443E-3</v>
      </c>
      <c r="AV68" s="20">
        <f t="shared" si="20"/>
        <v>-5.9844394643533761E-6</v>
      </c>
      <c r="AW68" s="20">
        <f t="shared" si="20"/>
        <v>-1.8949577054172499E-4</v>
      </c>
      <c r="AX68" s="20">
        <f t="shared" si="20"/>
        <v>-1.60068204538843E-3</v>
      </c>
      <c r="AY68" s="20">
        <f t="shared" si="20"/>
        <v>-1.00234844389035E-3</v>
      </c>
      <c r="AZ68" s="20">
        <f t="shared" si="20"/>
        <v>-1.7109503403389601E-3</v>
      </c>
      <c r="BA68" s="20">
        <f t="shared" si="20"/>
        <v>-5.2711751040712598E-4</v>
      </c>
      <c r="BB68" s="20">
        <f t="shared" si="12"/>
        <v>-8.6706873458699575E-4</v>
      </c>
      <c r="BC68" s="22">
        <f t="shared" si="21"/>
        <v>45199</v>
      </c>
      <c r="BD68" s="20">
        <f t="shared" si="22"/>
        <v>4.1695098154439485E-3</v>
      </c>
      <c r="BE68" s="20">
        <f t="shared" si="23"/>
        <v>-5.0365785500309443E-3</v>
      </c>
    </row>
    <row r="69" spans="1:57" ht="15">
      <c r="A69" s="1">
        <v>45291</v>
      </c>
      <c r="B69">
        <v>-3.7760200343184199E-4</v>
      </c>
      <c r="C69">
        <v>1.6784422278703899E-3</v>
      </c>
      <c r="D69">
        <v>6.4200699263872105E-2</v>
      </c>
      <c r="E69">
        <v>8.2678381380763E-3</v>
      </c>
      <c r="F69">
        <v>-0.358769025629879</v>
      </c>
      <c r="G69">
        <v>6.8750866148925505E-2</v>
      </c>
      <c r="H69" s="16">
        <v>8.2912205900953495E-5</v>
      </c>
      <c r="I69">
        <v>0.41809204154323798</v>
      </c>
      <c r="J69">
        <v>-4.2833123664720502E-2</v>
      </c>
      <c r="K69">
        <v>5.0559705795594203E-3</v>
      </c>
      <c r="L69">
        <v>-9.8678733778445604E-3</v>
      </c>
      <c r="M69">
        <v>0</v>
      </c>
      <c r="N69">
        <v>0</v>
      </c>
      <c r="O69">
        <v>-0.106770443989967</v>
      </c>
      <c r="P69">
        <v>0</v>
      </c>
      <c r="Q69">
        <v>2.1310221218229199E-2</v>
      </c>
      <c r="R69">
        <v>0</v>
      </c>
      <c r="S69">
        <v>0</v>
      </c>
      <c r="T69">
        <v>-0.553860964283448</v>
      </c>
      <c r="U69">
        <v>0</v>
      </c>
      <c r="V69">
        <v>0</v>
      </c>
      <c r="W69">
        <v>0</v>
      </c>
      <c r="X69">
        <v>0</v>
      </c>
      <c r="Y69">
        <v>-5.7254343015511397E-3</v>
      </c>
      <c r="Z69">
        <v>-2.4754671384963301E-4</v>
      </c>
      <c r="AA69">
        <v>-1.39093630411313E-3</v>
      </c>
      <c r="AB69">
        <v>-7.6083730286002904E-4</v>
      </c>
      <c r="AC69">
        <v>-1.35652784301054E-3</v>
      </c>
      <c r="AD69">
        <v>-2.3915505363847301E-4</v>
      </c>
      <c r="AE69">
        <v>0.43889085556907398</v>
      </c>
      <c r="AF69">
        <v>-6.1132557315901601E-2</v>
      </c>
      <c r="AH69" s="20">
        <f t="shared" si="17"/>
        <v>-6.1220937897620801E-4</v>
      </c>
      <c r="AI69" s="20">
        <f t="shared" si="10"/>
        <v>-5.66874683321895E-6</v>
      </c>
      <c r="AJ69" s="20">
        <f t="shared" si="15"/>
        <v>-2.4754671384963301E-4</v>
      </c>
      <c r="AK69" s="20">
        <f t="shared" si="15"/>
        <v>-1.39093630411313E-3</v>
      </c>
      <c r="AL69" s="20">
        <f t="shared" si="15"/>
        <v>-7.6083730286002904E-4</v>
      </c>
      <c r="AM69" s="20">
        <f t="shared" si="15"/>
        <v>-1.35652784301054E-3</v>
      </c>
      <c r="AN69" s="20">
        <f t="shared" si="15"/>
        <v>-2.3915505363847301E-4</v>
      </c>
      <c r="AR69" s="22">
        <f t="shared" si="16"/>
        <v>45291</v>
      </c>
      <c r="AS69" s="20">
        <f t="shared" si="18"/>
        <v>1.7554697707363935</v>
      </c>
      <c r="AT69" s="20">
        <f t="shared" si="11"/>
        <v>2.6304292513867921E-3</v>
      </c>
      <c r="AU69" s="20">
        <f t="shared" si="19"/>
        <v>-4.0006719643050238E-3</v>
      </c>
      <c r="AV69" s="20">
        <f t="shared" si="20"/>
        <v>-5.66874683321895E-6</v>
      </c>
      <c r="AW69" s="20">
        <f t="shared" si="20"/>
        <v>-2.4754671384963301E-4</v>
      </c>
      <c r="AX69" s="20">
        <f t="shared" si="20"/>
        <v>-1.39093630411313E-3</v>
      </c>
      <c r="AY69" s="20">
        <f t="shared" si="20"/>
        <v>-7.6083730286002904E-4</v>
      </c>
      <c r="AZ69" s="20">
        <f t="shared" si="20"/>
        <v>-1.35652784301054E-3</v>
      </c>
      <c r="BA69" s="20">
        <f t="shared" si="20"/>
        <v>-2.3915505363847301E-4</v>
      </c>
      <c r="BB69" s="20">
        <f t="shared" si="12"/>
        <v>-1.3702427129182316E-3</v>
      </c>
      <c r="BC69" s="22">
        <f t="shared" si="21"/>
        <v>45291</v>
      </c>
      <c r="BD69" s="20">
        <f t="shared" si="22"/>
        <v>2.6304292513867921E-3</v>
      </c>
      <c r="BE69" s="20">
        <f t="shared" si="23"/>
        <v>-4.0006719643050238E-3</v>
      </c>
    </row>
    <row r="70" spans="1:57" ht="15">
      <c r="A70" s="1">
        <v>45382</v>
      </c>
      <c r="B70">
        <v>-2.99095995748288E-4</v>
      </c>
      <c r="C70">
        <v>2.0789388354147602E-3</v>
      </c>
      <c r="D70">
        <v>5.0111212071368698E-2</v>
      </c>
      <c r="E70">
        <v>9.3537018644118605E-3</v>
      </c>
      <c r="F70">
        <v>-0.358311015645007</v>
      </c>
      <c r="G70">
        <v>6.7043988535075899E-2</v>
      </c>
      <c r="H70" s="16">
        <v>6.2899183883580097E-5</v>
      </c>
      <c r="I70">
        <v>0.19594770234223599</v>
      </c>
      <c r="J70">
        <v>-4.02325070542719E-2</v>
      </c>
      <c r="K70">
        <v>5.3034954202502097E-3</v>
      </c>
      <c r="L70">
        <v>-9.7884874089793003E-3</v>
      </c>
      <c r="M70">
        <v>0</v>
      </c>
      <c r="N70">
        <v>0</v>
      </c>
      <c r="O70">
        <v>-0.14769230847405601</v>
      </c>
      <c r="P70">
        <v>0</v>
      </c>
      <c r="Q70">
        <v>1.8775974141083101E-2</v>
      </c>
      <c r="R70">
        <v>0</v>
      </c>
      <c r="S70">
        <v>0</v>
      </c>
      <c r="T70">
        <v>0.88403889898374099</v>
      </c>
      <c r="U70">
        <v>0</v>
      </c>
      <c r="V70">
        <v>0</v>
      </c>
      <c r="W70">
        <v>0</v>
      </c>
      <c r="X70">
        <v>0</v>
      </c>
      <c r="Y70">
        <v>-5.0079198656294201E-3</v>
      </c>
      <c r="Z70" s="16">
        <v>2.9966915238155399E-5</v>
      </c>
      <c r="AA70">
        <v>-9.7997937761329303E-4</v>
      </c>
      <c r="AB70">
        <v>-3.9379070707612398E-4</v>
      </c>
      <c r="AC70">
        <v>-9.2990314187746295E-4</v>
      </c>
      <c r="AD70" s="16">
        <v>8.45635438784242E-5</v>
      </c>
      <c r="AE70">
        <v>0.43662933119155101</v>
      </c>
      <c r="AF70">
        <v>1.12728853361088</v>
      </c>
      <c r="AH70" s="20">
        <f t="shared" si="17"/>
        <v>3.4565475327708376E-4</v>
      </c>
      <c r="AI70" s="20">
        <f t="shared" si="10"/>
        <v>-4.9583365006231878E-6</v>
      </c>
      <c r="AJ70" s="20">
        <f t="shared" si="15"/>
        <v>2.9966915238155399E-5</v>
      </c>
      <c r="AK70" s="20">
        <f t="shared" si="15"/>
        <v>-9.7997937761329303E-4</v>
      </c>
      <c r="AL70" s="20">
        <f t="shared" si="15"/>
        <v>-3.9379070707612398E-4</v>
      </c>
      <c r="AM70" s="20">
        <f t="shared" si="15"/>
        <v>-9.2990314187746295E-4</v>
      </c>
      <c r="AN70" s="20">
        <f t="shared" si="15"/>
        <v>8.45635438784242E-5</v>
      </c>
      <c r="AR70" s="22">
        <f t="shared" si="16"/>
        <v>45382</v>
      </c>
      <c r="AS70" s="20">
        <f t="shared" si="18"/>
        <v>6.50915413444352</v>
      </c>
      <c r="AT70" s="20">
        <f t="shared" si="11"/>
        <v>3.5882933836400839E-3</v>
      </c>
      <c r="AU70" s="20">
        <f t="shared" si="19"/>
        <v>-2.1941011039509233E-3</v>
      </c>
      <c r="AV70" s="20">
        <f t="shared" si="20"/>
        <v>-4.9583365006231878E-6</v>
      </c>
      <c r="AW70" s="20">
        <f t="shared" si="20"/>
        <v>2.9966915238155399E-5</v>
      </c>
      <c r="AX70" s="20">
        <f t="shared" si="20"/>
        <v>-9.7997937761329303E-4</v>
      </c>
      <c r="AY70" s="20">
        <f t="shared" si="20"/>
        <v>-3.9379070707612398E-4</v>
      </c>
      <c r="AZ70" s="20">
        <f t="shared" si="20"/>
        <v>-9.2990314187746295E-4</v>
      </c>
      <c r="BA70" s="20">
        <f t="shared" si="20"/>
        <v>8.45635438784242E-5</v>
      </c>
      <c r="BB70" s="20">
        <f t="shared" si="12"/>
        <v>1.3941922796891605E-3</v>
      </c>
      <c r="BC70" s="22">
        <f t="shared" si="21"/>
        <v>45382</v>
      </c>
      <c r="BD70" s="20">
        <f t="shared" si="22"/>
        <v>3.5882933836400839E-3</v>
      </c>
      <c r="BE70" s="20">
        <f t="shared" si="23"/>
        <v>-2.1941011039509233E-3</v>
      </c>
    </row>
    <row r="71" spans="1:57" ht="15">
      <c r="A71" s="1">
        <v>45473</v>
      </c>
      <c r="B71">
        <v>-2.4888178933313299E-4</v>
      </c>
      <c r="C71">
        <v>1.92935391458703E-3</v>
      </c>
      <c r="D71">
        <v>4.1335714235679603E-2</v>
      </c>
      <c r="E71">
        <v>9.0031437044890694E-3</v>
      </c>
      <c r="F71">
        <v>-0.35048387747304</v>
      </c>
      <c r="G71">
        <v>6.6548953445910705E-2</v>
      </c>
      <c r="H71" s="16">
        <v>4.0010274249269099E-5</v>
      </c>
      <c r="I71">
        <v>0.13452627051171401</v>
      </c>
      <c r="J71">
        <v>-3.8793662450331501E-2</v>
      </c>
      <c r="K71">
        <v>4.0161123397775E-3</v>
      </c>
      <c r="L71">
        <v>-9.5738292129277092E-3</v>
      </c>
      <c r="M71">
        <v>0</v>
      </c>
      <c r="N71">
        <v>0</v>
      </c>
      <c r="O71">
        <v>-0.156836605163301</v>
      </c>
      <c r="P71">
        <v>0</v>
      </c>
      <c r="Q71">
        <v>1.7941159921242001E-2</v>
      </c>
      <c r="R71">
        <v>0</v>
      </c>
      <c r="S71">
        <v>0</v>
      </c>
      <c r="T71">
        <v>0.83758867450387497</v>
      </c>
      <c r="U71">
        <v>0</v>
      </c>
      <c r="V71">
        <v>0</v>
      </c>
      <c r="W71">
        <v>0</v>
      </c>
      <c r="X71">
        <v>0</v>
      </c>
      <c r="Y71">
        <v>-4.5475005970185799E-3</v>
      </c>
      <c r="Z71" s="16">
        <v>7.8473609455009794E-5</v>
      </c>
      <c r="AA71">
        <v>-8.2044098960176704E-4</v>
      </c>
      <c r="AB71">
        <v>-2.6931941153884799E-4</v>
      </c>
      <c r="AC71">
        <v>-7.3113557494952598E-4</v>
      </c>
      <c r="AD71">
        <v>2.0789774142215801E-4</v>
      </c>
      <c r="AE71">
        <v>0.43438858183371098</v>
      </c>
      <c r="AF71">
        <v>1.00370815259476</v>
      </c>
      <c r="AH71" s="20">
        <f t="shared" si="17"/>
        <v>-4.8591325127089405E-4</v>
      </c>
      <c r="AI71" s="20">
        <f t="shared" si="10"/>
        <v>-4.5024758386322571E-6</v>
      </c>
      <c r="AJ71" s="20">
        <f t="shared" si="15"/>
        <v>7.8473609455009794E-5</v>
      </c>
      <c r="AK71" s="20">
        <f t="shared" si="15"/>
        <v>-8.2044098960176704E-4</v>
      </c>
      <c r="AL71" s="20">
        <f t="shared" si="15"/>
        <v>-2.6931941153884799E-4</v>
      </c>
      <c r="AM71" s="20">
        <f t="shared" si="15"/>
        <v>-7.3113557494952598E-4</v>
      </c>
      <c r="AN71" s="20">
        <f t="shared" si="15"/>
        <v>2.0789774142215801E-4</v>
      </c>
      <c r="AR71" s="22">
        <f t="shared" si="16"/>
        <v>45473</v>
      </c>
      <c r="AS71" s="20">
        <f t="shared" si="18"/>
        <v>6.0148326103790399</v>
      </c>
      <c r="AT71" s="20">
        <f t="shared" si="11"/>
        <v>2.756725379092106E-3</v>
      </c>
      <c r="AU71" s="20">
        <f t="shared" si="19"/>
        <v>-1.5390271010516056E-3</v>
      </c>
      <c r="AV71" s="20">
        <f t="shared" si="20"/>
        <v>-4.5024758386322571E-6</v>
      </c>
      <c r="AW71" s="20">
        <f t="shared" si="20"/>
        <v>7.8473609455009794E-5</v>
      </c>
      <c r="AX71" s="20">
        <f t="shared" si="20"/>
        <v>-8.2044098960176704E-4</v>
      </c>
      <c r="AY71" s="20">
        <f t="shared" si="20"/>
        <v>-2.6931941153884799E-4</v>
      </c>
      <c r="AZ71" s="20">
        <f t="shared" si="20"/>
        <v>-7.3113557494952598E-4</v>
      </c>
      <c r="BA71" s="20">
        <f t="shared" si="20"/>
        <v>2.0789774142215801E-4</v>
      </c>
      <c r="BB71" s="20">
        <f t="shared" si="12"/>
        <v>1.2176982780405005E-3</v>
      </c>
      <c r="BC71" s="22">
        <f t="shared" si="21"/>
        <v>45473</v>
      </c>
      <c r="BD71" s="20">
        <f t="shared" si="22"/>
        <v>2.756725379092106E-3</v>
      </c>
      <c r="BE71" s="20">
        <f t="shared" si="23"/>
        <v>-1.5390271010516056E-3</v>
      </c>
    </row>
    <row r="72" spans="1:57" ht="15">
      <c r="A72" s="1">
        <v>45565</v>
      </c>
      <c r="B72">
        <v>-2.0478255081668399E-4</v>
      </c>
      <c r="C72">
        <v>1.7774666776659801E-3</v>
      </c>
      <c r="D72">
        <v>3.7902199930050999E-2</v>
      </c>
      <c r="E72">
        <v>8.4156367464283104E-3</v>
      </c>
      <c r="F72">
        <v>-0.34498120492324402</v>
      </c>
      <c r="G72">
        <v>6.6954758322745805E-2</v>
      </c>
      <c r="H72" s="16">
        <v>2.29534508955353E-5</v>
      </c>
      <c r="I72">
        <v>0.12432559759278899</v>
      </c>
      <c r="J72">
        <v>-3.6478682754703597E-2</v>
      </c>
      <c r="K72">
        <v>3.7523089980728802E-3</v>
      </c>
      <c r="L72">
        <v>-9.3380010515175995E-3</v>
      </c>
      <c r="M72">
        <v>0</v>
      </c>
      <c r="N72">
        <v>0</v>
      </c>
      <c r="O72">
        <v>-0.15919738513759901</v>
      </c>
      <c r="P72">
        <v>0</v>
      </c>
      <c r="Q72">
        <v>1.6411806437677201E-2</v>
      </c>
      <c r="R72">
        <v>0</v>
      </c>
      <c r="S72">
        <v>0</v>
      </c>
      <c r="T72">
        <v>0.64482396609386505</v>
      </c>
      <c r="U72">
        <v>0</v>
      </c>
      <c r="V72">
        <v>0</v>
      </c>
      <c r="W72">
        <v>0</v>
      </c>
      <c r="X72">
        <v>0</v>
      </c>
      <c r="Y72">
        <v>-4.0329302689157097E-3</v>
      </c>
      <c r="Z72">
        <v>1.4358408322312499E-4</v>
      </c>
      <c r="AA72">
        <v>-6.7699148054156601E-4</v>
      </c>
      <c r="AB72">
        <v>-1.76253832406825E-4</v>
      </c>
      <c r="AC72">
        <v>-5.7915664174457105E-4</v>
      </c>
      <c r="AD72">
        <v>2.81865206930298E-4</v>
      </c>
      <c r="AE72">
        <v>0.43216839825093101</v>
      </c>
      <c r="AF72">
        <v>0.79547639219852395</v>
      </c>
      <c r="AH72" s="20">
        <f t="shared" si="17"/>
        <v>-2.4029196815367239E-4</v>
      </c>
      <c r="AI72" s="20">
        <f t="shared" si="10"/>
        <v>-3.9930002662531778E-6</v>
      </c>
      <c r="AJ72" s="20">
        <f t="shared" si="15"/>
        <v>1.4358408322312499E-4</v>
      </c>
      <c r="AK72" s="20">
        <f t="shared" si="15"/>
        <v>-6.7699148054156601E-4</v>
      </c>
      <c r="AL72" s="20">
        <f t="shared" si="15"/>
        <v>-1.76253832406825E-4</v>
      </c>
      <c r="AM72" s="20">
        <f t="shared" si="15"/>
        <v>-5.7915664174457105E-4</v>
      </c>
      <c r="AN72" s="20">
        <f t="shared" si="15"/>
        <v>2.81865206930298E-4</v>
      </c>
      <c r="AR72" s="22">
        <f t="shared" si="16"/>
        <v>45565</v>
      </c>
      <c r="AS72" s="20">
        <f t="shared" si="18"/>
        <v>5.1819055687940958</v>
      </c>
      <c r="AT72" s="20">
        <f t="shared" si="11"/>
        <v>3.0023466622093277E-3</v>
      </c>
      <c r="AU72" s="20">
        <f t="shared" si="19"/>
        <v>-1.0109456648057921E-3</v>
      </c>
      <c r="AV72" s="20">
        <f t="shared" si="20"/>
        <v>-3.9930002662531778E-6</v>
      </c>
      <c r="AW72" s="20">
        <f t="shared" si="20"/>
        <v>1.4358408322312499E-4</v>
      </c>
      <c r="AX72" s="20">
        <f t="shared" si="20"/>
        <v>-6.7699148054156601E-4</v>
      </c>
      <c r="AY72" s="20">
        <f t="shared" si="20"/>
        <v>-1.76253832406825E-4</v>
      </c>
      <c r="AZ72" s="20">
        <f t="shared" si="20"/>
        <v>-5.7915664174457105E-4</v>
      </c>
      <c r="BA72" s="20">
        <f t="shared" si="20"/>
        <v>2.81865206930298E-4</v>
      </c>
      <c r="BB72" s="20">
        <f t="shared" si="12"/>
        <v>1.9914009974035356E-3</v>
      </c>
      <c r="BC72" s="22">
        <f t="shared" si="21"/>
        <v>45565</v>
      </c>
      <c r="BD72" s="20">
        <f t="shared" si="22"/>
        <v>3.0023466622093277E-3</v>
      </c>
      <c r="BE72" s="20">
        <f t="shared" si="23"/>
        <v>-1.0109456648057921E-3</v>
      </c>
    </row>
    <row r="73" spans="1:57" ht="15">
      <c r="A73" s="1">
        <v>45657</v>
      </c>
      <c r="B73">
        <v>-1.65239542204709E-4</v>
      </c>
      <c r="C73">
        <v>1.6200135620980599E-3</v>
      </c>
      <c r="D73">
        <v>3.6408826634981503E-2</v>
      </c>
      <c r="E73">
        <v>7.7206304126331499E-3</v>
      </c>
      <c r="F73">
        <v>-0.34038839757050099</v>
      </c>
      <c r="G73">
        <v>6.7681660085283604E-2</v>
      </c>
      <c r="H73" s="16">
        <v>1.5690955512681599E-5</v>
      </c>
      <c r="I73">
        <v>0.103893111624464</v>
      </c>
      <c r="J73">
        <v>-3.3924677500873898E-2</v>
      </c>
      <c r="K73">
        <v>3.8831950191386901E-3</v>
      </c>
      <c r="L73">
        <v>-9.0791793037947599E-3</v>
      </c>
      <c r="M73">
        <v>0</v>
      </c>
      <c r="N73">
        <v>0</v>
      </c>
      <c r="O73">
        <v>-0.15910349108551</v>
      </c>
      <c r="P73">
        <v>0</v>
      </c>
      <c r="Q73">
        <v>1.47222161339444E-2</v>
      </c>
      <c r="R73">
        <v>0</v>
      </c>
      <c r="S73">
        <v>0</v>
      </c>
      <c r="T73">
        <v>0.49653180336917102</v>
      </c>
      <c r="U73">
        <v>0</v>
      </c>
      <c r="V73">
        <v>0</v>
      </c>
      <c r="W73">
        <v>0</v>
      </c>
      <c r="X73">
        <v>0</v>
      </c>
      <c r="Y73">
        <v>-3.5230449888290398E-3</v>
      </c>
      <c r="Z73">
        <v>2.1040313704645501E-4</v>
      </c>
      <c r="AA73">
        <v>-5.4853569396717805E-4</v>
      </c>
      <c r="AB73">
        <v>-1.02854897954252E-4</v>
      </c>
      <c r="AC73">
        <v>-4.5558597210337799E-4</v>
      </c>
      <c r="AD73">
        <v>3.30117859714818E-4</v>
      </c>
      <c r="AE73">
        <v>0.42996857335677502</v>
      </c>
      <c r="AF73">
        <v>0.62641705882240295</v>
      </c>
      <c r="AH73" s="20">
        <f t="shared" si="17"/>
        <v>3.9538048019794063E-4</v>
      </c>
      <c r="AI73" s="20">
        <f t="shared" ref="AI73:AI132" si="24">Y73/1010</f>
        <v>-3.4881633552762772E-6</v>
      </c>
      <c r="AJ73" s="20">
        <f t="shared" si="15"/>
        <v>2.1040313704645501E-4</v>
      </c>
      <c r="AK73" s="20">
        <f t="shared" si="15"/>
        <v>-5.4853569396717805E-4</v>
      </c>
      <c r="AL73" s="20">
        <f t="shared" si="15"/>
        <v>-1.02854897954252E-4</v>
      </c>
      <c r="AM73" s="20">
        <f t="shared" si="15"/>
        <v>-4.5558597210337799E-4</v>
      </c>
      <c r="AN73" s="20">
        <f t="shared" si="15"/>
        <v>3.30117859714818E-4</v>
      </c>
      <c r="AR73" s="22">
        <f t="shared" si="16"/>
        <v>45657</v>
      </c>
      <c r="AS73" s="20">
        <f t="shared" si="18"/>
        <v>4.5056682352896118</v>
      </c>
      <c r="AT73" s="20">
        <f t="shared" ref="AT73:AT132" si="25">AH73-$AH$8</f>
        <v>3.6380191105609408E-3</v>
      </c>
      <c r="AU73" s="20">
        <f t="shared" si="19"/>
        <v>-5.6994373061881138E-4</v>
      </c>
      <c r="AV73" s="20">
        <f t="shared" si="20"/>
        <v>-3.4881633552762772E-6</v>
      </c>
      <c r="AW73" s="20">
        <f t="shared" si="20"/>
        <v>2.1040313704645501E-4</v>
      </c>
      <c r="AX73" s="20">
        <f t="shared" si="20"/>
        <v>-5.4853569396717805E-4</v>
      </c>
      <c r="AY73" s="20">
        <f t="shared" si="20"/>
        <v>-1.02854897954252E-4</v>
      </c>
      <c r="AZ73" s="20">
        <f t="shared" si="20"/>
        <v>-4.5558597210337799E-4</v>
      </c>
      <c r="BA73" s="20">
        <f t="shared" si="20"/>
        <v>3.30117859714818E-4</v>
      </c>
      <c r="BB73" s="20">
        <f t="shared" si="12"/>
        <v>3.0680753799421294E-3</v>
      </c>
      <c r="BC73" s="22">
        <f t="shared" si="21"/>
        <v>45657</v>
      </c>
      <c r="BD73" s="20">
        <f t="shared" si="22"/>
        <v>3.6380191105609408E-3</v>
      </c>
      <c r="BE73" s="20">
        <f t="shared" si="23"/>
        <v>-5.6994373061881138E-4</v>
      </c>
    </row>
    <row r="74" spans="1:57" ht="15">
      <c r="A74" s="1">
        <v>45747</v>
      </c>
      <c r="B74">
        <v>-1.30117306729182E-4</v>
      </c>
      <c r="C74">
        <v>1.45955727099966E-3</v>
      </c>
      <c r="D74">
        <v>3.5623377219140502E-2</v>
      </c>
      <c r="E74">
        <v>6.98388238935532E-3</v>
      </c>
      <c r="F74">
        <v>-0.33618617984996202</v>
      </c>
      <c r="G74">
        <v>6.8517500730846906E-2</v>
      </c>
      <c r="H74" s="16">
        <v>1.2412592309551901E-5</v>
      </c>
      <c r="I74">
        <v>8.3297762815126505E-2</v>
      </c>
      <c r="J74">
        <v>-3.1368250492702601E-2</v>
      </c>
      <c r="K74">
        <v>4.1633241201655099E-3</v>
      </c>
      <c r="L74">
        <v>-8.7996503658094305E-3</v>
      </c>
      <c r="M74">
        <v>0</v>
      </c>
      <c r="N74">
        <v>0</v>
      </c>
      <c r="O74">
        <v>-0.15812224958165999</v>
      </c>
      <c r="P74">
        <v>0</v>
      </c>
      <c r="Q74">
        <v>1.3080616093774601E-2</v>
      </c>
      <c r="R74">
        <v>0</v>
      </c>
      <c r="S74">
        <v>0</v>
      </c>
      <c r="T74">
        <v>0.38240762764727398</v>
      </c>
      <c r="U74">
        <v>0</v>
      </c>
      <c r="V74">
        <v>0</v>
      </c>
      <c r="W74">
        <v>0</v>
      </c>
      <c r="X74">
        <v>0</v>
      </c>
      <c r="Y74">
        <v>-3.0402353146441398E-3</v>
      </c>
      <c r="Z74">
        <v>2.7355071783308199E-4</v>
      </c>
      <c r="AA74">
        <v>-4.3424201302544302E-4</v>
      </c>
      <c r="AB74" s="16">
        <v>-4.39376109162559E-5</v>
      </c>
      <c r="AC74">
        <v>-3.5299170795255398E-4</v>
      </c>
      <c r="AD74">
        <v>3.6155843337048999E-4</v>
      </c>
      <c r="AE74">
        <v>0.42778890220000998</v>
      </c>
      <c r="AF74">
        <v>0.49354552203584301</v>
      </c>
      <c r="AH74" s="20">
        <f t="shared" si="17"/>
        <v>1.1534911586678115E-3</v>
      </c>
      <c r="AI74" s="20">
        <f t="shared" si="24"/>
        <v>-3.010133974895188E-6</v>
      </c>
      <c r="AJ74" s="20">
        <f t="shared" si="15"/>
        <v>2.7355071783308199E-4</v>
      </c>
      <c r="AK74" s="20">
        <f t="shared" si="15"/>
        <v>-4.3424201302544302E-4</v>
      </c>
      <c r="AL74" s="20">
        <f t="shared" si="15"/>
        <v>-4.39376109162559E-5</v>
      </c>
      <c r="AM74" s="20">
        <f t="shared" si="15"/>
        <v>-3.5299170795255398E-4</v>
      </c>
      <c r="AN74" s="20">
        <f t="shared" si="15"/>
        <v>3.6155843337048999E-4</v>
      </c>
      <c r="AR74" s="22">
        <f t="shared" si="16"/>
        <v>45747</v>
      </c>
      <c r="AS74" s="20">
        <f t="shared" si="18"/>
        <v>3.974182088143372</v>
      </c>
      <c r="AT74" s="20">
        <f t="shared" si="25"/>
        <v>4.3961297890308115E-3</v>
      </c>
      <c r="AU74" s="20">
        <f t="shared" si="19"/>
        <v>-1.9907231466557616E-4</v>
      </c>
      <c r="AV74" s="20">
        <f t="shared" si="20"/>
        <v>-3.010133974895188E-6</v>
      </c>
      <c r="AW74" s="20">
        <f t="shared" si="20"/>
        <v>2.7355071783308199E-4</v>
      </c>
      <c r="AX74" s="20">
        <f t="shared" si="20"/>
        <v>-4.3424201302544302E-4</v>
      </c>
      <c r="AY74" s="20">
        <f t="shared" si="20"/>
        <v>-4.39376109162559E-5</v>
      </c>
      <c r="AZ74" s="20">
        <f t="shared" si="20"/>
        <v>-3.5299170795255398E-4</v>
      </c>
      <c r="BA74" s="20">
        <f t="shared" si="20"/>
        <v>3.6155843337048999E-4</v>
      </c>
      <c r="BB74" s="20">
        <f t="shared" ref="BB74:BB132" si="26">SUM(AT74:AU74)</f>
        <v>4.1970574743652352E-3</v>
      </c>
      <c r="BC74" s="22">
        <f t="shared" si="21"/>
        <v>45747</v>
      </c>
      <c r="BD74" s="20">
        <f t="shared" si="22"/>
        <v>4.3961297890308115E-3</v>
      </c>
      <c r="BE74" s="20">
        <f t="shared" si="23"/>
        <v>-1.9907231466557616E-4</v>
      </c>
    </row>
    <row r="75" spans="1:57" ht="15">
      <c r="A75" s="1">
        <v>45838</v>
      </c>
      <c r="B75" s="16">
        <v>-9.9360712513263394E-5</v>
      </c>
      <c r="C75">
        <v>1.2998441636824501E-3</v>
      </c>
      <c r="D75">
        <v>3.5099206543964798E-2</v>
      </c>
      <c r="E75">
        <v>6.2425896452333804E-3</v>
      </c>
      <c r="F75">
        <v>-0.33218059446021803</v>
      </c>
      <c r="G75">
        <v>6.9383612495243996E-2</v>
      </c>
      <c r="H75" s="16">
        <v>1.05935908711884E-5</v>
      </c>
      <c r="I75">
        <v>6.5451568850782793E-2</v>
      </c>
      <c r="J75">
        <v>-2.8898691536438599E-2</v>
      </c>
      <c r="K75">
        <v>4.4919743787508104E-3</v>
      </c>
      <c r="L75">
        <v>-8.5030901763816207E-3</v>
      </c>
      <c r="M75">
        <v>0</v>
      </c>
      <c r="N75">
        <v>0</v>
      </c>
      <c r="O75">
        <v>-0.15682159496876999</v>
      </c>
      <c r="P75">
        <v>0</v>
      </c>
      <c r="Q75">
        <v>1.15634089044913E-2</v>
      </c>
      <c r="R75">
        <v>0</v>
      </c>
      <c r="S75">
        <v>0</v>
      </c>
      <c r="T75">
        <v>0.29455248894569802</v>
      </c>
      <c r="U75">
        <v>0</v>
      </c>
      <c r="V75">
        <v>0</v>
      </c>
      <c r="W75">
        <v>0</v>
      </c>
      <c r="X75">
        <v>0</v>
      </c>
      <c r="Y75">
        <v>-2.5928243862383101E-3</v>
      </c>
      <c r="Z75">
        <v>3.3107374013407998E-4</v>
      </c>
      <c r="AA75">
        <v>-3.32932790803042E-4</v>
      </c>
      <c r="AB75" s="16">
        <v>3.4153405659154099E-6</v>
      </c>
      <c r="AC75">
        <v>-2.67448647794932E-4</v>
      </c>
      <c r="AD75">
        <v>3.8028323956496002E-4</v>
      </c>
      <c r="AE75">
        <v>0.42562918194117799</v>
      </c>
      <c r="AF75">
        <v>0.39076079301640898</v>
      </c>
      <c r="AH75" s="20">
        <f t="shared" si="17"/>
        <v>1.9250782363748834E-3</v>
      </c>
      <c r="AI75" s="20">
        <f t="shared" si="24"/>
        <v>-2.567152857661693E-6</v>
      </c>
      <c r="AJ75" s="20">
        <f t="shared" si="15"/>
        <v>3.3107374013407998E-4</v>
      </c>
      <c r="AK75" s="20">
        <f t="shared" si="15"/>
        <v>-3.32932790803042E-4</v>
      </c>
      <c r="AL75" s="20">
        <f t="shared" si="15"/>
        <v>3.4153405659154099E-6</v>
      </c>
      <c r="AM75" s="20">
        <f t="shared" si="15"/>
        <v>-2.67448647794932E-4</v>
      </c>
      <c r="AN75" s="20">
        <f t="shared" si="15"/>
        <v>3.8028323956496002E-4</v>
      </c>
      <c r="AR75" s="22">
        <f t="shared" si="16"/>
        <v>45838</v>
      </c>
      <c r="AS75" s="20">
        <f t="shared" si="18"/>
        <v>3.5630431720656359</v>
      </c>
      <c r="AT75" s="20">
        <f t="shared" si="25"/>
        <v>5.1677168667378839E-3</v>
      </c>
      <c r="AU75" s="20">
        <f t="shared" si="19"/>
        <v>1.1182372880931974E-4</v>
      </c>
      <c r="AV75" s="20">
        <f t="shared" si="20"/>
        <v>-2.567152857661693E-6</v>
      </c>
      <c r="AW75" s="20">
        <f t="shared" si="20"/>
        <v>3.3107374013407998E-4</v>
      </c>
      <c r="AX75" s="20">
        <f t="shared" si="20"/>
        <v>-3.32932790803042E-4</v>
      </c>
      <c r="AY75" s="20">
        <f t="shared" si="20"/>
        <v>3.4153405659154099E-6</v>
      </c>
      <c r="AZ75" s="20">
        <f t="shared" si="20"/>
        <v>-2.67448647794932E-4</v>
      </c>
      <c r="BA75" s="20">
        <f t="shared" si="20"/>
        <v>3.8028323956496002E-4</v>
      </c>
      <c r="BB75" s="20">
        <f t="shared" si="26"/>
        <v>5.2795405955472037E-3</v>
      </c>
      <c r="BC75" s="22">
        <f t="shared" si="21"/>
        <v>45838</v>
      </c>
      <c r="BD75" s="20">
        <f t="shared" si="22"/>
        <v>5.1677168667378839E-3</v>
      </c>
      <c r="BE75" s="20">
        <f t="shared" si="23"/>
        <v>1.1182372880931974E-4</v>
      </c>
    </row>
    <row r="76" spans="1:57" ht="15">
      <c r="A76" s="1">
        <v>45930</v>
      </c>
      <c r="B76" s="16">
        <v>-7.2763842595691103E-5</v>
      </c>
      <c r="C76">
        <v>1.14427491897384E-3</v>
      </c>
      <c r="D76">
        <v>3.4674174949000901E-2</v>
      </c>
      <c r="E76">
        <v>5.51956031855649E-3</v>
      </c>
      <c r="F76">
        <v>-0.32829641131509801</v>
      </c>
      <c r="G76">
        <v>7.0249940626743099E-2</v>
      </c>
      <c r="H76" s="16">
        <v>9.3145124058224804E-6</v>
      </c>
      <c r="I76">
        <v>5.0826268484227499E-2</v>
      </c>
      <c r="J76">
        <v>-2.6550047859152898E-2</v>
      </c>
      <c r="K76">
        <v>4.8248163945663301E-3</v>
      </c>
      <c r="L76">
        <v>-8.1935088183437907E-3</v>
      </c>
      <c r="M76">
        <v>0</v>
      </c>
      <c r="N76">
        <v>0</v>
      </c>
      <c r="O76">
        <v>-0.155407717609368</v>
      </c>
      <c r="P76">
        <v>0</v>
      </c>
      <c r="Q76">
        <v>1.01928033594989E-2</v>
      </c>
      <c r="R76">
        <v>0</v>
      </c>
      <c r="S76">
        <v>0</v>
      </c>
      <c r="T76">
        <v>0.22690418598121301</v>
      </c>
      <c r="U76">
        <v>0</v>
      </c>
      <c r="V76">
        <v>0</v>
      </c>
      <c r="W76">
        <v>0</v>
      </c>
      <c r="X76">
        <v>0</v>
      </c>
      <c r="Y76">
        <v>-2.1833763752199201E-3</v>
      </c>
      <c r="Z76">
        <v>3.8233296884015999E-4</v>
      </c>
      <c r="AA76">
        <v>-2.4345266949055101E-4</v>
      </c>
      <c r="AB76" s="16">
        <v>4.1459338762095399E-5</v>
      </c>
      <c r="AC76">
        <v>-1.9622113371919799E-4</v>
      </c>
      <c r="AD76">
        <v>3.8898292564759602E-4</v>
      </c>
      <c r="AE76">
        <v>0.42348921183001897</v>
      </c>
      <c r="AF76">
        <v>0.31198264883756099</v>
      </c>
      <c r="AH76" s="20">
        <f t="shared" si="17"/>
        <v>2.6632737830986093E-3</v>
      </c>
      <c r="AI76" s="20">
        <f t="shared" si="24"/>
        <v>-2.1617587873464554E-6</v>
      </c>
      <c r="AJ76" s="20">
        <f t="shared" si="15"/>
        <v>3.8233296884015999E-4</v>
      </c>
      <c r="AK76" s="20">
        <f t="shared" si="15"/>
        <v>-2.4345266949055101E-4</v>
      </c>
      <c r="AL76" s="20">
        <f t="shared" si="15"/>
        <v>4.1459338762095399E-5</v>
      </c>
      <c r="AM76" s="20">
        <f t="shared" si="15"/>
        <v>-1.9622113371919799E-4</v>
      </c>
      <c r="AN76" s="20">
        <f t="shared" si="15"/>
        <v>3.8898292564759602E-4</v>
      </c>
      <c r="AR76" s="22">
        <f t="shared" si="16"/>
        <v>45930</v>
      </c>
      <c r="AS76" s="20">
        <f t="shared" si="18"/>
        <v>3.247930595350244</v>
      </c>
      <c r="AT76" s="20">
        <f t="shared" si="25"/>
        <v>5.9059124134616097E-3</v>
      </c>
      <c r="AU76" s="20">
        <f t="shared" si="19"/>
        <v>3.7093967125275594E-4</v>
      </c>
      <c r="AV76" s="20">
        <f t="shared" si="20"/>
        <v>-2.1617587873464554E-6</v>
      </c>
      <c r="AW76" s="20">
        <f t="shared" si="20"/>
        <v>3.8233296884015999E-4</v>
      </c>
      <c r="AX76" s="20">
        <f t="shared" si="20"/>
        <v>-2.4345266949055101E-4</v>
      </c>
      <c r="AY76" s="20">
        <f t="shared" si="20"/>
        <v>4.1459338762095399E-5</v>
      </c>
      <c r="AZ76" s="20">
        <f t="shared" si="20"/>
        <v>-1.9622113371919799E-4</v>
      </c>
      <c r="BA76" s="20">
        <f t="shared" si="20"/>
        <v>3.8898292564759602E-4</v>
      </c>
      <c r="BB76" s="20">
        <f t="shared" si="26"/>
        <v>6.276852084714366E-3</v>
      </c>
      <c r="BC76" s="22">
        <f t="shared" si="21"/>
        <v>45930</v>
      </c>
      <c r="BD76" s="20">
        <f t="shared" si="22"/>
        <v>5.9059124134616097E-3</v>
      </c>
      <c r="BE76" s="20">
        <f t="shared" si="23"/>
        <v>3.7093967125275594E-4</v>
      </c>
    </row>
    <row r="77" spans="1:57" ht="15">
      <c r="A77" s="1">
        <v>46022</v>
      </c>
      <c r="B77" s="16">
        <v>-5.0002963092321503E-5</v>
      </c>
      <c r="C77">
        <v>9.9549710648183499E-4</v>
      </c>
      <c r="D77">
        <v>3.42892141798945E-2</v>
      </c>
      <c r="E77">
        <v>4.82932129093338E-3</v>
      </c>
      <c r="F77">
        <v>-0.324502171678764</v>
      </c>
      <c r="G77">
        <v>7.1104262573595797E-2</v>
      </c>
      <c r="H77" s="16">
        <v>8.2542600310375696E-6</v>
      </c>
      <c r="I77">
        <v>3.9129749389554797E-2</v>
      </c>
      <c r="J77">
        <v>-2.43348274179933E-2</v>
      </c>
      <c r="K77">
        <v>5.1407107749090698E-3</v>
      </c>
      <c r="L77">
        <v>-7.8748266607142608E-3</v>
      </c>
      <c r="M77">
        <v>0</v>
      </c>
      <c r="N77">
        <v>0</v>
      </c>
      <c r="O77">
        <v>-0.15395584272445101</v>
      </c>
      <c r="P77">
        <v>0</v>
      </c>
      <c r="Q77">
        <v>8.9686681345568699E-3</v>
      </c>
      <c r="R77">
        <v>0</v>
      </c>
      <c r="S77">
        <v>0</v>
      </c>
      <c r="T77">
        <v>0.17480584734832399</v>
      </c>
      <c r="U77">
        <v>0</v>
      </c>
      <c r="V77">
        <v>0</v>
      </c>
      <c r="W77">
        <v>0</v>
      </c>
      <c r="X77">
        <v>0</v>
      </c>
      <c r="Y77">
        <v>-1.8119023921014899E-3</v>
      </c>
      <c r="Z77">
        <v>4.27240690115127E-4</v>
      </c>
      <c r="AA77">
        <v>-1.6472696329206099E-4</v>
      </c>
      <c r="AB77" s="16">
        <v>7.1939037193935394E-5</v>
      </c>
      <c r="AC77">
        <v>-1.36932935057565E-4</v>
      </c>
      <c r="AD77">
        <v>3.8984437018552099E-4</v>
      </c>
      <c r="AE77">
        <v>0.421368793182885</v>
      </c>
      <c r="AF77">
        <v>0.25201959550236103</v>
      </c>
      <c r="AH77" s="20">
        <f t="shared" si="17"/>
        <v>3.3469274067285948E-3</v>
      </c>
      <c r="AI77" s="20">
        <f t="shared" si="24"/>
        <v>-1.7939627644569208E-6</v>
      </c>
      <c r="AJ77" s="20">
        <f t="shared" si="15"/>
        <v>4.27240690115127E-4</v>
      </c>
      <c r="AK77" s="20">
        <f t="shared" si="15"/>
        <v>-1.6472696329206099E-4</v>
      </c>
      <c r="AL77" s="20">
        <f t="shared" si="15"/>
        <v>7.1939037193935394E-5</v>
      </c>
      <c r="AM77" s="20">
        <f t="shared" si="15"/>
        <v>-1.36932935057565E-4</v>
      </c>
      <c r="AN77" s="20">
        <f t="shared" si="15"/>
        <v>3.8984437018552099E-4</v>
      </c>
      <c r="AR77" s="22">
        <f t="shared" si="16"/>
        <v>46022</v>
      </c>
      <c r="AS77" s="20">
        <f t="shared" si="18"/>
        <v>3.0080783820094439</v>
      </c>
      <c r="AT77" s="20">
        <f t="shared" si="25"/>
        <v>6.5895660370915952E-3</v>
      </c>
      <c r="AU77" s="20">
        <f t="shared" si="19"/>
        <v>5.8557023638050056E-4</v>
      </c>
      <c r="AV77" s="20">
        <f t="shared" si="20"/>
        <v>-1.7939627644569208E-6</v>
      </c>
      <c r="AW77" s="20">
        <f t="shared" si="20"/>
        <v>4.27240690115127E-4</v>
      </c>
      <c r="AX77" s="20">
        <f t="shared" si="20"/>
        <v>-1.6472696329206099E-4</v>
      </c>
      <c r="AY77" s="20">
        <f t="shared" si="20"/>
        <v>7.1939037193935394E-5</v>
      </c>
      <c r="AZ77" s="20">
        <f t="shared" si="20"/>
        <v>-1.36932935057565E-4</v>
      </c>
      <c r="BA77" s="20">
        <f t="shared" si="20"/>
        <v>3.8984437018552099E-4</v>
      </c>
      <c r="BB77" s="20">
        <f t="shared" si="26"/>
        <v>7.175136273472096E-3</v>
      </c>
      <c r="BC77" s="22">
        <f t="shared" si="21"/>
        <v>46022</v>
      </c>
      <c r="BD77" s="20">
        <f t="shared" si="22"/>
        <v>6.5895660370915952E-3</v>
      </c>
      <c r="BE77" s="20">
        <f t="shared" si="23"/>
        <v>5.8557023638050056E-4</v>
      </c>
    </row>
    <row r="78" spans="1:57" ht="15">
      <c r="A78" s="1">
        <v>46112</v>
      </c>
      <c r="B78" s="16">
        <v>-3.0699830833036401E-5</v>
      </c>
      <c r="C78">
        <v>8.5538628353809499E-4</v>
      </c>
      <c r="D78">
        <v>3.3922622363480301E-2</v>
      </c>
      <c r="E78">
        <v>4.1810463291325197E-3</v>
      </c>
      <c r="F78">
        <v>-0.32078292290115201</v>
      </c>
      <c r="G78">
        <v>7.1941017119470096E-2</v>
      </c>
      <c r="H78" s="16">
        <v>7.3044013948475501E-6</v>
      </c>
      <c r="I78">
        <v>2.9888335078331801E-2</v>
      </c>
      <c r="J78">
        <v>-2.2256521111607599E-2</v>
      </c>
      <c r="K78">
        <v>5.4288975116500897E-3</v>
      </c>
      <c r="L78">
        <v>-7.5506990528939602E-3</v>
      </c>
      <c r="M78">
        <v>0</v>
      </c>
      <c r="N78">
        <v>0</v>
      </c>
      <c r="O78">
        <v>-0.15249375774999399</v>
      </c>
      <c r="P78">
        <v>0</v>
      </c>
      <c r="Q78">
        <v>7.8819561315945901E-3</v>
      </c>
      <c r="R78">
        <v>0</v>
      </c>
      <c r="S78">
        <v>0</v>
      </c>
      <c r="T78">
        <v>0.134677584895737</v>
      </c>
      <c r="U78">
        <v>0</v>
      </c>
      <c r="V78">
        <v>0</v>
      </c>
      <c r="W78">
        <v>0</v>
      </c>
      <c r="X78">
        <v>0</v>
      </c>
      <c r="Y78">
        <v>-1.47717706326933E-3</v>
      </c>
      <c r="Z78">
        <v>4.65967037621695E-4</v>
      </c>
      <c r="AA78" s="16">
        <v>-9.5756342533004303E-5</v>
      </c>
      <c r="AB78" s="16">
        <v>9.6223747014789697E-5</v>
      </c>
      <c r="AC78" s="16">
        <v>-8.7604684617659205E-5</v>
      </c>
      <c r="AD78">
        <v>3.8484656610382402E-4</v>
      </c>
      <c r="AE78">
        <v>0.41926772936064999</v>
      </c>
      <c r="AF78">
        <v>0.206680483368892</v>
      </c>
      <c r="AH78" s="20">
        <f t="shared" si="17"/>
        <v>3.9664922190134535E-3</v>
      </c>
      <c r="AI78" s="20">
        <f t="shared" si="24"/>
        <v>-1.4625515477914158E-6</v>
      </c>
      <c r="AJ78" s="20">
        <f t="shared" si="15"/>
        <v>4.65967037621695E-4</v>
      </c>
      <c r="AK78" s="20">
        <f t="shared" si="15"/>
        <v>-9.5756342533004303E-5</v>
      </c>
      <c r="AL78" s="20">
        <f t="shared" si="15"/>
        <v>9.6223747014789697E-5</v>
      </c>
      <c r="AM78" s="20">
        <f t="shared" si="15"/>
        <v>-8.7604684617659205E-5</v>
      </c>
      <c r="AN78" s="20">
        <f t="shared" si="15"/>
        <v>3.8484656610382402E-4</v>
      </c>
      <c r="AR78" s="22">
        <f t="shared" si="16"/>
        <v>46112</v>
      </c>
      <c r="AS78" s="20">
        <f t="shared" si="18"/>
        <v>2.826721933475568</v>
      </c>
      <c r="AT78" s="20">
        <f t="shared" si="25"/>
        <v>7.2091308493764539E-3</v>
      </c>
      <c r="AU78" s="20">
        <f t="shared" si="19"/>
        <v>7.6221377204185382E-4</v>
      </c>
      <c r="AV78" s="20">
        <f t="shared" si="20"/>
        <v>-1.4625515477914158E-6</v>
      </c>
      <c r="AW78" s="20">
        <f t="shared" si="20"/>
        <v>4.65967037621695E-4</v>
      </c>
      <c r="AX78" s="20">
        <f t="shared" si="20"/>
        <v>-9.5756342533004303E-5</v>
      </c>
      <c r="AY78" s="20">
        <f t="shared" si="20"/>
        <v>9.6223747014789697E-5</v>
      </c>
      <c r="AZ78" s="20">
        <f t="shared" si="20"/>
        <v>-8.7604684617659205E-5</v>
      </c>
      <c r="BA78" s="20">
        <f t="shared" si="20"/>
        <v>3.8484656610382402E-4</v>
      </c>
      <c r="BB78" s="20">
        <f t="shared" si="26"/>
        <v>7.9713446214183074E-3</v>
      </c>
      <c r="BC78" s="22">
        <f t="shared" si="21"/>
        <v>46112</v>
      </c>
      <c r="BD78" s="20">
        <f t="shared" si="22"/>
        <v>7.2091308493764539E-3</v>
      </c>
      <c r="BE78" s="20">
        <f t="shared" si="23"/>
        <v>7.6221377204185382E-4</v>
      </c>
    </row>
    <row r="79" spans="1:57" ht="15">
      <c r="A79" s="1">
        <v>46203</v>
      </c>
      <c r="B79" s="16">
        <v>-1.4466403952528799E-5</v>
      </c>
      <c r="C79">
        <v>7.2514781801480399E-4</v>
      </c>
      <c r="D79">
        <v>3.3566265704698603E-2</v>
      </c>
      <c r="E79">
        <v>3.5801694475035002E-3</v>
      </c>
      <c r="F79">
        <v>-0.31713024138806301</v>
      </c>
      <c r="G79">
        <v>7.2757241655785301E-2</v>
      </c>
      <c r="H79" s="16">
        <v>6.4303270930210403E-6</v>
      </c>
      <c r="I79">
        <v>2.2638159237553499E-2</v>
      </c>
      <c r="J79">
        <v>-2.0314407874577601E-2</v>
      </c>
      <c r="K79">
        <v>5.6838238170264701E-3</v>
      </c>
      <c r="L79">
        <v>-7.2244438917290401E-3</v>
      </c>
      <c r="M79">
        <v>0</v>
      </c>
      <c r="N79">
        <v>0</v>
      </c>
      <c r="O79">
        <v>-0.15103204313881</v>
      </c>
      <c r="P79">
        <v>0</v>
      </c>
      <c r="Q79">
        <v>6.9204923776045001E-3</v>
      </c>
      <c r="R79">
        <v>0</v>
      </c>
      <c r="S79">
        <v>0</v>
      </c>
      <c r="T79">
        <v>0.10376589866576399</v>
      </c>
      <c r="U79">
        <v>0</v>
      </c>
      <c r="V79">
        <v>0</v>
      </c>
      <c r="W79">
        <v>0</v>
      </c>
      <c r="X79">
        <v>0</v>
      </c>
      <c r="Y79">
        <v>-1.1773323558506E-3</v>
      </c>
      <c r="Z79">
        <v>4.9881472032886598E-4</v>
      </c>
      <c r="AA79" s="16">
        <v>-3.5607154968975098E-5</v>
      </c>
      <c r="AB79">
        <v>1.15409003642596E-4</v>
      </c>
      <c r="AC79" s="16">
        <v>-4.6608817239057702E-5</v>
      </c>
      <c r="AD79">
        <v>3.75617712733422E-4</v>
      </c>
      <c r="AE79">
        <v>0.41718582574643498</v>
      </c>
      <c r="AF79">
        <v>0.17265990242929499</v>
      </c>
      <c r="AH79" s="20">
        <f t="shared" si="17"/>
        <v>4.5182647847343757E-3</v>
      </c>
      <c r="AI79" s="20">
        <f t="shared" si="24"/>
        <v>-1.1656755998520792E-6</v>
      </c>
      <c r="AJ79" s="20">
        <f t="shared" si="15"/>
        <v>4.9881472032886598E-4</v>
      </c>
      <c r="AK79" s="20">
        <f t="shared" si="15"/>
        <v>-3.5607154968975098E-5</v>
      </c>
      <c r="AL79" s="20">
        <f t="shared" si="15"/>
        <v>1.15409003642596E-4</v>
      </c>
      <c r="AM79" s="20">
        <f t="shared" si="15"/>
        <v>-4.6608817239057702E-5</v>
      </c>
      <c r="AN79" s="20">
        <f t="shared" si="15"/>
        <v>3.75617712733422E-4</v>
      </c>
      <c r="AR79" s="22">
        <f t="shared" si="16"/>
        <v>46203</v>
      </c>
      <c r="AS79" s="20">
        <f t="shared" si="18"/>
        <v>2.6906396097171799</v>
      </c>
      <c r="AT79" s="20">
        <f t="shared" si="25"/>
        <v>7.7609034150973762E-3</v>
      </c>
      <c r="AU79" s="20">
        <f t="shared" si="19"/>
        <v>9.0645978889699903E-4</v>
      </c>
      <c r="AV79" s="20">
        <f t="shared" si="20"/>
        <v>-1.1656755998520792E-6</v>
      </c>
      <c r="AW79" s="20">
        <f t="shared" si="20"/>
        <v>4.9881472032886598E-4</v>
      </c>
      <c r="AX79" s="20">
        <f t="shared" si="20"/>
        <v>-3.5607154968975098E-5</v>
      </c>
      <c r="AY79" s="20">
        <f t="shared" si="20"/>
        <v>1.15409003642596E-4</v>
      </c>
      <c r="AZ79" s="20">
        <f t="shared" si="20"/>
        <v>-4.6608817239057702E-5</v>
      </c>
      <c r="BA79" s="20">
        <f t="shared" si="20"/>
        <v>3.75617712733422E-4</v>
      </c>
      <c r="BB79" s="20">
        <f t="shared" si="26"/>
        <v>8.6673632039943743E-3</v>
      </c>
      <c r="BC79" s="22">
        <f t="shared" si="21"/>
        <v>46203</v>
      </c>
      <c r="BD79" s="20">
        <f t="shared" si="22"/>
        <v>7.7609034150973762E-3</v>
      </c>
      <c r="BE79" s="20">
        <f t="shared" si="23"/>
        <v>9.0645978889699903E-4</v>
      </c>
    </row>
    <row r="80" spans="1:57" ht="15">
      <c r="A80" s="1">
        <v>46295</v>
      </c>
      <c r="B80" s="16">
        <v>-9.2968508447199796E-7</v>
      </c>
      <c r="C80">
        <v>6.0544374214099796E-4</v>
      </c>
      <c r="D80">
        <v>3.3216956308135197E-2</v>
      </c>
      <c r="E80">
        <v>3.02940629473003E-3</v>
      </c>
      <c r="F80">
        <v>-0.31353853150720701</v>
      </c>
      <c r="G80">
        <v>7.35510860452981E-2</v>
      </c>
      <c r="H80" s="16">
        <v>5.62211055488148E-6</v>
      </c>
      <c r="I80">
        <v>1.6979041191111901E-2</v>
      </c>
      <c r="J80">
        <v>-1.8505521931611001E-2</v>
      </c>
      <c r="K80">
        <v>5.9028905276869896E-3</v>
      </c>
      <c r="L80">
        <v>-6.8990149110881296E-3</v>
      </c>
      <c r="M80">
        <v>0</v>
      </c>
      <c r="N80">
        <v>0</v>
      </c>
      <c r="O80">
        <v>-0.14957501279485499</v>
      </c>
      <c r="P80">
        <v>0</v>
      </c>
      <c r="Q80">
        <v>6.0714990057775201E-3</v>
      </c>
      <c r="R80">
        <v>0</v>
      </c>
      <c r="S80">
        <v>0</v>
      </c>
      <c r="T80">
        <v>7.9952006806283102E-2</v>
      </c>
      <c r="U80">
        <v>0</v>
      </c>
      <c r="V80">
        <v>0</v>
      </c>
      <c r="W80">
        <v>0</v>
      </c>
      <c r="X80">
        <v>0</v>
      </c>
      <c r="Y80">
        <v>-9.1015978567199297E-4</v>
      </c>
      <c r="Z80">
        <v>5.2615789374321699E-4</v>
      </c>
      <c r="AA80" s="16">
        <v>1.65933224272052E-5</v>
      </c>
      <c r="AB80">
        <v>1.30386319074915E-4</v>
      </c>
      <c r="AC80" s="16">
        <v>-1.2603272137035E-5</v>
      </c>
      <c r="AD80">
        <v>3.6343605218647202E-4</v>
      </c>
      <c r="AE80">
        <v>0.41512288972444999</v>
      </c>
      <c r="AF80">
        <v>0.14737774049739999</v>
      </c>
      <c r="AH80" s="20">
        <f t="shared" si="17"/>
        <v>5.001832339871717E-3</v>
      </c>
      <c r="AI80" s="20">
        <f t="shared" si="24"/>
        <v>-9.011483026455376E-7</v>
      </c>
      <c r="AJ80" s="20">
        <f t="shared" si="15"/>
        <v>5.2615789374321699E-4</v>
      </c>
      <c r="AK80" s="20">
        <f t="shared" si="15"/>
        <v>1.65933224272052E-5</v>
      </c>
      <c r="AL80" s="20">
        <f t="shared" si="15"/>
        <v>1.30386319074915E-4</v>
      </c>
      <c r="AM80" s="20">
        <f t="shared" si="15"/>
        <v>-1.2603272137035E-5</v>
      </c>
      <c r="AN80" s="20">
        <f t="shared" si="15"/>
        <v>3.6343605218647202E-4</v>
      </c>
      <c r="AR80" s="22">
        <f t="shared" si="16"/>
        <v>46295</v>
      </c>
      <c r="AS80" s="20">
        <f t="shared" si="18"/>
        <v>2.5895109619895997</v>
      </c>
      <c r="AT80" s="20">
        <f t="shared" si="25"/>
        <v>8.2444709702347175E-3</v>
      </c>
      <c r="AU80" s="20">
        <f t="shared" si="19"/>
        <v>1.0230691669921286E-3</v>
      </c>
      <c r="AV80" s="20">
        <f t="shared" si="20"/>
        <v>-9.011483026455376E-7</v>
      </c>
      <c r="AW80" s="20">
        <f t="shared" si="20"/>
        <v>5.2615789374321699E-4</v>
      </c>
      <c r="AX80" s="20">
        <f t="shared" si="20"/>
        <v>1.65933224272052E-5</v>
      </c>
      <c r="AY80" s="20">
        <f t="shared" si="20"/>
        <v>1.30386319074915E-4</v>
      </c>
      <c r="AZ80" s="20">
        <f t="shared" si="20"/>
        <v>-1.2603272137035E-5</v>
      </c>
      <c r="BA80" s="20">
        <f t="shared" si="20"/>
        <v>3.6343605218647202E-4</v>
      </c>
      <c r="BB80" s="20">
        <f t="shared" si="26"/>
        <v>9.2675401372268457E-3</v>
      </c>
      <c r="BC80" s="22">
        <f t="shared" si="21"/>
        <v>46295</v>
      </c>
      <c r="BD80" s="20">
        <f t="shared" si="22"/>
        <v>8.2444709702347175E-3</v>
      </c>
      <c r="BE80" s="20">
        <f t="shared" si="23"/>
        <v>1.0230691669921286E-3</v>
      </c>
    </row>
    <row r="81" spans="1:57" ht="15">
      <c r="A81" s="1">
        <v>46387</v>
      </c>
      <c r="B81" s="16">
        <v>1.02564218895651E-5</v>
      </c>
      <c r="C81">
        <v>4.9651228963831697E-4</v>
      </c>
      <c r="D81">
        <v>3.2873326349358502E-2</v>
      </c>
      <c r="E81">
        <v>2.5294726281987999E-3</v>
      </c>
      <c r="F81">
        <v>-0.31000361029830298</v>
      </c>
      <c r="G81">
        <v>7.4321260692911104E-2</v>
      </c>
      <c r="H81" s="16">
        <v>4.8773620031639098E-6</v>
      </c>
      <c r="I81">
        <v>1.2581734844196999E-2</v>
      </c>
      <c r="J81">
        <v>-1.6825554274813002E-2</v>
      </c>
      <c r="K81">
        <v>6.0853522444448398E-3</v>
      </c>
      <c r="L81">
        <v>-6.5769973314089196E-3</v>
      </c>
      <c r="M81">
        <v>0</v>
      </c>
      <c r="N81">
        <v>0</v>
      </c>
      <c r="O81">
        <v>-0.148124672972271</v>
      </c>
      <c r="P81">
        <v>0</v>
      </c>
      <c r="Q81">
        <v>5.3226837027242598E-3</v>
      </c>
      <c r="R81">
        <v>0</v>
      </c>
      <c r="S81">
        <v>0</v>
      </c>
      <c r="T81">
        <v>6.16049971217114E-2</v>
      </c>
      <c r="U81">
        <v>0</v>
      </c>
      <c r="V81">
        <v>0</v>
      </c>
      <c r="W81">
        <v>0</v>
      </c>
      <c r="X81">
        <v>0</v>
      </c>
      <c r="Y81">
        <v>-6.7328455887194396E-4</v>
      </c>
      <c r="Z81">
        <v>5.4840782002241097E-4</v>
      </c>
      <c r="AA81" s="16">
        <v>6.1658135086517505E-5</v>
      </c>
      <c r="AB81">
        <v>1.4188997676800499E-4</v>
      </c>
      <c r="AC81" s="16">
        <v>1.5527279306759499E-5</v>
      </c>
      <c r="AD81">
        <v>3.4928571137626802E-4</v>
      </c>
      <c r="AE81">
        <v>0.41307873065801098</v>
      </c>
      <c r="AF81">
        <v>0.128829418975762</v>
      </c>
      <c r="AH81" s="20">
        <f t="shared" si="17"/>
        <v>5.4188005311616152E-3</v>
      </c>
      <c r="AI81" s="20">
        <f t="shared" si="24"/>
        <v>-6.6661837512073656E-7</v>
      </c>
      <c r="AJ81" s="20">
        <f t="shared" ref="AJ81:AN112" si="27">Z81</f>
        <v>5.4840782002241097E-4</v>
      </c>
      <c r="AK81" s="20">
        <f t="shared" si="27"/>
        <v>6.1658135086517505E-5</v>
      </c>
      <c r="AL81" s="20">
        <f t="shared" si="27"/>
        <v>1.4188997676800499E-4</v>
      </c>
      <c r="AM81" s="20">
        <f t="shared" si="27"/>
        <v>1.5527279306759499E-5</v>
      </c>
      <c r="AN81" s="20">
        <f t="shared" si="27"/>
        <v>3.4928571137626802E-4</v>
      </c>
      <c r="AR81" s="22">
        <f t="shared" si="16"/>
        <v>46387</v>
      </c>
      <c r="AS81" s="20">
        <f t="shared" si="18"/>
        <v>2.5153176759030478</v>
      </c>
      <c r="AT81" s="20">
        <f t="shared" si="25"/>
        <v>8.6614391615246148E-3</v>
      </c>
      <c r="AU81" s="20">
        <f t="shared" si="19"/>
        <v>1.1161023041848402E-3</v>
      </c>
      <c r="AV81" s="20">
        <f t="shared" si="20"/>
        <v>-6.6661837512073656E-7</v>
      </c>
      <c r="AW81" s="20">
        <f t="shared" si="20"/>
        <v>5.4840782002241097E-4</v>
      </c>
      <c r="AX81" s="20">
        <f t="shared" si="20"/>
        <v>6.1658135086517505E-5</v>
      </c>
      <c r="AY81" s="20">
        <f t="shared" si="20"/>
        <v>1.4188997676800499E-4</v>
      </c>
      <c r="AZ81" s="20">
        <f t="shared" si="20"/>
        <v>1.5527279306759499E-5</v>
      </c>
      <c r="BA81" s="20">
        <f t="shared" si="20"/>
        <v>3.4928571137626802E-4</v>
      </c>
      <c r="BB81" s="20">
        <f t="shared" si="26"/>
        <v>9.7775414657094543E-3</v>
      </c>
      <c r="BC81" s="22">
        <f t="shared" si="21"/>
        <v>46387</v>
      </c>
      <c r="BD81" s="20">
        <f t="shared" si="22"/>
        <v>8.6614391615246148E-3</v>
      </c>
      <c r="BE81" s="20">
        <f t="shared" si="23"/>
        <v>1.1161023041848402E-3</v>
      </c>
    </row>
    <row r="82" spans="1:57" ht="15">
      <c r="A82" s="1">
        <v>46477</v>
      </c>
      <c r="B82" s="16">
        <v>1.94065187919534E-5</v>
      </c>
      <c r="C82">
        <v>3.98270825496815E-4</v>
      </c>
      <c r="D82">
        <v>3.2534693095831402E-2</v>
      </c>
      <c r="E82">
        <v>2.0796226374297701E-3</v>
      </c>
      <c r="F82">
        <v>-0.30652213117125998</v>
      </c>
      <c r="G82">
        <v>7.5066823608582703E-2</v>
      </c>
      <c r="H82" s="16">
        <v>4.19539891716169E-6</v>
      </c>
      <c r="I82">
        <v>9.1807908586982699E-3</v>
      </c>
      <c r="J82">
        <v>-1.5269335264866899E-2</v>
      </c>
      <c r="K82">
        <v>6.2317014579482601E-3</v>
      </c>
      <c r="L82">
        <v>-6.2606157031352902E-3</v>
      </c>
      <c r="M82">
        <v>0</v>
      </c>
      <c r="N82">
        <v>0</v>
      </c>
      <c r="O82">
        <v>-0.14668215493995801</v>
      </c>
      <c r="P82">
        <v>0</v>
      </c>
      <c r="Q82">
        <v>4.6626793328563504E-3</v>
      </c>
      <c r="R82">
        <v>0</v>
      </c>
      <c r="S82">
        <v>0</v>
      </c>
      <c r="T82">
        <v>4.7469171198333202E-2</v>
      </c>
      <c r="U82">
        <v>0</v>
      </c>
      <c r="V82">
        <v>0</v>
      </c>
      <c r="W82">
        <v>0</v>
      </c>
      <c r="X82">
        <v>0</v>
      </c>
      <c r="Y82">
        <v>-4.6427630668865999E-4</v>
      </c>
      <c r="Z82">
        <v>5.6599126412315505E-4</v>
      </c>
      <c r="AA82">
        <v>1.00340681807864E-4</v>
      </c>
      <c r="AB82">
        <v>1.5052909903001601E-4</v>
      </c>
      <c r="AC82" s="16">
        <v>3.87165185466997E-5</v>
      </c>
      <c r="AD82">
        <v>3.3391860196907398E-4</v>
      </c>
      <c r="AE82">
        <v>0.41105315986880098</v>
      </c>
      <c r="AF82">
        <v>0.115460899804054</v>
      </c>
      <c r="AH82" s="20">
        <f t="shared" si="17"/>
        <v>5.7720679143264866E-3</v>
      </c>
      <c r="AI82" s="20">
        <f t="shared" si="24"/>
        <v>-4.5967951157293067E-7</v>
      </c>
      <c r="AJ82" s="20">
        <f t="shared" si="27"/>
        <v>5.6599126412315505E-4</v>
      </c>
      <c r="AK82" s="20">
        <f t="shared" si="27"/>
        <v>1.00340681807864E-4</v>
      </c>
      <c r="AL82" s="20">
        <f t="shared" si="27"/>
        <v>1.5052909903001601E-4</v>
      </c>
      <c r="AM82" s="20">
        <f t="shared" si="27"/>
        <v>3.87165185466997E-5</v>
      </c>
      <c r="AN82" s="20">
        <f t="shared" si="27"/>
        <v>3.3391860196907398E-4</v>
      </c>
      <c r="AR82" s="22">
        <f t="shared" si="16"/>
        <v>46477</v>
      </c>
      <c r="AS82" s="20">
        <f t="shared" si="18"/>
        <v>2.4618435992162162</v>
      </c>
      <c r="AT82" s="20">
        <f t="shared" si="25"/>
        <v>9.014706544689487E-3</v>
      </c>
      <c r="AU82" s="20">
        <f t="shared" si="19"/>
        <v>1.1890364859652356E-3</v>
      </c>
      <c r="AV82" s="20">
        <f t="shared" si="20"/>
        <v>-4.5967951157293067E-7</v>
      </c>
      <c r="AW82" s="20">
        <f t="shared" si="20"/>
        <v>5.6599126412315505E-4</v>
      </c>
      <c r="AX82" s="20">
        <f t="shared" si="20"/>
        <v>1.00340681807864E-4</v>
      </c>
      <c r="AY82" s="20">
        <f t="shared" si="20"/>
        <v>1.5052909903001601E-4</v>
      </c>
      <c r="AZ82" s="20">
        <f t="shared" si="20"/>
        <v>3.87165185466997E-5</v>
      </c>
      <c r="BA82" s="20">
        <f t="shared" si="20"/>
        <v>3.3391860196907398E-4</v>
      </c>
      <c r="BB82" s="20">
        <f t="shared" si="26"/>
        <v>1.0203743030654723E-2</v>
      </c>
      <c r="BC82" s="22">
        <f t="shared" si="21"/>
        <v>46477</v>
      </c>
      <c r="BD82" s="20">
        <f t="shared" si="22"/>
        <v>9.014706544689487E-3</v>
      </c>
      <c r="BE82" s="20">
        <f t="shared" si="23"/>
        <v>1.1890364859652356E-3</v>
      </c>
    </row>
    <row r="83" spans="1:57" ht="15">
      <c r="A83" s="1">
        <v>46568</v>
      </c>
      <c r="B83" s="16">
        <v>2.680289130641E-5</v>
      </c>
      <c r="C83">
        <v>3.1040104024881998E-4</v>
      </c>
      <c r="D83">
        <v>3.2200645189916999E-2</v>
      </c>
      <c r="E83">
        <v>1.6780648924630201E-3</v>
      </c>
      <c r="F83">
        <v>-0.30309132108553499</v>
      </c>
      <c r="G83">
        <v>7.5787090760770504E-2</v>
      </c>
      <c r="H83" s="16">
        <v>3.5753840998964299E-6</v>
      </c>
      <c r="I83">
        <v>6.5641921028092298E-3</v>
      </c>
      <c r="J83">
        <v>-1.38311373722666E-2</v>
      </c>
      <c r="K83">
        <v>6.34327629416286E-3</v>
      </c>
      <c r="L83">
        <v>-5.9517490818117302E-3</v>
      </c>
      <c r="M83">
        <v>0</v>
      </c>
      <c r="N83">
        <v>0</v>
      </c>
      <c r="O83">
        <v>-0.14524823396561101</v>
      </c>
      <c r="P83">
        <v>0</v>
      </c>
      <c r="Q83">
        <v>4.0811856369726797E-3</v>
      </c>
      <c r="R83">
        <v>0</v>
      </c>
      <c r="S83">
        <v>0</v>
      </c>
      <c r="T83">
        <v>3.6577531717152299E-2</v>
      </c>
      <c r="U83">
        <v>0</v>
      </c>
      <c r="V83">
        <v>0</v>
      </c>
      <c r="W83">
        <v>0</v>
      </c>
      <c r="X83">
        <v>0</v>
      </c>
      <c r="Y83">
        <v>-2.8072375271026502E-4</v>
      </c>
      <c r="Z83">
        <v>5.7933592194636598E-4</v>
      </c>
      <c r="AA83">
        <v>1.3333488211308899E-4</v>
      </c>
      <c r="AB83">
        <v>1.5681067886408299E-4</v>
      </c>
      <c r="AC83" s="16">
        <v>5.7749899862180598E-5</v>
      </c>
      <c r="AD83">
        <v>3.1790636756401299E-4</v>
      </c>
      <c r="AE83">
        <v>0.40904599061575198</v>
      </c>
      <c r="AF83">
        <v>0.10606874394463101</v>
      </c>
      <c r="AH83" s="20">
        <f t="shared" si="17"/>
        <v>6.0653597789796978E-3</v>
      </c>
      <c r="AI83" s="20">
        <f t="shared" si="24"/>
        <v>-2.7794430961412379E-7</v>
      </c>
      <c r="AJ83" s="20">
        <f t="shared" si="27"/>
        <v>5.7933592194636598E-4</v>
      </c>
      <c r="AK83" s="20">
        <f t="shared" si="27"/>
        <v>1.3333488211308899E-4</v>
      </c>
      <c r="AL83" s="20">
        <f t="shared" si="27"/>
        <v>1.5681067886408299E-4</v>
      </c>
      <c r="AM83" s="20">
        <f t="shared" si="27"/>
        <v>5.7749899862180598E-5</v>
      </c>
      <c r="AN83" s="20">
        <f t="shared" si="27"/>
        <v>3.1790636756401299E-4</v>
      </c>
      <c r="AR83" s="22">
        <f t="shared" si="16"/>
        <v>46568</v>
      </c>
      <c r="AS83" s="20">
        <f t="shared" si="18"/>
        <v>2.4242749757785242</v>
      </c>
      <c r="AT83" s="20">
        <f t="shared" si="25"/>
        <v>9.3079984093426982E-3</v>
      </c>
      <c r="AU83" s="20">
        <f t="shared" si="19"/>
        <v>1.2448598060401173E-3</v>
      </c>
      <c r="AV83" s="20">
        <f t="shared" si="20"/>
        <v>-2.7794430961412379E-7</v>
      </c>
      <c r="AW83" s="20">
        <f t="shared" si="20"/>
        <v>5.7933592194636598E-4</v>
      </c>
      <c r="AX83" s="20">
        <f t="shared" si="20"/>
        <v>1.3333488211308899E-4</v>
      </c>
      <c r="AY83" s="20">
        <f t="shared" si="20"/>
        <v>1.5681067886408299E-4</v>
      </c>
      <c r="AZ83" s="20">
        <f t="shared" si="20"/>
        <v>5.7749899862180598E-5</v>
      </c>
      <c r="BA83" s="20">
        <f t="shared" si="20"/>
        <v>3.1790636756401299E-4</v>
      </c>
      <c r="BB83" s="20">
        <f t="shared" si="26"/>
        <v>1.0552858215382816E-2</v>
      </c>
      <c r="BC83" s="22">
        <f t="shared" si="21"/>
        <v>46568</v>
      </c>
      <c r="BD83" s="20">
        <f t="shared" si="22"/>
        <v>9.3079984093426982E-3</v>
      </c>
      <c r="BE83" s="20">
        <f t="shared" si="23"/>
        <v>1.2448598060401173E-3</v>
      </c>
    </row>
    <row r="84" spans="1:57" ht="15">
      <c r="A84" s="1">
        <v>46660</v>
      </c>
      <c r="B84" s="16">
        <v>3.26965544417134E-5</v>
      </c>
      <c r="C84">
        <v>2.3241795790163099E-4</v>
      </c>
      <c r="D84">
        <v>3.1870890360785602E-2</v>
      </c>
      <c r="E84">
        <v>1.3222873006313301E-3</v>
      </c>
      <c r="F84">
        <v>-0.29970883956893501</v>
      </c>
      <c r="G84">
        <v>7.6481591553734199E-2</v>
      </c>
      <c r="H84" s="16">
        <v>3.0158336494778799E-6</v>
      </c>
      <c r="I84">
        <v>4.5633993541294099E-3</v>
      </c>
      <c r="J84">
        <v>-1.25048888236611E-2</v>
      </c>
      <c r="K84">
        <v>6.4219863162184804E-3</v>
      </c>
      <c r="L84">
        <v>-5.65195088753078E-3</v>
      </c>
      <c r="M84">
        <v>0</v>
      </c>
      <c r="N84">
        <v>0</v>
      </c>
      <c r="O84">
        <v>-0.14382351817179201</v>
      </c>
      <c r="P84">
        <v>0</v>
      </c>
      <c r="Q84">
        <v>3.56897406073031E-3</v>
      </c>
      <c r="R84">
        <v>0</v>
      </c>
      <c r="S84">
        <v>0</v>
      </c>
      <c r="T84">
        <v>2.8185293790361499E-2</v>
      </c>
      <c r="U84">
        <v>0</v>
      </c>
      <c r="V84">
        <v>0</v>
      </c>
      <c r="W84">
        <v>0</v>
      </c>
      <c r="X84">
        <v>0</v>
      </c>
      <c r="Y84">
        <v>-1.2028612519365801E-4</v>
      </c>
      <c r="Z84">
        <v>5.8886029556948205E-4</v>
      </c>
      <c r="AA84">
        <v>1.61276040877567E-4</v>
      </c>
      <c r="AB84">
        <v>1.6115703451724501E-4</v>
      </c>
      <c r="AC84" s="16">
        <v>7.3289822277722294E-5</v>
      </c>
      <c r="AD84">
        <v>3.0168049851564399E-4</v>
      </c>
      <c r="AE84">
        <v>0.40705703807437599</v>
      </c>
      <c r="AF84">
        <v>9.9721637027605503E-2</v>
      </c>
      <c r="AH84" s="20">
        <f t="shared" si="17"/>
        <v>6.3029030522767588E-3</v>
      </c>
      <c r="AI84" s="20">
        <f t="shared" si="24"/>
        <v>-1.1909517345906733E-7</v>
      </c>
      <c r="AJ84" s="20">
        <f t="shared" si="27"/>
        <v>5.8886029556948205E-4</v>
      </c>
      <c r="AK84" s="20">
        <f t="shared" si="27"/>
        <v>1.61276040877567E-4</v>
      </c>
      <c r="AL84" s="20">
        <f t="shared" si="27"/>
        <v>1.6115703451724501E-4</v>
      </c>
      <c r="AM84" s="20">
        <f t="shared" si="27"/>
        <v>7.3289822277722294E-5</v>
      </c>
      <c r="AN84" s="20">
        <f t="shared" si="27"/>
        <v>3.0168049851564399E-4</v>
      </c>
      <c r="AR84" s="22">
        <f t="shared" si="16"/>
        <v>46660</v>
      </c>
      <c r="AS84" s="20">
        <f t="shared" si="18"/>
        <v>2.398886548110422</v>
      </c>
      <c r="AT84" s="20">
        <f t="shared" si="25"/>
        <v>9.5455416826397584E-3</v>
      </c>
      <c r="AU84" s="20">
        <f t="shared" si="19"/>
        <v>1.2861445965842012E-3</v>
      </c>
      <c r="AV84" s="20">
        <f t="shared" si="20"/>
        <v>-1.1909517345906733E-7</v>
      </c>
      <c r="AW84" s="20">
        <f t="shared" si="20"/>
        <v>5.8886029556948205E-4</v>
      </c>
      <c r="AX84" s="20">
        <f t="shared" si="20"/>
        <v>1.61276040877567E-4</v>
      </c>
      <c r="AY84" s="20">
        <f t="shared" si="20"/>
        <v>1.6115703451724501E-4</v>
      </c>
      <c r="AZ84" s="20">
        <f t="shared" si="20"/>
        <v>7.3289822277722294E-5</v>
      </c>
      <c r="BA84" s="20">
        <f t="shared" si="20"/>
        <v>3.0168049851564399E-4</v>
      </c>
      <c r="BB84" s="20">
        <f t="shared" si="26"/>
        <v>1.083168627922396E-2</v>
      </c>
      <c r="BC84" s="22">
        <f t="shared" si="21"/>
        <v>46660</v>
      </c>
      <c r="BD84" s="20">
        <f t="shared" si="22"/>
        <v>9.5455416826397584E-3</v>
      </c>
      <c r="BE84" s="20">
        <f t="shared" si="23"/>
        <v>1.2861445965842012E-3</v>
      </c>
    </row>
    <row r="85" spans="1:57" ht="15">
      <c r="A85" s="1">
        <v>46752</v>
      </c>
      <c r="B85" s="16">
        <v>3.7309181055711302E-5</v>
      </c>
      <c r="C85">
        <v>1.63724998003544E-4</v>
      </c>
      <c r="D85">
        <v>3.1545198006144297E-2</v>
      </c>
      <c r="E85">
        <v>1.0093109403363999E-3</v>
      </c>
      <c r="F85">
        <v>-0.29637268901930802</v>
      </c>
      <c r="G85">
        <v>7.7150041109752501E-2</v>
      </c>
      <c r="H85" s="16">
        <v>2.51458367461765E-6</v>
      </c>
      <c r="I85">
        <v>3.0448039582298102E-3</v>
      </c>
      <c r="J85">
        <v>-1.1284334694050499E-2</v>
      </c>
      <c r="K85">
        <v>6.4701103577258197E-3</v>
      </c>
      <c r="L85">
        <v>-5.3624717894940003E-3</v>
      </c>
      <c r="M85">
        <v>0</v>
      </c>
      <c r="N85">
        <v>0</v>
      </c>
      <c r="O85">
        <v>-0.14240851835429699</v>
      </c>
      <c r="P85">
        <v>0</v>
      </c>
      <c r="Q85">
        <v>3.1178315046176399E-3</v>
      </c>
      <c r="R85">
        <v>0</v>
      </c>
      <c r="S85">
        <v>0</v>
      </c>
      <c r="T85">
        <v>2.1718754495347801E-2</v>
      </c>
      <c r="U85">
        <v>0</v>
      </c>
      <c r="V85">
        <v>0</v>
      </c>
      <c r="W85">
        <v>0</v>
      </c>
      <c r="X85">
        <v>0</v>
      </c>
      <c r="Y85" s="16">
        <v>1.9271805440368398E-5</v>
      </c>
      <c r="Z85">
        <v>5.9496666577896196E-4</v>
      </c>
      <c r="AA85">
        <v>1.84742517395086E-4</v>
      </c>
      <c r="AB85">
        <v>1.6391965804718399E-4</v>
      </c>
      <c r="AC85" s="16">
        <v>8.5895270784952502E-5</v>
      </c>
      <c r="AD85">
        <v>2.8556282074543299E-4</v>
      </c>
      <c r="AE85">
        <v>0.40508611931651101</v>
      </c>
      <c r="AF85">
        <v>9.5699254939351996E-2</v>
      </c>
      <c r="AH85" s="20">
        <f t="shared" si="17"/>
        <v>6.4891894451117845E-3</v>
      </c>
      <c r="AI85" s="20">
        <f t="shared" si="24"/>
        <v>1.9080995485513266E-8</v>
      </c>
      <c r="AJ85" s="20">
        <f t="shared" si="27"/>
        <v>5.9496666577896196E-4</v>
      </c>
      <c r="AK85" s="20">
        <f t="shared" si="27"/>
        <v>1.84742517395086E-4</v>
      </c>
      <c r="AL85" s="20">
        <f t="shared" si="27"/>
        <v>1.6391965804718399E-4</v>
      </c>
      <c r="AM85" s="20">
        <f t="shared" si="27"/>
        <v>8.5895270784952502E-5</v>
      </c>
      <c r="AN85" s="20">
        <f t="shared" si="27"/>
        <v>2.8556282074543299E-4</v>
      </c>
      <c r="AR85" s="22">
        <f t="shared" si="16"/>
        <v>46752</v>
      </c>
      <c r="AS85" s="20">
        <f t="shared" si="18"/>
        <v>2.3827970197574082</v>
      </c>
      <c r="AT85" s="20">
        <f t="shared" si="25"/>
        <v>9.7318280754747841E-3</v>
      </c>
      <c r="AU85" s="20">
        <f t="shared" si="19"/>
        <v>1.315106013747103E-3</v>
      </c>
      <c r="AV85" s="20">
        <f t="shared" si="20"/>
        <v>1.9080995485513266E-8</v>
      </c>
      <c r="AW85" s="20">
        <f t="shared" si="20"/>
        <v>5.9496666577896196E-4</v>
      </c>
      <c r="AX85" s="20">
        <f t="shared" si="20"/>
        <v>1.84742517395086E-4</v>
      </c>
      <c r="AY85" s="20">
        <f t="shared" si="20"/>
        <v>1.6391965804718399E-4</v>
      </c>
      <c r="AZ85" s="20">
        <f t="shared" si="20"/>
        <v>8.5895270784952502E-5</v>
      </c>
      <c r="BA85" s="20">
        <f t="shared" si="20"/>
        <v>2.8556282074543299E-4</v>
      </c>
      <c r="BB85" s="20">
        <f t="shared" si="26"/>
        <v>1.1046934089221886E-2</v>
      </c>
      <c r="BC85" s="22">
        <f t="shared" si="21"/>
        <v>46752</v>
      </c>
      <c r="BD85" s="20">
        <f t="shared" si="22"/>
        <v>9.7318280754747841E-3</v>
      </c>
      <c r="BE85" s="20">
        <f t="shared" si="23"/>
        <v>1.315106013747103E-3</v>
      </c>
    </row>
    <row r="86" spans="1:57" ht="15">
      <c r="A86" s="1">
        <v>46843</v>
      </c>
      <c r="B86" s="16">
        <v>4.0835408343653498E-5</v>
      </c>
      <c r="C86">
        <v>1.03657328631712E-4</v>
      </c>
      <c r="D86">
        <v>3.1223376306765901E-2</v>
      </c>
      <c r="E86">
        <v>7.3588697599990995E-4</v>
      </c>
      <c r="F86">
        <v>-0.29308114973517402</v>
      </c>
      <c r="G86">
        <v>7.7792319112024402E-2</v>
      </c>
      <c r="H86" s="16">
        <v>2.0688967872217698E-6</v>
      </c>
      <c r="I86">
        <v>1.9026935951460501E-3</v>
      </c>
      <c r="J86">
        <v>-1.01631618551145E-2</v>
      </c>
      <c r="K86">
        <v>6.4901439133624398E-3</v>
      </c>
      <c r="L86">
        <v>-5.0842844476872697E-3</v>
      </c>
      <c r="M86">
        <v>0</v>
      </c>
      <c r="N86">
        <v>0</v>
      </c>
      <c r="O86">
        <v>-0.14100367504554701</v>
      </c>
      <c r="P86">
        <v>0</v>
      </c>
      <c r="Q86">
        <v>2.7204792869994698E-3</v>
      </c>
      <c r="R86">
        <v>0</v>
      </c>
      <c r="S86">
        <v>0</v>
      </c>
      <c r="T86">
        <v>1.6735954519142501E-2</v>
      </c>
      <c r="U86">
        <v>0</v>
      </c>
      <c r="V86">
        <v>0</v>
      </c>
      <c r="W86">
        <v>0</v>
      </c>
      <c r="X86">
        <v>0</v>
      </c>
      <c r="Y86">
        <v>1.4005681132633801E-4</v>
      </c>
      <c r="Z86">
        <v>5.9803634899768799E-4</v>
      </c>
      <c r="AA86">
        <v>2.04258101121901E-4</v>
      </c>
      <c r="AB86">
        <v>1.6539056764131E-4</v>
      </c>
      <c r="AC86" s="16">
        <v>9.6037704144791197E-5</v>
      </c>
      <c r="AD86">
        <v>2.6978891691786799E-4</v>
      </c>
      <c r="AE86">
        <v>0.40313305329020499</v>
      </c>
      <c r="AF86">
        <v>9.3444797993313899E-2</v>
      </c>
      <c r="AH86" s="20">
        <f t="shared" si="17"/>
        <v>6.6288001565755145E-3</v>
      </c>
      <c r="AI86" s="20">
        <f t="shared" si="24"/>
        <v>1.3867011022409703E-7</v>
      </c>
      <c r="AJ86" s="20">
        <f t="shared" si="27"/>
        <v>5.9803634899768799E-4</v>
      </c>
      <c r="AK86" s="20">
        <f t="shared" si="27"/>
        <v>2.04258101121901E-4</v>
      </c>
      <c r="AL86" s="20">
        <f t="shared" si="27"/>
        <v>1.6539056764131E-4</v>
      </c>
      <c r="AM86" s="20">
        <f t="shared" si="27"/>
        <v>9.6037704144791197E-5</v>
      </c>
      <c r="AN86" s="20">
        <f t="shared" si="27"/>
        <v>2.6978891691786799E-4</v>
      </c>
      <c r="AR86" s="22">
        <f t="shared" si="16"/>
        <v>46843</v>
      </c>
      <c r="AS86" s="20">
        <f t="shared" si="18"/>
        <v>2.3737791919732558</v>
      </c>
      <c r="AT86" s="20">
        <f t="shared" si="25"/>
        <v>9.8714387869385141E-3</v>
      </c>
      <c r="AU86" s="20">
        <f t="shared" si="19"/>
        <v>1.3336503089337824E-3</v>
      </c>
      <c r="AV86" s="20">
        <f t="shared" si="20"/>
        <v>1.3867011022409703E-7</v>
      </c>
      <c r="AW86" s="20">
        <f t="shared" si="20"/>
        <v>5.9803634899768799E-4</v>
      </c>
      <c r="AX86" s="20">
        <f t="shared" si="20"/>
        <v>2.04258101121901E-4</v>
      </c>
      <c r="AY86" s="20">
        <f t="shared" si="20"/>
        <v>1.6539056764131E-4</v>
      </c>
      <c r="AZ86" s="20">
        <f t="shared" si="20"/>
        <v>9.6037704144791197E-5</v>
      </c>
      <c r="BA86" s="20">
        <f t="shared" si="20"/>
        <v>2.6978891691786799E-4</v>
      </c>
      <c r="BB86" s="20">
        <f t="shared" si="26"/>
        <v>1.1205089095872296E-2</v>
      </c>
      <c r="BC86" s="22">
        <f t="shared" si="21"/>
        <v>46843</v>
      </c>
      <c r="BD86" s="20">
        <f t="shared" si="22"/>
        <v>9.8714387869385141E-3</v>
      </c>
      <c r="BE86" s="20">
        <f t="shared" si="23"/>
        <v>1.3336503089337824E-3</v>
      </c>
    </row>
    <row r="87" spans="1:57" ht="15">
      <c r="A87" s="1">
        <v>46934</v>
      </c>
      <c r="B87" s="16">
        <v>4.3445264075181401E-5</v>
      </c>
      <c r="C87" s="16">
        <v>5.1515525467671298E-5</v>
      </c>
      <c r="D87">
        <v>3.0905262014768699E-2</v>
      </c>
      <c r="E87">
        <v>4.9864762028395404E-4</v>
      </c>
      <c r="F87">
        <v>-0.28983272918205999</v>
      </c>
      <c r="G87">
        <v>7.8408451511879904E-2</v>
      </c>
      <c r="H87" s="16">
        <v>1.67560125774457E-6</v>
      </c>
      <c r="I87">
        <v>1.05356658142152E-3</v>
      </c>
      <c r="J87">
        <v>-9.1350964638636702E-3</v>
      </c>
      <c r="K87">
        <v>6.4846834006093701E-3</v>
      </c>
      <c r="L87">
        <v>-4.8181092217713904E-3</v>
      </c>
      <c r="M87">
        <v>0</v>
      </c>
      <c r="N87">
        <v>0</v>
      </c>
      <c r="O87">
        <v>-0.13960937033113899</v>
      </c>
      <c r="P87">
        <v>0</v>
      </c>
      <c r="Q87">
        <v>2.3704848179040201E-3</v>
      </c>
      <c r="R87">
        <v>0</v>
      </c>
      <c r="S87">
        <v>0</v>
      </c>
      <c r="T87">
        <v>1.28964013268229E-2</v>
      </c>
      <c r="U87">
        <v>0</v>
      </c>
      <c r="V87">
        <v>0</v>
      </c>
      <c r="W87">
        <v>0</v>
      </c>
      <c r="X87">
        <v>0</v>
      </c>
      <c r="Y87">
        <v>2.4403346172707701E-4</v>
      </c>
      <c r="Z87">
        <v>5.9842668420628797E-4</v>
      </c>
      <c r="AA87">
        <v>2.2029492905417599E-4</v>
      </c>
      <c r="AB87">
        <v>1.65811800090232E-4</v>
      </c>
      <c r="AC87">
        <v>1.04114263566046E-4</v>
      </c>
      <c r="AD87">
        <v>2.5452644383250301E-4</v>
      </c>
      <c r="AE87">
        <v>0.40119766079924601</v>
      </c>
      <c r="AF87">
        <v>9.2528186866314102E-2</v>
      </c>
      <c r="AH87" s="20">
        <f t="shared" si="17"/>
        <v>6.7262765277191763E-3</v>
      </c>
      <c r="AI87" s="20">
        <f t="shared" si="24"/>
        <v>2.4161728883869012E-7</v>
      </c>
      <c r="AJ87" s="20">
        <f t="shared" si="27"/>
        <v>5.9842668420628797E-4</v>
      </c>
      <c r="AK87" s="20">
        <f t="shared" si="27"/>
        <v>2.2029492905417599E-4</v>
      </c>
      <c r="AL87" s="20">
        <f t="shared" si="27"/>
        <v>1.65811800090232E-4</v>
      </c>
      <c r="AM87" s="20">
        <f t="shared" si="27"/>
        <v>1.04114263566046E-4</v>
      </c>
      <c r="AN87" s="20">
        <f t="shared" si="27"/>
        <v>2.5452644383250301E-4</v>
      </c>
      <c r="AR87" s="22">
        <f t="shared" si="16"/>
        <v>46934</v>
      </c>
      <c r="AS87" s="20">
        <f t="shared" si="18"/>
        <v>2.3701127474652566</v>
      </c>
      <c r="AT87" s="20">
        <f t="shared" si="25"/>
        <v>9.9689151580821759E-3</v>
      </c>
      <c r="AU87" s="20">
        <f t="shared" si="19"/>
        <v>1.3434157380380835E-3</v>
      </c>
      <c r="AV87" s="20">
        <f t="shared" si="20"/>
        <v>2.4161728883869012E-7</v>
      </c>
      <c r="AW87" s="20">
        <f t="shared" si="20"/>
        <v>5.9842668420628797E-4</v>
      </c>
      <c r="AX87" s="20">
        <f t="shared" si="20"/>
        <v>2.2029492905417599E-4</v>
      </c>
      <c r="AY87" s="20">
        <f t="shared" si="20"/>
        <v>1.65811800090232E-4</v>
      </c>
      <c r="AZ87" s="20">
        <f t="shared" si="20"/>
        <v>1.04114263566046E-4</v>
      </c>
      <c r="BA87" s="20">
        <f t="shared" si="20"/>
        <v>2.5452644383250301E-4</v>
      </c>
      <c r="BB87" s="20">
        <f t="shared" si="26"/>
        <v>1.131233089612026E-2</v>
      </c>
      <c r="BC87" s="22">
        <f t="shared" si="21"/>
        <v>46934</v>
      </c>
      <c r="BD87" s="20">
        <f t="shared" si="22"/>
        <v>9.9689151580821759E-3</v>
      </c>
      <c r="BE87" s="20">
        <f t="shared" si="23"/>
        <v>1.3434157380380835E-3</v>
      </c>
    </row>
    <row r="88" spans="1:57" ht="15">
      <c r="A88" s="1">
        <v>47026</v>
      </c>
      <c r="B88" s="16">
        <v>4.5286575001135498E-5</v>
      </c>
      <c r="C88" s="16">
        <v>6.5912734603656901E-6</v>
      </c>
      <c r="D88">
        <v>3.0590714990386101E-2</v>
      </c>
      <c r="E88">
        <v>2.9421995533240799E-4</v>
      </c>
      <c r="F88">
        <v>-0.28662612093277501</v>
      </c>
      <c r="G88">
        <v>7.8998593786394594E-2</v>
      </c>
      <c r="H88" s="16">
        <v>1.3312241087248801E-6</v>
      </c>
      <c r="I88">
        <v>4.3157320401832002E-4</v>
      </c>
      <c r="J88">
        <v>-8.1939794922769593E-3</v>
      </c>
      <c r="K88">
        <v>6.4563390347993597E-3</v>
      </c>
      <c r="L88">
        <v>-4.5644401502009596E-3</v>
      </c>
      <c r="M88">
        <v>0</v>
      </c>
      <c r="N88">
        <v>0</v>
      </c>
      <c r="O88">
        <v>-0.13822593428786101</v>
      </c>
      <c r="P88">
        <v>0</v>
      </c>
      <c r="Q88">
        <v>2.0621743378912401E-3</v>
      </c>
      <c r="R88">
        <v>0</v>
      </c>
      <c r="S88">
        <v>0</v>
      </c>
      <c r="T88">
        <v>9.9377600116801103E-3</v>
      </c>
      <c r="U88">
        <v>0</v>
      </c>
      <c r="V88">
        <v>0</v>
      </c>
      <c r="W88">
        <v>0</v>
      </c>
      <c r="X88">
        <v>0</v>
      </c>
      <c r="Y88">
        <v>3.3301734316815097E-4</v>
      </c>
      <c r="Z88">
        <v>5.9646933971979599E-4</v>
      </c>
      <c r="AA88">
        <v>2.3327676907935999E-4</v>
      </c>
      <c r="AB88">
        <v>1.6538343245997499E-4</v>
      </c>
      <c r="AC88">
        <v>1.10458950342007E-4</v>
      </c>
      <c r="AD88">
        <v>2.39889685693661E-4</v>
      </c>
      <c r="AE88">
        <v>0.39927976448437202</v>
      </c>
      <c r="AF88">
        <v>9.2617537584294099E-2</v>
      </c>
      <c r="AH88" s="20">
        <f t="shared" si="17"/>
        <v>6.7860262045358289E-3</v>
      </c>
      <c r="AI88" s="20">
        <f t="shared" si="24"/>
        <v>3.2972014175064451E-7</v>
      </c>
      <c r="AJ88" s="20">
        <f t="shared" si="27"/>
        <v>5.9646933971979599E-4</v>
      </c>
      <c r="AK88" s="20">
        <f t="shared" si="27"/>
        <v>2.3327676907935999E-4</v>
      </c>
      <c r="AL88" s="20">
        <f t="shared" si="27"/>
        <v>1.6538343245997499E-4</v>
      </c>
      <c r="AM88" s="20">
        <f t="shared" si="27"/>
        <v>1.10458950342007E-4</v>
      </c>
      <c r="AN88" s="20">
        <f t="shared" si="27"/>
        <v>2.39889685693661E-4</v>
      </c>
      <c r="AR88" s="22">
        <f t="shared" si="16"/>
        <v>47026</v>
      </c>
      <c r="AS88" s="20">
        <f t="shared" si="18"/>
        <v>2.3704701503371766</v>
      </c>
      <c r="AT88" s="20">
        <f t="shared" si="25"/>
        <v>1.0028664834898829E-2</v>
      </c>
      <c r="AU88" s="20">
        <f t="shared" si="19"/>
        <v>1.3458078974365496E-3</v>
      </c>
      <c r="AV88" s="20">
        <f t="shared" si="20"/>
        <v>3.2972014175064451E-7</v>
      </c>
      <c r="AW88" s="20">
        <f t="shared" si="20"/>
        <v>5.9646933971979599E-4</v>
      </c>
      <c r="AX88" s="20">
        <f t="shared" si="20"/>
        <v>2.3327676907935999E-4</v>
      </c>
      <c r="AY88" s="20">
        <f t="shared" si="20"/>
        <v>1.6538343245997499E-4</v>
      </c>
      <c r="AZ88" s="20">
        <f t="shared" si="20"/>
        <v>1.10458950342007E-4</v>
      </c>
      <c r="BA88" s="20">
        <f t="shared" si="20"/>
        <v>2.39889685693661E-4</v>
      </c>
      <c r="BB88" s="20">
        <f t="shared" si="26"/>
        <v>1.1374472732335378E-2</v>
      </c>
      <c r="BC88" s="22">
        <f t="shared" si="21"/>
        <v>47026</v>
      </c>
      <c r="BD88" s="20">
        <f t="shared" si="22"/>
        <v>1.0028664834898829E-2</v>
      </c>
      <c r="BE88" s="20">
        <f t="shared" si="23"/>
        <v>1.3458078974365496E-3</v>
      </c>
    </row>
    <row r="89" spans="1:57" ht="15">
      <c r="A89" s="1">
        <v>47118</v>
      </c>
      <c r="B89" s="16">
        <v>4.6487283378304699E-5</v>
      </c>
      <c r="C89" s="16">
        <v>-3.18134101062739E-5</v>
      </c>
      <c r="D89">
        <v>3.0279614612305199E-2</v>
      </c>
      <c r="E89">
        <v>1.19309823287672E-4</v>
      </c>
      <c r="F89">
        <v>-0.28346017096396697</v>
      </c>
      <c r="G89">
        <v>7.9563015292260994E-2</v>
      </c>
      <c r="H89" s="16">
        <v>1.03210959778721E-6</v>
      </c>
      <c r="I89" s="16">
        <v>-1.51253149782704E-5</v>
      </c>
      <c r="J89">
        <v>-7.3338243087639398E-3</v>
      </c>
      <c r="K89">
        <v>6.4076703332860401E-3</v>
      </c>
      <c r="L89">
        <v>-4.3235706412181303E-3</v>
      </c>
      <c r="M89">
        <v>0</v>
      </c>
      <c r="N89">
        <v>0</v>
      </c>
      <c r="O89">
        <v>-0.13685364954566501</v>
      </c>
      <c r="P89">
        <v>0</v>
      </c>
      <c r="Q89">
        <v>1.79055055671284E-3</v>
      </c>
      <c r="R89">
        <v>0</v>
      </c>
      <c r="S89">
        <v>0</v>
      </c>
      <c r="T89">
        <v>7.6579044550939496E-3</v>
      </c>
      <c r="U89">
        <v>0</v>
      </c>
      <c r="V89">
        <v>0</v>
      </c>
      <c r="W89">
        <v>0</v>
      </c>
      <c r="X89">
        <v>0</v>
      </c>
      <c r="Y89">
        <v>4.08673528395908E-4</v>
      </c>
      <c r="Z89">
        <v>5.9246962618164601E-4</v>
      </c>
      <c r="AA89">
        <v>2.4358251602407601E-4</v>
      </c>
      <c r="AB89">
        <v>1.64270393243626E-4</v>
      </c>
      <c r="AC89">
        <v>1.1535217483427101E-4</v>
      </c>
      <c r="AD89">
        <v>2.25951236521027E-4</v>
      </c>
      <c r="AE89">
        <v>0.39737918880300399</v>
      </c>
      <c r="AF89">
        <v>9.3457053746304197E-2</v>
      </c>
      <c r="AH89" s="20">
        <f t="shared" si="17"/>
        <v>6.8122571263979888E-3</v>
      </c>
      <c r="AI89" s="20">
        <f t="shared" si="24"/>
        <v>4.0462725583753266E-7</v>
      </c>
      <c r="AJ89" s="20">
        <f t="shared" si="27"/>
        <v>5.9246962618164601E-4</v>
      </c>
      <c r="AK89" s="20">
        <f t="shared" si="27"/>
        <v>2.4358251602407601E-4</v>
      </c>
      <c r="AL89" s="20">
        <f t="shared" si="27"/>
        <v>1.64270393243626E-4</v>
      </c>
      <c r="AM89" s="20">
        <f t="shared" si="27"/>
        <v>1.1535217483427101E-4</v>
      </c>
      <c r="AN89" s="20">
        <f t="shared" si="27"/>
        <v>2.25951236521027E-4</v>
      </c>
      <c r="AR89" s="22">
        <f t="shared" si="16"/>
        <v>47118</v>
      </c>
      <c r="AS89" s="20">
        <f t="shared" si="18"/>
        <v>2.3738282149852168</v>
      </c>
      <c r="AT89" s="20">
        <f t="shared" si="25"/>
        <v>1.0054895756760988E-2</v>
      </c>
      <c r="AU89" s="20">
        <f t="shared" si="19"/>
        <v>1.3420305740604835E-3</v>
      </c>
      <c r="AV89" s="20">
        <f t="shared" si="20"/>
        <v>4.0462725583753266E-7</v>
      </c>
      <c r="AW89" s="20">
        <f t="shared" si="20"/>
        <v>5.9246962618164601E-4</v>
      </c>
      <c r="AX89" s="20">
        <f t="shared" si="20"/>
        <v>2.4358251602407601E-4</v>
      </c>
      <c r="AY89" s="20">
        <f t="shared" si="20"/>
        <v>1.64270393243626E-4</v>
      </c>
      <c r="AZ89" s="20">
        <f t="shared" si="20"/>
        <v>1.1535217483427101E-4</v>
      </c>
      <c r="BA89" s="20">
        <f t="shared" si="20"/>
        <v>2.25951236521027E-4</v>
      </c>
      <c r="BB89" s="20">
        <f t="shared" si="26"/>
        <v>1.1396926330821473E-2</v>
      </c>
      <c r="BC89" s="22">
        <f t="shared" si="21"/>
        <v>47118</v>
      </c>
      <c r="BD89" s="20">
        <f t="shared" si="22"/>
        <v>1.0054895756760988E-2</v>
      </c>
      <c r="BE89" s="20">
        <f t="shared" si="23"/>
        <v>1.3420305740604835E-3</v>
      </c>
    </row>
    <row r="90" spans="1:57" ht="15">
      <c r="A90" s="1">
        <v>47208</v>
      </c>
      <c r="B90" s="16">
        <v>4.71576317551125E-5</v>
      </c>
      <c r="C90" s="16">
        <v>-6.4372191854733502E-5</v>
      </c>
      <c r="D90">
        <v>2.9971857014077199E-2</v>
      </c>
      <c r="E90" s="16">
        <v>-2.9238269261266899E-5</v>
      </c>
      <c r="F90">
        <v>-0.28033384989096799</v>
      </c>
      <c r="G90">
        <v>8.0102084568900403E-2</v>
      </c>
      <c r="H90" s="16">
        <v>7.7451911550951895E-7</v>
      </c>
      <c r="I90">
        <v>-3.2725916578879501E-4</v>
      </c>
      <c r="J90">
        <v>-6.54885949074035E-3</v>
      </c>
      <c r="K90">
        <v>6.3411396136636702E-3</v>
      </c>
      <c r="L90">
        <v>-4.0956184378715399E-3</v>
      </c>
      <c r="M90">
        <v>0</v>
      </c>
      <c r="N90">
        <v>0</v>
      </c>
      <c r="O90">
        <v>-0.13549275518463999</v>
      </c>
      <c r="P90">
        <v>0</v>
      </c>
      <c r="Q90">
        <v>1.55121677192227E-3</v>
      </c>
      <c r="R90">
        <v>0</v>
      </c>
      <c r="S90">
        <v>0</v>
      </c>
      <c r="T90">
        <v>5.9010937998093997E-3</v>
      </c>
      <c r="U90">
        <v>0</v>
      </c>
      <c r="V90">
        <v>0</v>
      </c>
      <c r="W90">
        <v>0</v>
      </c>
      <c r="X90">
        <v>0</v>
      </c>
      <c r="Y90">
        <v>4.7251893713351402E-4</v>
      </c>
      <c r="Z90">
        <v>5.8670656568615698E-4</v>
      </c>
      <c r="AA90">
        <v>2.5154977305596999E-4</v>
      </c>
      <c r="AB90">
        <v>1.62608251597085E-4</v>
      </c>
      <c r="AC90">
        <v>1.1902895054038899E-4</v>
      </c>
      <c r="AD90">
        <v>2.12751430161972E-4</v>
      </c>
      <c r="AE90">
        <v>0.39549576001043302</v>
      </c>
      <c r="AF90">
        <v>9.4849889928294503E-2</v>
      </c>
      <c r="AH90" s="20">
        <f t="shared" si="17"/>
        <v>6.808933361425849E-3</v>
      </c>
      <c r="AI90" s="20">
        <f t="shared" si="24"/>
        <v>4.6784053181536043E-7</v>
      </c>
      <c r="AJ90" s="20">
        <f t="shared" si="27"/>
        <v>5.8670656568615698E-4</v>
      </c>
      <c r="AK90" s="20">
        <f t="shared" si="27"/>
        <v>2.5154977305596999E-4</v>
      </c>
      <c r="AL90" s="20">
        <f t="shared" si="27"/>
        <v>1.62608251597085E-4</v>
      </c>
      <c r="AM90" s="20">
        <f t="shared" si="27"/>
        <v>1.1902895054038899E-4</v>
      </c>
      <c r="AN90" s="20">
        <f t="shared" si="27"/>
        <v>2.12751430161972E-4</v>
      </c>
      <c r="AR90" s="22">
        <f t="shared" si="16"/>
        <v>47208</v>
      </c>
      <c r="AS90" s="20">
        <f t="shared" si="18"/>
        <v>2.3793995597131778</v>
      </c>
      <c r="AT90" s="20">
        <f t="shared" si="25"/>
        <v>1.0051571991788849E-2</v>
      </c>
      <c r="AU90" s="20">
        <f t="shared" si="19"/>
        <v>1.3331128115733884E-3</v>
      </c>
      <c r="AV90" s="20">
        <f t="shared" si="20"/>
        <v>4.6784053181536043E-7</v>
      </c>
      <c r="AW90" s="20">
        <f t="shared" si="20"/>
        <v>5.8670656568615698E-4</v>
      </c>
      <c r="AX90" s="20">
        <f t="shared" si="20"/>
        <v>2.5154977305596999E-4</v>
      </c>
      <c r="AY90" s="20">
        <f t="shared" si="20"/>
        <v>1.62608251597085E-4</v>
      </c>
      <c r="AZ90" s="20">
        <f t="shared" si="20"/>
        <v>1.1902895054038899E-4</v>
      </c>
      <c r="BA90" s="20">
        <f t="shared" si="20"/>
        <v>2.12751430161972E-4</v>
      </c>
      <c r="BB90" s="20">
        <f t="shared" si="26"/>
        <v>1.1384684803362237E-2</v>
      </c>
      <c r="BC90" s="22">
        <f t="shared" si="21"/>
        <v>47208</v>
      </c>
      <c r="BD90" s="20">
        <f t="shared" si="22"/>
        <v>1.0051571991788849E-2</v>
      </c>
      <c r="BE90" s="20">
        <f t="shared" si="23"/>
        <v>1.3331128115733884E-3</v>
      </c>
    </row>
    <row r="91" spans="1:57" ht="15">
      <c r="A91" s="1">
        <v>47299</v>
      </c>
      <c r="B91" s="16">
        <v>4.7392194146844702E-5</v>
      </c>
      <c r="C91" s="16">
        <v>-9.1724639628143397E-5</v>
      </c>
      <c r="D91">
        <v>2.96673527585333E-2</v>
      </c>
      <c r="E91">
        <v>-1.54400323326697E-4</v>
      </c>
      <c r="F91">
        <v>-0.27724623012578198</v>
      </c>
      <c r="G91">
        <v>8.0616255557908106E-2</v>
      </c>
      <c r="H91" s="16">
        <v>5.5471431892328795E-7</v>
      </c>
      <c r="I91">
        <v>-5.3676071175567898E-4</v>
      </c>
      <c r="J91">
        <v>-5.8335594920855202E-3</v>
      </c>
      <c r="K91">
        <v>6.2590797775374796E-3</v>
      </c>
      <c r="L91">
        <v>-3.8805495162996802E-3</v>
      </c>
      <c r="M91">
        <v>0</v>
      </c>
      <c r="N91">
        <v>0</v>
      </c>
      <c r="O91">
        <v>-0.13414345036317701</v>
      </c>
      <c r="P91">
        <v>0</v>
      </c>
      <c r="Q91">
        <v>1.3403079259344201E-3</v>
      </c>
      <c r="R91">
        <v>0</v>
      </c>
      <c r="S91">
        <v>0</v>
      </c>
      <c r="T91">
        <v>4.5473247162197599E-3</v>
      </c>
      <c r="U91">
        <v>0</v>
      </c>
      <c r="V91">
        <v>0</v>
      </c>
      <c r="W91">
        <v>0</v>
      </c>
      <c r="X91">
        <v>0</v>
      </c>
      <c r="Y91">
        <v>5.2592750674484903E-4</v>
      </c>
      <c r="Z91">
        <v>5.7943351701172897E-4</v>
      </c>
      <c r="AA91">
        <v>2.57478418141943E-4</v>
      </c>
      <c r="AB91">
        <v>1.60508134494641E-4</v>
      </c>
      <c r="AC91">
        <v>1.2168593148675899E-4</v>
      </c>
      <c r="AD91">
        <v>2.0030595704323401E-4</v>
      </c>
      <c r="AE91">
        <v>0.39362930614070801</v>
      </c>
      <c r="AF91">
        <v>9.6644865860651102E-2</v>
      </c>
      <c r="AH91" s="20">
        <f t="shared" si="17"/>
        <v>6.7797480092148801E-3</v>
      </c>
      <c r="AI91" s="20">
        <f t="shared" si="24"/>
        <v>5.2072030370777131E-7</v>
      </c>
      <c r="AJ91" s="20">
        <f t="shared" si="27"/>
        <v>5.7943351701172897E-4</v>
      </c>
      <c r="AK91" s="20">
        <f t="shared" si="27"/>
        <v>2.57478418141943E-4</v>
      </c>
      <c r="AL91" s="20">
        <f t="shared" si="27"/>
        <v>1.60508134494641E-4</v>
      </c>
      <c r="AM91" s="20">
        <f t="shared" si="27"/>
        <v>1.2168593148675899E-4</v>
      </c>
      <c r="AN91" s="20">
        <f t="shared" si="27"/>
        <v>2.0030595704323401E-4</v>
      </c>
      <c r="AR91" s="22">
        <f t="shared" si="16"/>
        <v>47299</v>
      </c>
      <c r="AS91" s="20">
        <f t="shared" si="18"/>
        <v>2.3865794634426045</v>
      </c>
      <c r="AT91" s="20">
        <f t="shared" si="25"/>
        <v>1.002238663957788E-2</v>
      </c>
      <c r="AU91" s="20">
        <f t="shared" si="19"/>
        <v>1.3199326784820136E-3</v>
      </c>
      <c r="AV91" s="20">
        <f t="shared" si="20"/>
        <v>5.2072030370777131E-7</v>
      </c>
      <c r="AW91" s="20">
        <f t="shared" si="20"/>
        <v>5.7943351701172897E-4</v>
      </c>
      <c r="AX91" s="20">
        <f t="shared" si="20"/>
        <v>2.57478418141943E-4</v>
      </c>
      <c r="AY91" s="20">
        <f t="shared" si="20"/>
        <v>1.60508134494641E-4</v>
      </c>
      <c r="AZ91" s="20">
        <f t="shared" si="20"/>
        <v>1.2168593148675899E-4</v>
      </c>
      <c r="BA91" s="20">
        <f t="shared" si="20"/>
        <v>2.0030595704323401E-4</v>
      </c>
      <c r="BB91" s="20">
        <f t="shared" si="26"/>
        <v>1.1342319318059893E-2</v>
      </c>
      <c r="BC91" s="22">
        <f t="shared" si="21"/>
        <v>47299</v>
      </c>
      <c r="BD91" s="20">
        <f t="shared" si="22"/>
        <v>1.002238663957788E-2</v>
      </c>
      <c r="BE91" s="20">
        <f t="shared" si="23"/>
        <v>1.3199326784820136E-3</v>
      </c>
    </row>
    <row r="92" spans="1:57" ht="15">
      <c r="A92" s="1">
        <v>47391</v>
      </c>
      <c r="B92" s="16">
        <v>4.7271744696431001E-5</v>
      </c>
      <c r="C92">
        <v>-1.14469779133319E-4</v>
      </c>
      <c r="D92">
        <v>2.9366024805210701E-2</v>
      </c>
      <c r="E92">
        <v>-2.5894705223405902E-4</v>
      </c>
      <c r="F92">
        <v>-0.274196467155085</v>
      </c>
      <c r="G92">
        <v>8.1106054734414401E-2</v>
      </c>
      <c r="H92" s="16">
        <v>3.69023567259318E-7</v>
      </c>
      <c r="I92">
        <v>-6.6860263674417498E-4</v>
      </c>
      <c r="J92">
        <v>-5.1826653663100599E-3</v>
      </c>
      <c r="K92">
        <v>6.1636733662773198E-3</v>
      </c>
      <c r="L92">
        <v>-3.6782006634927802E-3</v>
      </c>
      <c r="M92">
        <v>0</v>
      </c>
      <c r="N92">
        <v>0</v>
      </c>
      <c r="O92">
        <v>-0.132805897785581</v>
      </c>
      <c r="P92">
        <v>0</v>
      </c>
      <c r="Q92">
        <v>1.15442850407987E-3</v>
      </c>
      <c r="R92">
        <v>0</v>
      </c>
      <c r="S92">
        <v>0</v>
      </c>
      <c r="T92">
        <v>3.5041290452175701E-3</v>
      </c>
      <c r="U92">
        <v>0</v>
      </c>
      <c r="V92">
        <v>0</v>
      </c>
      <c r="W92">
        <v>0</v>
      </c>
      <c r="X92">
        <v>0</v>
      </c>
      <c r="Y92">
        <v>5.70137313093965E-4</v>
      </c>
      <c r="Z92">
        <v>5.7087920184439801E-4</v>
      </c>
      <c r="AA92">
        <v>2.6163407993440302E-4</v>
      </c>
      <c r="AB92">
        <v>1.5806089270764499E-4</v>
      </c>
      <c r="AC92">
        <v>1.2348745028756199E-4</v>
      </c>
      <c r="AD92">
        <v>1.8861200412611999E-4</v>
      </c>
      <c r="AE92">
        <v>0.39177965698779998</v>
      </c>
      <c r="AF92">
        <v>9.8726164023577007E-2</v>
      </c>
      <c r="AH92" s="20">
        <f t="shared" si="17"/>
        <v>6.7281093062403451E-3</v>
      </c>
      <c r="AI92" s="20">
        <f t="shared" si="24"/>
        <v>5.6449238920194555E-7</v>
      </c>
      <c r="AJ92" s="20">
        <f t="shared" si="27"/>
        <v>5.7087920184439801E-4</v>
      </c>
      <c r="AK92" s="20">
        <f t="shared" si="27"/>
        <v>2.6163407993440302E-4</v>
      </c>
      <c r="AL92" s="20">
        <f t="shared" si="27"/>
        <v>1.5806089270764499E-4</v>
      </c>
      <c r="AM92" s="20">
        <f t="shared" si="27"/>
        <v>1.2348745028756199E-4</v>
      </c>
      <c r="AN92" s="20">
        <f t="shared" si="27"/>
        <v>1.8861200412611999E-4</v>
      </c>
      <c r="AR92" s="22">
        <f t="shared" si="16"/>
        <v>47391</v>
      </c>
      <c r="AS92" s="20">
        <f t="shared" si="18"/>
        <v>2.3949046560943081</v>
      </c>
      <c r="AT92" s="20">
        <f t="shared" si="25"/>
        <v>9.9707479366033455E-3</v>
      </c>
      <c r="AU92" s="20">
        <f t="shared" si="19"/>
        <v>1.3032381212893299E-3</v>
      </c>
      <c r="AV92" s="20">
        <f t="shared" si="20"/>
        <v>5.6449238920194555E-7</v>
      </c>
      <c r="AW92" s="20">
        <f t="shared" si="20"/>
        <v>5.7087920184439801E-4</v>
      </c>
      <c r="AX92" s="20">
        <f t="shared" si="20"/>
        <v>2.6163407993440302E-4</v>
      </c>
      <c r="AY92" s="20">
        <f t="shared" si="20"/>
        <v>1.5806089270764499E-4</v>
      </c>
      <c r="AZ92" s="20">
        <f t="shared" si="20"/>
        <v>1.2348745028756199E-4</v>
      </c>
      <c r="BA92" s="20">
        <f t="shared" si="20"/>
        <v>1.8861200412611999E-4</v>
      </c>
      <c r="BB92" s="20">
        <f t="shared" si="26"/>
        <v>1.1273986057892675E-2</v>
      </c>
      <c r="BC92" s="22">
        <f t="shared" si="21"/>
        <v>47391</v>
      </c>
      <c r="BD92" s="20">
        <f t="shared" si="22"/>
        <v>9.9707479366033455E-3</v>
      </c>
      <c r="BE92" s="20">
        <f t="shared" si="23"/>
        <v>1.3032381212893299E-3</v>
      </c>
    </row>
    <row r="93" spans="1:57" ht="15">
      <c r="A93" s="1">
        <v>47483</v>
      </c>
      <c r="B93" s="16">
        <v>4.6864961134040998E-5</v>
      </c>
      <c r="C93">
        <v>-1.3316227506221501E-4</v>
      </c>
      <c r="D93">
        <v>2.9067806707927499E-2</v>
      </c>
      <c r="E93">
        <v>-3.4542979082674498E-4</v>
      </c>
      <c r="F93">
        <v>-0.27118378427307599</v>
      </c>
      <c r="G93">
        <v>8.1572069155888494E-2</v>
      </c>
      <c r="H93" s="16">
        <v>2.1389450211017899E-7</v>
      </c>
      <c r="I93">
        <v>-7.4225900644764298E-4</v>
      </c>
      <c r="J93">
        <v>-4.5911974037804396E-3</v>
      </c>
      <c r="K93">
        <v>6.0569404236376903E-3</v>
      </c>
      <c r="L93">
        <v>-3.4883005511909802E-3</v>
      </c>
      <c r="M93">
        <v>0</v>
      </c>
      <c r="N93">
        <v>0</v>
      </c>
      <c r="O93">
        <v>-0.131480227026536</v>
      </c>
      <c r="P93">
        <v>0</v>
      </c>
      <c r="Q93">
        <v>9.9059691369696103E-4</v>
      </c>
      <c r="R93">
        <v>0</v>
      </c>
      <c r="S93">
        <v>0</v>
      </c>
      <c r="T93">
        <v>2.70025472650647E-3</v>
      </c>
      <c r="U93">
        <v>0</v>
      </c>
      <c r="V93">
        <v>0</v>
      </c>
      <c r="W93">
        <v>0</v>
      </c>
      <c r="X93">
        <v>0</v>
      </c>
      <c r="Y93">
        <v>6.0625896440846805E-4</v>
      </c>
      <c r="Z93">
        <v>5.6124900278398105E-4</v>
      </c>
      <c r="AA93">
        <v>2.64251469284104E-4</v>
      </c>
      <c r="AB93">
        <v>1.5534062220989801E-4</v>
      </c>
      <c r="AC93">
        <v>1.2457068871984901E-4</v>
      </c>
      <c r="AD93">
        <v>1.7765318374163199E-4</v>
      </c>
      <c r="AE93">
        <v>0.38994664408717999</v>
      </c>
      <c r="AF93">
        <v>0.101005339287518</v>
      </c>
      <c r="AH93" s="20">
        <f t="shared" si="17"/>
        <v>6.6571367984020738E-3</v>
      </c>
      <c r="AI93" s="20">
        <f t="shared" si="24"/>
        <v>6.0025640040442384E-7</v>
      </c>
      <c r="AJ93" s="20">
        <f t="shared" si="27"/>
        <v>5.6124900278398105E-4</v>
      </c>
      <c r="AK93" s="20">
        <f t="shared" si="27"/>
        <v>2.64251469284104E-4</v>
      </c>
      <c r="AL93" s="20">
        <f t="shared" si="27"/>
        <v>1.5534062220989801E-4</v>
      </c>
      <c r="AM93" s="20">
        <f t="shared" si="27"/>
        <v>1.2457068871984901E-4</v>
      </c>
      <c r="AN93" s="20">
        <f t="shared" si="27"/>
        <v>1.7765318374163199E-4</v>
      </c>
      <c r="AR93" s="22">
        <f t="shared" si="16"/>
        <v>47483</v>
      </c>
      <c r="AS93" s="20">
        <f t="shared" si="18"/>
        <v>2.4040213571500719</v>
      </c>
      <c r="AT93" s="20">
        <f t="shared" si="25"/>
        <v>9.8997754287650733E-3</v>
      </c>
      <c r="AU93" s="20">
        <f t="shared" si="19"/>
        <v>1.2836652231398686E-3</v>
      </c>
      <c r="AV93" s="20">
        <f t="shared" si="20"/>
        <v>6.0025640040442384E-7</v>
      </c>
      <c r="AW93" s="20">
        <f t="shared" si="20"/>
        <v>5.6124900278398105E-4</v>
      </c>
      <c r="AX93" s="20">
        <f t="shared" si="20"/>
        <v>2.64251469284104E-4</v>
      </c>
      <c r="AY93" s="20">
        <f t="shared" si="20"/>
        <v>1.5534062220989801E-4</v>
      </c>
      <c r="AZ93" s="20">
        <f t="shared" si="20"/>
        <v>1.2457068871984901E-4</v>
      </c>
      <c r="BA93" s="20">
        <f t="shared" si="20"/>
        <v>1.7765318374163199E-4</v>
      </c>
      <c r="BB93" s="20">
        <f t="shared" si="26"/>
        <v>1.1183440651904943E-2</v>
      </c>
      <c r="BC93" s="22">
        <f t="shared" si="21"/>
        <v>47483</v>
      </c>
      <c r="BD93" s="20">
        <f t="shared" si="22"/>
        <v>9.8997754287650733E-3</v>
      </c>
      <c r="BE93" s="20">
        <f t="shared" si="23"/>
        <v>1.2836652231398686E-3</v>
      </c>
    </row>
    <row r="94" spans="1:57" ht="15">
      <c r="A94" s="1">
        <v>47573</v>
      </c>
      <c r="B94" s="16">
        <v>4.6229966454980302E-5</v>
      </c>
      <c r="C94">
        <v>-1.48310648417915E-4</v>
      </c>
      <c r="D94">
        <v>2.8772641013596799E-2</v>
      </c>
      <c r="E94">
        <v>-4.1617538715232801E-4</v>
      </c>
      <c r="F94">
        <v>-0.26820746020373898</v>
      </c>
      <c r="G94">
        <v>8.2014935431517999E-2</v>
      </c>
      <c r="H94" s="16">
        <v>8.5934903637507794E-8</v>
      </c>
      <c r="I94">
        <v>-7.7286569956092001E-4</v>
      </c>
      <c r="J94">
        <v>-4.0544612508353001E-3</v>
      </c>
      <c r="K94">
        <v>5.9407331571170703E-3</v>
      </c>
      <c r="L94">
        <v>-3.31048918861265E-3</v>
      </c>
      <c r="M94">
        <v>0</v>
      </c>
      <c r="N94">
        <v>0</v>
      </c>
      <c r="O94">
        <v>-0.13016653769841699</v>
      </c>
      <c r="P94">
        <v>0</v>
      </c>
      <c r="Q94">
        <v>8.4619587490397598E-4</v>
      </c>
      <c r="R94">
        <v>0</v>
      </c>
      <c r="S94">
        <v>0</v>
      </c>
      <c r="T94">
        <v>2.0807973156067301E-3</v>
      </c>
      <c r="U94">
        <v>0</v>
      </c>
      <c r="V94">
        <v>0</v>
      </c>
      <c r="W94">
        <v>0</v>
      </c>
      <c r="X94">
        <v>0</v>
      </c>
      <c r="Y94">
        <v>6.3528473592810997E-4</v>
      </c>
      <c r="Z94">
        <v>5.5072643605491502E-4</v>
      </c>
      <c r="AA94">
        <v>2.6553752763280799E-4</v>
      </c>
      <c r="AB94">
        <v>1.52407629694373E-4</v>
      </c>
      <c r="AC94">
        <v>1.2505009217012001E-4</v>
      </c>
      <c r="AD94">
        <v>1.6740346364674201E-4</v>
      </c>
      <c r="AE94">
        <v>0.38813010069727</v>
      </c>
      <c r="AF94">
        <v>0.103415120842065</v>
      </c>
      <c r="AH94" s="20">
        <f t="shared" si="17"/>
        <v>6.5696650456858992E-3</v>
      </c>
      <c r="AI94" s="20">
        <f t="shared" si="24"/>
        <v>6.2899478804763361E-7</v>
      </c>
      <c r="AJ94" s="20">
        <f t="shared" si="27"/>
        <v>5.5072643605491502E-4</v>
      </c>
      <c r="AK94" s="20">
        <f t="shared" si="27"/>
        <v>2.6553752763280799E-4</v>
      </c>
      <c r="AL94" s="20">
        <f t="shared" si="27"/>
        <v>1.52407629694373E-4</v>
      </c>
      <c r="AM94" s="20">
        <f t="shared" si="27"/>
        <v>1.2505009217012001E-4</v>
      </c>
      <c r="AN94" s="20">
        <f t="shared" si="27"/>
        <v>1.6740346364674201E-4</v>
      </c>
      <c r="AR94" s="22">
        <f t="shared" si="16"/>
        <v>47573</v>
      </c>
      <c r="AS94" s="20">
        <f t="shared" si="18"/>
        <v>2.4136604833682602</v>
      </c>
      <c r="AT94" s="20">
        <f t="shared" si="25"/>
        <v>9.8123036760488988E-3</v>
      </c>
      <c r="AU94" s="20">
        <f t="shared" si="19"/>
        <v>1.2617541439870058E-3</v>
      </c>
      <c r="AV94" s="20">
        <f t="shared" si="20"/>
        <v>6.2899478804763361E-7</v>
      </c>
      <c r="AW94" s="20">
        <f t="shared" si="20"/>
        <v>5.5072643605491502E-4</v>
      </c>
      <c r="AX94" s="20">
        <f t="shared" si="20"/>
        <v>2.6553752763280799E-4</v>
      </c>
      <c r="AY94" s="20">
        <f t="shared" si="20"/>
        <v>1.52407629694373E-4</v>
      </c>
      <c r="AZ94" s="20">
        <f t="shared" si="20"/>
        <v>1.2505009217012001E-4</v>
      </c>
      <c r="BA94" s="20">
        <f t="shared" si="20"/>
        <v>1.6740346364674201E-4</v>
      </c>
      <c r="BB94" s="20">
        <f t="shared" si="26"/>
        <v>1.1074057820035905E-2</v>
      </c>
      <c r="BC94" s="22">
        <f t="shared" si="21"/>
        <v>47573</v>
      </c>
      <c r="BD94" s="20">
        <f t="shared" si="22"/>
        <v>9.8123036760488988E-3</v>
      </c>
      <c r="BE94" s="20">
        <f t="shared" si="23"/>
        <v>1.2617541439870058E-3</v>
      </c>
    </row>
    <row r="95" spans="1:57" ht="15">
      <c r="A95" s="1">
        <v>47664</v>
      </c>
      <c r="B95" s="16">
        <v>4.5415715188568102E-5</v>
      </c>
      <c r="C95">
        <v>-1.60377047064841E-4</v>
      </c>
      <c r="D95">
        <v>2.84804778424518E-2</v>
      </c>
      <c r="E95">
        <v>-4.7328785822697801E-4</v>
      </c>
      <c r="F95">
        <v>-0.265266819132081</v>
      </c>
      <c r="G95">
        <v>8.2435329605257096E-2</v>
      </c>
      <c r="H95" s="16">
        <v>-1.80585324471849E-8</v>
      </c>
      <c r="I95">
        <v>-7.7214130348446299E-4</v>
      </c>
      <c r="J95">
        <v>-3.5680488322031799E-3</v>
      </c>
      <c r="K95">
        <v>5.8167357568805703E-3</v>
      </c>
      <c r="L95">
        <v>-3.1443356852789402E-3</v>
      </c>
      <c r="M95">
        <v>0</v>
      </c>
      <c r="N95">
        <v>0</v>
      </c>
      <c r="O95">
        <v>-0.128864902447756</v>
      </c>
      <c r="P95">
        <v>0</v>
      </c>
      <c r="Q95">
        <v>7.1892831112751999E-4</v>
      </c>
      <c r="R95">
        <v>0</v>
      </c>
      <c r="S95">
        <v>0</v>
      </c>
      <c r="T95">
        <v>1.60344892741193E-3</v>
      </c>
      <c r="U95">
        <v>0</v>
      </c>
      <c r="V95">
        <v>0</v>
      </c>
      <c r="W95">
        <v>0</v>
      </c>
      <c r="X95">
        <v>0</v>
      </c>
      <c r="Y95">
        <v>6.5809803895255903E-4</v>
      </c>
      <c r="Z95">
        <v>5.3947472140603004E-4</v>
      </c>
      <c r="AA95">
        <v>2.6567436786084598E-4</v>
      </c>
      <c r="AB95">
        <v>1.4931092038317201E-4</v>
      </c>
      <c r="AC95">
        <v>1.25021128294378E-4</v>
      </c>
      <c r="AD95">
        <v>1.5783027664806299E-4</v>
      </c>
      <c r="AE95">
        <v>0.38632986178144202</v>
      </c>
      <c r="AF95">
        <v>0.105904603912732</v>
      </c>
      <c r="AH95" s="20">
        <f t="shared" si="17"/>
        <v>6.468252815443604E-3</v>
      </c>
      <c r="AI95" s="20">
        <f t="shared" si="24"/>
        <v>6.5158221678471187E-7</v>
      </c>
      <c r="AJ95" s="20">
        <f t="shared" si="27"/>
        <v>5.3947472140603004E-4</v>
      </c>
      <c r="AK95" s="20">
        <f t="shared" si="27"/>
        <v>2.6567436786084598E-4</v>
      </c>
      <c r="AL95" s="20">
        <f t="shared" si="27"/>
        <v>1.4931092038317201E-4</v>
      </c>
      <c r="AM95" s="20">
        <f t="shared" si="27"/>
        <v>1.25021128294378E-4</v>
      </c>
      <c r="AN95" s="20">
        <f t="shared" si="27"/>
        <v>1.5783027664806299E-4</v>
      </c>
      <c r="AR95" s="22">
        <f t="shared" si="16"/>
        <v>47664</v>
      </c>
      <c r="AS95" s="20">
        <f t="shared" si="18"/>
        <v>2.4236184156509282</v>
      </c>
      <c r="AT95" s="20">
        <f t="shared" si="25"/>
        <v>9.7108914458066044E-3</v>
      </c>
      <c r="AU95" s="20">
        <f t="shared" si="19"/>
        <v>1.2379629968092738E-3</v>
      </c>
      <c r="AV95" s="20">
        <f t="shared" si="20"/>
        <v>6.5158221678471187E-7</v>
      </c>
      <c r="AW95" s="20">
        <f t="shared" si="20"/>
        <v>5.3947472140603004E-4</v>
      </c>
      <c r="AX95" s="20">
        <f t="shared" si="20"/>
        <v>2.6567436786084598E-4</v>
      </c>
      <c r="AY95" s="20">
        <f t="shared" si="20"/>
        <v>1.4931092038317201E-4</v>
      </c>
      <c r="AZ95" s="20">
        <f t="shared" si="20"/>
        <v>1.25021128294378E-4</v>
      </c>
      <c r="BA95" s="20">
        <f t="shared" si="20"/>
        <v>1.5783027664806299E-4</v>
      </c>
      <c r="BB95" s="20">
        <f t="shared" si="26"/>
        <v>1.0948854442615879E-2</v>
      </c>
      <c r="BC95" s="22">
        <f t="shared" si="21"/>
        <v>47664</v>
      </c>
      <c r="BD95" s="20">
        <f t="shared" si="22"/>
        <v>9.7108914458066044E-3</v>
      </c>
      <c r="BE95" s="20">
        <f t="shared" si="23"/>
        <v>1.2379629968092738E-3</v>
      </c>
    </row>
    <row r="96" spans="1:57" ht="15">
      <c r="A96" s="1">
        <v>47756</v>
      </c>
      <c r="B96" s="16">
        <v>4.4463231652080897E-5</v>
      </c>
      <c r="C96">
        <v>-1.6977817532959301E-4</v>
      </c>
      <c r="D96">
        <v>2.8191273635536002E-2</v>
      </c>
      <c r="E96">
        <v>-5.1865501398129499E-4</v>
      </c>
      <c r="F96">
        <v>-0.26236122273197698</v>
      </c>
      <c r="G96">
        <v>8.2833957940842098E-2</v>
      </c>
      <c r="H96" s="16">
        <v>-1.01079322689656E-7</v>
      </c>
      <c r="I96">
        <v>-7.4911725895798699E-4</v>
      </c>
      <c r="J96">
        <v>-3.1278351858787801E-3</v>
      </c>
      <c r="K96">
        <v>5.6864680472168399E-3</v>
      </c>
      <c r="L96">
        <v>-2.9893543024295199E-3</v>
      </c>
      <c r="M96">
        <v>0</v>
      </c>
      <c r="N96">
        <v>0</v>
      </c>
      <c r="O96">
        <v>-0.127575369766663</v>
      </c>
      <c r="P96">
        <v>0</v>
      </c>
      <c r="Q96">
        <v>6.0677823590093896E-4</v>
      </c>
      <c r="R96">
        <v>0</v>
      </c>
      <c r="S96">
        <v>0</v>
      </c>
      <c r="T96">
        <v>1.2356080293818199E-3</v>
      </c>
      <c r="U96">
        <v>0</v>
      </c>
      <c r="V96">
        <v>0</v>
      </c>
      <c r="W96">
        <v>0</v>
      </c>
      <c r="X96">
        <v>0</v>
      </c>
      <c r="Y96">
        <v>6.7548291080576895E-4</v>
      </c>
      <c r="Z96">
        <v>5.2763838900293705E-4</v>
      </c>
      <c r="AA96">
        <v>2.6482199588784202E-4</v>
      </c>
      <c r="AB96">
        <v>1.4609027776391E-4</v>
      </c>
      <c r="AC96">
        <v>1.2456347449063499E-4</v>
      </c>
      <c r="AD96">
        <v>1.48896955654009E-4</v>
      </c>
      <c r="AE96">
        <v>0.38454576399014001</v>
      </c>
      <c r="AF96">
        <v>0.108435519471616</v>
      </c>
      <c r="AH96" s="20">
        <f t="shared" si="17"/>
        <v>6.3551961289145514E-3</v>
      </c>
      <c r="AI96" s="20">
        <f t="shared" si="24"/>
        <v>6.6879496119383067E-7</v>
      </c>
      <c r="AJ96" s="20">
        <f t="shared" si="27"/>
        <v>5.2763838900293705E-4</v>
      </c>
      <c r="AK96" s="20">
        <f t="shared" si="27"/>
        <v>2.6482199588784202E-4</v>
      </c>
      <c r="AL96" s="20">
        <f t="shared" si="27"/>
        <v>1.4609027776391E-4</v>
      </c>
      <c r="AM96" s="20">
        <f t="shared" si="27"/>
        <v>1.2456347449063499E-4</v>
      </c>
      <c r="AN96" s="20">
        <f t="shared" si="27"/>
        <v>1.48896955654009E-4</v>
      </c>
      <c r="AR96" s="22">
        <f t="shared" si="16"/>
        <v>47756</v>
      </c>
      <c r="AS96" s="20">
        <f t="shared" si="18"/>
        <v>2.433742077886464</v>
      </c>
      <c r="AT96" s="20">
        <f t="shared" si="25"/>
        <v>9.5978347592775518E-3</v>
      </c>
      <c r="AU96" s="20">
        <f t="shared" si="19"/>
        <v>1.2126798877605269E-3</v>
      </c>
      <c r="AV96" s="20">
        <f t="shared" si="20"/>
        <v>6.6879496119383067E-7</v>
      </c>
      <c r="AW96" s="20">
        <f t="shared" si="20"/>
        <v>5.2763838900293705E-4</v>
      </c>
      <c r="AX96" s="20">
        <f t="shared" si="20"/>
        <v>2.6482199588784202E-4</v>
      </c>
      <c r="AY96" s="20">
        <f t="shared" si="20"/>
        <v>1.4609027776391E-4</v>
      </c>
      <c r="AZ96" s="20">
        <f t="shared" si="20"/>
        <v>1.2456347449063499E-4</v>
      </c>
      <c r="BA96" s="20">
        <f t="shared" si="20"/>
        <v>1.48896955654009E-4</v>
      </c>
      <c r="BB96" s="20">
        <f t="shared" si="26"/>
        <v>1.081051464703808E-2</v>
      </c>
      <c r="BC96" s="22">
        <f t="shared" si="21"/>
        <v>47756</v>
      </c>
      <c r="BD96" s="20">
        <f t="shared" si="22"/>
        <v>9.5978347592775518E-3</v>
      </c>
      <c r="BE96" s="20">
        <f t="shared" si="23"/>
        <v>1.2126798877605269E-3</v>
      </c>
    </row>
    <row r="97" spans="1:57" ht="15">
      <c r="A97" s="1">
        <v>47848</v>
      </c>
      <c r="B97" s="16">
        <v>4.3406710537041697E-5</v>
      </c>
      <c r="C97">
        <v>-1.76887064418096E-4</v>
      </c>
      <c r="D97">
        <v>2.7904990055049799E-2</v>
      </c>
      <c r="E97">
        <v>-5.5395860499851603E-4</v>
      </c>
      <c r="F97">
        <v>-0.25949006384110501</v>
      </c>
      <c r="G97">
        <v>8.3211548589634504E-2</v>
      </c>
      <c r="H97" s="16">
        <v>-1.6589889462181801E-7</v>
      </c>
      <c r="I97">
        <v>-7.1071618507057E-4</v>
      </c>
      <c r="J97">
        <v>-2.7299721388040999E-3</v>
      </c>
      <c r="K97">
        <v>5.5512918999855998E-3</v>
      </c>
      <c r="L97">
        <v>-2.8450188051643002E-3</v>
      </c>
      <c r="M97">
        <v>0</v>
      </c>
      <c r="N97">
        <v>0</v>
      </c>
      <c r="O97">
        <v>-0.12629796661224299</v>
      </c>
      <c r="P97">
        <v>0</v>
      </c>
      <c r="Q97">
        <v>5.0797614645769996E-4</v>
      </c>
      <c r="R97">
        <v>0</v>
      </c>
      <c r="S97">
        <v>0</v>
      </c>
      <c r="T97">
        <v>9.52152463473687E-4</v>
      </c>
      <c r="U97">
        <v>0</v>
      </c>
      <c r="V97">
        <v>0</v>
      </c>
      <c r="W97">
        <v>0</v>
      </c>
      <c r="X97">
        <v>0</v>
      </c>
      <c r="Y97">
        <v>6.8813329763273102E-4</v>
      </c>
      <c r="Z97">
        <v>5.1534487850446399E-4</v>
      </c>
      <c r="AA97">
        <v>2.6312080649848398E-4</v>
      </c>
      <c r="AB97">
        <v>1.42777994027731E-4</v>
      </c>
      <c r="AC97">
        <v>1.2374371158863E-4</v>
      </c>
      <c r="AD97">
        <v>1.4056461845601801E-4</v>
      </c>
      <c r="AE97">
        <v>0.38277764564293898</v>
      </c>
      <c r="AF97">
        <v>0.11097934032571199</v>
      </c>
      <c r="AH97" s="20">
        <f t="shared" si="17"/>
        <v>6.2325438646420039E-3</v>
      </c>
      <c r="AI97" s="20">
        <f t="shared" si="24"/>
        <v>6.8132009666607028E-7</v>
      </c>
      <c r="AJ97" s="20">
        <f t="shared" si="27"/>
        <v>5.1534487850446399E-4</v>
      </c>
      <c r="AK97" s="20">
        <f t="shared" si="27"/>
        <v>2.6312080649848398E-4</v>
      </c>
      <c r="AL97" s="20">
        <f t="shared" si="27"/>
        <v>1.42777994027731E-4</v>
      </c>
      <c r="AM97" s="20">
        <f t="shared" si="27"/>
        <v>1.2374371158863E-4</v>
      </c>
      <c r="AN97" s="20">
        <f t="shared" si="27"/>
        <v>1.4056461845601801E-4</v>
      </c>
      <c r="AR97" s="22">
        <f t="shared" si="16"/>
        <v>47848</v>
      </c>
      <c r="AS97" s="20">
        <f t="shared" si="18"/>
        <v>2.443917361302848</v>
      </c>
      <c r="AT97" s="20">
        <f t="shared" si="25"/>
        <v>9.4751824950050044E-3</v>
      </c>
      <c r="AU97" s="20">
        <f t="shared" si="19"/>
        <v>1.1862333291719931E-3</v>
      </c>
      <c r="AV97" s="20">
        <f t="shared" si="20"/>
        <v>6.8132009666607028E-7</v>
      </c>
      <c r="AW97" s="20">
        <f t="shared" si="20"/>
        <v>5.1534487850446399E-4</v>
      </c>
      <c r="AX97" s="20">
        <f t="shared" si="20"/>
        <v>2.6312080649848398E-4</v>
      </c>
      <c r="AY97" s="20">
        <f t="shared" si="20"/>
        <v>1.42777994027731E-4</v>
      </c>
      <c r="AZ97" s="20">
        <f t="shared" si="20"/>
        <v>1.2374371158863E-4</v>
      </c>
      <c r="BA97" s="20">
        <f t="shared" si="20"/>
        <v>1.4056461845601801E-4</v>
      </c>
      <c r="BB97" s="20">
        <f t="shared" si="26"/>
        <v>1.0661415824176998E-2</v>
      </c>
      <c r="BC97" s="22">
        <f t="shared" si="21"/>
        <v>47848</v>
      </c>
      <c r="BD97" s="20">
        <f t="shared" si="22"/>
        <v>9.4751824950050044E-3</v>
      </c>
      <c r="BE97" s="20">
        <f t="shared" si="23"/>
        <v>1.1862333291719931E-3</v>
      </c>
    </row>
    <row r="98" spans="1:57" ht="15">
      <c r="A98" s="1">
        <v>47938</v>
      </c>
      <c r="B98" s="16">
        <v>4.22744905970162E-5</v>
      </c>
      <c r="C98">
        <v>-1.82035426909976E-4</v>
      </c>
      <c r="D98">
        <v>2.76215930252732E-2</v>
      </c>
      <c r="E98">
        <v>-5.8068684221090905E-4</v>
      </c>
      <c r="F98">
        <v>-0.25665276148393301</v>
      </c>
      <c r="G98">
        <v>8.3568844112313898E-2</v>
      </c>
      <c r="H98" s="16">
        <v>-2.1506045833063999E-7</v>
      </c>
      <c r="I98">
        <v>-6.6220944540118498E-4</v>
      </c>
      <c r="J98">
        <v>-2.3708795941712602E-3</v>
      </c>
      <c r="K98">
        <v>5.4124195548510504E-3</v>
      </c>
      <c r="L98">
        <v>-2.7107751580879298E-3</v>
      </c>
      <c r="M98">
        <v>0</v>
      </c>
      <c r="N98">
        <v>0</v>
      </c>
      <c r="O98">
        <v>-0.125032700831084</v>
      </c>
      <c r="P98">
        <v>0</v>
      </c>
      <c r="Q98">
        <v>4.2096847130412802E-4</v>
      </c>
      <c r="R98">
        <v>0</v>
      </c>
      <c r="S98">
        <v>0</v>
      </c>
      <c r="T98">
        <v>7.3372346809374902E-4</v>
      </c>
      <c r="U98">
        <v>0</v>
      </c>
      <c r="V98">
        <v>0</v>
      </c>
      <c r="W98">
        <v>0</v>
      </c>
      <c r="X98">
        <v>0</v>
      </c>
      <c r="Y98">
        <v>6.9666196407247496E-4</v>
      </c>
      <c r="Z98">
        <v>5.0270609690539203E-4</v>
      </c>
      <c r="AA98">
        <v>2.6069385481441998E-4</v>
      </c>
      <c r="AB98">
        <v>1.3940030201275901E-4</v>
      </c>
      <c r="AC98">
        <v>1.2261759161358299E-4</v>
      </c>
      <c r="AD98">
        <v>1.3279360226992E-4</v>
      </c>
      <c r="AE98">
        <v>0.38102534671129401</v>
      </c>
      <c r="AF98">
        <v>0.11351503629797299</v>
      </c>
      <c r="AH98" s="20">
        <f t="shared" si="17"/>
        <v>6.1021148992828006E-3</v>
      </c>
      <c r="AI98" s="20">
        <f t="shared" si="24"/>
        <v>6.897643208638366E-7</v>
      </c>
      <c r="AJ98" s="20">
        <f t="shared" si="27"/>
        <v>5.0270609690539203E-4</v>
      </c>
      <c r="AK98" s="20">
        <f t="shared" si="27"/>
        <v>2.6069385481441998E-4</v>
      </c>
      <c r="AL98" s="20">
        <f t="shared" si="27"/>
        <v>1.3940030201275901E-4</v>
      </c>
      <c r="AM98" s="20">
        <f t="shared" si="27"/>
        <v>1.2261759161358299E-4</v>
      </c>
      <c r="AN98" s="20">
        <f t="shared" si="27"/>
        <v>1.3279360226992E-4</v>
      </c>
      <c r="AR98" s="22">
        <f t="shared" si="16"/>
        <v>47938</v>
      </c>
      <c r="AS98" s="20">
        <f t="shared" si="18"/>
        <v>2.454060145191892</v>
      </c>
      <c r="AT98" s="20">
        <f t="shared" si="25"/>
        <v>9.3447535296458002E-3</v>
      </c>
      <c r="AU98" s="20">
        <f t="shared" si="19"/>
        <v>1.158901211936938E-3</v>
      </c>
      <c r="AV98" s="20">
        <f t="shared" ref="AV98:BA132" si="28">AI98</f>
        <v>6.897643208638366E-7</v>
      </c>
      <c r="AW98" s="20">
        <f t="shared" si="28"/>
        <v>5.0270609690539203E-4</v>
      </c>
      <c r="AX98" s="20">
        <f t="shared" si="28"/>
        <v>2.6069385481441998E-4</v>
      </c>
      <c r="AY98" s="20">
        <f t="shared" si="28"/>
        <v>1.3940030201275901E-4</v>
      </c>
      <c r="AZ98" s="20">
        <f t="shared" si="28"/>
        <v>1.2261759161358299E-4</v>
      </c>
      <c r="BA98" s="20">
        <f t="shared" si="28"/>
        <v>1.3279360226992E-4</v>
      </c>
      <c r="BB98" s="20">
        <f t="shared" si="26"/>
        <v>1.0503654741582737E-2</v>
      </c>
      <c r="BC98" s="22">
        <f t="shared" si="21"/>
        <v>47938</v>
      </c>
      <c r="BD98" s="20">
        <f t="shared" si="22"/>
        <v>9.3447535296458002E-3</v>
      </c>
      <c r="BE98" s="20">
        <f t="shared" si="23"/>
        <v>1.158901211936938E-3</v>
      </c>
    </row>
    <row r="99" spans="1:57" ht="15">
      <c r="A99" s="1">
        <v>48029</v>
      </c>
      <c r="B99" s="16">
        <v>4.1089910718383701E-5</v>
      </c>
      <c r="C99">
        <v>-1.8551639109354301E-4</v>
      </c>
      <c r="D99">
        <v>2.7341051901541499E-2</v>
      </c>
      <c r="E99">
        <v>-6.0014838013655505E-4</v>
      </c>
      <c r="F99">
        <v>-0.25384875699128101</v>
      </c>
      <c r="G99">
        <v>8.3906594822824504E-2</v>
      </c>
      <c r="H99" s="16">
        <v>-2.5087842914217601E-7</v>
      </c>
      <c r="I99">
        <v>-6.0757872510919199E-4</v>
      </c>
      <c r="J99">
        <v>-2.0472350704237E-3</v>
      </c>
      <c r="K99">
        <v>5.27092317148536E-3</v>
      </c>
      <c r="L99">
        <v>-2.5860526283505401E-3</v>
      </c>
      <c r="M99">
        <v>0</v>
      </c>
      <c r="N99">
        <v>0</v>
      </c>
      <c r="O99">
        <v>-0.123779563388959</v>
      </c>
      <c r="P99">
        <v>0</v>
      </c>
      <c r="Q99">
        <v>3.4439064884317301E-4</v>
      </c>
      <c r="R99">
        <v>0</v>
      </c>
      <c r="S99">
        <v>0</v>
      </c>
      <c r="T99">
        <v>5.6540342348032602E-4</v>
      </c>
      <c r="U99">
        <v>0</v>
      </c>
      <c r="V99">
        <v>0</v>
      </c>
      <c r="W99">
        <v>0</v>
      </c>
      <c r="X99">
        <v>0</v>
      </c>
      <c r="Y99">
        <v>7.0160891636472601E-4</v>
      </c>
      <c r="Z99">
        <v>4.8981991251917302E-4</v>
      </c>
      <c r="AA99">
        <v>2.5764891153912101E-4</v>
      </c>
      <c r="AB99">
        <v>1.3597855592628599E-4</v>
      </c>
      <c r="AC99">
        <v>1.21231938243759E-4</v>
      </c>
      <c r="AD99">
        <v>1.2554453643342999E-4</v>
      </c>
      <c r="AE99">
        <v>0.379288708800751</v>
      </c>
      <c r="AF99">
        <v>0.116027333271762</v>
      </c>
      <c r="AH99" s="20">
        <f t="shared" si="17"/>
        <v>5.9655159986864385E-3</v>
      </c>
      <c r="AI99" s="20">
        <f t="shared" si="24"/>
        <v>6.9466229343042181E-7</v>
      </c>
      <c r="AJ99" s="20">
        <f t="shared" si="27"/>
        <v>4.8981991251917302E-4</v>
      </c>
      <c r="AK99" s="20">
        <f t="shared" si="27"/>
        <v>2.5764891153912101E-4</v>
      </c>
      <c r="AL99" s="20">
        <f t="shared" si="27"/>
        <v>1.3597855592628599E-4</v>
      </c>
      <c r="AM99" s="20">
        <f t="shared" si="27"/>
        <v>1.21231938243759E-4</v>
      </c>
      <c r="AN99" s="20">
        <f t="shared" si="27"/>
        <v>1.2554453643342999E-4</v>
      </c>
      <c r="AR99" s="22">
        <f t="shared" si="16"/>
        <v>48029</v>
      </c>
      <c r="AS99" s="20">
        <f t="shared" si="18"/>
        <v>2.4641093330870478</v>
      </c>
      <c r="AT99" s="20">
        <f t="shared" si="25"/>
        <v>9.2081546290494389E-3</v>
      </c>
      <c r="AU99" s="20">
        <f t="shared" si="19"/>
        <v>1.1309185169551996E-3</v>
      </c>
      <c r="AV99" s="20">
        <f t="shared" si="28"/>
        <v>6.9466229343042181E-7</v>
      </c>
      <c r="AW99" s="20">
        <f t="shared" si="28"/>
        <v>4.8981991251917302E-4</v>
      </c>
      <c r="AX99" s="20">
        <f t="shared" si="28"/>
        <v>2.5764891153912101E-4</v>
      </c>
      <c r="AY99" s="20">
        <f t="shared" si="28"/>
        <v>1.3597855592628599E-4</v>
      </c>
      <c r="AZ99" s="20">
        <f t="shared" si="28"/>
        <v>1.21231938243759E-4</v>
      </c>
      <c r="BA99" s="20">
        <f t="shared" si="28"/>
        <v>1.2554453643342999E-4</v>
      </c>
      <c r="BB99" s="20">
        <f t="shared" si="26"/>
        <v>1.0339073146004638E-2</v>
      </c>
      <c r="BC99" s="22">
        <f t="shared" si="21"/>
        <v>48029</v>
      </c>
      <c r="BD99" s="20">
        <f t="shared" si="22"/>
        <v>9.2081546290494389E-3</v>
      </c>
      <c r="BE99" s="20">
        <f t="shared" si="23"/>
        <v>1.1309185169551996E-3</v>
      </c>
    </row>
    <row r="100" spans="1:57" ht="15">
      <c r="A100" s="1">
        <v>48121</v>
      </c>
      <c r="B100" s="16">
        <v>3.98720598981938E-5</v>
      </c>
      <c r="C100">
        <v>-1.8758745488067701E-4</v>
      </c>
      <c r="D100">
        <v>2.70633387553731E-2</v>
      </c>
      <c r="E100">
        <v>-6.1348705349128997E-4</v>
      </c>
      <c r="F100">
        <v>-0.25107751100369402</v>
      </c>
      <c r="G100">
        <v>8.4225552916272706E-2</v>
      </c>
      <c r="H100" s="16">
        <v>-2.7544175829063898E-7</v>
      </c>
      <c r="I100">
        <v>-5.4980136579008099E-4</v>
      </c>
      <c r="J100">
        <v>-1.7559620170026699E-3</v>
      </c>
      <c r="K100">
        <v>5.1277450804798601E-3</v>
      </c>
      <c r="L100">
        <v>-2.47027337874072E-3</v>
      </c>
      <c r="M100">
        <v>0</v>
      </c>
      <c r="N100">
        <v>0</v>
      </c>
      <c r="O100">
        <v>-0.122538530411064</v>
      </c>
      <c r="P100">
        <v>0</v>
      </c>
      <c r="Q100">
        <v>2.7704344787160502E-4</v>
      </c>
      <c r="R100">
        <v>0</v>
      </c>
      <c r="S100">
        <v>0</v>
      </c>
      <c r="T100">
        <v>4.3569697145695498E-4</v>
      </c>
      <c r="U100">
        <v>0</v>
      </c>
      <c r="V100">
        <v>0</v>
      </c>
      <c r="W100">
        <v>0</v>
      </c>
      <c r="X100">
        <v>0</v>
      </c>
      <c r="Y100">
        <v>7.0344926537124698E-4</v>
      </c>
      <c r="Z100">
        <v>4.7677156642667002E-4</v>
      </c>
      <c r="AA100">
        <v>2.5408030839280099E-4</v>
      </c>
      <c r="AB100">
        <v>1.3253019850445401E-4</v>
      </c>
      <c r="AC100">
        <v>1.19626232675251E-4</v>
      </c>
      <c r="AD100">
        <v>1.1877912124980099E-4</v>
      </c>
      <c r="AE100">
        <v>0.37756757513442901</v>
      </c>
      <c r="AF100">
        <v>0.118505363460452</v>
      </c>
      <c r="AH100" s="20">
        <f t="shared" si="17"/>
        <v>5.8241598531973944E-3</v>
      </c>
      <c r="AI100" s="20">
        <f t="shared" si="24"/>
        <v>6.9648442115965051E-7</v>
      </c>
      <c r="AJ100" s="20">
        <f t="shared" si="27"/>
        <v>4.7677156642667002E-4</v>
      </c>
      <c r="AK100" s="20">
        <f t="shared" si="27"/>
        <v>2.5408030839280099E-4</v>
      </c>
      <c r="AL100" s="20">
        <f t="shared" si="27"/>
        <v>1.3253019850445401E-4</v>
      </c>
      <c r="AM100" s="20">
        <f t="shared" si="27"/>
        <v>1.19626232675251E-4</v>
      </c>
      <c r="AN100" s="20">
        <f t="shared" si="27"/>
        <v>1.1877912124980099E-4</v>
      </c>
      <c r="AR100" s="22">
        <f t="shared" si="16"/>
        <v>48121</v>
      </c>
      <c r="AS100" s="20">
        <f t="shared" si="18"/>
        <v>2.4740214538418082</v>
      </c>
      <c r="AT100" s="20">
        <f t="shared" si="25"/>
        <v>9.066798483560394E-3</v>
      </c>
      <c r="AU100" s="20">
        <f t="shared" si="19"/>
        <v>1.1024839116701368E-3</v>
      </c>
      <c r="AV100" s="20">
        <f t="shared" si="28"/>
        <v>6.9648442115965051E-7</v>
      </c>
      <c r="AW100" s="20">
        <f t="shared" si="28"/>
        <v>4.7677156642667002E-4</v>
      </c>
      <c r="AX100" s="20">
        <f t="shared" si="28"/>
        <v>2.5408030839280099E-4</v>
      </c>
      <c r="AY100" s="20">
        <f t="shared" si="28"/>
        <v>1.3253019850445401E-4</v>
      </c>
      <c r="AZ100" s="20">
        <f t="shared" si="28"/>
        <v>1.19626232675251E-4</v>
      </c>
      <c r="BA100" s="20">
        <f t="shared" si="28"/>
        <v>1.1877912124980099E-4</v>
      </c>
      <c r="BB100" s="20">
        <f t="shared" si="26"/>
        <v>1.0169282395230531E-2</v>
      </c>
      <c r="BC100" s="22">
        <f t="shared" si="21"/>
        <v>48121</v>
      </c>
      <c r="BD100" s="20">
        <f t="shared" si="22"/>
        <v>9.066798483560394E-3</v>
      </c>
      <c r="BE100" s="20">
        <f t="shared" si="23"/>
        <v>1.1024839116701368E-3</v>
      </c>
    </row>
    <row r="101" spans="1:57" ht="15">
      <c r="A101" s="1">
        <v>48213</v>
      </c>
      <c r="B101" s="16">
        <v>3.8636431121119497E-5</v>
      </c>
      <c r="C101">
        <v>-1.88473533546673E-4</v>
      </c>
      <c r="D101">
        <v>2.6788427764512499E-2</v>
      </c>
      <c r="E101">
        <v>-6.2169682362167502E-4</v>
      </c>
      <c r="F101">
        <v>-0.24833850118053299</v>
      </c>
      <c r="G101">
        <v>8.4526467338497099E-2</v>
      </c>
      <c r="H101" s="16">
        <v>-2.90621082754682E-7</v>
      </c>
      <c r="I101">
        <v>-4.9107519287661095E-4</v>
      </c>
      <c r="J101">
        <v>-1.4942173345744399E-3</v>
      </c>
      <c r="K101">
        <v>4.9837083268444698E-3</v>
      </c>
      <c r="L101">
        <v>-2.3628606450776198E-3</v>
      </c>
      <c r="M101">
        <v>0</v>
      </c>
      <c r="N101">
        <v>0</v>
      </c>
      <c r="O101">
        <v>-0.121309565038463</v>
      </c>
      <c r="P101">
        <v>0</v>
      </c>
      <c r="Q101">
        <v>2.17872177099565E-4</v>
      </c>
      <c r="R101">
        <v>0</v>
      </c>
      <c r="S101">
        <v>0</v>
      </c>
      <c r="T101">
        <v>3.3574589637375097E-4</v>
      </c>
      <c r="U101">
        <v>0</v>
      </c>
      <c r="V101">
        <v>0</v>
      </c>
      <c r="W101">
        <v>0</v>
      </c>
      <c r="X101">
        <v>0</v>
      </c>
      <c r="Y101">
        <v>7.0260049054304797E-4</v>
      </c>
      <c r="Z101">
        <v>4.6363499399681898E-4</v>
      </c>
      <c r="AA101">
        <v>2.5007058914727699E-4</v>
      </c>
      <c r="AB101">
        <v>1.29069548071569E-4</v>
      </c>
      <c r="AC101">
        <v>1.1783393125686099E-4</v>
      </c>
      <c r="AD101">
        <v>1.12460675971703E-4</v>
      </c>
      <c r="AE101">
        <v>0.37586179053567997</v>
      </c>
      <c r="AF101">
        <v>0.12094161950002499</v>
      </c>
      <c r="AH101" s="20">
        <f t="shared" si="17"/>
        <v>5.6792828124820876E-3</v>
      </c>
      <c r="AI101" s="20">
        <f t="shared" si="24"/>
        <v>6.9564405004262172E-7</v>
      </c>
      <c r="AJ101" s="20">
        <f t="shared" si="27"/>
        <v>4.6363499399681898E-4</v>
      </c>
      <c r="AK101" s="20">
        <f t="shared" si="27"/>
        <v>2.5007058914727699E-4</v>
      </c>
      <c r="AL101" s="20">
        <f t="shared" si="27"/>
        <v>1.29069548071569E-4</v>
      </c>
      <c r="AM101" s="20">
        <f t="shared" si="27"/>
        <v>1.1783393125686099E-4</v>
      </c>
      <c r="AN101" s="20">
        <f t="shared" si="27"/>
        <v>1.12460675971703E-4</v>
      </c>
      <c r="AR101" s="22">
        <f t="shared" si="16"/>
        <v>48213</v>
      </c>
      <c r="AS101" s="20">
        <f t="shared" si="18"/>
        <v>2.4837664780001001</v>
      </c>
      <c r="AT101" s="20">
        <f t="shared" si="25"/>
        <v>8.921921442845088E-3</v>
      </c>
      <c r="AU101" s="20">
        <f t="shared" si="19"/>
        <v>1.0737653824942717E-3</v>
      </c>
      <c r="AV101" s="20">
        <f t="shared" si="28"/>
        <v>6.9564405004262172E-7</v>
      </c>
      <c r="AW101" s="20">
        <f t="shared" si="28"/>
        <v>4.6363499399681898E-4</v>
      </c>
      <c r="AX101" s="20">
        <f t="shared" si="28"/>
        <v>2.5007058914727699E-4</v>
      </c>
      <c r="AY101" s="20">
        <f t="shared" si="28"/>
        <v>1.29069548071569E-4</v>
      </c>
      <c r="AZ101" s="20">
        <f t="shared" si="28"/>
        <v>1.1783393125686099E-4</v>
      </c>
      <c r="BA101" s="20">
        <f t="shared" si="28"/>
        <v>1.12460675971703E-4</v>
      </c>
      <c r="BB101" s="20">
        <f t="shared" si="26"/>
        <v>9.9956868253393595E-3</v>
      </c>
      <c r="BC101" s="22">
        <f t="shared" si="21"/>
        <v>48213</v>
      </c>
      <c r="BD101" s="20">
        <f t="shared" si="22"/>
        <v>8.921921442845088E-3</v>
      </c>
      <c r="BE101" s="20">
        <f t="shared" si="23"/>
        <v>1.0737653824942717E-3</v>
      </c>
    </row>
    <row r="102" spans="1:57" ht="15">
      <c r="A102" s="1">
        <v>48304</v>
      </c>
      <c r="B102" s="16">
        <v>3.7395489083102898E-5</v>
      </c>
      <c r="C102">
        <v>-1.8837000650417899E-4</v>
      </c>
      <c r="D102">
        <v>2.65162946970765E-2</v>
      </c>
      <c r="E102">
        <v>-6.2563652456493202E-4</v>
      </c>
      <c r="F102">
        <v>-0.24563122046720101</v>
      </c>
      <c r="G102">
        <v>8.4810079351882395E-2</v>
      </c>
      <c r="H102" s="16">
        <v>-2.9807822876648499E-7</v>
      </c>
      <c r="I102">
        <v>-4.32995368182531E-4</v>
      </c>
      <c r="J102">
        <v>-1.25937844864809E-3</v>
      </c>
      <c r="K102">
        <v>4.8395271911472098E-3</v>
      </c>
      <c r="L102">
        <v>-2.2632456003979198E-3</v>
      </c>
      <c r="M102">
        <v>0</v>
      </c>
      <c r="N102">
        <v>0</v>
      </c>
      <c r="O102">
        <v>-0.120092619109501</v>
      </c>
      <c r="P102">
        <v>0</v>
      </c>
      <c r="Q102">
        <v>1.6594846232731401E-4</v>
      </c>
      <c r="R102">
        <v>0</v>
      </c>
      <c r="S102">
        <v>0</v>
      </c>
      <c r="T102">
        <v>2.5872412987570898E-4</v>
      </c>
      <c r="U102">
        <v>0</v>
      </c>
      <c r="V102">
        <v>0</v>
      </c>
      <c r="W102">
        <v>0</v>
      </c>
      <c r="X102">
        <v>0</v>
      </c>
      <c r="Y102">
        <v>6.9942908751396895E-4</v>
      </c>
      <c r="Z102">
        <v>4.5047404799713998E-4</v>
      </c>
      <c r="AA102">
        <v>2.45691975875317E-4</v>
      </c>
      <c r="AB102">
        <v>1.25608436096769E-4</v>
      </c>
      <c r="AC102">
        <v>1.1588355395275501E-4</v>
      </c>
      <c r="AD102">
        <v>1.0655450037866299E-4</v>
      </c>
      <c r="AE102">
        <v>0.37417120141141003</v>
      </c>
      <c r="AF102">
        <v>0.12333114453715301</v>
      </c>
      <c r="AH102" s="20">
        <f t="shared" si="17"/>
        <v>5.5319619877860389E-3</v>
      </c>
      <c r="AI102" s="20">
        <f t="shared" si="24"/>
        <v>6.9250404704353358E-7</v>
      </c>
      <c r="AJ102" s="20">
        <f t="shared" si="27"/>
        <v>4.5047404799713998E-4</v>
      </c>
      <c r="AK102" s="20">
        <f t="shared" si="27"/>
        <v>2.45691975875317E-4</v>
      </c>
      <c r="AL102" s="20">
        <f t="shared" si="27"/>
        <v>1.25608436096769E-4</v>
      </c>
      <c r="AM102" s="20">
        <f t="shared" si="27"/>
        <v>1.1588355395275501E-4</v>
      </c>
      <c r="AN102" s="20">
        <f t="shared" si="27"/>
        <v>1.0655450037866299E-4</v>
      </c>
      <c r="AR102" s="22">
        <f t="shared" si="16"/>
        <v>48304</v>
      </c>
      <c r="AS102" s="20">
        <f t="shared" si="18"/>
        <v>2.493324578148612</v>
      </c>
      <c r="AT102" s="20">
        <f t="shared" si="25"/>
        <v>8.7746006181490394E-3</v>
      </c>
      <c r="AU102" s="20">
        <f t="shared" si="19"/>
        <v>1.0449050183476874E-3</v>
      </c>
      <c r="AV102" s="20">
        <f t="shared" si="28"/>
        <v>6.9250404704353358E-7</v>
      </c>
      <c r="AW102" s="20">
        <f t="shared" si="28"/>
        <v>4.5047404799713998E-4</v>
      </c>
      <c r="AX102" s="20">
        <f t="shared" si="28"/>
        <v>2.45691975875317E-4</v>
      </c>
      <c r="AY102" s="20">
        <f t="shared" si="28"/>
        <v>1.25608436096769E-4</v>
      </c>
      <c r="AZ102" s="20">
        <f t="shared" si="28"/>
        <v>1.1588355395275501E-4</v>
      </c>
      <c r="BA102" s="20">
        <f t="shared" si="28"/>
        <v>1.0655450037866299E-4</v>
      </c>
      <c r="BB102" s="20">
        <f t="shared" si="26"/>
        <v>9.8195056364967261E-3</v>
      </c>
      <c r="BC102" s="22">
        <f t="shared" si="21"/>
        <v>48304</v>
      </c>
      <c r="BD102" s="20">
        <f t="shared" si="22"/>
        <v>8.7746006181490394E-3</v>
      </c>
      <c r="BE102" s="20">
        <f t="shared" si="23"/>
        <v>1.0449050183476874E-3</v>
      </c>
    </row>
    <row r="103" spans="1:57" ht="15">
      <c r="A103" s="1">
        <v>48395</v>
      </c>
      <c r="B103" s="16">
        <v>3.6159160932136497E-5</v>
      </c>
      <c r="C103">
        <v>-1.87445691679499E-4</v>
      </c>
      <c r="D103">
        <v>2.6246916479388802E-2</v>
      </c>
      <c r="E103">
        <v>-6.2604410683286804E-4</v>
      </c>
      <c r="F103">
        <v>-0.24295517579645501</v>
      </c>
      <c r="G103">
        <v>8.5077118751164499E-2</v>
      </c>
      <c r="H103" s="16">
        <v>-2.9927762490444799E-7</v>
      </c>
      <c r="I103">
        <v>-3.7669324312039599E-4</v>
      </c>
      <c r="J103">
        <v>-1.0490302126297999E-3</v>
      </c>
      <c r="K103">
        <v>4.69581746078695E-3</v>
      </c>
      <c r="L103">
        <v>-2.17087301458418E-3</v>
      </c>
      <c r="M103">
        <v>0</v>
      </c>
      <c r="N103">
        <v>0</v>
      </c>
      <c r="O103">
        <v>-0.11888763467550099</v>
      </c>
      <c r="P103">
        <v>0</v>
      </c>
      <c r="Q103">
        <v>1.20454296892447E-4</v>
      </c>
      <c r="R103">
        <v>0</v>
      </c>
      <c r="S103">
        <v>0</v>
      </c>
      <c r="T103">
        <v>1.99371554576721E-4</v>
      </c>
      <c r="U103">
        <v>0</v>
      </c>
      <c r="V103">
        <v>0</v>
      </c>
      <c r="W103">
        <v>0</v>
      </c>
      <c r="X103">
        <v>0</v>
      </c>
      <c r="Y103">
        <v>6.9425660307320604E-4</v>
      </c>
      <c r="Z103">
        <v>4.3734362387137701E-4</v>
      </c>
      <c r="AA103">
        <v>2.4100766853329901E-4</v>
      </c>
      <c r="AB103">
        <v>1.221567193177E-4</v>
      </c>
      <c r="AC103">
        <v>1.13799579537499E-4</v>
      </c>
      <c r="AD103">
        <v>1.01028094046107E-4</v>
      </c>
      <c r="AE103">
        <v>0.37249565573558202</v>
      </c>
      <c r="AF103">
        <v>0.125670905649299</v>
      </c>
      <c r="AH103" s="20">
        <f t="shared" si="17"/>
        <v>5.3831314978294237E-3</v>
      </c>
      <c r="AI103" s="20">
        <f t="shared" si="24"/>
        <v>6.8738277532000594E-7</v>
      </c>
      <c r="AJ103" s="20">
        <f t="shared" si="27"/>
        <v>4.3734362387137701E-4</v>
      </c>
      <c r="AK103" s="20">
        <f t="shared" si="27"/>
        <v>2.4100766853329901E-4</v>
      </c>
      <c r="AL103" s="20">
        <f t="shared" si="27"/>
        <v>1.221567193177E-4</v>
      </c>
      <c r="AM103" s="20">
        <f t="shared" si="27"/>
        <v>1.13799579537499E-4</v>
      </c>
      <c r="AN103" s="20">
        <f t="shared" si="27"/>
        <v>1.01028094046107E-4</v>
      </c>
      <c r="AR103" s="22">
        <f t="shared" si="16"/>
        <v>48395</v>
      </c>
      <c r="AS103" s="20">
        <f t="shared" si="18"/>
        <v>2.5026836225971962</v>
      </c>
      <c r="AT103" s="20">
        <f t="shared" si="25"/>
        <v>8.6257701281924233E-3</v>
      </c>
      <c r="AU103" s="20">
        <f t="shared" si="19"/>
        <v>1.0160230680813019E-3</v>
      </c>
      <c r="AV103" s="20">
        <f t="shared" si="28"/>
        <v>6.8738277532000594E-7</v>
      </c>
      <c r="AW103" s="20">
        <f t="shared" si="28"/>
        <v>4.3734362387137701E-4</v>
      </c>
      <c r="AX103" s="20">
        <f t="shared" si="28"/>
        <v>2.4100766853329901E-4</v>
      </c>
      <c r="AY103" s="20">
        <f t="shared" si="28"/>
        <v>1.221567193177E-4</v>
      </c>
      <c r="AZ103" s="20">
        <f t="shared" si="28"/>
        <v>1.13799579537499E-4</v>
      </c>
      <c r="BA103" s="20">
        <f t="shared" si="28"/>
        <v>1.01028094046107E-4</v>
      </c>
      <c r="BB103" s="20">
        <f t="shared" si="26"/>
        <v>9.6417931962737256E-3</v>
      </c>
      <c r="BC103" s="22">
        <f t="shared" si="21"/>
        <v>48395</v>
      </c>
      <c r="BD103" s="20">
        <f t="shared" si="22"/>
        <v>8.6257701281924233E-3</v>
      </c>
      <c r="BE103" s="20">
        <f t="shared" si="23"/>
        <v>1.0160230680813019E-3</v>
      </c>
    </row>
    <row r="104" spans="1:57" ht="15">
      <c r="A104" s="1">
        <v>48487</v>
      </c>
      <c r="B104" s="16">
        <v>3.4935257375856498E-5</v>
      </c>
      <c r="C104">
        <v>-1.8584569557722399E-4</v>
      </c>
      <c r="D104">
        <v>2.59802708385104E-2</v>
      </c>
      <c r="E104">
        <v>-6.2355016845483304E-4</v>
      </c>
      <c r="F104">
        <v>-0.24030988712410101</v>
      </c>
      <c r="G104">
        <v>8.5328300679643407E-2</v>
      </c>
      <c r="H104" s="16">
        <v>-2.9549935831596401E-7</v>
      </c>
      <c r="I104">
        <v>-3.2294514947794802E-4</v>
      </c>
      <c r="J104">
        <v>-8.6095186099255296E-4</v>
      </c>
      <c r="K104">
        <v>4.55310628304506E-3</v>
      </c>
      <c r="L104">
        <v>-2.0852058190134999E-3</v>
      </c>
      <c r="M104">
        <v>0</v>
      </c>
      <c r="N104">
        <v>0</v>
      </c>
      <c r="O104">
        <v>-0.117694545361646</v>
      </c>
      <c r="P104">
        <v>0</v>
      </c>
      <c r="Q104" s="16">
        <v>8.0668105328918202E-5</v>
      </c>
      <c r="R104">
        <v>0</v>
      </c>
      <c r="S104">
        <v>0</v>
      </c>
      <c r="T104">
        <v>1.5363475953655801E-4</v>
      </c>
      <c r="U104">
        <v>0</v>
      </c>
      <c r="V104">
        <v>0</v>
      </c>
      <c r="W104">
        <v>0</v>
      </c>
      <c r="X104">
        <v>0</v>
      </c>
      <c r="Y104">
        <v>6.8736507536915005E-4</v>
      </c>
      <c r="Z104">
        <v>4.2429068611848897E-4</v>
      </c>
      <c r="AA104">
        <v>2.36072988557545E-4</v>
      </c>
      <c r="AB104">
        <v>1.18722687436623E-4</v>
      </c>
      <c r="AC104">
        <v>1.11603177987973E-4</v>
      </c>
      <c r="AD104" s="16">
        <v>9.5851264347857E-5</v>
      </c>
      <c r="AE104">
        <v>0.37083500303287598</v>
      </c>
      <c r="AF104">
        <v>0.12795930970310701</v>
      </c>
      <c r="AH104" s="20">
        <f t="shared" si="17"/>
        <v>5.2335977076605183E-3</v>
      </c>
      <c r="AI104" s="20">
        <f t="shared" si="24"/>
        <v>6.8055948056351489E-7</v>
      </c>
      <c r="AJ104" s="20">
        <f t="shared" si="27"/>
        <v>4.2429068611848897E-4</v>
      </c>
      <c r="AK104" s="20">
        <f t="shared" si="27"/>
        <v>2.36072988557545E-4</v>
      </c>
      <c r="AL104" s="20">
        <f t="shared" si="27"/>
        <v>1.18722687436623E-4</v>
      </c>
      <c r="AM104" s="20">
        <f t="shared" si="27"/>
        <v>1.11603177987973E-4</v>
      </c>
      <c r="AN104" s="20">
        <f t="shared" si="27"/>
        <v>9.5851264347857E-5</v>
      </c>
      <c r="AR104" s="22">
        <f t="shared" si="16"/>
        <v>48487</v>
      </c>
      <c r="AS104" s="20">
        <f t="shared" si="18"/>
        <v>2.5118372388124279</v>
      </c>
      <c r="AT104" s="20">
        <f t="shared" si="25"/>
        <v>8.4762363380235187E-3</v>
      </c>
      <c r="AU104" s="20">
        <f t="shared" si="19"/>
        <v>9.8722136392905046E-4</v>
      </c>
      <c r="AV104" s="20">
        <f t="shared" si="28"/>
        <v>6.8055948056351489E-7</v>
      </c>
      <c r="AW104" s="20">
        <f t="shared" si="28"/>
        <v>4.2429068611848897E-4</v>
      </c>
      <c r="AX104" s="20">
        <f t="shared" si="28"/>
        <v>2.36072988557545E-4</v>
      </c>
      <c r="AY104" s="20">
        <f t="shared" si="28"/>
        <v>1.18722687436623E-4</v>
      </c>
      <c r="AZ104" s="20">
        <f t="shared" si="28"/>
        <v>1.11603177987973E-4</v>
      </c>
      <c r="BA104" s="20">
        <f t="shared" si="28"/>
        <v>9.5851264347857E-5</v>
      </c>
      <c r="BB104" s="20">
        <f t="shared" si="26"/>
        <v>9.4634577019525688E-3</v>
      </c>
      <c r="BC104" s="22">
        <f t="shared" si="21"/>
        <v>48487</v>
      </c>
      <c r="BD104" s="20">
        <f t="shared" si="22"/>
        <v>8.4762363380235187E-3</v>
      </c>
      <c r="BE104" s="20">
        <f t="shared" si="23"/>
        <v>9.8722136392905046E-4</v>
      </c>
    </row>
    <row r="105" spans="1:57" ht="15">
      <c r="A105" s="1">
        <v>48579</v>
      </c>
      <c r="B105" s="16">
        <v>3.3729835280382697E-5</v>
      </c>
      <c r="C105">
        <v>-1.8369410359486601E-4</v>
      </c>
      <c r="D105">
        <v>2.5716336010028699E-2</v>
      </c>
      <c r="E105">
        <v>-6.1869062859543002E-4</v>
      </c>
      <c r="F105">
        <v>-0.237694886716177</v>
      </c>
      <c r="G105">
        <v>8.5564322997200196E-2</v>
      </c>
      <c r="H105" s="16">
        <v>-2.8785254180263501E-7</v>
      </c>
      <c r="I105">
        <v>-2.7225743547409898E-4</v>
      </c>
      <c r="J105">
        <v>-6.9310418339130198E-4</v>
      </c>
      <c r="K105">
        <v>4.41184148631812E-3</v>
      </c>
      <c r="L105">
        <v>-2.00572868596093E-3</v>
      </c>
      <c r="M105">
        <v>0</v>
      </c>
      <c r="N105">
        <v>0</v>
      </c>
      <c r="O105">
        <v>-0.116513277582819</v>
      </c>
      <c r="P105">
        <v>0</v>
      </c>
      <c r="Q105" s="16">
        <v>4.5952581562147502E-5</v>
      </c>
      <c r="R105">
        <v>0</v>
      </c>
      <c r="S105">
        <v>0</v>
      </c>
      <c r="T105">
        <v>1.18390211856223E-4</v>
      </c>
      <c r="U105">
        <v>0</v>
      </c>
      <c r="V105">
        <v>0</v>
      </c>
      <c r="W105">
        <v>0</v>
      </c>
      <c r="X105">
        <v>0</v>
      </c>
      <c r="Y105">
        <v>6.7900190401370898E-4</v>
      </c>
      <c r="Z105">
        <v>4.1135519910362402E-4</v>
      </c>
      <c r="AA105">
        <v>2.3093638368276701E-4</v>
      </c>
      <c r="AB105">
        <v>1.15313386062076E-4</v>
      </c>
      <c r="AC105">
        <v>1.0931280505221899E-4</v>
      </c>
      <c r="AD105" s="16">
        <v>9.0996149415545306E-5</v>
      </c>
      <c r="AE105">
        <v>0.369189094362387</v>
      </c>
      <c r="AF105">
        <v>0.13019582987887601</v>
      </c>
      <c r="AH105" s="20">
        <f t="shared" si="17"/>
        <v>5.0840533712916917E-3</v>
      </c>
      <c r="AI105" s="20">
        <f t="shared" si="24"/>
        <v>6.7227911288486042E-7</v>
      </c>
      <c r="AJ105" s="20">
        <f t="shared" si="27"/>
        <v>4.1135519910362402E-4</v>
      </c>
      <c r="AK105" s="20">
        <f t="shared" si="27"/>
        <v>2.3093638368276701E-4</v>
      </c>
      <c r="AL105" s="20">
        <f t="shared" si="27"/>
        <v>1.15313386062076E-4</v>
      </c>
      <c r="AM105" s="20">
        <f t="shared" si="27"/>
        <v>1.0931280505221899E-4</v>
      </c>
      <c r="AN105" s="20">
        <f t="shared" si="27"/>
        <v>9.0996149415545306E-5</v>
      </c>
      <c r="AR105" s="22">
        <f t="shared" si="16"/>
        <v>48579</v>
      </c>
      <c r="AS105" s="20">
        <f t="shared" si="18"/>
        <v>2.5207833195155041</v>
      </c>
      <c r="AT105" s="20">
        <f t="shared" si="25"/>
        <v>8.3266920016546921E-3</v>
      </c>
      <c r="AU105" s="20">
        <f t="shared" si="19"/>
        <v>9.5858620242911621E-4</v>
      </c>
      <c r="AV105" s="20">
        <f t="shared" si="28"/>
        <v>6.7227911288486042E-7</v>
      </c>
      <c r="AW105" s="20">
        <f t="shared" si="28"/>
        <v>4.1135519910362402E-4</v>
      </c>
      <c r="AX105" s="20">
        <f t="shared" si="28"/>
        <v>2.3093638368276701E-4</v>
      </c>
      <c r="AY105" s="20">
        <f t="shared" si="28"/>
        <v>1.15313386062076E-4</v>
      </c>
      <c r="AZ105" s="20">
        <f t="shared" si="28"/>
        <v>1.0931280505221899E-4</v>
      </c>
      <c r="BA105" s="20">
        <f t="shared" si="28"/>
        <v>9.0996149415545306E-5</v>
      </c>
      <c r="BB105" s="20">
        <f t="shared" si="26"/>
        <v>9.2852782040838081E-3</v>
      </c>
      <c r="BC105" s="22">
        <f t="shared" si="21"/>
        <v>48579</v>
      </c>
      <c r="BD105" s="20">
        <f t="shared" si="22"/>
        <v>8.3266920016546921E-3</v>
      </c>
      <c r="BE105" s="20">
        <f t="shared" si="23"/>
        <v>9.5858620242911621E-4</v>
      </c>
    </row>
    <row r="106" spans="1:57" ht="15">
      <c r="A106" s="1">
        <v>48669</v>
      </c>
      <c r="B106" s="16">
        <v>3.2547505024460502E-5</v>
      </c>
      <c r="C106">
        <v>-1.8109648735054E-4</v>
      </c>
      <c r="D106">
        <v>2.5455090503445601E-2</v>
      </c>
      <c r="E106">
        <v>-6.1191845976971105E-4</v>
      </c>
      <c r="F106">
        <v>-0.23510971862132901</v>
      </c>
      <c r="G106">
        <v>8.57858641518882E-2</v>
      </c>
      <c r="H106" s="16">
        <v>-2.7728948026606298E-7</v>
      </c>
      <c r="I106">
        <v>-2.2493275902979399E-4</v>
      </c>
      <c r="J106">
        <v>-5.4361705003058702E-4</v>
      </c>
      <c r="K106">
        <v>4.2724002969452002E-3</v>
      </c>
      <c r="L106">
        <v>-1.9319507300941099E-3</v>
      </c>
      <c r="M106">
        <v>0</v>
      </c>
      <c r="N106">
        <v>0</v>
      </c>
      <c r="O106">
        <v>-0.115343751626639</v>
      </c>
      <c r="P106">
        <v>0</v>
      </c>
      <c r="Q106" s="16">
        <v>1.5744088566194099E-5</v>
      </c>
      <c r="R106">
        <v>0</v>
      </c>
      <c r="S106">
        <v>0</v>
      </c>
      <c r="T106" s="16">
        <v>9.1230935361785698E-5</v>
      </c>
      <c r="U106">
        <v>0</v>
      </c>
      <c r="V106">
        <v>0</v>
      </c>
      <c r="W106">
        <v>0</v>
      </c>
      <c r="X106">
        <v>0</v>
      </c>
      <c r="Y106">
        <v>6.6938418579187697E-4</v>
      </c>
      <c r="Z106">
        <v>3.9857096707507302E-4</v>
      </c>
      <c r="AA106">
        <v>2.25640306483754E-4</v>
      </c>
      <c r="AB106">
        <v>1.11934869484464E-4</v>
      </c>
      <c r="AC106">
        <v>1.06944683953003E-4</v>
      </c>
      <c r="AD106" s="16">
        <v>8.6437180724097104E-5</v>
      </c>
      <c r="AE106">
        <v>0.36755778230164099</v>
      </c>
      <c r="AF106">
        <v>0.13238071817580599</v>
      </c>
      <c r="AH106" s="20">
        <f t="shared" si="17"/>
        <v>4.9350906408791584E-3</v>
      </c>
      <c r="AI106" s="20">
        <f t="shared" si="24"/>
        <v>6.6275661959591775E-7</v>
      </c>
      <c r="AJ106" s="20">
        <f t="shared" si="27"/>
        <v>3.9857096707507302E-4</v>
      </c>
      <c r="AK106" s="20">
        <f t="shared" si="27"/>
        <v>2.25640306483754E-4</v>
      </c>
      <c r="AL106" s="20">
        <f t="shared" si="27"/>
        <v>1.11934869484464E-4</v>
      </c>
      <c r="AM106" s="20">
        <f t="shared" si="27"/>
        <v>1.06944683953003E-4</v>
      </c>
      <c r="AN106" s="20">
        <f t="shared" si="27"/>
        <v>8.6437180724097104E-5</v>
      </c>
      <c r="AR106" s="22">
        <f t="shared" si="16"/>
        <v>48669</v>
      </c>
      <c r="AS106" s="20">
        <f t="shared" si="18"/>
        <v>2.529522872703224</v>
      </c>
      <c r="AT106" s="20">
        <f t="shared" si="25"/>
        <v>8.1777292712421588E-3</v>
      </c>
      <c r="AU106" s="20">
        <f t="shared" si="19"/>
        <v>9.3019076433998715E-4</v>
      </c>
      <c r="AV106" s="20">
        <f t="shared" si="28"/>
        <v>6.6275661959591775E-7</v>
      </c>
      <c r="AW106" s="20">
        <f t="shared" si="28"/>
        <v>3.9857096707507302E-4</v>
      </c>
      <c r="AX106" s="20">
        <f t="shared" si="28"/>
        <v>2.25640306483754E-4</v>
      </c>
      <c r="AY106" s="20">
        <f t="shared" si="28"/>
        <v>1.11934869484464E-4</v>
      </c>
      <c r="AZ106" s="20">
        <f t="shared" si="28"/>
        <v>1.06944683953003E-4</v>
      </c>
      <c r="BA106" s="20">
        <f t="shared" si="28"/>
        <v>8.6437180724097104E-5</v>
      </c>
      <c r="BB106" s="20">
        <f t="shared" si="26"/>
        <v>9.1079200355821469E-3</v>
      </c>
      <c r="BC106" s="22">
        <f t="shared" si="21"/>
        <v>48669</v>
      </c>
      <c r="BD106" s="20">
        <f t="shared" si="22"/>
        <v>8.1777292712421588E-3</v>
      </c>
      <c r="BE106" s="20">
        <f t="shared" si="23"/>
        <v>9.3019076433998715E-4</v>
      </c>
    </row>
    <row r="107" spans="1:57" ht="15">
      <c r="A107" s="1">
        <v>48760</v>
      </c>
      <c r="B107" s="16">
        <v>3.13916927785484E-5</v>
      </c>
      <c r="C107">
        <v>-1.7814221537903999E-4</v>
      </c>
      <c r="D107">
        <v>2.5196512916592001E-2</v>
      </c>
      <c r="E107">
        <v>-6.0361443471323897E-4</v>
      </c>
      <c r="F107">
        <v>-0.232553938275537</v>
      </c>
      <c r="G107">
        <v>8.5993581506405001E-2</v>
      </c>
      <c r="H107" s="16">
        <v>-2.6461992597148701E-7</v>
      </c>
      <c r="I107">
        <v>-1.81121614717394E-4</v>
      </c>
      <c r="J107">
        <v>-4.10777385273508E-4</v>
      </c>
      <c r="K107">
        <v>4.13509740839757E-3</v>
      </c>
      <c r="L107">
        <v>-1.8634074364531901E-3</v>
      </c>
      <c r="M107">
        <v>0</v>
      </c>
      <c r="N107">
        <v>0</v>
      </c>
      <c r="O107">
        <v>-0.114185882613571</v>
      </c>
      <c r="P107">
        <v>0</v>
      </c>
      <c r="Q107" s="16">
        <v>-1.04565687109037E-5</v>
      </c>
      <c r="R107">
        <v>0</v>
      </c>
      <c r="S107">
        <v>0</v>
      </c>
      <c r="T107" s="16">
        <v>7.0302128074573007E-5</v>
      </c>
      <c r="U107">
        <v>0</v>
      </c>
      <c r="V107">
        <v>0</v>
      </c>
      <c r="W107">
        <v>0</v>
      </c>
      <c r="X107">
        <v>0</v>
      </c>
      <c r="Y107">
        <v>6.5870255234745602E-4</v>
      </c>
      <c r="Z107">
        <v>3.8596638736176897E-4</v>
      </c>
      <c r="AA107">
        <v>2.2022197989635101E-4</v>
      </c>
      <c r="AB107">
        <v>1.08592396053097E-4</v>
      </c>
      <c r="AC107">
        <v>1.04513190812838E-4</v>
      </c>
      <c r="AD107" s="16">
        <v>8.2150999158869795E-5</v>
      </c>
      <c r="AE107">
        <v>0.365940920931007</v>
      </c>
      <c r="AF107">
        <v>0.13451478470640699</v>
      </c>
      <c r="AH107" s="20">
        <f t="shared" si="17"/>
        <v>4.7872129352215511E-3</v>
      </c>
      <c r="AI107" s="20">
        <f t="shared" si="24"/>
        <v>6.5218074489847125E-7</v>
      </c>
      <c r="AJ107" s="20">
        <f t="shared" si="27"/>
        <v>3.8596638736176897E-4</v>
      </c>
      <c r="AK107" s="20">
        <f t="shared" si="27"/>
        <v>2.2022197989635101E-4</v>
      </c>
      <c r="AL107" s="20">
        <f t="shared" si="27"/>
        <v>1.08592396053097E-4</v>
      </c>
      <c r="AM107" s="20">
        <f t="shared" si="27"/>
        <v>1.04513190812838E-4</v>
      </c>
      <c r="AN107" s="20">
        <f t="shared" si="27"/>
        <v>8.2150999158869795E-5</v>
      </c>
      <c r="AR107" s="22">
        <f t="shared" si="16"/>
        <v>48760</v>
      </c>
      <c r="AS107" s="20">
        <f t="shared" si="18"/>
        <v>2.5380591388256279</v>
      </c>
      <c r="AT107" s="20">
        <f t="shared" si="25"/>
        <v>8.0298515655845507E-3</v>
      </c>
      <c r="AU107" s="20">
        <f t="shared" si="19"/>
        <v>9.0209713402782327E-4</v>
      </c>
      <c r="AV107" s="20">
        <f t="shared" si="28"/>
        <v>6.5218074489847125E-7</v>
      </c>
      <c r="AW107" s="20">
        <f t="shared" si="28"/>
        <v>3.8596638736176897E-4</v>
      </c>
      <c r="AX107" s="20">
        <f t="shared" si="28"/>
        <v>2.2022197989635101E-4</v>
      </c>
      <c r="AY107" s="20">
        <f t="shared" si="28"/>
        <v>1.08592396053097E-4</v>
      </c>
      <c r="AZ107" s="20">
        <f t="shared" si="28"/>
        <v>1.04513190812838E-4</v>
      </c>
      <c r="BA107" s="20">
        <f t="shared" si="28"/>
        <v>8.2150999158869795E-5</v>
      </c>
      <c r="BB107" s="20">
        <f t="shared" si="26"/>
        <v>8.9319486996123736E-3</v>
      </c>
      <c r="BC107" s="22">
        <f t="shared" si="21"/>
        <v>48760</v>
      </c>
      <c r="BD107" s="20">
        <f t="shared" si="22"/>
        <v>8.0298515655845507E-3</v>
      </c>
      <c r="BE107" s="20">
        <f t="shared" si="23"/>
        <v>9.0209713402782327E-4</v>
      </c>
    </row>
    <row r="108" spans="1:57" ht="15">
      <c r="A108" s="1">
        <v>48852</v>
      </c>
      <c r="B108" s="16">
        <v>3.0264860817474899E-5</v>
      </c>
      <c r="C108">
        <v>-1.7490656273322301E-4</v>
      </c>
      <c r="D108">
        <v>2.4940581794319301E-2</v>
      </c>
      <c r="E108">
        <v>-5.94096879602545E-4</v>
      </c>
      <c r="F108">
        <v>-0.23002711219691699</v>
      </c>
      <c r="G108">
        <v>8.6188110073415203E-2</v>
      </c>
      <c r="H108" s="16">
        <v>-2.5052480090437199E-7</v>
      </c>
      <c r="I108">
        <v>-1.40862247399731E-4</v>
      </c>
      <c r="J108">
        <v>-2.9301765849254398E-4</v>
      </c>
      <c r="K108">
        <v>4.0001923901522504E-3</v>
      </c>
      <c r="L108">
        <v>-1.79966191313774E-3</v>
      </c>
      <c r="M108">
        <v>0</v>
      </c>
      <c r="N108">
        <v>0</v>
      </c>
      <c r="O108">
        <v>-0.11303958134497499</v>
      </c>
      <c r="P108">
        <v>0</v>
      </c>
      <c r="Q108" s="16">
        <v>-3.3092168794102103E-5</v>
      </c>
      <c r="R108">
        <v>0</v>
      </c>
      <c r="S108">
        <v>0</v>
      </c>
      <c r="T108" s="16">
        <v>5.4174489250158297E-5</v>
      </c>
      <c r="U108">
        <v>0</v>
      </c>
      <c r="V108">
        <v>0</v>
      </c>
      <c r="W108">
        <v>0</v>
      </c>
      <c r="X108">
        <v>0</v>
      </c>
      <c r="Y108">
        <v>6.4712455090098998E-4</v>
      </c>
      <c r="Z108">
        <v>3.7356512319064401E-4</v>
      </c>
      <c r="AA108">
        <v>2.1471406259632099E-4</v>
      </c>
      <c r="AB108">
        <v>1.05290579011096E-4</v>
      </c>
      <c r="AC108">
        <v>1.02031164006533E-4</v>
      </c>
      <c r="AD108" s="16">
        <v>7.8116341462042204E-5</v>
      </c>
      <c r="AE108">
        <v>0.36433836581761803</v>
      </c>
      <c r="AF108">
        <v>0.136599228857958</v>
      </c>
      <c r="AH108" s="20">
        <f t="shared" si="17"/>
        <v>4.6408456955442309E-3</v>
      </c>
      <c r="AI108" s="20">
        <f t="shared" si="24"/>
        <v>6.4071737712969302E-7</v>
      </c>
      <c r="AJ108" s="20">
        <f t="shared" si="27"/>
        <v>3.7356512319064401E-4</v>
      </c>
      <c r="AK108" s="20">
        <f t="shared" si="27"/>
        <v>2.1471406259632099E-4</v>
      </c>
      <c r="AL108" s="20">
        <f t="shared" si="27"/>
        <v>1.05290579011096E-4</v>
      </c>
      <c r="AM108" s="20">
        <f t="shared" si="27"/>
        <v>1.02031164006533E-4</v>
      </c>
      <c r="AN108" s="20">
        <f t="shared" si="27"/>
        <v>7.8116341462042204E-5</v>
      </c>
      <c r="AR108" s="22">
        <f t="shared" si="16"/>
        <v>48852</v>
      </c>
      <c r="AS108" s="20">
        <f t="shared" si="18"/>
        <v>2.5463969154318322</v>
      </c>
      <c r="AT108" s="20">
        <f t="shared" si="25"/>
        <v>7.8834843259072314E-3</v>
      </c>
      <c r="AU108" s="20">
        <f t="shared" si="19"/>
        <v>8.743579876437659E-4</v>
      </c>
      <c r="AV108" s="20">
        <f t="shared" si="28"/>
        <v>6.4071737712969302E-7</v>
      </c>
      <c r="AW108" s="20">
        <f t="shared" si="28"/>
        <v>3.7356512319064401E-4</v>
      </c>
      <c r="AX108" s="20">
        <f t="shared" si="28"/>
        <v>2.1471406259632099E-4</v>
      </c>
      <c r="AY108" s="20">
        <f t="shared" si="28"/>
        <v>1.05290579011096E-4</v>
      </c>
      <c r="AZ108" s="20">
        <f t="shared" si="28"/>
        <v>1.02031164006533E-4</v>
      </c>
      <c r="BA108" s="20">
        <f t="shared" si="28"/>
        <v>7.8116341462042204E-5</v>
      </c>
      <c r="BB108" s="20">
        <f t="shared" si="26"/>
        <v>8.7578423135509977E-3</v>
      </c>
      <c r="BC108" s="22">
        <f t="shared" si="21"/>
        <v>48852</v>
      </c>
      <c r="BD108" s="20">
        <f t="shared" si="22"/>
        <v>7.8834843259072314E-3</v>
      </c>
      <c r="BE108" s="20">
        <f t="shared" si="23"/>
        <v>8.743579876437659E-4</v>
      </c>
    </row>
    <row r="109" spans="1:57" ht="15">
      <c r="A109" s="1">
        <v>48944</v>
      </c>
      <c r="B109" s="16">
        <v>2.91686938602708E-5</v>
      </c>
      <c r="C109">
        <v>-1.71452619601719E-4</v>
      </c>
      <c r="D109">
        <v>2.4687275522294799E-2</v>
      </c>
      <c r="E109">
        <v>-5.8363045007947501E-4</v>
      </c>
      <c r="F109">
        <v>-0.22752881773874201</v>
      </c>
      <c r="G109">
        <v>8.6370061614404706E-2</v>
      </c>
      <c r="H109" s="16">
        <v>-2.3556987471806599E-7</v>
      </c>
      <c r="I109">
        <v>-1.04111448961941E-4</v>
      </c>
      <c r="J109">
        <v>-1.8890493855838701E-4</v>
      </c>
      <c r="K109">
        <v>3.86789643647134E-3</v>
      </c>
      <c r="L109">
        <v>-1.7403055616371701E-3</v>
      </c>
      <c r="M109">
        <v>0</v>
      </c>
      <c r="N109">
        <v>0</v>
      </c>
      <c r="O109">
        <v>-0.111904755049718</v>
      </c>
      <c r="P109">
        <v>0</v>
      </c>
      <c r="Q109" s="16">
        <v>-5.2556047869245497E-5</v>
      </c>
      <c r="R109">
        <v>0</v>
      </c>
      <c r="S109">
        <v>0</v>
      </c>
      <c r="T109" s="16">
        <v>4.1746607370996003E-5</v>
      </c>
      <c r="U109">
        <v>0</v>
      </c>
      <c r="V109">
        <v>0</v>
      </c>
      <c r="W109">
        <v>0</v>
      </c>
      <c r="X109">
        <v>0</v>
      </c>
      <c r="Y109">
        <v>6.3479760812334897E-4</v>
      </c>
      <c r="Z109">
        <v>3.6138670269636399E-4</v>
      </c>
      <c r="AA109">
        <v>2.09145225826823E-4</v>
      </c>
      <c r="AB109">
        <v>1.02033499471687E-4</v>
      </c>
      <c r="AC109" s="16">
        <v>9.9510147877346301E-5</v>
      </c>
      <c r="AD109" s="16">
        <v>7.4313906672784897E-5</v>
      </c>
      <c r="AE109">
        <v>0.36274997400020897</v>
      </c>
      <c r="AF109">
        <v>0.13863551071548999</v>
      </c>
      <c r="AH109" s="20">
        <f t="shared" si="17"/>
        <v>4.4963460685134553E-3</v>
      </c>
      <c r="AI109" s="20">
        <f t="shared" si="24"/>
        <v>6.2851248329044449E-7</v>
      </c>
      <c r="AJ109" s="20">
        <f t="shared" si="27"/>
        <v>3.6138670269636399E-4</v>
      </c>
      <c r="AK109" s="20">
        <f t="shared" si="27"/>
        <v>2.09145225826823E-4</v>
      </c>
      <c r="AL109" s="20">
        <f t="shared" si="27"/>
        <v>1.02033499471687E-4</v>
      </c>
      <c r="AM109" s="20">
        <f t="shared" si="27"/>
        <v>9.9510147877346301E-5</v>
      </c>
      <c r="AN109" s="20">
        <f t="shared" si="27"/>
        <v>7.4313906672784897E-5</v>
      </c>
      <c r="AR109" s="22">
        <f t="shared" si="16"/>
        <v>48944</v>
      </c>
      <c r="AS109" s="20">
        <f t="shared" si="18"/>
        <v>2.5545420428619598</v>
      </c>
      <c r="AT109" s="20">
        <f t="shared" si="25"/>
        <v>7.7389846988764558E-3</v>
      </c>
      <c r="AU109" s="20">
        <f t="shared" si="19"/>
        <v>8.4701799502829569E-4</v>
      </c>
      <c r="AV109" s="20">
        <f t="shared" si="28"/>
        <v>6.2851248329044449E-7</v>
      </c>
      <c r="AW109" s="20">
        <f t="shared" si="28"/>
        <v>3.6138670269636399E-4</v>
      </c>
      <c r="AX109" s="20">
        <f t="shared" si="28"/>
        <v>2.09145225826823E-4</v>
      </c>
      <c r="AY109" s="20">
        <f t="shared" si="28"/>
        <v>1.02033499471687E-4</v>
      </c>
      <c r="AZ109" s="20">
        <f t="shared" si="28"/>
        <v>9.9510147877346301E-5</v>
      </c>
      <c r="BA109" s="20">
        <f t="shared" si="28"/>
        <v>7.4313906672784897E-5</v>
      </c>
      <c r="BB109" s="20">
        <f t="shared" si="26"/>
        <v>8.5860026939047519E-3</v>
      </c>
      <c r="BC109" s="22">
        <f t="shared" si="21"/>
        <v>48944</v>
      </c>
      <c r="BD109" s="20">
        <f t="shared" si="22"/>
        <v>7.7389846988764558E-3</v>
      </c>
      <c r="BE109" s="20">
        <f t="shared" si="23"/>
        <v>8.4701799502829569E-4</v>
      </c>
    </row>
    <row r="110" spans="1:57" ht="15">
      <c r="A110" s="1">
        <v>49034</v>
      </c>
      <c r="B110" s="16">
        <v>2.8104253702032598E-5</v>
      </c>
      <c r="C110">
        <v>-1.6783300368361501E-4</v>
      </c>
      <c r="D110">
        <v>2.4436572253350101E-2</v>
      </c>
      <c r="E110">
        <v>-5.7243396555106598E-4</v>
      </c>
      <c r="F110">
        <v>-0.22505864287531899</v>
      </c>
      <c r="G110">
        <v>8.65400240602332E-2</v>
      </c>
      <c r="H110" s="16">
        <v>-2.2021877654765299E-7</v>
      </c>
      <c r="I110" s="16">
        <v>-7.07682137779386E-5</v>
      </c>
      <c r="J110" s="16">
        <v>-9.7130540388512502E-5</v>
      </c>
      <c r="K110">
        <v>3.73837847382763E-3</v>
      </c>
      <c r="L110">
        <v>-1.6849582519684601E-3</v>
      </c>
      <c r="M110">
        <v>0</v>
      </c>
      <c r="N110">
        <v>0</v>
      </c>
      <c r="O110">
        <v>-0.11078130803844299</v>
      </c>
      <c r="P110">
        <v>0</v>
      </c>
      <c r="Q110" s="16">
        <v>-6.9198155894234503E-5</v>
      </c>
      <c r="R110">
        <v>0</v>
      </c>
      <c r="S110">
        <v>0</v>
      </c>
      <c r="T110" s="16">
        <v>3.2169740360465903E-5</v>
      </c>
      <c r="U110">
        <v>0</v>
      </c>
      <c r="V110">
        <v>0</v>
      </c>
      <c r="W110">
        <v>0</v>
      </c>
      <c r="X110">
        <v>0</v>
      </c>
      <c r="Y110">
        <v>6.2185161731065299E-4</v>
      </c>
      <c r="Z110">
        <v>3.4944704931927302E-4</v>
      </c>
      <c r="AA110">
        <v>2.0354065242145201E-4</v>
      </c>
      <c r="AB110" s="16">
        <v>9.8824791772145204E-5</v>
      </c>
      <c r="AC110" s="16">
        <v>9.6960585604932703E-5</v>
      </c>
      <c r="AD110" s="16">
        <v>7.07262114874041E-5</v>
      </c>
      <c r="AE110">
        <v>0.36117560397384002</v>
      </c>
      <c r="AF110">
        <v>0.140625253713766</v>
      </c>
      <c r="AH110" s="20">
        <f t="shared" si="17"/>
        <v>4.3540115749651767E-3</v>
      </c>
      <c r="AI110" s="20">
        <f t="shared" si="24"/>
        <v>6.1569467060460696E-7</v>
      </c>
      <c r="AJ110" s="20">
        <f t="shared" si="27"/>
        <v>3.4944704931927302E-4</v>
      </c>
      <c r="AK110" s="20">
        <f t="shared" si="27"/>
        <v>2.0354065242145201E-4</v>
      </c>
      <c r="AL110" s="20">
        <f t="shared" si="27"/>
        <v>9.8824791772145204E-5</v>
      </c>
      <c r="AM110" s="20">
        <f t="shared" si="27"/>
        <v>9.6960585604932703E-5</v>
      </c>
      <c r="AN110" s="20">
        <f t="shared" si="27"/>
        <v>7.07262114874041E-5</v>
      </c>
      <c r="AR110" s="22">
        <f t="shared" si="16"/>
        <v>49034</v>
      </c>
      <c r="AS110" s="20">
        <f t="shared" si="18"/>
        <v>2.562501014855064</v>
      </c>
      <c r="AT110" s="20">
        <f t="shared" si="25"/>
        <v>7.5966502053281763E-3</v>
      </c>
      <c r="AU110" s="20">
        <f t="shared" si="19"/>
        <v>8.2011498527581161E-4</v>
      </c>
      <c r="AV110" s="20">
        <f t="shared" si="28"/>
        <v>6.1569467060460696E-7</v>
      </c>
      <c r="AW110" s="20">
        <f t="shared" si="28"/>
        <v>3.4944704931927302E-4</v>
      </c>
      <c r="AX110" s="20">
        <f t="shared" si="28"/>
        <v>2.0354065242145201E-4</v>
      </c>
      <c r="AY110" s="20">
        <f t="shared" si="28"/>
        <v>9.8824791772145204E-5</v>
      </c>
      <c r="AZ110" s="20">
        <f t="shared" si="28"/>
        <v>9.6960585604932703E-5</v>
      </c>
      <c r="BA110" s="20">
        <f t="shared" si="28"/>
        <v>7.07262114874041E-5</v>
      </c>
      <c r="BB110" s="20">
        <f t="shared" si="26"/>
        <v>8.4167651906039871E-3</v>
      </c>
      <c r="BC110" s="22">
        <f t="shared" si="21"/>
        <v>49034</v>
      </c>
      <c r="BD110" s="20">
        <f t="shared" si="22"/>
        <v>7.5966502053281763E-3</v>
      </c>
      <c r="BE110" s="20">
        <f t="shared" si="23"/>
        <v>8.2011498527581161E-4</v>
      </c>
    </row>
    <row r="111" spans="1:57" ht="15">
      <c r="A111" s="1">
        <v>49125</v>
      </c>
      <c r="B111" s="16">
        <v>2.70721091100156E-5</v>
      </c>
      <c r="C111">
        <v>-1.6409138600126299E-4</v>
      </c>
      <c r="D111">
        <v>2.41884498588751E-2</v>
      </c>
      <c r="E111">
        <v>-5.60687349770994E-4</v>
      </c>
      <c r="F111">
        <v>-0.22261618600291</v>
      </c>
      <c r="G111">
        <v>8.6698561212061806E-2</v>
      </c>
      <c r="H111" s="16">
        <v>-2.0484494100969599E-7</v>
      </c>
      <c r="I111" s="16">
        <v>-4.0691811931115E-5</v>
      </c>
      <c r="J111" s="16">
        <v>-1.6500276400765998E-5</v>
      </c>
      <c r="K111">
        <v>3.61177065302253E-3</v>
      </c>
      <c r="L111">
        <v>-1.6332680823905E-3</v>
      </c>
      <c r="M111">
        <v>0</v>
      </c>
      <c r="N111">
        <v>0</v>
      </c>
      <c r="O111">
        <v>-0.10966914227534801</v>
      </c>
      <c r="P111">
        <v>0</v>
      </c>
      <c r="Q111" s="16">
        <v>-8.3330314670782002E-5</v>
      </c>
      <c r="R111">
        <v>0</v>
      </c>
      <c r="S111">
        <v>0</v>
      </c>
      <c r="T111" s="16">
        <v>2.47898516603228E-5</v>
      </c>
      <c r="U111">
        <v>0</v>
      </c>
      <c r="V111">
        <v>0</v>
      </c>
      <c r="W111">
        <v>0</v>
      </c>
      <c r="X111">
        <v>0</v>
      </c>
      <c r="Y111">
        <v>6.0840118829563695E-4</v>
      </c>
      <c r="Z111">
        <v>3.3775895045273698E-4</v>
      </c>
      <c r="AA111">
        <v>1.9792246732652701E-4</v>
      </c>
      <c r="AB111" s="16">
        <v>9.5667705712898496E-5</v>
      </c>
      <c r="AC111" s="16">
        <v>9.4391970173468497E-5</v>
      </c>
      <c r="AD111" s="16">
        <v>6.7337440490256002E-5</v>
      </c>
      <c r="AE111">
        <v>0.35961511567448301</v>
      </c>
      <c r="AF111">
        <v>0.14257017149210599</v>
      </c>
      <c r="AH111" s="20">
        <f t="shared" si="17"/>
        <v>4.2140878294352107E-3</v>
      </c>
      <c r="AI111" s="20">
        <f t="shared" si="24"/>
        <v>6.0237741415409601E-7</v>
      </c>
      <c r="AJ111" s="20">
        <f t="shared" si="27"/>
        <v>3.3775895045273698E-4</v>
      </c>
      <c r="AK111" s="20">
        <f t="shared" si="27"/>
        <v>1.9792246732652701E-4</v>
      </c>
      <c r="AL111" s="20">
        <f t="shared" si="27"/>
        <v>9.5667705712898496E-5</v>
      </c>
      <c r="AM111" s="20">
        <f t="shared" si="27"/>
        <v>9.4391970173468497E-5</v>
      </c>
      <c r="AN111" s="20">
        <f t="shared" si="27"/>
        <v>6.7337440490256002E-5</v>
      </c>
      <c r="AR111" s="22">
        <f t="shared" si="16"/>
        <v>49125</v>
      </c>
      <c r="AS111" s="20">
        <f t="shared" si="18"/>
        <v>2.5702806859684237</v>
      </c>
      <c r="AT111" s="20">
        <f t="shared" si="25"/>
        <v>7.4567264597982102E-3</v>
      </c>
      <c r="AU111" s="20">
        <f t="shared" si="19"/>
        <v>7.9368091157004108E-4</v>
      </c>
      <c r="AV111" s="20">
        <f t="shared" si="28"/>
        <v>6.0237741415409601E-7</v>
      </c>
      <c r="AW111" s="20">
        <f t="shared" si="28"/>
        <v>3.3775895045273698E-4</v>
      </c>
      <c r="AX111" s="20">
        <f t="shared" si="28"/>
        <v>1.9792246732652701E-4</v>
      </c>
      <c r="AY111" s="20">
        <f t="shared" si="28"/>
        <v>9.5667705712898496E-5</v>
      </c>
      <c r="AZ111" s="20">
        <f t="shared" si="28"/>
        <v>9.4391970173468497E-5</v>
      </c>
      <c r="BA111" s="20">
        <f t="shared" si="28"/>
        <v>6.7337440490256002E-5</v>
      </c>
      <c r="BB111" s="20">
        <f t="shared" si="26"/>
        <v>8.2504073713682517E-3</v>
      </c>
      <c r="BC111" s="22">
        <f t="shared" si="21"/>
        <v>49125</v>
      </c>
      <c r="BD111" s="20">
        <f t="shared" si="22"/>
        <v>7.4567264597982102E-3</v>
      </c>
      <c r="BE111" s="20">
        <f t="shared" si="23"/>
        <v>7.9368091157004108E-4</v>
      </c>
    </row>
    <row r="112" spans="1:57" ht="15">
      <c r="A112" s="1">
        <v>49217</v>
      </c>
      <c r="B112" s="16">
        <v>2.6072441516866701E-5</v>
      </c>
      <c r="C112">
        <v>-1.60263838955287E-4</v>
      </c>
      <c r="D112">
        <v>2.3942885902195E-2</v>
      </c>
      <c r="E112">
        <v>-5.4853773544527498E-4</v>
      </c>
      <c r="F112">
        <v>-0.220201055741964</v>
      </c>
      <c r="G112">
        <v>8.6846212685820406E-2</v>
      </c>
      <c r="H112" s="16">
        <v>-1.8974346538414E-7</v>
      </c>
      <c r="I112" s="16">
        <v>-1.3715510815970299E-5</v>
      </c>
      <c r="J112" s="16">
        <v>5.4074685018612402E-5</v>
      </c>
      <c r="K112">
        <v>3.48817326139005E-3</v>
      </c>
      <c r="L112">
        <v>-1.58491079618183E-3</v>
      </c>
      <c r="M112">
        <v>0</v>
      </c>
      <c r="N112">
        <v>0</v>
      </c>
      <c r="O112">
        <v>-0.108568157875277</v>
      </c>
      <c r="P112">
        <v>0</v>
      </c>
      <c r="Q112" s="16">
        <v>-9.5230781216315495E-5</v>
      </c>
      <c r="R112">
        <v>0</v>
      </c>
      <c r="S112">
        <v>0</v>
      </c>
      <c r="T112" s="16">
        <v>1.910294413765E-5</v>
      </c>
      <c r="U112">
        <v>0</v>
      </c>
      <c r="V112">
        <v>0</v>
      </c>
      <c r="W112">
        <v>0</v>
      </c>
      <c r="X112">
        <v>0</v>
      </c>
      <c r="Y112">
        <v>5.9454759824273395E-4</v>
      </c>
      <c r="Z112">
        <v>3.2633246997981698E-4</v>
      </c>
      <c r="AA112">
        <v>1.9231010885967199E-4</v>
      </c>
      <c r="AB112" s="16">
        <v>9.2565152054468997E-5</v>
      </c>
      <c r="AC112" s="16">
        <v>9.1812962099702106E-5</v>
      </c>
      <c r="AD112" s="16">
        <v>6.4133297938973003E-5</v>
      </c>
      <c r="AE112">
        <v>0.35806837046430301</v>
      </c>
      <c r="AF112">
        <v>0.14447201347842401</v>
      </c>
      <c r="AH112" s="20">
        <f t="shared" si="17"/>
        <v>4.0767753836503566E-3</v>
      </c>
      <c r="AI112" s="20">
        <f t="shared" si="24"/>
        <v>5.8866098835914251E-7</v>
      </c>
      <c r="AJ112" s="20">
        <f t="shared" si="27"/>
        <v>3.2633246997981698E-4</v>
      </c>
      <c r="AK112" s="20">
        <f t="shared" si="27"/>
        <v>1.9231010885967199E-4</v>
      </c>
      <c r="AL112" s="20">
        <f t="shared" si="27"/>
        <v>9.2565152054468997E-5</v>
      </c>
      <c r="AM112" s="20">
        <f t="shared" si="27"/>
        <v>9.1812962099702106E-5</v>
      </c>
      <c r="AN112" s="20">
        <f t="shared" si="27"/>
        <v>6.4133297938973003E-5</v>
      </c>
      <c r="AR112" s="22">
        <f t="shared" si="16"/>
        <v>49217</v>
      </c>
      <c r="AS112" s="20">
        <f t="shared" si="18"/>
        <v>2.5778880539136959</v>
      </c>
      <c r="AT112" s="20">
        <f t="shared" si="25"/>
        <v>7.3194140140133562E-3</v>
      </c>
      <c r="AU112" s="20">
        <f t="shared" si="19"/>
        <v>7.6774265192099231E-4</v>
      </c>
      <c r="AV112" s="20">
        <f t="shared" si="28"/>
        <v>5.8866098835914251E-7</v>
      </c>
      <c r="AW112" s="20">
        <f t="shared" si="28"/>
        <v>3.2633246997981698E-4</v>
      </c>
      <c r="AX112" s="20">
        <f t="shared" si="28"/>
        <v>1.9231010885967199E-4</v>
      </c>
      <c r="AY112" s="20">
        <f t="shared" si="28"/>
        <v>9.2565152054468997E-5</v>
      </c>
      <c r="AZ112" s="20">
        <f t="shared" si="28"/>
        <v>9.1812962099702106E-5</v>
      </c>
      <c r="BA112" s="20">
        <f t="shared" si="28"/>
        <v>6.4133297938973003E-5</v>
      </c>
      <c r="BB112" s="20">
        <f t="shared" si="26"/>
        <v>8.0871566659343492E-3</v>
      </c>
      <c r="BC112" s="22">
        <f t="shared" si="21"/>
        <v>49217</v>
      </c>
      <c r="BD112" s="20">
        <f t="shared" si="22"/>
        <v>7.3194140140133562E-3</v>
      </c>
      <c r="BE112" s="20">
        <f t="shared" si="23"/>
        <v>7.6774265192099231E-4</v>
      </c>
    </row>
    <row r="113" spans="1:57" ht="15">
      <c r="A113" s="1">
        <v>49309</v>
      </c>
      <c r="B113" s="16">
        <v>2.5105133594216501E-5</v>
      </c>
      <c r="C113">
        <v>-1.56380020788216E-4</v>
      </c>
      <c r="D113">
        <v>2.3699857629622099E-2</v>
      </c>
      <c r="E113">
        <v>-5.3610479558985303E-4</v>
      </c>
      <c r="F113">
        <v>-0.217812870732181</v>
      </c>
      <c r="G113">
        <v>8.6983494063952393E-2</v>
      </c>
      <c r="H113" s="16">
        <v>-1.7514136807505999E-7</v>
      </c>
      <c r="I113" s="16">
        <v>1.03430858100495E-5</v>
      </c>
      <c r="J113">
        <v>1.15586361459918E-4</v>
      </c>
      <c r="K113">
        <v>3.3676590928344201E-3</v>
      </c>
      <c r="L113">
        <v>-1.53958892201711E-3</v>
      </c>
      <c r="M113">
        <v>0</v>
      </c>
      <c r="N113">
        <v>0</v>
      </c>
      <c r="O113">
        <v>-0.107478253535364</v>
      </c>
      <c r="P113">
        <v>0</v>
      </c>
      <c r="Q113">
        <v>-1.05148209006422E-4</v>
      </c>
      <c r="R113">
        <v>0</v>
      </c>
      <c r="S113">
        <v>0</v>
      </c>
      <c r="T113" s="16">
        <v>1.4720639729404101E-5</v>
      </c>
      <c r="U113">
        <v>0</v>
      </c>
      <c r="V113">
        <v>0</v>
      </c>
      <c r="W113">
        <v>0</v>
      </c>
      <c r="X113">
        <v>0</v>
      </c>
      <c r="Y113">
        <v>5.8038047494601798E-4</v>
      </c>
      <c r="Z113">
        <v>3.15175310117155E-4</v>
      </c>
      <c r="AA113">
        <v>1.8672064852065501E-4</v>
      </c>
      <c r="AB113" s="16">
        <v>8.9519734691734202E-5</v>
      </c>
      <c r="AC113" s="16">
        <v>8.9231480870921505E-5</v>
      </c>
      <c r="AD113" s="16">
        <v>6.1100862458474098E-5</v>
      </c>
      <c r="AE113">
        <v>0.35653523111667201</v>
      </c>
      <c r="AF113">
        <v>0.14633252494438101</v>
      </c>
      <c r="AH113" s="20">
        <f t="shared" si="17"/>
        <v>3.9422357630309775E-3</v>
      </c>
      <c r="AI113" s="20">
        <f t="shared" si="24"/>
        <v>5.7463413360991879E-7</v>
      </c>
      <c r="AJ113" s="20">
        <f t="shared" ref="AJ113:AN132" si="29">Z113</f>
        <v>3.15175310117155E-4</v>
      </c>
      <c r="AK113" s="20">
        <f t="shared" si="29"/>
        <v>1.8672064852065501E-4</v>
      </c>
      <c r="AL113" s="20">
        <f t="shared" si="29"/>
        <v>8.9519734691734202E-5</v>
      </c>
      <c r="AM113" s="20">
        <f t="shared" si="29"/>
        <v>8.9231480870921505E-5</v>
      </c>
      <c r="AN113" s="20">
        <f t="shared" si="29"/>
        <v>6.1100862458474098E-5</v>
      </c>
      <c r="AR113" s="22">
        <f t="shared" si="16"/>
        <v>49309</v>
      </c>
      <c r="AS113" s="20">
        <f t="shared" si="18"/>
        <v>2.5853300997775239</v>
      </c>
      <c r="AT113" s="20">
        <f t="shared" si="25"/>
        <v>7.1848743933939779E-3</v>
      </c>
      <c r="AU113" s="20">
        <f t="shared" si="19"/>
        <v>7.4232267079254977E-4</v>
      </c>
      <c r="AV113" s="20">
        <f t="shared" si="28"/>
        <v>5.7463413360991879E-7</v>
      </c>
      <c r="AW113" s="20">
        <f t="shared" si="28"/>
        <v>3.15175310117155E-4</v>
      </c>
      <c r="AX113" s="20">
        <f t="shared" si="28"/>
        <v>1.8672064852065501E-4</v>
      </c>
      <c r="AY113" s="20">
        <f t="shared" si="28"/>
        <v>8.9519734691734202E-5</v>
      </c>
      <c r="AZ113" s="20">
        <f t="shared" si="28"/>
        <v>8.9231480870921505E-5</v>
      </c>
      <c r="BA113" s="20">
        <f t="shared" si="28"/>
        <v>6.1100862458474098E-5</v>
      </c>
      <c r="BB113" s="20">
        <f t="shared" si="26"/>
        <v>7.927197064186528E-3</v>
      </c>
      <c r="BC113" s="22">
        <f t="shared" si="21"/>
        <v>49309</v>
      </c>
      <c r="BD113" s="20">
        <f t="shared" si="22"/>
        <v>7.1848743933939779E-3</v>
      </c>
      <c r="BE113" s="20">
        <f t="shared" si="23"/>
        <v>7.4232267079254977E-4</v>
      </c>
    </row>
    <row r="114" spans="1:57" ht="15">
      <c r="A114" s="1">
        <v>49399</v>
      </c>
      <c r="B114" s="16">
        <v>2.4169840040499901E-5</v>
      </c>
      <c r="C114">
        <v>-1.5246420734804601E-4</v>
      </c>
      <c r="D114">
        <v>2.3459341975407E-2</v>
      </c>
      <c r="E114">
        <v>-5.2348536667690105E-4</v>
      </c>
      <c r="F114">
        <v>-0.215451259414423</v>
      </c>
      <c r="G114">
        <v>8.7110897223463504E-2</v>
      </c>
      <c r="H114" s="16">
        <v>-1.6120749180004099E-7</v>
      </c>
      <c r="I114" s="16">
        <v>3.1674321143704201E-5</v>
      </c>
      <c r="J114">
        <v>1.6893791403571601E-4</v>
      </c>
      <c r="K114">
        <v>3.2502773176235002E-3</v>
      </c>
      <c r="L114">
        <v>-1.4970306965733601E-3</v>
      </c>
      <c r="M114">
        <v>0</v>
      </c>
      <c r="N114">
        <v>0</v>
      </c>
      <c r="O114">
        <v>-0.10639932690688</v>
      </c>
      <c r="P114">
        <v>0</v>
      </c>
      <c r="Q114">
        <v>-1.1330508814522099E-4</v>
      </c>
      <c r="R114">
        <v>0</v>
      </c>
      <c r="S114">
        <v>0</v>
      </c>
      <c r="T114" s="16">
        <v>1.1343656547424499E-5</v>
      </c>
      <c r="U114">
        <v>0</v>
      </c>
      <c r="V114">
        <v>0</v>
      </c>
      <c r="W114">
        <v>0</v>
      </c>
      <c r="X114">
        <v>0</v>
      </c>
      <c r="Y114">
        <v>5.6597924942280997E-4</v>
      </c>
      <c r="Z114">
        <v>3.04293129649302E-4</v>
      </c>
      <c r="AA114">
        <v>1.81169067103859E-4</v>
      </c>
      <c r="AB114" s="16">
        <v>8.6533773946406698E-5</v>
      </c>
      <c r="AC114" s="16">
        <v>8.6654775688366201E-5</v>
      </c>
      <c r="AD114" s="16">
        <v>5.8228449351105301E-5</v>
      </c>
      <c r="AE114">
        <v>0.355015561801796</v>
      </c>
      <c r="AF114">
        <v>0.14815341821283701</v>
      </c>
      <c r="AH114" s="20">
        <f t="shared" si="17"/>
        <v>3.8105967745520821E-3</v>
      </c>
      <c r="AI114" s="20">
        <f t="shared" si="24"/>
        <v>5.6037549447802972E-7</v>
      </c>
      <c r="AJ114" s="20">
        <f t="shared" si="29"/>
        <v>3.04293129649302E-4</v>
      </c>
      <c r="AK114" s="20">
        <f t="shared" si="29"/>
        <v>1.81169067103859E-4</v>
      </c>
      <c r="AL114" s="20">
        <f t="shared" si="29"/>
        <v>8.6533773946406698E-5</v>
      </c>
      <c r="AM114" s="20">
        <f t="shared" si="29"/>
        <v>8.6654775688366201E-5</v>
      </c>
      <c r="AN114" s="20">
        <f t="shared" si="29"/>
        <v>5.8228449351105301E-5</v>
      </c>
      <c r="AR114" s="22">
        <f t="shared" si="16"/>
        <v>49399</v>
      </c>
      <c r="AS114" s="20">
        <f t="shared" si="18"/>
        <v>2.592613672851348</v>
      </c>
      <c r="AT114" s="20">
        <f t="shared" si="25"/>
        <v>7.0532354049150821E-3</v>
      </c>
      <c r="AU114" s="20">
        <f t="shared" si="19"/>
        <v>7.1743957123351725E-4</v>
      </c>
      <c r="AV114" s="20">
        <f t="shared" si="28"/>
        <v>5.6037549447802972E-7</v>
      </c>
      <c r="AW114" s="20">
        <f t="shared" si="28"/>
        <v>3.04293129649302E-4</v>
      </c>
      <c r="AX114" s="20">
        <f t="shared" si="28"/>
        <v>1.81169067103859E-4</v>
      </c>
      <c r="AY114" s="20">
        <f t="shared" si="28"/>
        <v>8.6533773946406698E-5</v>
      </c>
      <c r="AZ114" s="20">
        <f t="shared" si="28"/>
        <v>8.6654775688366201E-5</v>
      </c>
      <c r="BA114" s="20">
        <f t="shared" si="28"/>
        <v>5.8228449351105301E-5</v>
      </c>
      <c r="BB114" s="20">
        <f t="shared" si="26"/>
        <v>7.7706749761485994E-3</v>
      </c>
      <c r="BC114" s="22">
        <f t="shared" si="21"/>
        <v>49399</v>
      </c>
      <c r="BD114" s="20">
        <f t="shared" si="22"/>
        <v>7.0532354049150821E-3</v>
      </c>
      <c r="BE114" s="20">
        <f t="shared" si="23"/>
        <v>7.1743957123351725E-4</v>
      </c>
    </row>
    <row r="115" spans="1:57" ht="15">
      <c r="A115" s="1">
        <v>49490</v>
      </c>
      <c r="B115" s="16">
        <v>2.3266045867664702E-5</v>
      </c>
      <c r="C115">
        <v>-1.4853618637289401E-4</v>
      </c>
      <c r="D115">
        <v>2.3221315578236802E-2</v>
      </c>
      <c r="E115">
        <v>-5.1075742937278703E-4</v>
      </c>
      <c r="F115">
        <v>-0.21311585979627501</v>
      </c>
      <c r="G115">
        <v>8.7228890809498694E-2</v>
      </c>
      <c r="H115" s="16">
        <v>-1.4806125214761299E-7</v>
      </c>
      <c r="I115" s="16">
        <v>5.04707924120495E-5</v>
      </c>
      <c r="J115">
        <v>2.1495103910140699E-4</v>
      </c>
      <c r="K115">
        <v>3.1360568922389402E-3</v>
      </c>
      <c r="L115">
        <v>-1.4569888225568399E-3</v>
      </c>
      <c r="M115">
        <v>0</v>
      </c>
      <c r="N115">
        <v>0</v>
      </c>
      <c r="O115">
        <v>-0.105331274916109</v>
      </c>
      <c r="P115">
        <v>0</v>
      </c>
      <c r="Q115">
        <v>-1.19900734774081E-4</v>
      </c>
      <c r="R115">
        <v>0</v>
      </c>
      <c r="S115">
        <v>0</v>
      </c>
      <c r="T115" s="16">
        <v>8.7413688953930006E-6</v>
      </c>
      <c r="U115">
        <v>0</v>
      </c>
      <c r="V115">
        <v>0</v>
      </c>
      <c r="W115">
        <v>0</v>
      </c>
      <c r="X115">
        <v>0</v>
      </c>
      <c r="Y115">
        <v>5.5141440253869602E-4</v>
      </c>
      <c r="Z115">
        <v>2.9368981999677803E-4</v>
      </c>
      <c r="AA115">
        <v>1.75668491486646E-4</v>
      </c>
      <c r="AB115" s="16">
        <v>8.3609322509836605E-5</v>
      </c>
      <c r="AC115" s="16">
        <v>8.4089481555693597E-5</v>
      </c>
      <c r="AD115" s="16">
        <v>5.5505480678341699E-5</v>
      </c>
      <c r="AE115">
        <v>0.35350922807193502</v>
      </c>
      <c r="AF115">
        <v>0.14993635243432099</v>
      </c>
      <c r="AH115" s="20">
        <f t="shared" si="17"/>
        <v>3.6819571507522493E-3</v>
      </c>
      <c r="AI115" s="20">
        <f t="shared" si="24"/>
        <v>5.4595485399870898E-7</v>
      </c>
      <c r="AJ115" s="20">
        <f t="shared" si="29"/>
        <v>2.9368981999677803E-4</v>
      </c>
      <c r="AK115" s="20">
        <f t="shared" si="29"/>
        <v>1.75668491486646E-4</v>
      </c>
      <c r="AL115" s="20">
        <f t="shared" si="29"/>
        <v>8.3609322509836605E-5</v>
      </c>
      <c r="AM115" s="20">
        <f t="shared" si="29"/>
        <v>8.4089481555693597E-5</v>
      </c>
      <c r="AN115" s="20">
        <f t="shared" si="29"/>
        <v>5.5505480678341699E-5</v>
      </c>
      <c r="AR115" s="22">
        <f t="shared" si="16"/>
        <v>49490</v>
      </c>
      <c r="AS115" s="20">
        <f t="shared" si="18"/>
        <v>2.5997454097372841</v>
      </c>
      <c r="AT115" s="20">
        <f t="shared" si="25"/>
        <v>6.9245957811152493E-3</v>
      </c>
      <c r="AU115" s="20">
        <f t="shared" si="19"/>
        <v>6.9310855108129475E-4</v>
      </c>
      <c r="AV115" s="20">
        <f t="shared" si="28"/>
        <v>5.4595485399870898E-7</v>
      </c>
      <c r="AW115" s="20">
        <f t="shared" si="28"/>
        <v>2.9368981999677803E-4</v>
      </c>
      <c r="AX115" s="20">
        <f t="shared" si="28"/>
        <v>1.75668491486646E-4</v>
      </c>
      <c r="AY115" s="20">
        <f t="shared" si="28"/>
        <v>8.3609322509836605E-5</v>
      </c>
      <c r="AZ115" s="20">
        <f t="shared" si="28"/>
        <v>8.4089481555693597E-5</v>
      </c>
      <c r="BA115" s="20">
        <f t="shared" si="28"/>
        <v>5.5505480678341699E-5</v>
      </c>
      <c r="BB115" s="20">
        <f t="shared" si="26"/>
        <v>7.617704332196544E-3</v>
      </c>
      <c r="BC115" s="22">
        <f t="shared" si="21"/>
        <v>49490</v>
      </c>
      <c r="BD115" s="20">
        <f t="shared" si="22"/>
        <v>6.9245957811152493E-3</v>
      </c>
      <c r="BE115" s="20">
        <f t="shared" si="23"/>
        <v>6.9310855108129475E-4</v>
      </c>
    </row>
    <row r="116" spans="1:57" ht="15">
      <c r="A116" s="1">
        <v>49582</v>
      </c>
      <c r="B116" s="16">
        <v>2.2393112519836199E-5</v>
      </c>
      <c r="C116">
        <v>-1.4461202605398001E-4</v>
      </c>
      <c r="D116">
        <v>2.29857548057044E-2</v>
      </c>
      <c r="E116">
        <v>-4.9798351202667802E-4</v>
      </c>
      <c r="F116">
        <v>-0.21080631920014001</v>
      </c>
      <c r="G116">
        <v>8.7337920828067794E-2</v>
      </c>
      <c r="H116" s="16">
        <v>-1.35780853227629E-7</v>
      </c>
      <c r="I116" s="16">
        <v>6.6923215857883606E-5</v>
      </c>
      <c r="J116">
        <v>2.5437281860884997E-4</v>
      </c>
      <c r="K116">
        <v>3.0250095533812501E-3</v>
      </c>
      <c r="L116">
        <v>-1.41923910694785E-3</v>
      </c>
      <c r="M116">
        <v>0</v>
      </c>
      <c r="N116">
        <v>0</v>
      </c>
      <c r="O116">
        <v>-0.104273994038439</v>
      </c>
      <c r="P116">
        <v>0</v>
      </c>
      <c r="Q116">
        <v>-1.2511389134717201E-4</v>
      </c>
      <c r="R116">
        <v>0</v>
      </c>
      <c r="S116">
        <v>0</v>
      </c>
      <c r="T116" s="16">
        <v>6.7360582667319497E-6</v>
      </c>
      <c r="U116">
        <v>0</v>
      </c>
      <c r="V116">
        <v>0</v>
      </c>
      <c r="W116">
        <v>0</v>
      </c>
      <c r="X116">
        <v>0</v>
      </c>
      <c r="Y116">
        <v>5.3674853732754702E-4</v>
      </c>
      <c r="Z116">
        <v>2.8336774786641401E-4</v>
      </c>
      <c r="AA116">
        <v>1.7023039988739401E-4</v>
      </c>
      <c r="AB116" s="16">
        <v>8.0748177078149297E-5</v>
      </c>
      <c r="AC116" s="16">
        <v>8.1541662289019698E-5</v>
      </c>
      <c r="AD116" s="16">
        <v>5.2922365001428698E-5</v>
      </c>
      <c r="AE116">
        <v>0.35201609684720703</v>
      </c>
      <c r="AF116">
        <v>0.151682919921825</v>
      </c>
      <c r="AH116" s="20">
        <f t="shared" si="17"/>
        <v>3.5563906053355217E-3</v>
      </c>
      <c r="AI116" s="20">
        <f t="shared" si="24"/>
        <v>5.3143419537380894E-7</v>
      </c>
      <c r="AJ116" s="20">
        <f t="shared" si="29"/>
        <v>2.8336774786641401E-4</v>
      </c>
      <c r="AK116" s="20">
        <f t="shared" si="29"/>
        <v>1.7023039988739401E-4</v>
      </c>
      <c r="AL116" s="20">
        <f t="shared" si="29"/>
        <v>8.0748177078149297E-5</v>
      </c>
      <c r="AM116" s="20">
        <f t="shared" si="29"/>
        <v>8.1541662289019698E-5</v>
      </c>
      <c r="AN116" s="20">
        <f t="shared" si="29"/>
        <v>5.2922365001428698E-5</v>
      </c>
      <c r="AR116" s="22">
        <f t="shared" si="16"/>
        <v>49582</v>
      </c>
      <c r="AS116" s="20">
        <f t="shared" si="18"/>
        <v>2.6067316796873001</v>
      </c>
      <c r="AT116" s="20">
        <f t="shared" si="25"/>
        <v>6.7990292356985213E-3</v>
      </c>
      <c r="AU116" s="20">
        <f t="shared" si="19"/>
        <v>6.693417863177795E-4</v>
      </c>
      <c r="AV116" s="20">
        <f t="shared" si="28"/>
        <v>5.3143419537380894E-7</v>
      </c>
      <c r="AW116" s="20">
        <f t="shared" si="28"/>
        <v>2.8336774786641401E-4</v>
      </c>
      <c r="AX116" s="20">
        <f t="shared" si="28"/>
        <v>1.7023039988739401E-4</v>
      </c>
      <c r="AY116" s="20">
        <f t="shared" si="28"/>
        <v>8.0748177078149297E-5</v>
      </c>
      <c r="AZ116" s="20">
        <f t="shared" si="28"/>
        <v>8.1541662289019698E-5</v>
      </c>
      <c r="BA116" s="20">
        <f t="shared" si="28"/>
        <v>5.2922365001428698E-5</v>
      </c>
      <c r="BB116" s="20">
        <f t="shared" si="26"/>
        <v>7.4683710220163008E-3</v>
      </c>
      <c r="BC116" s="22">
        <f t="shared" si="21"/>
        <v>49582</v>
      </c>
      <c r="BD116" s="20">
        <f t="shared" si="22"/>
        <v>6.7990292356985213E-3</v>
      </c>
      <c r="BE116" s="20">
        <f t="shared" si="23"/>
        <v>6.693417863177795E-4</v>
      </c>
    </row>
    <row r="117" spans="1:57" ht="15">
      <c r="A117" s="1">
        <v>49674</v>
      </c>
      <c r="B117" s="16">
        <v>2.1550314910356799E-5</v>
      </c>
      <c r="C117">
        <v>-1.4070473182137199E-4</v>
      </c>
      <c r="D117">
        <v>2.2752635785594499E-2</v>
      </c>
      <c r="E117">
        <v>-4.8521357852715399E-4</v>
      </c>
      <c r="F117">
        <v>-0.20852229399470601</v>
      </c>
      <c r="G117">
        <v>8.7438411334317401E-2</v>
      </c>
      <c r="H117" s="16">
        <v>-1.2441003782726001E-7</v>
      </c>
      <c r="I117" s="16">
        <v>8.1217483205442407E-5</v>
      </c>
      <c r="J117">
        <v>2.8788205430618698E-4</v>
      </c>
      <c r="K117">
        <v>2.9171324347432299E-3</v>
      </c>
      <c r="L117">
        <v>-1.3835790213634299E-3</v>
      </c>
      <c r="M117">
        <v>0</v>
      </c>
      <c r="N117">
        <v>0</v>
      </c>
      <c r="O117">
        <v>-0.10322738053286599</v>
      </c>
      <c r="P117">
        <v>0</v>
      </c>
      <c r="Q117">
        <v>-1.2910499201934601E-4</v>
      </c>
      <c r="R117">
        <v>0</v>
      </c>
      <c r="S117">
        <v>0</v>
      </c>
      <c r="T117" s="16">
        <v>5.1907752096624904E-6</v>
      </c>
      <c r="U117">
        <v>0</v>
      </c>
      <c r="V117">
        <v>0</v>
      </c>
      <c r="W117">
        <v>0</v>
      </c>
      <c r="X117">
        <v>0</v>
      </c>
      <c r="Y117">
        <v>5.2203729634658902E-4</v>
      </c>
      <c r="Z117">
        <v>2.7332796570522701E-4</v>
      </c>
      <c r="AA117">
        <v>1.6486479901267601E-4</v>
      </c>
      <c r="AB117" s="16">
        <v>7.79518871230067E-5</v>
      </c>
      <c r="AC117" s="16">
        <v>7.90168456665796E-5</v>
      </c>
      <c r="AD117" s="16">
        <v>5.0470387225054399E-5</v>
      </c>
      <c r="AE117">
        <v>0.35053603640144898</v>
      </c>
      <c r="AF117">
        <v>0.153394637476678</v>
      </c>
      <c r="AH117" s="20">
        <f t="shared" si="17"/>
        <v>3.4339493581263532E-3</v>
      </c>
      <c r="AI117" s="20">
        <f t="shared" si="24"/>
        <v>5.1686861024414754E-7</v>
      </c>
      <c r="AJ117" s="20">
        <f t="shared" si="29"/>
        <v>2.7332796570522701E-4</v>
      </c>
      <c r="AK117" s="20">
        <f t="shared" si="29"/>
        <v>1.6486479901267601E-4</v>
      </c>
      <c r="AL117" s="20">
        <f t="shared" si="29"/>
        <v>7.79518871230067E-5</v>
      </c>
      <c r="AM117" s="20">
        <f t="shared" si="29"/>
        <v>7.90168456665796E-5</v>
      </c>
      <c r="AN117" s="20">
        <f t="shared" si="29"/>
        <v>5.0470387225054399E-5</v>
      </c>
      <c r="AR117" s="22">
        <f t="shared" si="16"/>
        <v>49674</v>
      </c>
      <c r="AS117" s="20">
        <f t="shared" si="18"/>
        <v>2.6135785499067121</v>
      </c>
      <c r="AT117" s="20">
        <f t="shared" si="25"/>
        <v>6.6765879884893532E-3</v>
      </c>
      <c r="AU117" s="20">
        <f t="shared" si="19"/>
        <v>6.4614875334278793E-4</v>
      </c>
      <c r="AV117" s="20">
        <f t="shared" si="28"/>
        <v>5.1686861024414754E-7</v>
      </c>
      <c r="AW117" s="20">
        <f t="shared" si="28"/>
        <v>2.7332796570522701E-4</v>
      </c>
      <c r="AX117" s="20">
        <f t="shared" si="28"/>
        <v>1.6486479901267601E-4</v>
      </c>
      <c r="AY117" s="20">
        <f t="shared" si="28"/>
        <v>7.79518871230067E-5</v>
      </c>
      <c r="AZ117" s="20">
        <f t="shared" si="28"/>
        <v>7.90168456665796E-5</v>
      </c>
      <c r="BA117" s="20">
        <f t="shared" si="28"/>
        <v>5.0470387225054399E-5</v>
      </c>
      <c r="BB117" s="20">
        <f t="shared" si="26"/>
        <v>7.3227367418321407E-3</v>
      </c>
      <c r="BC117" s="22">
        <f t="shared" si="21"/>
        <v>49674</v>
      </c>
      <c r="BD117" s="20">
        <f t="shared" si="22"/>
        <v>6.6765879884893532E-3</v>
      </c>
      <c r="BE117" s="20">
        <f t="shared" si="23"/>
        <v>6.4614875334278793E-4</v>
      </c>
    </row>
    <row r="118" spans="1:57" ht="15">
      <c r="A118" s="1">
        <v>49765</v>
      </c>
      <c r="B118" s="16">
        <v>2.0736870620652299E-5</v>
      </c>
      <c r="C118">
        <v>-1.36824802865476E-4</v>
      </c>
      <c r="D118">
        <v>2.2521934440944399E-2</v>
      </c>
      <c r="E118">
        <v>-4.7248746055661401E-4</v>
      </c>
      <c r="F118">
        <v>-0.20626344931033899</v>
      </c>
      <c r="G118">
        <v>8.7530765193011201E-2</v>
      </c>
      <c r="H118" s="16">
        <v>-1.1396474874914E-7</v>
      </c>
      <c r="I118" s="16">
        <v>9.3532626643799607E-5</v>
      </c>
      <c r="J118">
        <v>3.1609511421670702E-4</v>
      </c>
      <c r="K118">
        <v>2.81241034609802E-3</v>
      </c>
      <c r="L118">
        <v>-1.34982621680102E-3</v>
      </c>
      <c r="M118">
        <v>0</v>
      </c>
      <c r="N118">
        <v>0</v>
      </c>
      <c r="O118">
        <v>-0.102191330640744</v>
      </c>
      <c r="P118">
        <v>0</v>
      </c>
      <c r="Q118">
        <v>-1.3201813923169301E-4</v>
      </c>
      <c r="R118">
        <v>0</v>
      </c>
      <c r="S118">
        <v>0</v>
      </c>
      <c r="T118" s="16">
        <v>3.99998723032979E-6</v>
      </c>
      <c r="U118">
        <v>0</v>
      </c>
      <c r="V118">
        <v>0</v>
      </c>
      <c r="W118">
        <v>0</v>
      </c>
      <c r="X118">
        <v>0</v>
      </c>
      <c r="Y118">
        <v>5.0733014991255401E-4</v>
      </c>
      <c r="Z118">
        <v>2.63570395109269E-4</v>
      </c>
      <c r="AA118">
        <v>1.5958037791197199E-4</v>
      </c>
      <c r="AB118" s="16">
        <v>7.5221761952626296E-5</v>
      </c>
      <c r="AC118" s="16">
        <v>7.6520052361139695E-5</v>
      </c>
      <c r="AD118" s="16">
        <v>4.8141608277596497E-5</v>
      </c>
      <c r="AE118">
        <v>0.34906891634824899</v>
      </c>
      <c r="AF118">
        <v>0.15507294148828701</v>
      </c>
      <c r="AH118" s="20">
        <f t="shared" si="17"/>
        <v>3.3146671945114485E-3</v>
      </c>
      <c r="AI118" s="20">
        <f t="shared" si="24"/>
        <v>5.0230707912134064E-7</v>
      </c>
      <c r="AJ118" s="20">
        <f t="shared" si="29"/>
        <v>2.63570395109269E-4</v>
      </c>
      <c r="AK118" s="20">
        <f t="shared" si="29"/>
        <v>1.5958037791197199E-4</v>
      </c>
      <c r="AL118" s="20">
        <f t="shared" si="29"/>
        <v>7.5221761952626296E-5</v>
      </c>
      <c r="AM118" s="20">
        <f t="shared" si="29"/>
        <v>7.6520052361139695E-5</v>
      </c>
      <c r="AN118" s="20">
        <f t="shared" si="29"/>
        <v>4.8141608277596497E-5</v>
      </c>
      <c r="AR118" s="22">
        <f t="shared" si="16"/>
        <v>49765</v>
      </c>
      <c r="AS118" s="20">
        <f t="shared" si="18"/>
        <v>2.6202917659531479</v>
      </c>
      <c r="AT118" s="20">
        <f t="shared" si="25"/>
        <v>6.5573058248744485E-3</v>
      </c>
      <c r="AU118" s="20">
        <f t="shared" si="19"/>
        <v>6.2353650269172478E-4</v>
      </c>
      <c r="AV118" s="20">
        <f t="shared" si="28"/>
        <v>5.0230707912134064E-7</v>
      </c>
      <c r="AW118" s="20">
        <f t="shared" si="28"/>
        <v>2.63570395109269E-4</v>
      </c>
      <c r="AX118" s="20">
        <f t="shared" si="28"/>
        <v>1.5958037791197199E-4</v>
      </c>
      <c r="AY118" s="20">
        <f t="shared" si="28"/>
        <v>7.5221761952626296E-5</v>
      </c>
      <c r="AZ118" s="20">
        <f t="shared" si="28"/>
        <v>7.6520052361139695E-5</v>
      </c>
      <c r="BA118" s="20">
        <f t="shared" si="28"/>
        <v>4.8141608277596497E-5</v>
      </c>
      <c r="BB118" s="20">
        <f t="shared" si="26"/>
        <v>7.1808423275661736E-3</v>
      </c>
      <c r="BC118" s="22">
        <f t="shared" si="21"/>
        <v>49765</v>
      </c>
      <c r="BD118" s="20">
        <f t="shared" si="22"/>
        <v>6.5573058248744485E-3</v>
      </c>
      <c r="BE118" s="20">
        <f t="shared" si="23"/>
        <v>6.2353650269172478E-4</v>
      </c>
    </row>
    <row r="119" spans="1:57" ht="15">
      <c r="A119" s="1">
        <v>49856</v>
      </c>
      <c r="B119" s="16">
        <v>1.99519620158739E-5</v>
      </c>
      <c r="C119">
        <v>-1.3298070096201501E-4</v>
      </c>
      <c r="D119">
        <v>2.22936265284801E-2</v>
      </c>
      <c r="E119">
        <v>-4.59836888633269E-4</v>
      </c>
      <c r="F119">
        <v>-0.204029458741217</v>
      </c>
      <c r="G119">
        <v>8.7615364894300093E-2</v>
      </c>
      <c r="H119" s="16">
        <v>-1.04438635517567E-7</v>
      </c>
      <c r="I119">
        <v>1.04039471549022E-4</v>
      </c>
      <c r="J119">
        <v>3.3957131984063601E-4</v>
      </c>
      <c r="K119">
        <v>2.7108177515611201E-3</v>
      </c>
      <c r="L119">
        <v>-1.31781702423783E-3</v>
      </c>
      <c r="M119">
        <v>0</v>
      </c>
      <c r="N119">
        <v>0</v>
      </c>
      <c r="O119">
        <v>-0.101165740754227</v>
      </c>
      <c r="P119">
        <v>0</v>
      </c>
      <c r="Q119">
        <v>-1.3398283202903301E-4</v>
      </c>
      <c r="R119">
        <v>0</v>
      </c>
      <c r="S119">
        <v>0</v>
      </c>
      <c r="T119" s="16">
        <v>3.0823716246075601E-6</v>
      </c>
      <c r="U119">
        <v>0</v>
      </c>
      <c r="V119">
        <v>0</v>
      </c>
      <c r="W119">
        <v>0</v>
      </c>
      <c r="X119">
        <v>0</v>
      </c>
      <c r="Y119">
        <v>4.9267107113948295E-4</v>
      </c>
      <c r="Z119">
        <v>2.5409398582976103E-4</v>
      </c>
      <c r="AA119">
        <v>1.5438464120443E-4</v>
      </c>
      <c r="AB119" s="16">
        <v>7.2558876973438603E-5</v>
      </c>
      <c r="AC119" s="16">
        <v>7.4055819987428606E-5</v>
      </c>
      <c r="AD119" s="16">
        <v>4.5928775271875097E-5</v>
      </c>
      <c r="AE119">
        <v>0.347614607626689</v>
      </c>
      <c r="AF119">
        <v>0.156719185860421</v>
      </c>
      <c r="AH119" s="20">
        <f t="shared" si="17"/>
        <v>3.1985621119892081E-3</v>
      </c>
      <c r="AI119" s="20">
        <f t="shared" si="24"/>
        <v>4.8779313974206228E-7</v>
      </c>
      <c r="AJ119" s="20">
        <f t="shared" si="29"/>
        <v>2.5409398582976103E-4</v>
      </c>
      <c r="AK119" s="20">
        <f t="shared" si="29"/>
        <v>1.5438464120443E-4</v>
      </c>
      <c r="AL119" s="20">
        <f t="shared" si="29"/>
        <v>7.2558876973438603E-5</v>
      </c>
      <c r="AM119" s="20">
        <f t="shared" si="29"/>
        <v>7.4055819987428606E-5</v>
      </c>
      <c r="AN119" s="20">
        <f t="shared" si="29"/>
        <v>4.5928775271875097E-5</v>
      </c>
      <c r="AR119" s="22">
        <f t="shared" si="16"/>
        <v>49856</v>
      </c>
      <c r="AS119" s="20">
        <f t="shared" si="18"/>
        <v>2.626876743441684</v>
      </c>
      <c r="AT119" s="20">
        <f t="shared" si="25"/>
        <v>6.4412007423522086E-3</v>
      </c>
      <c r="AU119" s="20">
        <f t="shared" si="19"/>
        <v>6.0150989240667532E-4</v>
      </c>
      <c r="AV119" s="20">
        <f t="shared" si="28"/>
        <v>4.8779313974206228E-7</v>
      </c>
      <c r="AW119" s="20">
        <f t="shared" si="28"/>
        <v>2.5409398582976103E-4</v>
      </c>
      <c r="AX119" s="20">
        <f t="shared" si="28"/>
        <v>1.5438464120443E-4</v>
      </c>
      <c r="AY119" s="20">
        <f t="shared" si="28"/>
        <v>7.2558876973438603E-5</v>
      </c>
      <c r="AZ119" s="20">
        <f t="shared" si="28"/>
        <v>7.4055819987428606E-5</v>
      </c>
      <c r="BA119" s="20">
        <f t="shared" si="28"/>
        <v>4.5928775271875097E-5</v>
      </c>
      <c r="BB119" s="20">
        <f t="shared" si="26"/>
        <v>7.0427106347588841E-3</v>
      </c>
      <c r="BC119" s="22">
        <f t="shared" si="21"/>
        <v>49856</v>
      </c>
      <c r="BD119" s="20">
        <f t="shared" si="22"/>
        <v>6.4412007423522086E-3</v>
      </c>
      <c r="BE119" s="20">
        <f t="shared" si="23"/>
        <v>6.0150989240667532E-4</v>
      </c>
    </row>
    <row r="120" spans="1:57" ht="15">
      <c r="A120" s="1">
        <v>49948</v>
      </c>
      <c r="B120" s="16">
        <v>1.9194753986262402E-5</v>
      </c>
      <c r="C120">
        <v>-1.2917924201438701E-4</v>
      </c>
      <c r="D120">
        <v>2.2067687678006799E-2</v>
      </c>
      <c r="E120">
        <v>-4.4728717426556399E-4</v>
      </c>
      <c r="F120">
        <v>-0.20182000403679001</v>
      </c>
      <c r="G120">
        <v>8.7692573405795393E-2</v>
      </c>
      <c r="H120" s="16">
        <v>-9.5807761724131497E-8</v>
      </c>
      <c r="I120">
        <v>1.12899804993737E-4</v>
      </c>
      <c r="J120">
        <v>3.58817901080499E-4</v>
      </c>
      <c r="K120">
        <v>2.6123204802663801E-3</v>
      </c>
      <c r="L120">
        <v>-1.28740496356805E-3</v>
      </c>
      <c r="M120">
        <v>0</v>
      </c>
      <c r="N120">
        <v>0</v>
      </c>
      <c r="O120">
        <v>-0.10015050755829399</v>
      </c>
      <c r="P120">
        <v>0</v>
      </c>
      <c r="Q120">
        <v>-1.35115481170178E-4</v>
      </c>
      <c r="R120">
        <v>0</v>
      </c>
      <c r="S120">
        <v>0</v>
      </c>
      <c r="T120" s="16">
        <v>2.3752612543503902E-6</v>
      </c>
      <c r="U120">
        <v>0</v>
      </c>
      <c r="V120">
        <v>0</v>
      </c>
      <c r="W120">
        <v>0</v>
      </c>
      <c r="X120">
        <v>0</v>
      </c>
      <c r="Y120">
        <v>4.7809911691842899E-4</v>
      </c>
      <c r="Z120">
        <v>2.4489685463979701E-4</v>
      </c>
      <c r="AA120">
        <v>1.49284026185192E-4</v>
      </c>
      <c r="AB120" s="16">
        <v>6.9964079574269506E-5</v>
      </c>
      <c r="AC120" s="16">
        <v>7.1628225084552301E-5</v>
      </c>
      <c r="AD120" s="16">
        <v>4.3825241036188297E-5</v>
      </c>
      <c r="AE120">
        <v>0.34617298248842399</v>
      </c>
      <c r="AF120">
        <v>0.15833464202834599</v>
      </c>
      <c r="AH120" s="20">
        <f t="shared" si="17"/>
        <v>3.0856386060156248E-3</v>
      </c>
      <c r="AI120" s="20">
        <f t="shared" si="24"/>
        <v>4.7336546229547427E-7</v>
      </c>
      <c r="AJ120" s="20">
        <f t="shared" si="29"/>
        <v>2.4489685463979701E-4</v>
      </c>
      <c r="AK120" s="20">
        <f t="shared" si="29"/>
        <v>1.49284026185192E-4</v>
      </c>
      <c r="AL120" s="20">
        <f t="shared" si="29"/>
        <v>6.9964079574269506E-5</v>
      </c>
      <c r="AM120" s="20">
        <f t="shared" si="29"/>
        <v>7.1628225084552301E-5</v>
      </c>
      <c r="AN120" s="20">
        <f t="shared" si="29"/>
        <v>4.3825241036188297E-5</v>
      </c>
      <c r="AR120" s="22">
        <f t="shared" si="16"/>
        <v>49948</v>
      </c>
      <c r="AS120" s="20">
        <f t="shared" si="18"/>
        <v>2.6333385681133841</v>
      </c>
      <c r="AT120" s="20">
        <f t="shared" si="25"/>
        <v>6.3282772363786252E-3</v>
      </c>
      <c r="AU120" s="20">
        <f t="shared" si="19"/>
        <v>5.8007179198229456E-4</v>
      </c>
      <c r="AV120" s="20">
        <f t="shared" si="28"/>
        <v>4.7336546229547427E-7</v>
      </c>
      <c r="AW120" s="20">
        <f t="shared" si="28"/>
        <v>2.4489685463979701E-4</v>
      </c>
      <c r="AX120" s="20">
        <f t="shared" si="28"/>
        <v>1.49284026185192E-4</v>
      </c>
      <c r="AY120" s="20">
        <f t="shared" si="28"/>
        <v>6.9964079574269506E-5</v>
      </c>
      <c r="AZ120" s="20">
        <f t="shared" si="28"/>
        <v>7.1628225084552301E-5</v>
      </c>
      <c r="BA120" s="20">
        <f t="shared" si="28"/>
        <v>4.3825241036188297E-5</v>
      </c>
      <c r="BB120" s="20">
        <f t="shared" si="26"/>
        <v>6.9083490283609198E-3</v>
      </c>
      <c r="BC120" s="22">
        <f t="shared" si="21"/>
        <v>49948</v>
      </c>
      <c r="BD120" s="20">
        <f t="shared" si="22"/>
        <v>6.3282772363786252E-3</v>
      </c>
      <c r="BE120" s="20">
        <f t="shared" si="23"/>
        <v>5.8007179198229456E-4</v>
      </c>
    </row>
    <row r="121" spans="1:57" ht="15">
      <c r="A121" s="1">
        <v>50040</v>
      </c>
      <c r="B121" s="16">
        <v>1.8464406936757801E-5</v>
      </c>
      <c r="C121">
        <v>-1.25425919939026E-4</v>
      </c>
      <c r="D121">
        <v>2.18440934323549E-2</v>
      </c>
      <c r="E121">
        <v>-4.3485858982616999E-4</v>
      </c>
      <c r="F121">
        <v>-0.199634774785106</v>
      </c>
      <c r="G121">
        <v>8.7762735048335594E-2</v>
      </c>
      <c r="H121" s="16">
        <v>-8.8034868284125798E-8</v>
      </c>
      <c r="I121">
        <v>1.20265930503293E-4</v>
      </c>
      <c r="J121">
        <v>3.7429455079784901E-4</v>
      </c>
      <c r="K121">
        <v>2.5168772018524499E-3</v>
      </c>
      <c r="L121">
        <v>-1.2584592823383599E-3</v>
      </c>
      <c r="M121">
        <v>0</v>
      </c>
      <c r="N121">
        <v>0</v>
      </c>
      <c r="O121">
        <v>-9.9145528148980505E-2</v>
      </c>
      <c r="P121">
        <v>0</v>
      </c>
      <c r="Q121">
        <v>-1.3552074058509301E-4</v>
      </c>
      <c r="R121">
        <v>0</v>
      </c>
      <c r="S121">
        <v>0</v>
      </c>
      <c r="T121" s="16">
        <v>1.83036528156321E-6</v>
      </c>
      <c r="U121">
        <v>0</v>
      </c>
      <c r="V121">
        <v>0</v>
      </c>
      <c r="W121">
        <v>0</v>
      </c>
      <c r="X121">
        <v>0</v>
      </c>
      <c r="Y121">
        <v>4.6364892718475599E-4</v>
      </c>
      <c r="Z121">
        <v>2.35976405171811E-4</v>
      </c>
      <c r="AA121">
        <v>1.4428400563204399E-4</v>
      </c>
      <c r="AB121" s="16">
        <v>6.7437996520425204E-5</v>
      </c>
      <c r="AC121" s="16">
        <v>6.9240902744738196E-5</v>
      </c>
      <c r="AD121" s="16">
        <v>4.1824892327291198E-5</v>
      </c>
      <c r="AE121">
        <v>0.34474391448326902</v>
      </c>
      <c r="AF121">
        <v>0.15992050049773399</v>
      </c>
      <c r="AH121" s="20">
        <f t="shared" si="17"/>
        <v>2.9758896397653585E-3</v>
      </c>
      <c r="AI121" s="20">
        <f t="shared" si="24"/>
        <v>4.5905834374728318E-7</v>
      </c>
      <c r="AJ121" s="20">
        <f t="shared" si="29"/>
        <v>2.35976405171811E-4</v>
      </c>
      <c r="AK121" s="20">
        <f t="shared" si="29"/>
        <v>1.4428400563204399E-4</v>
      </c>
      <c r="AL121" s="20">
        <f t="shared" si="29"/>
        <v>6.7437996520425204E-5</v>
      </c>
      <c r="AM121" s="20">
        <f t="shared" si="29"/>
        <v>6.9240902744738196E-5</v>
      </c>
      <c r="AN121" s="20">
        <f t="shared" si="29"/>
        <v>4.1824892327291198E-5</v>
      </c>
      <c r="AR121" s="22">
        <f t="shared" si="16"/>
        <v>50040</v>
      </c>
      <c r="AS121" s="20">
        <f t="shared" si="18"/>
        <v>2.6396820019909359</v>
      </c>
      <c r="AT121" s="20">
        <f t="shared" si="25"/>
        <v>6.2185282701283581E-3</v>
      </c>
      <c r="AU121" s="20">
        <f t="shared" si="19"/>
        <v>5.592232607400569E-4</v>
      </c>
      <c r="AV121" s="20">
        <f t="shared" si="28"/>
        <v>4.5905834374728318E-7</v>
      </c>
      <c r="AW121" s="20">
        <f t="shared" si="28"/>
        <v>2.35976405171811E-4</v>
      </c>
      <c r="AX121" s="20">
        <f t="shared" si="28"/>
        <v>1.4428400563204399E-4</v>
      </c>
      <c r="AY121" s="20">
        <f t="shared" si="28"/>
        <v>6.7437996520425204E-5</v>
      </c>
      <c r="AZ121" s="20">
        <f t="shared" si="28"/>
        <v>6.9240902744738196E-5</v>
      </c>
      <c r="BA121" s="20">
        <f t="shared" si="28"/>
        <v>4.1824892327291198E-5</v>
      </c>
      <c r="BB121" s="20">
        <f t="shared" si="26"/>
        <v>6.7777515308684155E-3</v>
      </c>
      <c r="BC121" s="22">
        <f t="shared" si="21"/>
        <v>50040</v>
      </c>
      <c r="BD121" s="20">
        <f t="shared" si="22"/>
        <v>6.2185282701283581E-3</v>
      </c>
      <c r="BE121" s="20">
        <f t="shared" si="23"/>
        <v>5.592232607400569E-4</v>
      </c>
    </row>
    <row r="122" spans="1:57" ht="15">
      <c r="A122" s="1">
        <v>50130</v>
      </c>
      <c r="B122" s="16">
        <v>1.77600859796456E-5</v>
      </c>
      <c r="C122">
        <v>-1.21725173451991E-4</v>
      </c>
      <c r="D122">
        <v>2.1622819286615198E-2</v>
      </c>
      <c r="E122">
        <v>-4.2256748854496701E-4</v>
      </c>
      <c r="F122">
        <v>-0.19747346809112401</v>
      </c>
      <c r="G122">
        <v>8.7826176380989496E-2</v>
      </c>
      <c r="H122" s="16">
        <v>-8.1073059376990294E-8</v>
      </c>
      <c r="I122">
        <v>1.2628050518603801E-4</v>
      </c>
      <c r="J122">
        <v>3.8641760302660002E-4</v>
      </c>
      <c r="K122">
        <v>2.4244406945594901E-3</v>
      </c>
      <c r="L122">
        <v>-1.23086353970292E-3</v>
      </c>
      <c r="M122">
        <v>0</v>
      </c>
      <c r="N122">
        <v>0</v>
      </c>
      <c r="O122">
        <v>-9.8150700132848503E-2</v>
      </c>
      <c r="P122">
        <v>0</v>
      </c>
      <c r="Q122">
        <v>-1.3529268121370501E-4</v>
      </c>
      <c r="R122">
        <v>0</v>
      </c>
      <c r="S122">
        <v>0</v>
      </c>
      <c r="T122" s="16">
        <v>1.4104709400442E-6</v>
      </c>
      <c r="U122">
        <v>0</v>
      </c>
      <c r="V122">
        <v>0</v>
      </c>
      <c r="W122">
        <v>0</v>
      </c>
      <c r="X122">
        <v>0</v>
      </c>
      <c r="Y122">
        <v>4.49351157083555E-4</v>
      </c>
      <c r="Z122">
        <v>2.2732943314451799E-4</v>
      </c>
      <c r="AA122">
        <v>1.39389178288595E-4</v>
      </c>
      <c r="AB122" s="16">
        <v>6.4981040392986204E-5</v>
      </c>
      <c r="AC122" s="16">
        <v>6.68970657535794E-5</v>
      </c>
      <c r="AD122" s="16">
        <v>3.9922087524679698E-5</v>
      </c>
      <c r="AE122">
        <v>0.34332727844637001</v>
      </c>
      <c r="AF122">
        <v>0.161477873464099</v>
      </c>
      <c r="AH122" s="20">
        <f t="shared" si="17"/>
        <v>2.8692983400722097E-3</v>
      </c>
      <c r="AI122" s="20">
        <f t="shared" si="24"/>
        <v>4.4490213572629209E-7</v>
      </c>
      <c r="AJ122" s="20">
        <f t="shared" si="29"/>
        <v>2.2732943314451799E-4</v>
      </c>
      <c r="AK122" s="20">
        <f t="shared" si="29"/>
        <v>1.39389178288595E-4</v>
      </c>
      <c r="AL122" s="20">
        <f t="shared" si="29"/>
        <v>6.4981040392986204E-5</v>
      </c>
      <c r="AM122" s="20">
        <f t="shared" si="29"/>
        <v>6.68970657535794E-5</v>
      </c>
      <c r="AN122" s="20">
        <f t="shared" si="29"/>
        <v>3.9922087524679698E-5</v>
      </c>
      <c r="AR122" s="22">
        <f t="shared" si="16"/>
        <v>50130</v>
      </c>
      <c r="AS122" s="20">
        <f t="shared" si="18"/>
        <v>2.6459114938563961</v>
      </c>
      <c r="AT122" s="20">
        <f t="shared" si="25"/>
        <v>6.1119369704352097E-3</v>
      </c>
      <c r="AU122" s="20">
        <f t="shared" si="19"/>
        <v>5.3896370724008458E-4</v>
      </c>
      <c r="AV122" s="20">
        <f t="shared" si="28"/>
        <v>4.4490213572629209E-7</v>
      </c>
      <c r="AW122" s="20">
        <f t="shared" si="28"/>
        <v>2.2732943314451799E-4</v>
      </c>
      <c r="AX122" s="20">
        <f t="shared" si="28"/>
        <v>1.39389178288595E-4</v>
      </c>
      <c r="AY122" s="20">
        <f t="shared" si="28"/>
        <v>6.4981040392986204E-5</v>
      </c>
      <c r="AZ122" s="20">
        <f t="shared" si="28"/>
        <v>6.68970657535794E-5</v>
      </c>
      <c r="BA122" s="20">
        <f t="shared" si="28"/>
        <v>3.9922087524679698E-5</v>
      </c>
      <c r="BB122" s="20">
        <f t="shared" si="26"/>
        <v>6.6509006776752939E-3</v>
      </c>
      <c r="BC122" s="22">
        <f t="shared" si="21"/>
        <v>50130</v>
      </c>
      <c r="BD122" s="20">
        <f t="shared" si="22"/>
        <v>6.1119369704352097E-3</v>
      </c>
      <c r="BE122" s="20">
        <f t="shared" si="23"/>
        <v>5.3896370724008458E-4</v>
      </c>
    </row>
    <row r="123" spans="1:57" ht="15">
      <c r="A123" s="1">
        <v>50221</v>
      </c>
      <c r="B123" s="16">
        <v>1.7080967862348398E-5</v>
      </c>
      <c r="C123">
        <v>-1.18080602118375E-4</v>
      </c>
      <c r="D123">
        <v>2.1403840726064102E-2</v>
      </c>
      <c r="E123">
        <v>-4.1042720380080001E-4</v>
      </c>
      <c r="F123">
        <v>-0.19533578825303699</v>
      </c>
      <c r="G123">
        <v>8.7883207086503198E-2</v>
      </c>
      <c r="H123" s="16">
        <v>-7.4868733435096093E-8</v>
      </c>
      <c r="I123">
        <v>1.31076584120037E-4</v>
      </c>
      <c r="J123">
        <v>3.9556386426386998E-4</v>
      </c>
      <c r="K123">
        <v>2.3349589330701102E-3</v>
      </c>
      <c r="L123">
        <v>-1.20451424853174E-3</v>
      </c>
      <c r="M123">
        <v>0</v>
      </c>
      <c r="N123">
        <v>0</v>
      </c>
      <c r="O123">
        <v>-9.7165921708586206E-2</v>
      </c>
      <c r="P123">
        <v>0</v>
      </c>
      <c r="Q123">
        <v>-1.34515829219861E-4</v>
      </c>
      <c r="R123">
        <v>0</v>
      </c>
      <c r="S123">
        <v>0</v>
      </c>
      <c r="T123" s="16">
        <v>1.0869023903126099E-6</v>
      </c>
      <c r="U123">
        <v>0</v>
      </c>
      <c r="V123">
        <v>0</v>
      </c>
      <c r="W123">
        <v>0</v>
      </c>
      <c r="X123">
        <v>0</v>
      </c>
      <c r="Y123">
        <v>4.3523285269131401E-4</v>
      </c>
      <c r="Z123">
        <v>2.1895221644640999E-4</v>
      </c>
      <c r="AA123">
        <v>1.3460334962189701E-4</v>
      </c>
      <c r="AB123" s="16">
        <v>6.2593418470591094E-5</v>
      </c>
      <c r="AC123" s="16">
        <v>6.4599523152963898E-5</v>
      </c>
      <c r="AD123" s="16">
        <v>3.81116013858928E-5</v>
      </c>
      <c r="AE123">
        <v>0.34192295048467403</v>
      </c>
      <c r="AF123">
        <v>0.16300779817368599</v>
      </c>
      <c r="AH123" s="20">
        <f t="shared" si="17"/>
        <v>2.7658394572345111E-3</v>
      </c>
      <c r="AI123" s="20">
        <f t="shared" si="24"/>
        <v>4.309236165260535E-7</v>
      </c>
      <c r="AJ123" s="20">
        <f t="shared" si="29"/>
        <v>2.1895221644640999E-4</v>
      </c>
      <c r="AK123" s="20">
        <f t="shared" si="29"/>
        <v>1.3460334962189701E-4</v>
      </c>
      <c r="AL123" s="20">
        <f t="shared" si="29"/>
        <v>6.2593418470591094E-5</v>
      </c>
      <c r="AM123" s="20">
        <f t="shared" si="29"/>
        <v>6.4599523152963898E-5</v>
      </c>
      <c r="AN123" s="20">
        <f t="shared" si="29"/>
        <v>3.81116013858928E-5</v>
      </c>
      <c r="AR123" s="22">
        <f t="shared" si="16"/>
        <v>50221</v>
      </c>
      <c r="AS123" s="20">
        <f t="shared" si="18"/>
        <v>2.6520311926947437</v>
      </c>
      <c r="AT123" s="20">
        <f t="shared" si="25"/>
        <v>6.0084780875975111E-3</v>
      </c>
      <c r="AU123" s="20">
        <f t="shared" si="19"/>
        <v>5.1929103269428083E-4</v>
      </c>
      <c r="AV123" s="20">
        <f t="shared" si="28"/>
        <v>4.309236165260535E-7</v>
      </c>
      <c r="AW123" s="20">
        <f t="shared" si="28"/>
        <v>2.1895221644640999E-4</v>
      </c>
      <c r="AX123" s="20">
        <f t="shared" si="28"/>
        <v>1.3460334962189701E-4</v>
      </c>
      <c r="AY123" s="20">
        <f t="shared" si="28"/>
        <v>6.2593418470591094E-5</v>
      </c>
      <c r="AZ123" s="20">
        <f t="shared" si="28"/>
        <v>6.4599523152963898E-5</v>
      </c>
      <c r="BA123" s="20">
        <f t="shared" si="28"/>
        <v>3.81116013858928E-5</v>
      </c>
      <c r="BB123" s="20">
        <f t="shared" si="26"/>
        <v>6.5277691202917923E-3</v>
      </c>
      <c r="BC123" s="22">
        <f t="shared" si="21"/>
        <v>50221</v>
      </c>
      <c r="BD123" s="20">
        <f t="shared" si="22"/>
        <v>6.0084780875975111E-3</v>
      </c>
      <c r="BE123" s="20">
        <f t="shared" si="23"/>
        <v>5.1929103269428083E-4</v>
      </c>
    </row>
    <row r="124" spans="1:57" ht="15">
      <c r="A124" s="1">
        <v>50313</v>
      </c>
      <c r="B124" s="16">
        <v>1.6426246185474701E-5</v>
      </c>
      <c r="C124">
        <v>-1.1449514132344501E-4</v>
      </c>
      <c r="D124">
        <v>2.1187133262778799E-2</v>
      </c>
      <c r="E124">
        <v>-3.9844876127403901E-4</v>
      </c>
      <c r="F124">
        <v>-0.19322144643934</v>
      </c>
      <c r="G124">
        <v>8.7934120845911595E-2</v>
      </c>
      <c r="H124" s="16">
        <v>-6.9364070043320601E-8</v>
      </c>
      <c r="I124">
        <v>1.3477781226622901E-4</v>
      </c>
      <c r="J124">
        <v>4.0207412292936302E-4</v>
      </c>
      <c r="K124">
        <v>2.2483760191427302E-3</v>
      </c>
      <c r="L124">
        <v>-1.17931958555361E-3</v>
      </c>
      <c r="M124">
        <v>0</v>
      </c>
      <c r="N124">
        <v>0</v>
      </c>
      <c r="O124">
        <v>-9.6191091734809595E-2</v>
      </c>
      <c r="P124">
        <v>0</v>
      </c>
      <c r="Q124">
        <v>-1.3326608750974199E-4</v>
      </c>
      <c r="R124">
        <v>0</v>
      </c>
      <c r="S124">
        <v>0</v>
      </c>
      <c r="T124" s="16">
        <v>8.3756193092199198E-7</v>
      </c>
      <c r="U124">
        <v>0</v>
      </c>
      <c r="V124">
        <v>0</v>
      </c>
      <c r="W124">
        <v>0</v>
      </c>
      <c r="X124">
        <v>0</v>
      </c>
      <c r="Y124">
        <v>4.2131777795439903E-4</v>
      </c>
      <c r="Z124">
        <v>2.10840595182837E-4</v>
      </c>
      <c r="AA124">
        <v>1.29929604120171E-4</v>
      </c>
      <c r="AB124" s="16">
        <v>6.0275141255949898E-5</v>
      </c>
      <c r="AC124" s="16">
        <v>6.2350698915025705E-5</v>
      </c>
      <c r="AD124" s="16">
        <v>3.6388576662993403E-5</v>
      </c>
      <c r="AE124">
        <v>0.340530807963768</v>
      </c>
      <c r="AF124">
        <v>0.16451124076550799</v>
      </c>
      <c r="AH124" s="20">
        <f t="shared" si="17"/>
        <v>2.6654806193175851E-3</v>
      </c>
      <c r="AI124" s="20">
        <f t="shared" si="24"/>
        <v>4.1714631480633568E-7</v>
      </c>
      <c r="AJ124" s="20">
        <f t="shared" si="29"/>
        <v>2.10840595182837E-4</v>
      </c>
      <c r="AK124" s="20">
        <f t="shared" si="29"/>
        <v>1.29929604120171E-4</v>
      </c>
      <c r="AL124" s="20">
        <f t="shared" si="29"/>
        <v>6.0275141255949898E-5</v>
      </c>
      <c r="AM124" s="20">
        <f t="shared" si="29"/>
        <v>6.2350698915025705E-5</v>
      </c>
      <c r="AN124" s="20">
        <f t="shared" si="29"/>
        <v>3.6388576662993403E-5</v>
      </c>
      <c r="AR124" s="22">
        <f t="shared" si="16"/>
        <v>50313</v>
      </c>
      <c r="AS124" s="20">
        <f t="shared" si="18"/>
        <v>2.6580449630620322</v>
      </c>
      <c r="AT124" s="20">
        <f t="shared" si="25"/>
        <v>5.9081192496805851E-3</v>
      </c>
      <c r="AU124" s="20">
        <f t="shared" si="19"/>
        <v>5.0020176245178338E-4</v>
      </c>
      <c r="AV124" s="20">
        <f t="shared" si="28"/>
        <v>4.1714631480633568E-7</v>
      </c>
      <c r="AW124" s="20">
        <f t="shared" si="28"/>
        <v>2.10840595182837E-4</v>
      </c>
      <c r="AX124" s="20">
        <f t="shared" si="28"/>
        <v>1.29929604120171E-4</v>
      </c>
      <c r="AY124" s="20">
        <f t="shared" si="28"/>
        <v>6.0275141255949898E-5</v>
      </c>
      <c r="AZ124" s="20">
        <f t="shared" si="28"/>
        <v>6.2350698915025705E-5</v>
      </c>
      <c r="BA124" s="20">
        <f t="shared" si="28"/>
        <v>3.6388576662993403E-5</v>
      </c>
      <c r="BB124" s="20">
        <f t="shared" si="26"/>
        <v>6.4083210121323687E-3</v>
      </c>
      <c r="BC124" s="22">
        <f t="shared" si="21"/>
        <v>50313</v>
      </c>
      <c r="BD124" s="20">
        <f t="shared" si="22"/>
        <v>5.9081192496805851E-3</v>
      </c>
      <c r="BE124" s="20">
        <f t="shared" si="23"/>
        <v>5.0020176245178338E-4</v>
      </c>
    </row>
    <row r="125" spans="1:57" ht="15">
      <c r="A125" s="1">
        <v>50405</v>
      </c>
      <c r="B125" s="16">
        <v>1.5795133778695401E-5</v>
      </c>
      <c r="C125">
        <v>-1.10971200506515E-4</v>
      </c>
      <c r="D125">
        <v>2.0972672469454699E-2</v>
      </c>
      <c r="E125">
        <v>-3.8664143496847098E-4</v>
      </c>
      <c r="F125">
        <v>-0.19113016036911201</v>
      </c>
      <c r="G125">
        <v>8.7979196197673901E-2</v>
      </c>
      <c r="H125" s="16">
        <v>-6.4499205976176199E-8</v>
      </c>
      <c r="I125">
        <v>1.3749871821122601E-4</v>
      </c>
      <c r="J125">
        <v>4.0625636104074599E-4</v>
      </c>
      <c r="K125">
        <v>2.1646329747326801E-3</v>
      </c>
      <c r="L125">
        <v>-1.1551981756174801E-3</v>
      </c>
      <c r="M125">
        <v>0</v>
      </c>
      <c r="N125">
        <v>0</v>
      </c>
      <c r="O125">
        <v>-9.5226109785029295E-2</v>
      </c>
      <c r="P125">
        <v>0</v>
      </c>
      <c r="Q125">
        <v>-1.3161155638652299E-4</v>
      </c>
      <c r="R125">
        <v>0</v>
      </c>
      <c r="S125">
        <v>0</v>
      </c>
      <c r="T125" s="16">
        <v>6.4542131639200296E-7</v>
      </c>
      <c r="U125">
        <v>0</v>
      </c>
      <c r="V125">
        <v>0</v>
      </c>
      <c r="W125">
        <v>0</v>
      </c>
      <c r="X125">
        <v>0</v>
      </c>
      <c r="Y125">
        <v>4.07626703280428E-4</v>
      </c>
      <c r="Z125">
        <v>2.0299003995472001E-4</v>
      </c>
      <c r="AA125">
        <v>1.25370370307464E-4</v>
      </c>
      <c r="AB125" s="16">
        <v>5.8026032445645999E-5</v>
      </c>
      <c r="AC125" s="16">
        <v>6.01526511045946E-5</v>
      </c>
      <c r="AD125" s="16">
        <v>3.4748483468405298E-5</v>
      </c>
      <c r="AE125">
        <v>0.33915072949521802</v>
      </c>
      <c r="AF125">
        <v>0.165989100394869</v>
      </c>
      <c r="AH125" s="20">
        <f t="shared" si="17"/>
        <v>2.568183410980304E-3</v>
      </c>
      <c r="AI125" s="20">
        <f t="shared" si="24"/>
        <v>4.0359079532715642E-7</v>
      </c>
      <c r="AJ125" s="20">
        <f t="shared" si="29"/>
        <v>2.0299003995472001E-4</v>
      </c>
      <c r="AK125" s="20">
        <f t="shared" si="29"/>
        <v>1.25370370307464E-4</v>
      </c>
      <c r="AL125" s="20">
        <f t="shared" si="29"/>
        <v>5.8026032445645999E-5</v>
      </c>
      <c r="AM125" s="20">
        <f t="shared" si="29"/>
        <v>6.01526511045946E-5</v>
      </c>
      <c r="AN125" s="20">
        <f t="shared" si="29"/>
        <v>3.4748483468405298E-5</v>
      </c>
      <c r="AR125" s="22">
        <f t="shared" si="16"/>
        <v>50405</v>
      </c>
      <c r="AS125" s="20">
        <f t="shared" si="18"/>
        <v>2.6639564015794761</v>
      </c>
      <c r="AT125" s="20">
        <f t="shared" si="25"/>
        <v>5.810822041343304E-3</v>
      </c>
      <c r="AU125" s="20">
        <f t="shared" si="19"/>
        <v>4.8169116807615712E-4</v>
      </c>
      <c r="AV125" s="20">
        <f t="shared" si="28"/>
        <v>4.0359079532715642E-7</v>
      </c>
      <c r="AW125" s="20">
        <f t="shared" si="28"/>
        <v>2.0299003995472001E-4</v>
      </c>
      <c r="AX125" s="20">
        <f t="shared" si="28"/>
        <v>1.25370370307464E-4</v>
      </c>
      <c r="AY125" s="20">
        <f t="shared" si="28"/>
        <v>5.8026032445645999E-5</v>
      </c>
      <c r="AZ125" s="20">
        <f t="shared" si="28"/>
        <v>6.01526511045946E-5</v>
      </c>
      <c r="BA125" s="20">
        <f t="shared" si="28"/>
        <v>3.4748483468405298E-5</v>
      </c>
      <c r="BB125" s="20">
        <f t="shared" si="26"/>
        <v>6.2925132094194614E-3</v>
      </c>
      <c r="BC125" s="22">
        <f t="shared" si="21"/>
        <v>50405</v>
      </c>
      <c r="BD125" s="20">
        <f t="shared" si="22"/>
        <v>5.810822041343304E-3</v>
      </c>
      <c r="BE125" s="20">
        <f t="shared" si="23"/>
        <v>4.8169116807615712E-4</v>
      </c>
    </row>
    <row r="126" spans="1:57" ht="15">
      <c r="A126" s="1">
        <v>50495</v>
      </c>
      <c r="B126" s="16">
        <v>1.5186864699145901E-5</v>
      </c>
      <c r="C126">
        <v>-1.07510772584529E-4</v>
      </c>
      <c r="D126">
        <v>2.07604340112688E-2</v>
      </c>
      <c r="E126">
        <v>-3.7501317373678201E-4</v>
      </c>
      <c r="F126">
        <v>-0.189061653997701</v>
      </c>
      <c r="G126">
        <v>8.8018697372693702E-2</v>
      </c>
      <c r="H126" s="16">
        <v>-6.0213922736806995E-8</v>
      </c>
      <c r="I126">
        <v>1.3934507814283799E-4</v>
      </c>
      <c r="J126">
        <v>4.0838869215242802E-4</v>
      </c>
      <c r="K126">
        <v>2.0836684193614699E-3</v>
      </c>
      <c r="L126">
        <v>-1.13207795591208E-3</v>
      </c>
      <c r="M126">
        <v>0</v>
      </c>
      <c r="N126">
        <v>0</v>
      </c>
      <c r="O126">
        <v>-9.4270876192470404E-2</v>
      </c>
      <c r="P126">
        <v>0</v>
      </c>
      <c r="Q126">
        <v>-1.29613267196848E-4</v>
      </c>
      <c r="R126">
        <v>0</v>
      </c>
      <c r="S126">
        <v>0</v>
      </c>
      <c r="T126" s="16">
        <v>4.9735868756783898E-7</v>
      </c>
      <c r="U126">
        <v>0</v>
      </c>
      <c r="V126">
        <v>0</v>
      </c>
      <c r="W126">
        <v>0</v>
      </c>
      <c r="X126">
        <v>0</v>
      </c>
      <c r="Y126">
        <v>3.9417766020122198E-4</v>
      </c>
      <c r="Z126">
        <v>1.95395712698775E-4</v>
      </c>
      <c r="AA126">
        <v>1.20927479896337E-4</v>
      </c>
      <c r="AB126" s="16">
        <v>5.5845739832527298E-5</v>
      </c>
      <c r="AC126" s="16">
        <v>5.8007090708578299E-5</v>
      </c>
      <c r="AD126" s="16">
        <v>3.3187082637553497E-5</v>
      </c>
      <c r="AE126">
        <v>0.33778259492322998</v>
      </c>
      <c r="AF126">
        <v>0.167442213490054</v>
      </c>
      <c r="AH126" s="20">
        <f t="shared" si="17"/>
        <v>2.4739043029606798E-3</v>
      </c>
      <c r="AI126" s="20">
        <f t="shared" si="24"/>
        <v>3.9027491109031879E-7</v>
      </c>
      <c r="AJ126" s="20">
        <f t="shared" si="29"/>
        <v>1.95395712698775E-4</v>
      </c>
      <c r="AK126" s="20">
        <f t="shared" si="29"/>
        <v>1.20927479896337E-4</v>
      </c>
      <c r="AL126" s="20">
        <f t="shared" si="29"/>
        <v>5.5845739832527298E-5</v>
      </c>
      <c r="AM126" s="20">
        <f t="shared" si="29"/>
        <v>5.8007090708578299E-5</v>
      </c>
      <c r="AN126" s="20">
        <f t="shared" si="29"/>
        <v>3.3187082637553497E-5</v>
      </c>
      <c r="AR126" s="22">
        <f t="shared" si="16"/>
        <v>50495</v>
      </c>
      <c r="AS126" s="20">
        <f t="shared" si="18"/>
        <v>2.6697688539602158</v>
      </c>
      <c r="AT126" s="20">
        <f t="shared" si="25"/>
        <v>5.7165429333236803E-3</v>
      </c>
      <c r="AU126" s="20">
        <f t="shared" si="19"/>
        <v>4.6375338068486136E-4</v>
      </c>
      <c r="AV126" s="20">
        <f t="shared" si="28"/>
        <v>3.9027491109031879E-7</v>
      </c>
      <c r="AW126" s="20">
        <f t="shared" si="28"/>
        <v>1.95395712698775E-4</v>
      </c>
      <c r="AX126" s="20">
        <f t="shared" si="28"/>
        <v>1.20927479896337E-4</v>
      </c>
      <c r="AY126" s="20">
        <f t="shared" si="28"/>
        <v>5.5845739832527298E-5</v>
      </c>
      <c r="AZ126" s="20">
        <f t="shared" si="28"/>
        <v>5.8007090708578299E-5</v>
      </c>
      <c r="BA126" s="20">
        <f t="shared" si="28"/>
        <v>3.3187082637553497E-5</v>
      </c>
      <c r="BB126" s="20">
        <f t="shared" si="26"/>
        <v>6.1802963140085414E-3</v>
      </c>
      <c r="BC126" s="22">
        <f t="shared" si="21"/>
        <v>50495</v>
      </c>
      <c r="BD126" s="20">
        <f t="shared" si="22"/>
        <v>5.7165429333236803E-3</v>
      </c>
      <c r="BE126" s="20">
        <f t="shared" si="23"/>
        <v>4.6375338068486136E-4</v>
      </c>
    </row>
    <row r="127" spans="1:57" ht="15">
      <c r="A127" s="1">
        <v>50586</v>
      </c>
      <c r="B127" s="16">
        <v>1.460069549708E-5</v>
      </c>
      <c r="C127">
        <v>-1.04115518373415E-4</v>
      </c>
      <c r="D127">
        <v>2.0550393674478799E-2</v>
      </c>
      <c r="E127">
        <v>-3.6357092111360902E-4</v>
      </c>
      <c r="F127">
        <v>-0.18701565721035401</v>
      </c>
      <c r="G127">
        <v>8.8052875102073699E-2</v>
      </c>
      <c r="H127" s="16">
        <v>-5.6448934415698198E-8</v>
      </c>
      <c r="I127">
        <v>1.4041432288003299E-4</v>
      </c>
      <c r="J127">
        <v>4.0872204689623698E-4</v>
      </c>
      <c r="K127">
        <v>2.0054191449903002E-3</v>
      </c>
      <c r="L127">
        <v>-1.10989512115411E-3</v>
      </c>
      <c r="M127">
        <v>0</v>
      </c>
      <c r="N127">
        <v>0</v>
      </c>
      <c r="O127">
        <v>-9.3325292085877296E-2</v>
      </c>
      <c r="P127">
        <v>0</v>
      </c>
      <c r="Q127">
        <v>-1.27325840748593E-4</v>
      </c>
      <c r="R127">
        <v>0</v>
      </c>
      <c r="S127">
        <v>0</v>
      </c>
      <c r="T127" s="16">
        <v>3.8326231077689901E-7</v>
      </c>
      <c r="U127">
        <v>0</v>
      </c>
      <c r="V127">
        <v>0</v>
      </c>
      <c r="W127">
        <v>0</v>
      </c>
      <c r="X127">
        <v>0</v>
      </c>
      <c r="Y127">
        <v>3.8098616950144E-4</v>
      </c>
      <c r="Z127">
        <v>1.8805251933429101E-4</v>
      </c>
      <c r="AA127">
        <v>1.16602221411632E-4</v>
      </c>
      <c r="AB127" s="16">
        <v>5.3733746407935698E-5</v>
      </c>
      <c r="AC127" s="16">
        <v>5.5915401642181403E-5</v>
      </c>
      <c r="AD127" s="16">
        <v>3.1700395308753503E-5</v>
      </c>
      <c r="AE127">
        <v>0.336426285312452</v>
      </c>
      <c r="AF127">
        <v>0.168871358027256</v>
      </c>
      <c r="AH127" s="20">
        <f t="shared" si="17"/>
        <v>2.3825954527967258E-3</v>
      </c>
      <c r="AI127" s="20">
        <f t="shared" si="24"/>
        <v>3.7721402920934655E-7</v>
      </c>
      <c r="AJ127" s="20">
        <f t="shared" si="29"/>
        <v>1.8805251933429101E-4</v>
      </c>
      <c r="AK127" s="20">
        <f t="shared" si="29"/>
        <v>1.16602221411632E-4</v>
      </c>
      <c r="AL127" s="20">
        <f t="shared" si="29"/>
        <v>5.3733746407935698E-5</v>
      </c>
      <c r="AM127" s="20">
        <f t="shared" si="29"/>
        <v>5.5915401642181403E-5</v>
      </c>
      <c r="AN127" s="20">
        <f t="shared" si="29"/>
        <v>3.1700395308753503E-5</v>
      </c>
      <c r="AR127" s="22">
        <f t="shared" si="16"/>
        <v>50586</v>
      </c>
      <c r="AS127" s="20">
        <f t="shared" si="18"/>
        <v>2.6754854321090242</v>
      </c>
      <c r="AT127" s="20">
        <f t="shared" si="25"/>
        <v>5.6252340831597254E-3</v>
      </c>
      <c r="AU127" s="20">
        <f t="shared" si="19"/>
        <v>4.4638149813400294E-4</v>
      </c>
      <c r="AV127" s="20">
        <f t="shared" si="28"/>
        <v>3.7721402920934655E-7</v>
      </c>
      <c r="AW127" s="20">
        <f t="shared" si="28"/>
        <v>1.8805251933429101E-4</v>
      </c>
      <c r="AX127" s="20">
        <f t="shared" si="28"/>
        <v>1.16602221411632E-4</v>
      </c>
      <c r="AY127" s="20">
        <f t="shared" si="28"/>
        <v>5.3733746407935698E-5</v>
      </c>
      <c r="AZ127" s="20">
        <f t="shared" si="28"/>
        <v>5.5915401642181403E-5</v>
      </c>
      <c r="BA127" s="20">
        <f t="shared" si="28"/>
        <v>3.1700395308753503E-5</v>
      </c>
      <c r="BB127" s="20">
        <f t="shared" si="26"/>
        <v>6.0716155812937283E-3</v>
      </c>
      <c r="BC127" s="22">
        <f t="shared" si="21"/>
        <v>50586</v>
      </c>
      <c r="BD127" s="20">
        <f t="shared" si="22"/>
        <v>5.6252340831597254E-3</v>
      </c>
      <c r="BE127" s="20">
        <f t="shared" si="23"/>
        <v>4.4638149813400294E-4</v>
      </c>
    </row>
    <row r="128" spans="1:57" ht="15">
      <c r="A128" s="1">
        <v>50678</v>
      </c>
      <c r="B128" s="16">
        <v>1.4035904749576301E-5</v>
      </c>
      <c r="C128">
        <v>-1.00786830892207E-4</v>
      </c>
      <c r="D128">
        <v>2.03425273932911E-2</v>
      </c>
      <c r="E128">
        <v>-3.5232084933944902E-4</v>
      </c>
      <c r="F128">
        <v>-0.18499190552495601</v>
      </c>
      <c r="G128">
        <v>8.8081967394049096E-2</v>
      </c>
      <c r="H128" s="16">
        <v>-5.3147042322620999E-8</v>
      </c>
      <c r="I128">
        <v>1.4079597141503E-4</v>
      </c>
      <c r="J128">
        <v>4.0748262628564902E-4</v>
      </c>
      <c r="K128">
        <v>1.92982060482904E-3</v>
      </c>
      <c r="L128">
        <v>-1.08859315219866E-3</v>
      </c>
      <c r="M128">
        <v>0</v>
      </c>
      <c r="N128">
        <v>0</v>
      </c>
      <c r="O128">
        <v>-9.2389259418079697E-2</v>
      </c>
      <c r="P128">
        <v>0</v>
      </c>
      <c r="Q128">
        <v>-1.2479807968146501E-4</v>
      </c>
      <c r="R128">
        <v>0</v>
      </c>
      <c r="S128">
        <v>0</v>
      </c>
      <c r="T128" s="16">
        <v>2.9534010792531199E-7</v>
      </c>
      <c r="U128">
        <v>0</v>
      </c>
      <c r="V128">
        <v>0</v>
      </c>
      <c r="W128">
        <v>0</v>
      </c>
      <c r="X128">
        <v>0</v>
      </c>
      <c r="Y128">
        <v>3.6806544583267698E-4</v>
      </c>
      <c r="Z128">
        <v>1.8095515599281199E-4</v>
      </c>
      <c r="AA128">
        <v>1.1239539001728301E-4</v>
      </c>
      <c r="AB128" s="16">
        <v>5.1689382174480097E-5</v>
      </c>
      <c r="AC128" s="16">
        <v>5.3878660977169002E-5</v>
      </c>
      <c r="AD128" s="16">
        <v>3.02846767885611E-5</v>
      </c>
      <c r="AE128">
        <v>0.33508168293505602</v>
      </c>
      <c r="AF128">
        <v>0.17027725774239</v>
      </c>
      <c r="AH128" s="20">
        <f t="shared" si="17"/>
        <v>2.2942053962033901E-3</v>
      </c>
      <c r="AI128" s="20">
        <f t="shared" si="24"/>
        <v>3.6442123349769999E-7</v>
      </c>
      <c r="AJ128" s="20">
        <f t="shared" si="29"/>
        <v>1.8095515599281199E-4</v>
      </c>
      <c r="AK128" s="20">
        <f t="shared" si="29"/>
        <v>1.1239539001728301E-4</v>
      </c>
      <c r="AL128" s="20">
        <f t="shared" si="29"/>
        <v>5.1689382174480097E-5</v>
      </c>
      <c r="AM128" s="20">
        <f t="shared" si="29"/>
        <v>5.3878660977169002E-5</v>
      </c>
      <c r="AN128" s="20">
        <f t="shared" si="29"/>
        <v>3.02846767885611E-5</v>
      </c>
      <c r="AR128" s="22">
        <f t="shared" si="16"/>
        <v>50678</v>
      </c>
      <c r="AS128" s="20">
        <f t="shared" si="18"/>
        <v>2.68110903096956</v>
      </c>
      <c r="AT128" s="20">
        <f t="shared" si="25"/>
        <v>5.5368440265663905E-3</v>
      </c>
      <c r="AU128" s="20">
        <f t="shared" si="19"/>
        <v>4.2956768718380286E-4</v>
      </c>
      <c r="AV128" s="20">
        <f t="shared" si="28"/>
        <v>3.6442123349769999E-7</v>
      </c>
      <c r="AW128" s="20">
        <f t="shared" si="28"/>
        <v>1.8095515599281199E-4</v>
      </c>
      <c r="AX128" s="20">
        <f t="shared" si="28"/>
        <v>1.1239539001728301E-4</v>
      </c>
      <c r="AY128" s="20">
        <f t="shared" si="28"/>
        <v>5.1689382174480097E-5</v>
      </c>
      <c r="AZ128" s="20">
        <f t="shared" si="28"/>
        <v>5.3878660977169002E-5</v>
      </c>
      <c r="BA128" s="20">
        <f t="shared" si="28"/>
        <v>3.02846767885611E-5</v>
      </c>
      <c r="BB128" s="20">
        <f t="shared" si="26"/>
        <v>5.9664117137501931E-3</v>
      </c>
      <c r="BC128" s="22">
        <f t="shared" si="21"/>
        <v>50678</v>
      </c>
      <c r="BD128" s="20">
        <f t="shared" si="22"/>
        <v>5.5368440265663905E-3</v>
      </c>
      <c r="BE128" s="20">
        <f t="shared" si="23"/>
        <v>4.2956768718380286E-4</v>
      </c>
    </row>
    <row r="129" spans="1:57" ht="15">
      <c r="A129" s="1">
        <v>50770</v>
      </c>
      <c r="B129" s="16">
        <v>1.34917930605382E-5</v>
      </c>
      <c r="C129" s="16">
        <v>-9.7525883591131901E-5</v>
      </c>
      <c r="D129">
        <v>2.01368112727307E-2</v>
      </c>
      <c r="E129">
        <v>-3.4126852467286601E-4</v>
      </c>
      <c r="F129">
        <v>-0.182990139805527</v>
      </c>
      <c r="G129">
        <v>8.8106200275861399E-2</v>
      </c>
      <c r="H129" s="16">
        <v>-5.0253712302605798E-8</v>
      </c>
      <c r="I129">
        <v>1.4057207480266899E-4</v>
      </c>
      <c r="J129">
        <v>4.04874142923006E-4</v>
      </c>
      <c r="K129">
        <v>1.8568073280933401E-3</v>
      </c>
      <c r="L129">
        <v>-1.0681219260622E-3</v>
      </c>
      <c r="M129">
        <v>0</v>
      </c>
      <c r="N129">
        <v>0</v>
      </c>
      <c r="O129">
        <v>-9.1462680988307898E-2</v>
      </c>
      <c r="P129">
        <v>0</v>
      </c>
      <c r="Q129">
        <v>-1.2207350386095301E-4</v>
      </c>
      <c r="R129">
        <v>0</v>
      </c>
      <c r="S129">
        <v>0</v>
      </c>
      <c r="T129" s="16">
        <v>2.27587726442379E-7</v>
      </c>
      <c r="U129">
        <v>0</v>
      </c>
      <c r="V129">
        <v>0</v>
      </c>
      <c r="W129">
        <v>0</v>
      </c>
      <c r="X129">
        <v>0</v>
      </c>
      <c r="Y129">
        <v>3.55426584319751E-4</v>
      </c>
      <c r="Z129">
        <v>1.7409814991875501E-4</v>
      </c>
      <c r="AA129">
        <v>1.08307332724599E-4</v>
      </c>
      <c r="AB129" s="16">
        <v>4.9711836469512598E-5</v>
      </c>
      <c r="AC129" s="16">
        <v>5.1897658415178601E-5</v>
      </c>
      <c r="AD129" s="16">
        <v>2.8936393414724601E-5</v>
      </c>
      <c r="AE129">
        <v>0.333748671258149</v>
      </c>
      <c r="AF129">
        <v>0.17166058621913499</v>
      </c>
      <c r="AH129" s="20">
        <f t="shared" si="17"/>
        <v>2.2086796465698934E-3</v>
      </c>
      <c r="AI129" s="20">
        <f t="shared" si="24"/>
        <v>3.5190750922747625E-7</v>
      </c>
      <c r="AJ129" s="20">
        <f t="shared" si="29"/>
        <v>1.7409814991875501E-4</v>
      </c>
      <c r="AK129" s="20">
        <f t="shared" si="29"/>
        <v>1.08307332724599E-4</v>
      </c>
      <c r="AL129" s="20">
        <f t="shared" si="29"/>
        <v>4.9711836469512598E-5</v>
      </c>
      <c r="AM129" s="20">
        <f t="shared" si="29"/>
        <v>5.1897658415178601E-5</v>
      </c>
      <c r="AN129" s="20">
        <f t="shared" si="29"/>
        <v>2.8936393414724601E-5</v>
      </c>
      <c r="AR129" s="22">
        <f t="shared" ref="AR129:AR132" si="30">A129</f>
        <v>50770</v>
      </c>
      <c r="AS129" s="20">
        <f t="shared" si="18"/>
        <v>2.6866423448765397</v>
      </c>
      <c r="AT129" s="20">
        <f t="shared" si="25"/>
        <v>5.4513182769328934E-3</v>
      </c>
      <c r="AU129" s="20">
        <f t="shared" si="19"/>
        <v>4.1330327845199726E-4</v>
      </c>
      <c r="AV129" s="20">
        <f t="shared" si="28"/>
        <v>3.5190750922747625E-7</v>
      </c>
      <c r="AW129" s="20">
        <f t="shared" si="28"/>
        <v>1.7409814991875501E-4</v>
      </c>
      <c r="AX129" s="20">
        <f t="shared" si="28"/>
        <v>1.08307332724599E-4</v>
      </c>
      <c r="AY129" s="20">
        <f t="shared" si="28"/>
        <v>4.9711836469512598E-5</v>
      </c>
      <c r="AZ129" s="20">
        <f t="shared" si="28"/>
        <v>5.1897658415178601E-5</v>
      </c>
      <c r="BA129" s="20">
        <f t="shared" si="28"/>
        <v>2.8936393414724601E-5</v>
      </c>
      <c r="BB129" s="20">
        <f t="shared" si="26"/>
        <v>5.8646215553848904E-3</v>
      </c>
      <c r="BC129" s="22">
        <f t="shared" si="21"/>
        <v>50770</v>
      </c>
      <c r="BD129" s="20">
        <f t="shared" si="22"/>
        <v>5.4513182769328934E-3</v>
      </c>
      <c r="BE129" s="20">
        <f t="shared" si="23"/>
        <v>4.1330327845199726E-4</v>
      </c>
    </row>
    <row r="130" spans="1:57" ht="15">
      <c r="A130" s="1">
        <v>50860</v>
      </c>
      <c r="B130" s="16">
        <v>1.29676827720359E-5</v>
      </c>
      <c r="C130" s="16">
        <v>-9.4333665345835901E-5</v>
      </c>
      <c r="D130">
        <v>1.9933221609824602E-2</v>
      </c>
      <c r="E130">
        <v>-3.3041901836838801E-4</v>
      </c>
      <c r="F130">
        <v>-0.181010105987955</v>
      </c>
      <c r="G130">
        <v>8.8125788501258698E-2</v>
      </c>
      <c r="H130" s="16">
        <v>-4.7717874096519997E-8</v>
      </c>
      <c r="I130">
        <v>1.39817663069585E-4</v>
      </c>
      <c r="J130">
        <v>4.0107986656323598E-4</v>
      </c>
      <c r="K130">
        <v>1.7863132717010799E-3</v>
      </c>
      <c r="L130">
        <v>-1.04843690704736E-3</v>
      </c>
      <c r="M130">
        <v>0</v>
      </c>
      <c r="N130">
        <v>0</v>
      </c>
      <c r="O130">
        <v>-9.0545460459212607E-2</v>
      </c>
      <c r="P130">
        <v>0</v>
      </c>
      <c r="Q130">
        <v>-1.19190835612403E-4</v>
      </c>
      <c r="R130">
        <v>0</v>
      </c>
      <c r="S130">
        <v>0</v>
      </c>
      <c r="T130" s="16">
        <v>1.7537802321498901E-7</v>
      </c>
      <c r="U130">
        <v>0</v>
      </c>
      <c r="V130">
        <v>0</v>
      </c>
      <c r="W130">
        <v>0</v>
      </c>
      <c r="X130">
        <v>0</v>
      </c>
      <c r="Y130">
        <v>3.43078730091761E-4</v>
      </c>
      <c r="Z130">
        <v>1.6747589519638899E-4</v>
      </c>
      <c r="AA130">
        <v>1.04337991180258E-4</v>
      </c>
      <c r="AB130" s="16">
        <v>4.7800170421829999E-5</v>
      </c>
      <c r="AC130" s="16">
        <v>4.9972917470775197E-5</v>
      </c>
      <c r="AD130" s="16">
        <v>2.7652204392936101E-5</v>
      </c>
      <c r="AE130">
        <v>0.33242713493222198</v>
      </c>
      <c r="AF130">
        <v>0.17302197081165899</v>
      </c>
      <c r="AH130" s="20">
        <f t="shared" ref="AH130:AH132" si="31">K130+Y130-Y130/100</f>
        <v>2.1259612144919234E-3</v>
      </c>
      <c r="AI130" s="20">
        <f t="shared" si="24"/>
        <v>3.3968191098194161E-7</v>
      </c>
      <c r="AJ130" s="20">
        <f t="shared" si="29"/>
        <v>1.6747589519638899E-4</v>
      </c>
      <c r="AK130" s="20">
        <f t="shared" si="29"/>
        <v>1.04337991180258E-4</v>
      </c>
      <c r="AL130" s="20">
        <f t="shared" si="29"/>
        <v>4.7800170421829999E-5</v>
      </c>
      <c r="AM130" s="20">
        <f t="shared" si="29"/>
        <v>4.9972917470775197E-5</v>
      </c>
      <c r="AN130" s="20">
        <f t="shared" si="29"/>
        <v>2.7652204392936101E-5</v>
      </c>
      <c r="AR130" s="22">
        <f t="shared" si="30"/>
        <v>50860</v>
      </c>
      <c r="AS130" s="20">
        <f t="shared" ref="AS130:AS132" si="32">AF130*4+2</f>
        <v>2.6920878832466357</v>
      </c>
      <c r="AT130" s="20">
        <f t="shared" si="25"/>
        <v>5.3685998448549238E-3</v>
      </c>
      <c r="AU130" s="20">
        <f t="shared" ref="AU130:AU132" si="33">SUM(AV130:BA130)</f>
        <v>3.9757886057317023E-4</v>
      </c>
      <c r="AV130" s="20">
        <f t="shared" si="28"/>
        <v>3.3968191098194161E-7</v>
      </c>
      <c r="AW130" s="20">
        <f t="shared" si="28"/>
        <v>1.6747589519638899E-4</v>
      </c>
      <c r="AX130" s="20">
        <f t="shared" si="28"/>
        <v>1.04337991180258E-4</v>
      </c>
      <c r="AY130" s="20">
        <f t="shared" si="28"/>
        <v>4.7800170421829999E-5</v>
      </c>
      <c r="AZ130" s="20">
        <f t="shared" si="28"/>
        <v>4.9972917470775197E-5</v>
      </c>
      <c r="BA130" s="20">
        <f t="shared" si="28"/>
        <v>2.7652204392936101E-5</v>
      </c>
      <c r="BB130" s="20">
        <f t="shared" si="26"/>
        <v>5.7661787054280938E-3</v>
      </c>
      <c r="BC130" s="22">
        <f t="shared" ref="BC130:BC132" si="34">AR130</f>
        <v>50860</v>
      </c>
      <c r="BD130" s="20">
        <f t="shared" si="22"/>
        <v>5.3685998448549238E-3</v>
      </c>
      <c r="BE130" s="20">
        <f t="shared" si="23"/>
        <v>3.9757886057317023E-4</v>
      </c>
    </row>
    <row r="131" spans="1:57" ht="15">
      <c r="A131" s="1">
        <v>50951</v>
      </c>
      <c r="B131" s="16">
        <v>1.24629164988121E-5</v>
      </c>
      <c r="C131" s="16">
        <v>-9.1211005714963894E-5</v>
      </c>
      <c r="D131">
        <v>1.9731734911765299E-2</v>
      </c>
      <c r="E131">
        <v>-3.19776976098751E-4</v>
      </c>
      <c r="F131">
        <v>-0.17905155481823201</v>
      </c>
      <c r="G131">
        <v>8.8140936219827104E-2</v>
      </c>
      <c r="H131" s="16">
        <v>-4.5492143385672501E-8</v>
      </c>
      <c r="I131">
        <v>1.3860118619479699E-4</v>
      </c>
      <c r="J131">
        <v>3.9626449106488999E-4</v>
      </c>
      <c r="K131">
        <v>1.7182721185449101E-3</v>
      </c>
      <c r="L131">
        <v>-1.0294984150282999E-3</v>
      </c>
      <c r="M131">
        <v>0</v>
      </c>
      <c r="N131">
        <v>0</v>
      </c>
      <c r="O131">
        <v>-8.9637502369799199E-2</v>
      </c>
      <c r="P131">
        <v>0</v>
      </c>
      <c r="Q131">
        <v>-1.16184440468458E-4</v>
      </c>
      <c r="R131">
        <v>0</v>
      </c>
      <c r="S131">
        <v>0</v>
      </c>
      <c r="T131" s="16">
        <v>1.3514549479509601E-7</v>
      </c>
      <c r="U131">
        <v>0</v>
      </c>
      <c r="V131">
        <v>0</v>
      </c>
      <c r="W131">
        <v>0</v>
      </c>
      <c r="X131">
        <v>0</v>
      </c>
      <c r="Y131">
        <v>3.3102923553407401E-4</v>
      </c>
      <c r="Z131">
        <v>1.6108268481307401E-4</v>
      </c>
      <c r="AA131">
        <v>1.00486940302069E-4</v>
      </c>
      <c r="AB131" s="16">
        <v>4.5953329763648298E-5</v>
      </c>
      <c r="AC131" s="16">
        <v>4.8104715300034603E-5</v>
      </c>
      <c r="AD131" s="16">
        <v>2.6428944610579201E-5</v>
      </c>
      <c r="AE131">
        <v>0.33111695977807698</v>
      </c>
      <c r="AF131">
        <v>0.17436199637206301</v>
      </c>
      <c r="AH131" s="20">
        <f t="shared" si="31"/>
        <v>2.0459910617236432E-3</v>
      </c>
      <c r="AI131" s="20">
        <f t="shared" si="24"/>
        <v>3.2775171835056835E-7</v>
      </c>
      <c r="AJ131" s="20">
        <f t="shared" si="29"/>
        <v>1.6108268481307401E-4</v>
      </c>
      <c r="AK131" s="20">
        <f t="shared" si="29"/>
        <v>1.00486940302069E-4</v>
      </c>
      <c r="AL131" s="20">
        <f t="shared" si="29"/>
        <v>4.5953329763648298E-5</v>
      </c>
      <c r="AM131" s="20">
        <f t="shared" si="29"/>
        <v>4.8104715300034603E-5</v>
      </c>
      <c r="AN131" s="20">
        <f t="shared" si="29"/>
        <v>2.6428944610579201E-5</v>
      </c>
      <c r="AR131" s="22">
        <f t="shared" si="30"/>
        <v>50951</v>
      </c>
      <c r="AS131" s="20">
        <f t="shared" si="32"/>
        <v>2.6974479854882523</v>
      </c>
      <c r="AT131" s="20">
        <f t="shared" si="25"/>
        <v>5.2886296920866428E-3</v>
      </c>
      <c r="AU131" s="20">
        <f t="shared" si="33"/>
        <v>3.8238436650775572E-4</v>
      </c>
      <c r="AV131" s="20">
        <f t="shared" si="28"/>
        <v>3.2775171835056835E-7</v>
      </c>
      <c r="AW131" s="20">
        <f t="shared" si="28"/>
        <v>1.6108268481307401E-4</v>
      </c>
      <c r="AX131" s="20">
        <f t="shared" si="28"/>
        <v>1.00486940302069E-4</v>
      </c>
      <c r="AY131" s="20">
        <f t="shared" si="28"/>
        <v>4.5953329763648298E-5</v>
      </c>
      <c r="AZ131" s="20">
        <f t="shared" si="28"/>
        <v>4.8104715300034603E-5</v>
      </c>
      <c r="BA131" s="20">
        <f t="shared" si="28"/>
        <v>2.6428944610579201E-5</v>
      </c>
      <c r="BB131" s="20">
        <f t="shared" si="26"/>
        <v>5.6710140585943987E-3</v>
      </c>
      <c r="BC131" s="22">
        <f t="shared" si="34"/>
        <v>50951</v>
      </c>
      <c r="BD131" s="20">
        <f t="shared" ref="BD131:BD132" si="35">AT131-$AT$2</f>
        <v>5.2886296920866428E-3</v>
      </c>
      <c r="BE131" s="20">
        <f t="shared" ref="BE131:BE132" si="36">AU131</f>
        <v>3.8238436650775572E-4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3.28083841775695E-3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7.1858411670209362E-3</v>
      </c>
      <c r="BC132" s="22">
        <f t="shared" si="34"/>
        <v>51043</v>
      </c>
      <c r="BD132" s="20">
        <f t="shared" si="35"/>
        <v>3.28083841775695E-3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dimension ref="A1:BQ132"/>
  <sheetViews>
    <sheetView topLeftCell="AJ1" zoomScale="108" zoomScaleNormal="106" workbookViewId="0">
      <selection activeCell="BN11" sqref="BN1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">
        <v>324</v>
      </c>
      <c r="AT1" s="20" t="s">
        <v>323</v>
      </c>
      <c r="AU1" s="20" t="s">
        <v>322</v>
      </c>
      <c r="AV1" s="20" t="s">
        <v>321</v>
      </c>
      <c r="AW1" s="20" t="s">
        <v>320</v>
      </c>
      <c r="AX1" s="20" t="s">
        <v>319</v>
      </c>
      <c r="AY1" s="20" t="s">
        <v>318</v>
      </c>
      <c r="AZ1" s="20" t="s">
        <v>333</v>
      </c>
      <c r="BA1" s="20" t="s">
        <v>0</v>
      </c>
      <c r="BB1" s="20" t="s">
        <v>199</v>
      </c>
      <c r="BC1" s="20" t="s">
        <v>326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0.11277365711217099</v>
      </c>
      <c r="C2">
        <v>0.60897084261408796</v>
      </c>
      <c r="D2">
        <v>-0.54285585279497195</v>
      </c>
      <c r="E2">
        <v>2.01481563649532</v>
      </c>
      <c r="F2">
        <v>-1.7549024076259501</v>
      </c>
      <c r="G2">
        <v>-1.1537680751814301</v>
      </c>
      <c r="H2">
        <v>-7.6670843486382001E-3</v>
      </c>
      <c r="I2">
        <v>0.111939115833145</v>
      </c>
      <c r="J2">
        <v>-5.22380335736169E-2</v>
      </c>
      <c r="K2">
        <v>-0.30333237525066198</v>
      </c>
      <c r="L2">
        <v>0.183428703470881</v>
      </c>
      <c r="M2">
        <v>0</v>
      </c>
      <c r="N2">
        <v>0</v>
      </c>
      <c r="O2">
        <v>-0.26146147994417102</v>
      </c>
      <c r="P2">
        <v>0</v>
      </c>
      <c r="Q2">
        <v>5.0136468967734903E-2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1.7339491814177199</v>
      </c>
      <c r="AF2">
        <v>0.73978829704076499</v>
      </c>
      <c r="AH2" s="20">
        <f t="shared" ref="AH2:AH65" si="2">K2+Y2-Y2/100</f>
        <v>-0.30333237525066198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1.37971675234157E-2</v>
      </c>
      <c r="AT2" s="21">
        <f>EA_raw_policy_shocks!AF141</f>
        <v>3.8435449264890594E-15</v>
      </c>
      <c r="AU2" s="21">
        <f>EA_raw_policy_shocks!AG141</f>
        <v>4.7247635968459003E-14</v>
      </c>
      <c r="AV2" s="21">
        <f>EA_raw_policy_shocks!AH141</f>
        <v>1.6390195240730501E-14</v>
      </c>
      <c r="AW2" s="21">
        <f>EA_raw_policy_shocks!AI141</f>
        <v>-3.0029616666569099E-14</v>
      </c>
      <c r="AX2" s="21">
        <f>EA_raw_policy_shocks!AJ141</f>
        <v>-2.8316154287304499E-14</v>
      </c>
      <c r="AY2" s="21">
        <f>EA_raw_policy_shocks!AK141</f>
        <v>9.5238012575053702E-17</v>
      </c>
      <c r="AZ2" s="20">
        <f t="shared" ref="AZ2:AZ33" si="3">SUM(AS2:AY2)</f>
        <v>1.3797167523424931E-2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9.7898792230103601E-2</v>
      </c>
      <c r="C3">
        <v>0.68502436420870305</v>
      </c>
      <c r="D3">
        <v>-0.62658037375506803</v>
      </c>
      <c r="E3">
        <v>2.4557175055833298</v>
      </c>
      <c r="F3">
        <v>-1.7209292767647599</v>
      </c>
      <c r="G3">
        <v>-1.22203736490204</v>
      </c>
      <c r="H3">
        <v>-7.4568287885155302E-3</v>
      </c>
      <c r="I3">
        <v>9.1701375572060595E-2</v>
      </c>
      <c r="J3">
        <v>-6.2801495999508905E-2</v>
      </c>
      <c r="K3">
        <v>-0.45606256376006599</v>
      </c>
      <c r="L3">
        <v>0.21394611730152199</v>
      </c>
      <c r="M3">
        <v>0</v>
      </c>
      <c r="N3">
        <v>0</v>
      </c>
      <c r="O3">
        <v>-0.23657643357164099</v>
      </c>
      <c r="P3">
        <v>0</v>
      </c>
      <c r="Q3">
        <v>4.5327371864107603E-2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1.72261710797298</v>
      </c>
      <c r="AF3">
        <v>0.97978829704076498</v>
      </c>
      <c r="AH3" s="20">
        <f t="shared" si="2"/>
        <v>-0.45606256376006599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-9.0196517159850303E-2</v>
      </c>
      <c r="AT3" s="21">
        <f>EA_raw_policy_shocks!AF142</f>
        <v>3.8423510967293997E-15</v>
      </c>
      <c r="AU3" s="21">
        <f>EA_raw_policy_shocks!AG142</f>
        <v>4.7444922720250499E-14</v>
      </c>
      <c r="AV3" s="21">
        <f>EA_raw_policy_shocks!AH142</f>
        <v>1.6246321676546799E-14</v>
      </c>
      <c r="AW3" s="21">
        <f>EA_raw_policy_shocks!AI142</f>
        <v>-3.0179400564360203E-14</v>
      </c>
      <c r="AX3" s="21">
        <f>EA_raw_policy_shocks!AJ142</f>
        <v>-2.8489396201176799E-14</v>
      </c>
      <c r="AY3" s="21">
        <f>EA_raw_policy_shocks!AK142</f>
        <v>6.3440663161528394E-17</v>
      </c>
      <c r="AZ3" s="20">
        <f t="shared" si="3"/>
        <v>-9.0196517159841366E-2</v>
      </c>
      <c r="BA3" s="22">
        <f t="shared" si="4"/>
        <v>39263</v>
      </c>
      <c r="BB3" s="20">
        <f t="shared" si="5"/>
        <v>-0.103993684683266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9.3772212973020699E-2</v>
      </c>
      <c r="C4">
        <v>0.65402525328303995</v>
      </c>
      <c r="D4">
        <v>-0.74692014167081</v>
      </c>
      <c r="E4">
        <v>2.6355903777240099</v>
      </c>
      <c r="F4">
        <v>-1.66496971488109</v>
      </c>
      <c r="G4">
        <v>-1.1604380466221</v>
      </c>
      <c r="H4">
        <v>6.5631152920391598E-3</v>
      </c>
      <c r="I4">
        <v>8.8909645175379304E-2</v>
      </c>
      <c r="J4">
        <v>-7.2400508763948795E-2</v>
      </c>
      <c r="K4">
        <v>-0.327940975846508</v>
      </c>
      <c r="L4">
        <v>0.218913863005473</v>
      </c>
      <c r="M4">
        <v>0</v>
      </c>
      <c r="N4">
        <v>0</v>
      </c>
      <c r="O4">
        <v>-0.143273311537925</v>
      </c>
      <c r="P4">
        <v>0</v>
      </c>
      <c r="Q4">
        <v>6.5614218622035703E-3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1.71139510719893</v>
      </c>
      <c r="AF4">
        <v>1.2997882970407599</v>
      </c>
      <c r="AH4" s="20">
        <f t="shared" si="2"/>
        <v>-0.327940975846508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1.58984807747415E-2</v>
      </c>
      <c r="AT4" s="21">
        <f>EA_raw_policy_shocks!AF143</f>
        <v>3.7911917376625401E-15</v>
      </c>
      <c r="AU4" s="21">
        <f>EA_raw_policy_shocks!AG143</f>
        <v>4.6899459568946797E-14</v>
      </c>
      <c r="AV4" s="21">
        <f>EA_raw_policy_shocks!AH143</f>
        <v>1.6070872110777801E-14</v>
      </c>
      <c r="AW4" s="21">
        <f>EA_raw_policy_shocks!AI143</f>
        <v>-3.0922858318050402E-14</v>
      </c>
      <c r="AX4" s="21">
        <f>EA_raw_policy_shocks!AJ143</f>
        <v>-2.8762183462287902E-14</v>
      </c>
      <c r="AY4" s="21">
        <f>EA_raw_policy_shocks!AK143</f>
        <v>-1.9293425596467999E-16</v>
      </c>
      <c r="AZ4" s="20">
        <f t="shared" si="3"/>
        <v>1.5898480774748383E-2</v>
      </c>
      <c r="BA4" s="22">
        <f t="shared" si="4"/>
        <v>39355</v>
      </c>
      <c r="BB4" s="20">
        <f t="shared" si="5"/>
        <v>2.1013132513257992E-3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7.1631626263979495E-2</v>
      </c>
      <c r="C5">
        <v>0.67999549125370695</v>
      </c>
      <c r="D5">
        <v>-0.99350237517999396</v>
      </c>
      <c r="E5">
        <v>3.03104905195999</v>
      </c>
      <c r="F5">
        <v>-1.69112865622514</v>
      </c>
      <c r="G5">
        <v>-1.0855317533405899</v>
      </c>
      <c r="H5">
        <v>4.9547715199361603E-3</v>
      </c>
      <c r="I5">
        <v>0.100917169728842</v>
      </c>
      <c r="J5">
        <v>-7.8741566539476004E-2</v>
      </c>
      <c r="K5">
        <v>-0.42174658932363501</v>
      </c>
      <c r="L5">
        <v>0.21720364462715699</v>
      </c>
      <c r="M5">
        <v>0</v>
      </c>
      <c r="N5">
        <v>0</v>
      </c>
      <c r="O5">
        <v>-0.13749348053155</v>
      </c>
      <c r="P5">
        <v>0</v>
      </c>
      <c r="Q5">
        <v>2.18989140057201E-2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1.70028204897355</v>
      </c>
      <c r="AF5">
        <v>1.41978829704076</v>
      </c>
      <c r="AH5" s="20">
        <f t="shared" si="2"/>
        <v>-0.42174658932363501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-6.76395929432409E-2</v>
      </c>
      <c r="AT5" s="21">
        <f>EA_raw_policy_shocks!AF144</f>
        <v>3.7652487136724501E-15</v>
      </c>
      <c r="AU5" s="21">
        <f>EA_raw_policy_shocks!AG144</f>
        <v>4.7288658325287698E-14</v>
      </c>
      <c r="AV5" s="21">
        <f>EA_raw_policy_shocks!AH144</f>
        <v>1.5232486176741E-14</v>
      </c>
      <c r="AW5" s="21">
        <f>EA_raw_policy_shocks!AI144</f>
        <v>-3.0542402614681899E-14</v>
      </c>
      <c r="AX5" s="21">
        <f>EA_raw_policy_shocks!AJ144</f>
        <v>-2.8633767634455498E-14</v>
      </c>
      <c r="AY5" s="21">
        <f>EA_raw_policy_shocks!AK144</f>
        <v>-9.9429041629116304E-17</v>
      </c>
      <c r="AZ5" s="20">
        <f t="shared" si="3"/>
        <v>-6.7639592943233878E-2</v>
      </c>
      <c r="BA5" s="22">
        <f t="shared" si="4"/>
        <v>39447</v>
      </c>
      <c r="BB5" s="20">
        <f t="shared" si="5"/>
        <v>-8.1436760466656599E-2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6.8412148978631598E-2</v>
      </c>
      <c r="C6">
        <v>0.61436532736419003</v>
      </c>
      <c r="D6">
        <v>-1.15048977056651</v>
      </c>
      <c r="E6">
        <v>3.05028811580764</v>
      </c>
      <c r="F6">
        <v>-1.7036557121672999</v>
      </c>
      <c r="G6">
        <v>-0.91309249056460495</v>
      </c>
      <c r="H6">
        <v>-7.0045534999846303E-3</v>
      </c>
      <c r="I6">
        <v>0.129529667693907</v>
      </c>
      <c r="J6">
        <v>-7.9840982187436099E-2</v>
      </c>
      <c r="K6">
        <v>-0.608535834670624</v>
      </c>
      <c r="L6">
        <v>0.222108411183496</v>
      </c>
      <c r="M6">
        <v>0</v>
      </c>
      <c r="N6">
        <v>0</v>
      </c>
      <c r="O6">
        <v>-5.2684257342249401E-2</v>
      </c>
      <c r="P6">
        <v>0</v>
      </c>
      <c r="Q6">
        <v>1.1114121053245E-3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1.68927681505937</v>
      </c>
      <c r="AF6">
        <v>1.2597882970407599</v>
      </c>
      <c r="AH6" s="20">
        <f t="shared" si="2"/>
        <v>-0.608535834670624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-0.119555985667241</v>
      </c>
      <c r="AT6" s="21">
        <f>EA_raw_policy_shocks!AF145</f>
        <v>3.7499599102509097E-15</v>
      </c>
      <c r="AU6" s="21">
        <f>EA_raw_policy_shocks!AG145</f>
        <v>4.63312501783401E-14</v>
      </c>
      <c r="AV6" s="21">
        <f>EA_raw_policy_shocks!AH145</f>
        <v>1.4999709988315201E-14</v>
      </c>
      <c r="AW6" s="21">
        <f>EA_raw_policy_shocks!AI145</f>
        <v>-3.0633912909391702E-14</v>
      </c>
      <c r="AX6" s="21">
        <f>EA_raw_policy_shocks!AJ145</f>
        <v>-2.8556195950028997E-14</v>
      </c>
      <c r="AY6" s="21">
        <f>EA_raw_policy_shocks!AK145</f>
        <v>-3.73884129338041E-16</v>
      </c>
      <c r="AZ6" s="20">
        <f t="shared" si="3"/>
        <v>-0.11955598566723548</v>
      </c>
      <c r="BA6" s="22">
        <f t="shared" si="4"/>
        <v>39538</v>
      </c>
      <c r="BB6" s="20">
        <f t="shared" si="5"/>
        <v>-0.13335315319065671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5.01826412169274E-2</v>
      </c>
      <c r="C7">
        <v>0.61498399017824101</v>
      </c>
      <c r="D7">
        <v>-1.27787092706497</v>
      </c>
      <c r="E7">
        <v>3.1975360924781699</v>
      </c>
      <c r="F7">
        <v>-1.75513709515334</v>
      </c>
      <c r="G7">
        <v>-0.88331719102755901</v>
      </c>
      <c r="H7">
        <v>4.7098390278842699E-3</v>
      </c>
      <c r="I7">
        <v>8.8860488296905807E-2</v>
      </c>
      <c r="J7">
        <v>-9.1207927019527499E-2</v>
      </c>
      <c r="K7">
        <v>-0.30060183152402598</v>
      </c>
      <c r="L7">
        <v>0.210610806645288</v>
      </c>
      <c r="M7">
        <v>0</v>
      </c>
      <c r="N7">
        <v>0</v>
      </c>
      <c r="O7">
        <v>-6.3282484308788203E-2</v>
      </c>
      <c r="P7">
        <v>0</v>
      </c>
      <c r="Q7">
        <v>-5.40564035218003E-2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1.6783782989716001</v>
      </c>
      <c r="AF7">
        <v>1.41978829704076</v>
      </c>
      <c r="AH7" s="20">
        <f t="shared" si="2"/>
        <v>-0.30060183152402598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7.9994874288624701E-2</v>
      </c>
      <c r="AT7" s="21">
        <f>EA_raw_policy_shocks!AF146</f>
        <v>3.7566371368024201E-15</v>
      </c>
      <c r="AU7" s="21">
        <f>EA_raw_policy_shocks!AG146</f>
        <v>4.7207531036306501E-14</v>
      </c>
      <c r="AV7" s="21">
        <f>EA_raw_policy_shocks!AH146</f>
        <v>1.51134171118327E-14</v>
      </c>
      <c r="AW7" s="21">
        <f>EA_raw_policy_shocks!AI146</f>
        <v>-2.9057698992797103E-14</v>
      </c>
      <c r="AX7" s="21">
        <f>EA_raw_policy_shocks!AJ146</f>
        <v>-2.7993501320050799E-14</v>
      </c>
      <c r="AY7" s="21">
        <f>EA_raw_policy_shocks!AK146</f>
        <v>1.20581330906863E-16</v>
      </c>
      <c r="AZ7" s="20">
        <f t="shared" si="3"/>
        <v>7.999487428863386E-2</v>
      </c>
      <c r="BA7" s="22">
        <f t="shared" si="4"/>
        <v>39629</v>
      </c>
      <c r="BB7" s="20">
        <f t="shared" si="5"/>
        <v>6.6197706765209002E-2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1.2881999159917499E-2</v>
      </c>
      <c r="C8">
        <v>0.54360214229044002</v>
      </c>
      <c r="D8">
        <v>-1.3453978144413601</v>
      </c>
      <c r="E8">
        <v>3.1503944537575999</v>
      </c>
      <c r="F8">
        <v>-1.7589731511025</v>
      </c>
      <c r="G8">
        <v>-0.70892685540464095</v>
      </c>
      <c r="H8">
        <v>-3.3758992240822898E-2</v>
      </c>
      <c r="I8">
        <v>3.6532388098334298E-2</v>
      </c>
      <c r="J8">
        <v>-8.9223186206716196E-2</v>
      </c>
      <c r="K8">
        <v>-1.2113958623158901E-2</v>
      </c>
      <c r="L8">
        <v>0.198561057433356</v>
      </c>
      <c r="M8">
        <v>0</v>
      </c>
      <c r="N8">
        <v>0</v>
      </c>
      <c r="O8">
        <v>2.6496673297994201E-2</v>
      </c>
      <c r="P8">
        <v>0</v>
      </c>
      <c r="Q8">
        <v>-0.107871864669619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1.66758540584736</v>
      </c>
      <c r="AF8">
        <v>1.57978829704076</v>
      </c>
      <c r="AH8" s="20">
        <f t="shared" si="2"/>
        <v>-1.2113958623158901E-2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0.10640827432155001</v>
      </c>
      <c r="AT8" s="21">
        <f>EA_raw_policy_shocks!AF147</f>
        <v>3.73789357770049E-15</v>
      </c>
      <c r="AU8" s="21">
        <f>EA_raw_policy_shocks!AG147</f>
        <v>4.6577910387470597E-14</v>
      </c>
      <c r="AV8" s="21">
        <f>EA_raw_policy_shocks!AH147</f>
        <v>1.6187539903586499E-14</v>
      </c>
      <c r="AW8" s="21">
        <f>EA_raw_policy_shocks!AI147</f>
        <v>-2.9500594946980501E-14</v>
      </c>
      <c r="AX8" s="21">
        <f>EA_raw_policy_shocks!AJ147</f>
        <v>-2.7947650008377E-14</v>
      </c>
      <c r="AY8" s="21">
        <f>EA_raw_policy_shocks!AK147</f>
        <v>-3.9617361946700601E-16</v>
      </c>
      <c r="AZ8" s="20">
        <f t="shared" si="3"/>
        <v>0.10640827432155864</v>
      </c>
      <c r="BA8" s="22">
        <f t="shared" si="4"/>
        <v>39721</v>
      </c>
      <c r="BB8" s="20">
        <f t="shared" si="5"/>
        <v>9.2611106798134307E-2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-7.7652533427771198E-4</v>
      </c>
      <c r="C9">
        <v>0.23369186639441</v>
      </c>
      <c r="D9">
        <v>-1.67778069511039</v>
      </c>
      <c r="E9">
        <v>2.4473427172890601</v>
      </c>
      <c r="F9">
        <v>-1.9016003793648699</v>
      </c>
      <c r="G9">
        <v>5.30466611688441E-2</v>
      </c>
      <c r="H9">
        <v>-1.5927738058870201E-2</v>
      </c>
      <c r="I9">
        <v>3.5211421597788901E-2</v>
      </c>
      <c r="J9">
        <v>-9.9497526736575095E-2</v>
      </c>
      <c r="K9">
        <v>2.54809241347367E-2</v>
      </c>
      <c r="L9">
        <v>0.17899785805387899</v>
      </c>
      <c r="M9">
        <v>0</v>
      </c>
      <c r="N9">
        <v>0</v>
      </c>
      <c r="O9">
        <v>0.13083245209594899</v>
      </c>
      <c r="P9">
        <v>0</v>
      </c>
      <c r="Q9">
        <v>-0.26458917898496098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0.10094318931365701</v>
      </c>
      <c r="Z9">
        <v>1.0782937694058599E-3</v>
      </c>
      <c r="AA9">
        <v>-9.8918399975968605E-3</v>
      </c>
      <c r="AB9">
        <v>3.56885860502826E-3</v>
      </c>
      <c r="AC9">
        <v>2.2196658562345399E-3</v>
      </c>
      <c r="AD9">
        <v>5.4122019001093702E-4</v>
      </c>
      <c r="AE9">
        <v>1.65689705231634</v>
      </c>
      <c r="AF9">
        <v>0.89978829704076502</v>
      </c>
      <c r="AH9" s="20">
        <f t="shared" si="2"/>
        <v>0.12541468155525715</v>
      </c>
      <c r="AI9" s="20">
        <f t="shared" ref="AI9:AI72" si="6">Y9/1010</f>
        <v>9.9943751795700009E-5</v>
      </c>
      <c r="AJ9" s="20">
        <f t="shared" si="0"/>
        <v>1.0782937694058599E-3</v>
      </c>
      <c r="AK9" s="20">
        <f t="shared" si="0"/>
        <v>-9.8918399975968605E-3</v>
      </c>
      <c r="AL9" s="20">
        <f t="shared" si="0"/>
        <v>3.56885860502826E-3</v>
      </c>
      <c r="AM9" s="20">
        <f t="shared" si="0"/>
        <v>2.2196658562345399E-3</v>
      </c>
      <c r="AN9" s="20">
        <f t="shared" si="0"/>
        <v>5.4122019001093702E-4</v>
      </c>
      <c r="AR9" s="22">
        <f t="shared" si="1"/>
        <v>39813</v>
      </c>
      <c r="AS9" s="21">
        <f>EA_raw_policy_shocks!AE148</f>
        <v>2.3792536285154299E-2</v>
      </c>
      <c r="AT9" s="21">
        <f>EA_raw_policy_shocks!AF148</f>
        <v>-6.7138194586993495E-3</v>
      </c>
      <c r="AU9" s="21">
        <f>EA_raw_policy_shocks!AG148</f>
        <v>-8.3341170003186705E-4</v>
      </c>
      <c r="AV9" s="21">
        <f>EA_raw_policy_shocks!AH148</f>
        <v>8.9342529066034591E-3</v>
      </c>
      <c r="AW9" s="21">
        <f>EA_raw_policy_shocks!AI148</f>
        <v>-3.7872789702323001E-3</v>
      </c>
      <c r="AX9" s="21">
        <f>EA_raw_policy_shocks!AJ148</f>
        <v>-2.7821879562335101E-3</v>
      </c>
      <c r="AY9" s="21">
        <f>EA_raw_policy_shocks!AK148</f>
        <v>-8.0533020935432699E-4</v>
      </c>
      <c r="AZ9" s="20">
        <f t="shared" si="3"/>
        <v>1.7804760897206406E-2</v>
      </c>
      <c r="BA9" s="22">
        <f t="shared" si="4"/>
        <v>39813</v>
      </c>
      <c r="BB9" s="20">
        <f t="shared" si="5"/>
        <v>9.9953687617385985E-3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-7.4023763557085398E-2</v>
      </c>
      <c r="C10">
        <v>-3.2952977061435303E-2</v>
      </c>
      <c r="D10">
        <v>-1.7870627446704901</v>
      </c>
      <c r="E10">
        <v>1.5050437149563001</v>
      </c>
      <c r="F10">
        <v>-2.10024456915697</v>
      </c>
      <c r="G10">
        <v>0.33824994828761001</v>
      </c>
      <c r="H10">
        <v>5.7444241439506799E-2</v>
      </c>
      <c r="I10">
        <v>-2.64189053845044E-2</v>
      </c>
      <c r="J10">
        <v>-0.114453235759876</v>
      </c>
      <c r="K10">
        <v>-0.39104278977807999</v>
      </c>
      <c r="L10">
        <v>0.12750912625762301</v>
      </c>
      <c r="M10">
        <v>0</v>
      </c>
      <c r="N10">
        <v>0</v>
      </c>
      <c r="O10">
        <v>0.10984975473308101</v>
      </c>
      <c r="P10">
        <v>0</v>
      </c>
      <c r="Q10">
        <v>-0.33317390425716498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-0.150401068617973</v>
      </c>
      <c r="Z10">
        <v>-3.2052902071332698E-2</v>
      </c>
      <c r="AA10">
        <v>-2.7160652427464502E-2</v>
      </c>
      <c r="AB10">
        <v>-2.9264032043747799E-3</v>
      </c>
      <c r="AC10">
        <v>-4.1854441375180802E-3</v>
      </c>
      <c r="AD10">
        <v>-8.5212947653804504E-3</v>
      </c>
      <c r="AE10">
        <v>1.6463121663728399</v>
      </c>
      <c r="AF10">
        <v>-1.3002117029592299</v>
      </c>
      <c r="AH10" s="20">
        <f t="shared" si="2"/>
        <v>-0.53993984770987324</v>
      </c>
      <c r="AI10" s="20">
        <f t="shared" si="6"/>
        <v>-1.4891194912670594E-4</v>
      </c>
      <c r="AJ10" s="20">
        <f t="shared" si="0"/>
        <v>-3.2052902071332698E-2</v>
      </c>
      <c r="AK10" s="20">
        <f t="shared" si="0"/>
        <v>-2.7160652427464502E-2</v>
      </c>
      <c r="AL10" s="20">
        <f t="shared" si="0"/>
        <v>-2.9264032043747799E-3</v>
      </c>
      <c r="AM10" s="20">
        <f t="shared" si="0"/>
        <v>-4.1854441375180802E-3</v>
      </c>
      <c r="AN10" s="20">
        <f t="shared" si="0"/>
        <v>-8.5212947653804504E-3</v>
      </c>
      <c r="AR10" s="22">
        <f t="shared" si="1"/>
        <v>39903</v>
      </c>
      <c r="AS10" s="21">
        <f>EA_raw_policy_shocks!AE149</f>
        <v>-0.244158877848281</v>
      </c>
      <c r="AT10" s="21">
        <f>EA_raw_policy_shocks!AF149</f>
        <v>2.7209416261186298E-3</v>
      </c>
      <c r="AU10" s="21">
        <f>EA_raw_policy_shocks!AG149</f>
        <v>3.5039493832700698E-2</v>
      </c>
      <c r="AV10" s="21">
        <f>EA_raw_policy_shocks!AH149</f>
        <v>6.3860374400726196E-3</v>
      </c>
      <c r="AW10" s="21">
        <f>EA_raw_policy_shocks!AI149</f>
        <v>6.4439797579044396E-3</v>
      </c>
      <c r="AX10" s="21">
        <f>EA_raw_policy_shocks!AJ149</f>
        <v>8.9615337194333695E-3</v>
      </c>
      <c r="AY10" s="21">
        <f>EA_raw_policy_shocks!AK149</f>
        <v>1.3995001340782401E-2</v>
      </c>
      <c r="AZ10" s="20">
        <f t="shared" si="3"/>
        <v>-0.17061189013126882</v>
      </c>
      <c r="BA10" s="22">
        <f t="shared" si="4"/>
        <v>39903</v>
      </c>
      <c r="BB10" s="20">
        <f t="shared" si="5"/>
        <v>-0.2579560453716967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-7.8854159575104596E-2</v>
      </c>
      <c r="C11">
        <v>-0.120834687906512</v>
      </c>
      <c r="D11">
        <v>-1.6186901117529999</v>
      </c>
      <c r="E11">
        <v>0.91662061351418</v>
      </c>
      <c r="F11">
        <v>-2.24950076755951</v>
      </c>
      <c r="G11">
        <v>0.31241950579840699</v>
      </c>
      <c r="H11">
        <v>1.5559658079144801E-2</v>
      </c>
      <c r="I11">
        <v>-0.11132824919779501</v>
      </c>
      <c r="J11">
        <v>-0.115313951899106</v>
      </c>
      <c r="K11">
        <v>-0.41417995394060803</v>
      </c>
      <c r="L11">
        <v>5.4456654995549497E-2</v>
      </c>
      <c r="M11">
        <v>0</v>
      </c>
      <c r="N11">
        <v>0</v>
      </c>
      <c r="O11">
        <v>7.1927574173098405E-2</v>
      </c>
      <c r="P11">
        <v>0</v>
      </c>
      <c r="Q11">
        <v>-0.148083444320426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-7.8334328750975193E-2</v>
      </c>
      <c r="Z11">
        <v>-6.1648560272854203E-2</v>
      </c>
      <c r="AA11">
        <v>-3.71579600328244E-2</v>
      </c>
      <c r="AB11">
        <v>-7.0945579993874804E-3</v>
      </c>
      <c r="AC11">
        <v>-3.6212694933976E-3</v>
      </c>
      <c r="AD11">
        <v>-2.2383393911536199E-2</v>
      </c>
      <c r="AE11">
        <v>1.63582968724919</v>
      </c>
      <c r="AF11">
        <v>-2.0602117029592302</v>
      </c>
      <c r="AH11" s="20">
        <f t="shared" si="2"/>
        <v>-0.49173093940407347</v>
      </c>
      <c r="AI11" s="20">
        <f t="shared" si="6"/>
        <v>-7.7558741337599196E-5</v>
      </c>
      <c r="AJ11" s="20">
        <f t="shared" si="0"/>
        <v>-6.1648560272854203E-2</v>
      </c>
      <c r="AK11" s="20">
        <f t="shared" si="0"/>
        <v>-3.71579600328244E-2</v>
      </c>
      <c r="AL11" s="20">
        <f t="shared" si="0"/>
        <v>-7.0945579993874804E-3</v>
      </c>
      <c r="AM11" s="20">
        <f t="shared" si="0"/>
        <v>-3.6212694933976E-3</v>
      </c>
      <c r="AN11" s="20">
        <f t="shared" si="0"/>
        <v>-2.2383393911536199E-2</v>
      </c>
      <c r="AR11" s="22">
        <f t="shared" si="1"/>
        <v>39994</v>
      </c>
      <c r="AS11" s="21">
        <f>EA_raw_policy_shocks!AE150</f>
        <v>-4.7360626987221002E-2</v>
      </c>
      <c r="AT11" s="21">
        <f>EA_raw_policy_shocks!AF150</f>
        <v>1.6390564764861299E-3</v>
      </c>
      <c r="AU11" s="21">
        <f>EA_raw_policy_shocks!AG150</f>
        <v>1.14607239158185E-2</v>
      </c>
      <c r="AV11" s="21">
        <f>EA_raw_policy_shocks!AH150</f>
        <v>5.06406203275635E-3</v>
      </c>
      <c r="AW11" s="21">
        <f>EA_raw_policy_shocks!AI150</f>
        <v>9.5536443656909203E-3</v>
      </c>
      <c r="AX11" s="21">
        <f>EA_raw_policy_shocks!AJ150</f>
        <v>8.5882358382238302E-3</v>
      </c>
      <c r="AY11" s="21">
        <f>EA_raw_policy_shocks!AK150</f>
        <v>1.2180828408050201E-2</v>
      </c>
      <c r="AZ11" s="20">
        <f t="shared" si="3"/>
        <v>1.1259240498049227E-3</v>
      </c>
      <c r="BA11" s="22">
        <f t="shared" si="4"/>
        <v>39994</v>
      </c>
      <c r="BB11" s="20">
        <f t="shared" si="5"/>
        <v>-6.1157794510636701E-2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-5.3061637542624301E-2</v>
      </c>
      <c r="C12">
        <v>-0.135174508752961</v>
      </c>
      <c r="D12">
        <v>-1.20416381742669</v>
      </c>
      <c r="E12">
        <v>0.361401298073741</v>
      </c>
      <c r="F12">
        <v>-2.3576212423701501</v>
      </c>
      <c r="G12">
        <v>1.9637759271843899E-2</v>
      </c>
      <c r="H12">
        <v>1.4731330086401601E-4</v>
      </c>
      <c r="I12">
        <v>-0.182457420309555</v>
      </c>
      <c r="J12">
        <v>-0.105111046995879</v>
      </c>
      <c r="K12">
        <v>-0.30735204006594402</v>
      </c>
      <c r="L12">
        <v>-5.9427017229426596E-3</v>
      </c>
      <c r="M12">
        <v>0</v>
      </c>
      <c r="N12">
        <v>0</v>
      </c>
      <c r="O12">
        <v>6.4698243502640904E-2</v>
      </c>
      <c r="P12">
        <v>0</v>
      </c>
      <c r="Q12">
        <v>-3.2112675185990001E-2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-9.7715925845476906E-2</v>
      </c>
      <c r="Z12">
        <v>1.424476786091E-2</v>
      </c>
      <c r="AA12">
        <v>-7.86147306612597E-3</v>
      </c>
      <c r="AB12">
        <v>-1.1914602195992E-2</v>
      </c>
      <c r="AC12">
        <v>-3.3071079811984E-3</v>
      </c>
      <c r="AD12">
        <v>-4.1993450642147101E-2</v>
      </c>
      <c r="AE12">
        <v>1.6254485652905299</v>
      </c>
      <c r="AF12">
        <v>-2.4602117029592301</v>
      </c>
      <c r="AH12" s="20">
        <f t="shared" si="2"/>
        <v>-0.40409080665296615</v>
      </c>
      <c r="AI12" s="20">
        <f t="shared" si="6"/>
        <v>-9.6748441431165251E-5</v>
      </c>
      <c r="AJ12" s="20">
        <f t="shared" si="0"/>
        <v>1.424476786091E-2</v>
      </c>
      <c r="AK12" s="20">
        <f t="shared" si="0"/>
        <v>-7.86147306612597E-3</v>
      </c>
      <c r="AL12" s="20">
        <f t="shared" si="0"/>
        <v>-1.1914602195992E-2</v>
      </c>
      <c r="AM12" s="20">
        <f t="shared" si="0"/>
        <v>-3.3071079811984E-3</v>
      </c>
      <c r="AN12" s="20">
        <f t="shared" si="0"/>
        <v>-4.1993450642147101E-2</v>
      </c>
      <c r="AR12" s="22">
        <f t="shared" si="1"/>
        <v>40086</v>
      </c>
      <c r="AS12" s="21">
        <f>EA_raw_policy_shocks!AE151</f>
        <v>2.64224157302596E-2</v>
      </c>
      <c r="AT12" s="21">
        <f>EA_raw_policy_shocks!AF151</f>
        <v>2.2669136797297799E-4</v>
      </c>
      <c r="AU12" s="21">
        <f>EA_raw_policy_shocks!AG151</f>
        <v>1.1629021624429E-2</v>
      </c>
      <c r="AV12" s="21">
        <f>EA_raw_policy_shocks!AH151</f>
        <v>7.4436403499917097E-3</v>
      </c>
      <c r="AW12" s="21">
        <f>EA_raw_policy_shocks!AI151</f>
        <v>1.0577593648466299E-2</v>
      </c>
      <c r="AX12" s="21">
        <f>EA_raw_policy_shocks!AJ151</f>
        <v>1.15861814581396E-2</v>
      </c>
      <c r="AY12" s="21">
        <f>EA_raw_policy_shocks!AK151</f>
        <v>1.46050566020811E-2</v>
      </c>
      <c r="AZ12" s="20">
        <f t="shared" si="3"/>
        <v>8.2490600781340281E-2</v>
      </c>
      <c r="BA12" s="22">
        <f t="shared" si="4"/>
        <v>40086</v>
      </c>
      <c r="BB12" s="20">
        <f t="shared" si="5"/>
        <v>1.26252482068439E-2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-4.0530287727346799E-2</v>
      </c>
      <c r="C13">
        <v>-4.5616601571157697E-2</v>
      </c>
      <c r="D13">
        <v>-0.889281150619186</v>
      </c>
      <c r="E13">
        <v>0.25767462026496701</v>
      </c>
      <c r="F13">
        <v>-2.4950403889570301</v>
      </c>
      <c r="G13">
        <v>-0.26352203108878802</v>
      </c>
      <c r="H13">
        <v>-5.2659482154797498E-3</v>
      </c>
      <c r="I13">
        <v>-0.24998924108311199</v>
      </c>
      <c r="J13">
        <v>-9.1680999421422701E-2</v>
      </c>
      <c r="K13">
        <v>-0.10453204923074901</v>
      </c>
      <c r="L13">
        <v>-3.2309978850866602E-2</v>
      </c>
      <c r="M13">
        <v>0</v>
      </c>
      <c r="N13">
        <v>0</v>
      </c>
      <c r="O13">
        <v>-2.23875714860318E-2</v>
      </c>
      <c r="P13">
        <v>0</v>
      </c>
      <c r="Q13">
        <v>3.12087851473099E-2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-0.121645417260193</v>
      </c>
      <c r="Z13">
        <v>2.5860051440158599E-2</v>
      </c>
      <c r="AA13">
        <v>1.9315115056029598E-2</v>
      </c>
      <c r="AB13">
        <v>-4.5587246344374298E-2</v>
      </c>
      <c r="AC13">
        <v>-9.8845507108574603E-3</v>
      </c>
      <c r="AD13">
        <v>-7.2164573975751906E-2</v>
      </c>
      <c r="AE13">
        <v>1.6151677618312099</v>
      </c>
      <c r="AF13">
        <v>-2.5402117029592302</v>
      </c>
      <c r="AH13" s="20">
        <f t="shared" si="2"/>
        <v>-0.22496101231834006</v>
      </c>
      <c r="AI13" s="20">
        <f t="shared" si="6"/>
        <v>-1.2044100718830991E-4</v>
      </c>
      <c r="AJ13" s="20">
        <f t="shared" si="0"/>
        <v>2.5860051440158599E-2</v>
      </c>
      <c r="AK13" s="20">
        <f t="shared" si="0"/>
        <v>1.9315115056029598E-2</v>
      </c>
      <c r="AL13" s="20">
        <f t="shared" si="0"/>
        <v>-4.5587246344374298E-2</v>
      </c>
      <c r="AM13" s="20">
        <f t="shared" si="0"/>
        <v>-9.8845507108574603E-3</v>
      </c>
      <c r="AN13" s="20">
        <f t="shared" si="0"/>
        <v>-7.2164573975751906E-2</v>
      </c>
      <c r="AR13" s="22">
        <f t="shared" si="1"/>
        <v>40178</v>
      </c>
      <c r="AS13" s="21">
        <f>EA_raw_policy_shocks!AE152</f>
        <v>7.3585163096683101E-2</v>
      </c>
      <c r="AT13" s="21">
        <f>EA_raw_policy_shocks!AF152</f>
        <v>1.1490552428102599E-3</v>
      </c>
      <c r="AU13" s="21">
        <f>EA_raw_policy_shocks!AG152</f>
        <v>2.3411682428661599E-2</v>
      </c>
      <c r="AV13" s="21">
        <f>EA_raw_policy_shocks!AH152</f>
        <v>2.6797220046253602E-2</v>
      </c>
      <c r="AW13" s="21">
        <f>EA_raw_policy_shocks!AI152</f>
        <v>2.7259057249000199E-2</v>
      </c>
      <c r="AX13" s="21">
        <f>EA_raw_policy_shocks!AJ152</f>
        <v>2.2620844170834101E-2</v>
      </c>
      <c r="AY13" s="21">
        <f>EA_raw_policy_shocks!AK152</f>
        <v>2.2676287050775599E-2</v>
      </c>
      <c r="AZ13" s="20">
        <f t="shared" si="3"/>
        <v>0.19749930928501844</v>
      </c>
      <c r="BA13" s="22">
        <f t="shared" si="4"/>
        <v>40178</v>
      </c>
      <c r="BB13" s="20">
        <f t="shared" si="5"/>
        <v>5.9787995573267402E-2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-3.0025429441254099E-2</v>
      </c>
      <c r="C14">
        <v>4.4382126686342498E-2</v>
      </c>
      <c r="D14">
        <v>-0.59925092980215</v>
      </c>
      <c r="E14">
        <v>0.23131706727205401</v>
      </c>
      <c r="F14">
        <v>-2.6255565885438701</v>
      </c>
      <c r="G14">
        <v>-0.43478318474401501</v>
      </c>
      <c r="H14">
        <v>1.06427851853837E-2</v>
      </c>
      <c r="I14">
        <v>-0.30627721392615698</v>
      </c>
      <c r="J14">
        <v>-8.1501876002576398E-2</v>
      </c>
      <c r="K14">
        <v>-0.18365787367049199</v>
      </c>
      <c r="L14">
        <v>-4.3033240969699502E-2</v>
      </c>
      <c r="M14">
        <v>0</v>
      </c>
      <c r="N14">
        <v>0</v>
      </c>
      <c r="O14">
        <v>-7.3010176911666197E-2</v>
      </c>
      <c r="P14">
        <v>0</v>
      </c>
      <c r="Q14">
        <v>6.1922099536362199E-2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-5.0291951390133399E-2</v>
      </c>
      <c r="Z14">
        <v>4.7337947178803297E-2</v>
      </c>
      <c r="AA14">
        <v>2.6798092408722399E-2</v>
      </c>
      <c r="AB14">
        <v>-1.9091524686338301E-2</v>
      </c>
      <c r="AC14">
        <v>-1.7018520425875001E-2</v>
      </c>
      <c r="AD14">
        <v>-0.104099559628948</v>
      </c>
      <c r="AE14">
        <v>1.60498624907274</v>
      </c>
      <c r="AF14">
        <v>-2.5402117029592302</v>
      </c>
      <c r="AH14" s="20">
        <f t="shared" si="2"/>
        <v>-0.23344690554672407</v>
      </c>
      <c r="AI14" s="20">
        <f t="shared" si="6"/>
        <v>-4.9794011277359802E-5</v>
      </c>
      <c r="AJ14" s="20">
        <f t="shared" si="0"/>
        <v>4.7337947178803297E-2</v>
      </c>
      <c r="AK14" s="20">
        <f t="shared" si="0"/>
        <v>2.6798092408722399E-2</v>
      </c>
      <c r="AL14" s="20">
        <f t="shared" si="0"/>
        <v>-1.9091524686338301E-2</v>
      </c>
      <c r="AM14" s="20">
        <f t="shared" si="0"/>
        <v>-1.7018520425875001E-2</v>
      </c>
      <c r="AN14" s="20">
        <f t="shared" si="0"/>
        <v>-0.104099559628948</v>
      </c>
      <c r="AR14" s="22">
        <f t="shared" si="1"/>
        <v>40268</v>
      </c>
      <c r="AS14" s="21">
        <f>EA_raw_policy_shocks!AE153</f>
        <v>-2.3830642032823E-2</v>
      </c>
      <c r="AT14" s="21">
        <f>EA_raw_policy_shocks!AF153</f>
        <v>-1.8853116129503901E-3</v>
      </c>
      <c r="AU14" s="21">
        <f>EA_raw_policy_shocks!AG153</f>
        <v>2.0177058109971301E-2</v>
      </c>
      <c r="AV14" s="21">
        <f>EA_raw_policy_shocks!AH153</f>
        <v>1.45753210393289E-2</v>
      </c>
      <c r="AW14" s="21">
        <f>EA_raw_policy_shocks!AI153</f>
        <v>1.5015250043096199E-2</v>
      </c>
      <c r="AX14" s="21">
        <f>EA_raw_policy_shocks!AJ153</f>
        <v>1.21569115354119E-2</v>
      </c>
      <c r="AY14" s="21">
        <f>EA_raw_policy_shocks!AK153</f>
        <v>1.24350574729246E-2</v>
      </c>
      <c r="AZ14" s="20">
        <f t="shared" si="3"/>
        <v>4.8643644554959516E-2</v>
      </c>
      <c r="BA14" s="22">
        <f t="shared" si="4"/>
        <v>40268</v>
      </c>
      <c r="BB14" s="20">
        <f t="shared" si="5"/>
        <v>-3.7627809556238699E-2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-2.8241590657539901E-2</v>
      </c>
      <c r="C15">
        <v>5.21815668160307E-2</v>
      </c>
      <c r="D15">
        <v>-0.44210971013554201</v>
      </c>
      <c r="E15">
        <v>8.78422695737964E-2</v>
      </c>
      <c r="F15">
        <v>-2.7741760105468001</v>
      </c>
      <c r="G15">
        <v>-0.453083735552682</v>
      </c>
      <c r="H15">
        <v>-2.7332375558857601E-3</v>
      </c>
      <c r="I15">
        <v>-0.32571397666353002</v>
      </c>
      <c r="J15">
        <v>-6.8383542027397104E-2</v>
      </c>
      <c r="K15">
        <v>-6.52549744013243E-2</v>
      </c>
      <c r="L15">
        <v>-5.4159448347544097E-2</v>
      </c>
      <c r="M15">
        <v>0</v>
      </c>
      <c r="N15">
        <v>0</v>
      </c>
      <c r="O15">
        <v>-8.0965253189276096E-2</v>
      </c>
      <c r="P15">
        <v>0</v>
      </c>
      <c r="Q15">
        <v>7.4671965289579798E-2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-0.10998027755692499</v>
      </c>
      <c r="Z15">
        <v>0.11386077876273799</v>
      </c>
      <c r="AA15">
        <v>3.8321622696674697E-2</v>
      </c>
      <c r="AB15">
        <v>3.2876722413819701E-3</v>
      </c>
      <c r="AC15">
        <v>3.2573735022021301E-2</v>
      </c>
      <c r="AD15">
        <v>-0.13305256653392</v>
      </c>
      <c r="AE15">
        <v>1.5949030099630701</v>
      </c>
      <c r="AF15">
        <v>-2.5402117029592302</v>
      </c>
      <c r="AH15" s="20">
        <f t="shared" si="2"/>
        <v>-0.17413544918268004</v>
      </c>
      <c r="AI15" s="20">
        <f t="shared" si="6"/>
        <v>-1.0889136391774752E-4</v>
      </c>
      <c r="AJ15" s="20">
        <f t="shared" si="0"/>
        <v>0.11386077876273799</v>
      </c>
      <c r="AK15" s="20">
        <f t="shared" si="0"/>
        <v>3.8321622696674697E-2</v>
      </c>
      <c r="AL15" s="20">
        <f t="shared" si="0"/>
        <v>3.2876722413819701E-3</v>
      </c>
      <c r="AM15" s="20">
        <f t="shared" si="0"/>
        <v>3.2573735022021301E-2</v>
      </c>
      <c r="AN15" s="20">
        <f t="shared" si="0"/>
        <v>-0.13305256653392</v>
      </c>
      <c r="AR15" s="22">
        <f t="shared" si="1"/>
        <v>40359</v>
      </c>
      <c r="AS15" s="21">
        <f>EA_raw_policy_shocks!AE154</f>
        <v>2.4622726486920099E-2</v>
      </c>
      <c r="AT15" s="21">
        <f>EA_raw_policy_shocks!AF154</f>
        <v>-1.71236765830824E-3</v>
      </c>
      <c r="AU15" s="21">
        <f>EA_raw_policy_shocks!AG154</f>
        <v>7.8011009484707803E-3</v>
      </c>
      <c r="AV15" s="21">
        <f>EA_raw_policy_shocks!AH154</f>
        <v>-5.2769545653280096E-3</v>
      </c>
      <c r="AW15" s="21">
        <f>EA_raw_policy_shocks!AI154</f>
        <v>-5.0530613705312699E-3</v>
      </c>
      <c r="AX15" s="21">
        <f>EA_raw_policy_shocks!AJ154</f>
        <v>-3.4371315487421602E-3</v>
      </c>
      <c r="AY15" s="21">
        <f>EA_raw_policy_shocks!AK154</f>
        <v>-2.78033102955518E-3</v>
      </c>
      <c r="AZ15" s="20">
        <f t="shared" si="3"/>
        <v>1.4163981262926019E-2</v>
      </c>
      <c r="BA15" s="22">
        <f t="shared" si="4"/>
        <v>40359</v>
      </c>
      <c r="BB15" s="20">
        <f t="shared" si="5"/>
        <v>1.0825558963504399E-2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-2.1658370092429002E-2</v>
      </c>
      <c r="C16">
        <v>2.81736969663446E-2</v>
      </c>
      <c r="D16">
        <v>-0.32751475829568799</v>
      </c>
      <c r="E16">
        <v>1.5110189199551699E-2</v>
      </c>
      <c r="F16">
        <v>-2.8569968623479398</v>
      </c>
      <c r="G16">
        <v>-0.52415942437737395</v>
      </c>
      <c r="H16">
        <v>9.9086794495074609E-3</v>
      </c>
      <c r="I16">
        <v>-0.28216186973483298</v>
      </c>
      <c r="J16">
        <v>-6.16702477148715E-2</v>
      </c>
      <c r="K16">
        <v>0.171977494477801</v>
      </c>
      <c r="L16">
        <v>-3.7335848165674999E-2</v>
      </c>
      <c r="M16">
        <v>0</v>
      </c>
      <c r="N16">
        <v>0</v>
      </c>
      <c r="O16">
        <v>-4.1570664953790901E-2</v>
      </c>
      <c r="P16">
        <v>0</v>
      </c>
      <c r="Q16">
        <v>5.7037938362765599E-2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-0.191813018488034</v>
      </c>
      <c r="Z16">
        <v>6.7884286360791996E-2</v>
      </c>
      <c r="AA16">
        <v>9.6958378167633003E-2</v>
      </c>
      <c r="AB16">
        <v>1.1472281733707301E-2</v>
      </c>
      <c r="AC16">
        <v>2.6695458823783099E-2</v>
      </c>
      <c r="AD16">
        <v>-0.105466080252205</v>
      </c>
      <c r="AE16">
        <v>1.5849170380776201</v>
      </c>
      <c r="AF16">
        <v>-2.38021170295923</v>
      </c>
      <c r="AH16" s="20">
        <f t="shared" si="2"/>
        <v>-1.7917393825352661E-2</v>
      </c>
      <c r="AI16" s="20">
        <f t="shared" si="6"/>
        <v>-1.8991387969112278E-4</v>
      </c>
      <c r="AJ16" s="20">
        <f t="shared" si="0"/>
        <v>6.7884286360791996E-2</v>
      </c>
      <c r="AK16" s="20">
        <f t="shared" si="0"/>
        <v>9.6958378167633003E-2</v>
      </c>
      <c r="AL16" s="20">
        <f t="shared" si="0"/>
        <v>1.1472281733707301E-2</v>
      </c>
      <c r="AM16" s="20">
        <f t="shared" si="0"/>
        <v>2.6695458823783099E-2</v>
      </c>
      <c r="AN16" s="20">
        <f t="shared" si="0"/>
        <v>-0.105466080252205</v>
      </c>
      <c r="AR16" s="22">
        <f t="shared" si="1"/>
        <v>40451</v>
      </c>
      <c r="AS16" s="21">
        <f>EA_raw_policy_shocks!AE155</f>
        <v>8.0714388828723296E-2</v>
      </c>
      <c r="AT16" s="21">
        <f>EA_raw_policy_shocks!AF155</f>
        <v>-2.2455645888307197E-3</v>
      </c>
      <c r="AU16" s="21">
        <f>EA_raw_policy_shocks!AG155</f>
        <v>1.9457748688978701E-2</v>
      </c>
      <c r="AV16" s="21">
        <f>EA_raw_policy_shocks!AH155</f>
        <v>5.73565707988807E-3</v>
      </c>
      <c r="AW16" s="21">
        <f>EA_raw_policy_shocks!AI155</f>
        <v>3.8248516698756499E-3</v>
      </c>
      <c r="AX16" s="21">
        <f>EA_raw_policy_shocks!AJ155</f>
        <v>2.4016727386073199E-3</v>
      </c>
      <c r="AY16" s="21">
        <f>EA_raw_policy_shocks!AK155</f>
        <v>1.5072161963155799E-3</v>
      </c>
      <c r="AZ16" s="20">
        <f t="shared" si="3"/>
        <v>0.1113959706135579</v>
      </c>
      <c r="BA16" s="22">
        <f t="shared" si="4"/>
        <v>40451</v>
      </c>
      <c r="BB16" s="20">
        <f t="shared" si="5"/>
        <v>6.6917221305307598E-2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-3.3884818512904598E-2</v>
      </c>
      <c r="C17">
        <v>8.2262755541821705E-2</v>
      </c>
      <c r="D17">
        <v>-0.27492806627178901</v>
      </c>
      <c r="E17">
        <v>0.28439202394569801</v>
      </c>
      <c r="F17">
        <v>-2.93023978882443</v>
      </c>
      <c r="G17">
        <v>-0.60137425136219702</v>
      </c>
      <c r="H17">
        <v>2.6581497504484298E-3</v>
      </c>
      <c r="I17">
        <v>-0.31079896773388499</v>
      </c>
      <c r="J17">
        <v>-5.4366436099655302E-2</v>
      </c>
      <c r="K17">
        <v>0.32336242206957599</v>
      </c>
      <c r="L17">
        <v>-3.6303034510550197E-2</v>
      </c>
      <c r="M17">
        <v>0</v>
      </c>
      <c r="N17">
        <v>0</v>
      </c>
      <c r="O17">
        <v>-7.3145941990020197E-2</v>
      </c>
      <c r="P17">
        <v>0</v>
      </c>
      <c r="Q17">
        <v>7.0581059383772293E-2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-0.228217757672731</v>
      </c>
      <c r="Z17">
        <v>-2.62315329834138E-2</v>
      </c>
      <c r="AA17">
        <v>5.0079317507207899E-2</v>
      </c>
      <c r="AB17">
        <v>6.2557149086675007E-2</v>
      </c>
      <c r="AC17">
        <v>1.4787611715389301E-2</v>
      </c>
      <c r="AD17">
        <v>-7.6428933344574498E-2</v>
      </c>
      <c r="AE17">
        <v>1.57502733750158</v>
      </c>
      <c r="AF17">
        <v>-2.1802117029592298</v>
      </c>
      <c r="AH17" s="20">
        <f t="shared" si="2"/>
        <v>9.7426841973572306E-2</v>
      </c>
      <c r="AI17" s="20">
        <f t="shared" si="6"/>
        <v>-2.2595817591359506E-4</v>
      </c>
      <c r="AJ17" s="20">
        <f t="shared" ref="AJ17:AN48" si="7">Z17</f>
        <v>-2.62315329834138E-2</v>
      </c>
      <c r="AK17" s="20">
        <f t="shared" si="7"/>
        <v>5.0079317507207899E-2</v>
      </c>
      <c r="AL17" s="20">
        <f t="shared" si="7"/>
        <v>6.2557149086675007E-2</v>
      </c>
      <c r="AM17" s="20">
        <f t="shared" si="7"/>
        <v>1.4787611715389301E-2</v>
      </c>
      <c r="AN17" s="20">
        <f t="shared" si="7"/>
        <v>-7.6428933344574498E-2</v>
      </c>
      <c r="AR17" s="22">
        <f t="shared" si="1"/>
        <v>40543</v>
      </c>
      <c r="AS17" s="21">
        <f>EA_raw_policy_shocks!AE156</f>
        <v>5.79208698081757E-2</v>
      </c>
      <c r="AT17" s="21">
        <f>EA_raw_policy_shocks!AF156</f>
        <v>-2.26813814393811E-3</v>
      </c>
      <c r="AU17" s="21">
        <f>EA_raw_policy_shocks!AG156</f>
        <v>3.3810172354779698E-2</v>
      </c>
      <c r="AV17" s="21">
        <f>EA_raw_policy_shocks!AH156</f>
        <v>1.6709641161766299E-2</v>
      </c>
      <c r="AW17" s="21">
        <f>EA_raw_policy_shocks!AI156</f>
        <v>1.5242350138410601E-2</v>
      </c>
      <c r="AX17" s="21">
        <f>EA_raw_policy_shocks!AJ156</f>
        <v>1.4645829653677601E-2</v>
      </c>
      <c r="AY17" s="21">
        <f>EA_raw_policy_shocks!AK156</f>
        <v>1.3125024034692101E-2</v>
      </c>
      <c r="AZ17" s="20">
        <f t="shared" si="3"/>
        <v>0.1491857490075639</v>
      </c>
      <c r="BA17" s="22">
        <f t="shared" si="4"/>
        <v>40543</v>
      </c>
      <c r="BB17" s="20">
        <f t="shared" si="5"/>
        <v>4.4123702284760001E-2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6.6507871973147297E-3</v>
      </c>
      <c r="C18">
        <v>7.6998514202839693E-2</v>
      </c>
      <c r="D18">
        <v>-0.13022039243668199</v>
      </c>
      <c r="E18">
        <v>0.332485887932639</v>
      </c>
      <c r="F18">
        <v>-2.9448204301989001</v>
      </c>
      <c r="G18">
        <v>-0.64672110645801295</v>
      </c>
      <c r="H18">
        <v>9.0381012222989603E-3</v>
      </c>
      <c r="I18">
        <v>-0.286840401828867</v>
      </c>
      <c r="J18">
        <v>-4.3062782742943999E-2</v>
      </c>
      <c r="K18">
        <v>0.36381344049450698</v>
      </c>
      <c r="L18">
        <v>-3.3758896556944799E-2</v>
      </c>
      <c r="M18">
        <v>0</v>
      </c>
      <c r="N18">
        <v>0</v>
      </c>
      <c r="O18">
        <v>-5.18359084633781E-2</v>
      </c>
      <c r="P18">
        <v>0</v>
      </c>
      <c r="Q18">
        <v>4.7844558815009701E-2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-0.29407012957078599</v>
      </c>
      <c r="Z18">
        <v>-2.0489112227132299E-2</v>
      </c>
      <c r="AA18">
        <v>-6.6403477525592197E-2</v>
      </c>
      <c r="AB18">
        <v>3.08844362771254E-2</v>
      </c>
      <c r="AC18">
        <v>3.3073015978020898E-2</v>
      </c>
      <c r="AD18">
        <v>-4.8010729628630303E-2</v>
      </c>
      <c r="AE18">
        <v>1.5652329227139401</v>
      </c>
      <c r="AF18">
        <v>-2.1002117029592302</v>
      </c>
      <c r="AH18" s="20">
        <f t="shared" si="2"/>
        <v>7.2684012219428856E-2</v>
      </c>
      <c r="AI18" s="20">
        <f t="shared" si="6"/>
        <v>-2.9115854412949105E-4</v>
      </c>
      <c r="AJ18" s="20">
        <f t="shared" si="7"/>
        <v>-2.0489112227132299E-2</v>
      </c>
      <c r="AK18" s="20">
        <f t="shared" si="7"/>
        <v>-6.6403477525592197E-2</v>
      </c>
      <c r="AL18" s="20">
        <f t="shared" si="7"/>
        <v>3.08844362771254E-2</v>
      </c>
      <c r="AM18" s="20">
        <f t="shared" si="7"/>
        <v>3.3073015978020898E-2</v>
      </c>
      <c r="AN18" s="20">
        <f t="shared" si="7"/>
        <v>-4.8010729628630303E-2</v>
      </c>
      <c r="AR18" s="22">
        <f t="shared" si="1"/>
        <v>40633</v>
      </c>
      <c r="AS18" s="21">
        <f>EA_raw_policy_shocks!AE157</f>
        <v>1.83183745053043E-2</v>
      </c>
      <c r="AT18" s="21">
        <f>EA_raw_policy_shocks!AF157</f>
        <v>-4.0308434907897103E-4</v>
      </c>
      <c r="AU18" s="21">
        <f>EA_raw_policy_shocks!AG157</f>
        <v>4.6816195933138502E-2</v>
      </c>
      <c r="AV18" s="21">
        <f>EA_raw_policy_shocks!AH157</f>
        <v>3.0279973650153599E-2</v>
      </c>
      <c r="AW18" s="21">
        <f>EA_raw_policy_shocks!AI157</f>
        <v>2.81604158876766E-2</v>
      </c>
      <c r="AX18" s="21">
        <f>EA_raw_policy_shocks!AJ157</f>
        <v>2.5708921936637201E-2</v>
      </c>
      <c r="AY18" s="21">
        <f>EA_raw_policy_shocks!AK157</f>
        <v>2.3904025118384301E-2</v>
      </c>
      <c r="AZ18" s="20">
        <f t="shared" si="3"/>
        <v>0.17278482268221554</v>
      </c>
      <c r="BA18" s="22">
        <f t="shared" si="4"/>
        <v>40633</v>
      </c>
      <c r="BB18" s="20">
        <f t="shared" si="5"/>
        <v>4.5212069818885998E-3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-1.2381451182097001E-2</v>
      </c>
      <c r="C19">
        <v>0.117436297424651</v>
      </c>
      <c r="D19">
        <v>8.3496041629659595E-2</v>
      </c>
      <c r="E19">
        <v>0.33596129586305901</v>
      </c>
      <c r="F19">
        <v>-3.02052080913248</v>
      </c>
      <c r="G19">
        <v>-0.68072799185830302</v>
      </c>
      <c r="H19">
        <v>4.1916347079055801E-3</v>
      </c>
      <c r="I19">
        <v>-0.29322458945915802</v>
      </c>
      <c r="J19">
        <v>-3.3273324984093702E-2</v>
      </c>
      <c r="K19">
        <v>0.69179668940191497</v>
      </c>
      <c r="L19">
        <v>-1.7139970744625699E-2</v>
      </c>
      <c r="M19">
        <v>0</v>
      </c>
      <c r="N19">
        <v>0</v>
      </c>
      <c r="O19">
        <v>-5.0648405933613298E-2</v>
      </c>
      <c r="P19">
        <v>0</v>
      </c>
      <c r="Q19">
        <v>2.99451196463397E-2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-0.31160977394682599</v>
      </c>
      <c r="Z19">
        <v>1.69074030614801E-2</v>
      </c>
      <c r="AA19">
        <v>-8.2282644119852602E-2</v>
      </c>
      <c r="AB19">
        <v>-6.5724533072827093E-2</v>
      </c>
      <c r="AC19">
        <v>-1.22414111410966E-2</v>
      </c>
      <c r="AD19">
        <v>4.2959025621158104E-3</v>
      </c>
      <c r="AE19">
        <v>1.555532818473</v>
      </c>
      <c r="AF19">
        <v>-1.7402117029592299</v>
      </c>
      <c r="AH19" s="20">
        <f t="shared" si="2"/>
        <v>0.38330301319455723</v>
      </c>
      <c r="AI19" s="20">
        <f t="shared" si="6"/>
        <v>-3.0852452866022374E-4</v>
      </c>
      <c r="AJ19" s="20">
        <f t="shared" si="7"/>
        <v>1.69074030614801E-2</v>
      </c>
      <c r="AK19" s="20">
        <f t="shared" si="7"/>
        <v>-8.2282644119852602E-2</v>
      </c>
      <c r="AL19" s="20">
        <f t="shared" si="7"/>
        <v>-6.5724533072827093E-2</v>
      </c>
      <c r="AM19" s="20">
        <f t="shared" si="7"/>
        <v>-1.22414111410966E-2</v>
      </c>
      <c r="AN19" s="20">
        <f t="shared" si="7"/>
        <v>4.2959025621158104E-3</v>
      </c>
      <c r="AR19" s="22">
        <f t="shared" si="1"/>
        <v>40724</v>
      </c>
      <c r="AS19" s="21">
        <f>EA_raw_policy_shocks!AE158</f>
        <v>0.164052564814818</v>
      </c>
      <c r="AT19" s="21">
        <f>EA_raw_policy_shocks!AF158</f>
        <v>-1.3606118708424301E-3</v>
      </c>
      <c r="AU19" s="21">
        <f>EA_raw_policy_shocks!AG158</f>
        <v>6.4207106652372406E-2</v>
      </c>
      <c r="AV19" s="21">
        <f>EA_raw_policy_shocks!AH158</f>
        <v>4.0638071567541401E-2</v>
      </c>
      <c r="AW19" s="21">
        <f>EA_raw_policy_shocks!AI158</f>
        <v>3.6268110960788802E-2</v>
      </c>
      <c r="AX19" s="21">
        <f>EA_raw_policy_shocks!AJ158</f>
        <v>3.2312475032261298E-2</v>
      </c>
      <c r="AY19" s="21">
        <f>EA_raw_policy_shocks!AK158</f>
        <v>2.8693064089877301E-2</v>
      </c>
      <c r="AZ19" s="20">
        <f t="shared" si="3"/>
        <v>0.36481078124681682</v>
      </c>
      <c r="BA19" s="22">
        <f t="shared" si="4"/>
        <v>40724</v>
      </c>
      <c r="BB19" s="20">
        <f t="shared" si="5"/>
        <v>0.1502553972914023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-1.40097877144311E-2</v>
      </c>
      <c r="C20">
        <v>0.10110842968157301</v>
      </c>
      <c r="D20">
        <v>0.26054387503264698</v>
      </c>
      <c r="E20">
        <v>-4.8212327261383303E-2</v>
      </c>
      <c r="F20">
        <v>-3.2478076248853101</v>
      </c>
      <c r="G20">
        <v>-0.55816012160033102</v>
      </c>
      <c r="H20">
        <v>9.3246050520274203E-3</v>
      </c>
      <c r="I20">
        <v>-0.27952640180709099</v>
      </c>
      <c r="J20">
        <v>-3.2368663115432801E-2</v>
      </c>
      <c r="K20">
        <v>0.92747655834320597</v>
      </c>
      <c r="L20">
        <v>-2.16541532450777E-3</v>
      </c>
      <c r="M20">
        <v>0</v>
      </c>
      <c r="N20">
        <v>0</v>
      </c>
      <c r="O20">
        <v>-4.0103652724124299E-2</v>
      </c>
      <c r="P20">
        <v>0</v>
      </c>
      <c r="Q20">
        <v>-4.5643409494368602E-4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-0.23217692002523199</v>
      </c>
      <c r="Z20">
        <v>0.117350552725673</v>
      </c>
      <c r="AA20">
        <v>-7.9820444658323195E-3</v>
      </c>
      <c r="AB20">
        <v>-4.6613895445495497E-2</v>
      </c>
      <c r="AC20">
        <v>-7.0973388163875897E-2</v>
      </c>
      <c r="AD20">
        <v>3.8614893284019403E-2</v>
      </c>
      <c r="AE20">
        <v>1.54592605970323</v>
      </c>
      <c r="AF20">
        <v>-1.58021170295923</v>
      </c>
      <c r="AH20" s="20">
        <f t="shared" si="2"/>
        <v>0.69762140751822621</v>
      </c>
      <c r="AI20" s="20">
        <f t="shared" si="6"/>
        <v>-2.2987813863884355E-4</v>
      </c>
      <c r="AJ20" s="20">
        <f t="shared" si="7"/>
        <v>0.117350552725673</v>
      </c>
      <c r="AK20" s="20">
        <f t="shared" si="7"/>
        <v>-7.9820444658323195E-3</v>
      </c>
      <c r="AL20" s="20">
        <f t="shared" si="7"/>
        <v>-4.6613895445495497E-2</v>
      </c>
      <c r="AM20" s="20">
        <f t="shared" si="7"/>
        <v>-7.0973388163875897E-2</v>
      </c>
      <c r="AN20" s="20">
        <f t="shared" si="7"/>
        <v>3.8614893284019403E-2</v>
      </c>
      <c r="AR20" s="22">
        <f t="shared" si="1"/>
        <v>40816</v>
      </c>
      <c r="AS20" s="21">
        <f>EA_raw_policy_shocks!AE159</f>
        <v>0.15327378292688501</v>
      </c>
      <c r="AT20" s="21">
        <f>EA_raw_policy_shocks!AF159</f>
        <v>-1.00768775374371E-2</v>
      </c>
      <c r="AU20" s="21">
        <f>EA_raw_policy_shocks!AG159</f>
        <v>3.2551049379305197E-2</v>
      </c>
      <c r="AV20" s="21">
        <f>EA_raw_policy_shocks!AH159</f>
        <v>3.3834570647971798E-4</v>
      </c>
      <c r="AW20" s="21">
        <f>EA_raw_policy_shocks!AI159</f>
        <v>-8.5007586209560199E-4</v>
      </c>
      <c r="AX20" s="21">
        <f>EA_raw_policy_shocks!AJ159</f>
        <v>-7.1721190538939002E-4</v>
      </c>
      <c r="AY20" s="21">
        <f>EA_raw_policy_shocks!AK159</f>
        <v>-1.6856254781787601E-3</v>
      </c>
      <c r="AZ20" s="20">
        <f t="shared" si="3"/>
        <v>0.17283338722956906</v>
      </c>
      <c r="BA20" s="22">
        <f t="shared" si="4"/>
        <v>40816</v>
      </c>
      <c r="BB20" s="20">
        <f t="shared" si="5"/>
        <v>0.13947661540346931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-3.4873350748503097E-2</v>
      </c>
      <c r="C21">
        <v>4.6592220965471901E-2</v>
      </c>
      <c r="D21">
        <v>0.37627966233114202</v>
      </c>
      <c r="E21">
        <v>-0.46589613951654602</v>
      </c>
      <c r="F21">
        <v>-3.4654183700036301</v>
      </c>
      <c r="G21">
        <v>-0.41989743510224198</v>
      </c>
      <c r="H21">
        <v>2.1387125736235201E-2</v>
      </c>
      <c r="I21">
        <v>-0.27057504704058699</v>
      </c>
      <c r="J21">
        <v>-2.95135781653144E-2</v>
      </c>
      <c r="K21">
        <v>1.1903012166248901</v>
      </c>
      <c r="L21">
        <v>1.35226322836053E-3</v>
      </c>
      <c r="M21">
        <v>0</v>
      </c>
      <c r="N21">
        <v>0</v>
      </c>
      <c r="O21">
        <v>-1.9988257035780499E-2</v>
      </c>
      <c r="P21">
        <v>0</v>
      </c>
      <c r="Q21">
        <v>-3.65353059642331E-2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-0.46473466589881102</v>
      </c>
      <c r="Z21">
        <v>0.21950576132865501</v>
      </c>
      <c r="AA21">
        <v>9.0532385080132199E-2</v>
      </c>
      <c r="AB21">
        <v>2.49228217465353E-2</v>
      </c>
      <c r="AC21">
        <v>-5.5846422402708797E-2</v>
      </c>
      <c r="AD21">
        <v>1.5781720646782099E-2</v>
      </c>
      <c r="AE21">
        <v>1.53641169138369</v>
      </c>
      <c r="AF21">
        <v>-1.7402117029592299</v>
      </c>
      <c r="AH21" s="20">
        <f t="shared" si="2"/>
        <v>0.73021389738506726</v>
      </c>
      <c r="AI21" s="20">
        <f t="shared" si="6"/>
        <v>-4.6013333257308023E-4</v>
      </c>
      <c r="AJ21" s="20">
        <f t="shared" si="7"/>
        <v>0.21950576132865501</v>
      </c>
      <c r="AK21" s="20">
        <f t="shared" si="7"/>
        <v>9.0532385080132199E-2</v>
      </c>
      <c r="AL21" s="20">
        <f t="shared" si="7"/>
        <v>2.49228217465353E-2</v>
      </c>
      <c r="AM21" s="20">
        <f t="shared" si="7"/>
        <v>-5.5846422402708797E-2</v>
      </c>
      <c r="AN21" s="20">
        <f t="shared" si="7"/>
        <v>1.5781720646782099E-2</v>
      </c>
      <c r="AR21" s="22">
        <f t="shared" si="1"/>
        <v>40908</v>
      </c>
      <c r="AS21" s="21">
        <f>EA_raw_policy_shocks!AE160</f>
        <v>9.7722501600949502E-2</v>
      </c>
      <c r="AT21" s="21">
        <f>EA_raw_policy_shocks!AF160</f>
        <v>-1.4612057974926701E-2</v>
      </c>
      <c r="AU21" s="21">
        <f>EA_raw_policy_shocks!AG160</f>
        <v>2.3512004986593098E-2</v>
      </c>
      <c r="AV21" s="21">
        <f>EA_raw_policy_shocks!AH160</f>
        <v>-1.4699995892628199E-2</v>
      </c>
      <c r="AW21" s="21">
        <f>EA_raw_policy_shocks!AI160</f>
        <v>-1.69745082387125E-2</v>
      </c>
      <c r="AX21" s="21">
        <f>EA_raw_policy_shocks!AJ160</f>
        <v>-1.5259377162502001E-2</v>
      </c>
      <c r="AY21" s="21">
        <f>EA_raw_policy_shocks!AK160</f>
        <v>-1.3071833568653801E-2</v>
      </c>
      <c r="AZ21" s="20">
        <f t="shared" si="3"/>
        <v>4.6616733750119398E-2</v>
      </c>
      <c r="BA21" s="22">
        <f t="shared" si="4"/>
        <v>40908</v>
      </c>
      <c r="BB21" s="20">
        <f t="shared" si="5"/>
        <v>8.3925334077533803E-2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-5.8182205209555797E-2</v>
      </c>
      <c r="C22">
        <v>3.15218024759885E-2</v>
      </c>
      <c r="D22">
        <v>0.470624417933384</v>
      </c>
      <c r="E22">
        <v>-0.67971958986748504</v>
      </c>
      <c r="F22">
        <v>-3.6449459960537398</v>
      </c>
      <c r="G22">
        <v>-0.43754488046602702</v>
      </c>
      <c r="H22">
        <v>2.1363434609951999E-2</v>
      </c>
      <c r="I22">
        <v>-0.24585182620226401</v>
      </c>
      <c r="J22">
        <v>-2.8379950514230801E-2</v>
      </c>
      <c r="K22">
        <v>1.3169832042879599</v>
      </c>
      <c r="L22">
        <v>1.1788183800392901E-3</v>
      </c>
      <c r="M22">
        <v>0</v>
      </c>
      <c r="N22">
        <v>0</v>
      </c>
      <c r="O22">
        <v>-1.64905958236423E-2</v>
      </c>
      <c r="P22">
        <v>0</v>
      </c>
      <c r="Q22">
        <v>-5.1457648307183697E-2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-0.983655759906917</v>
      </c>
      <c r="Z22">
        <v>0.15449946423493999</v>
      </c>
      <c r="AA22">
        <v>0.173729001583277</v>
      </c>
      <c r="AB22">
        <v>0.105327068354948</v>
      </c>
      <c r="AC22">
        <v>7.7216261132223999E-3</v>
      </c>
      <c r="AD22">
        <v>-3.9208568678092501E-3</v>
      </c>
      <c r="AE22">
        <v>1.5269887684380801</v>
      </c>
      <c r="AF22">
        <v>-2.34021170295923</v>
      </c>
      <c r="AH22" s="20">
        <f t="shared" si="2"/>
        <v>0.34316400198011204</v>
      </c>
      <c r="AI22" s="20">
        <f t="shared" si="6"/>
        <v>-9.7391659396724455E-4</v>
      </c>
      <c r="AJ22" s="20">
        <f t="shared" si="7"/>
        <v>0.15449946423493999</v>
      </c>
      <c r="AK22" s="20">
        <f t="shared" si="7"/>
        <v>0.173729001583277</v>
      </c>
      <c r="AL22" s="20">
        <f t="shared" si="7"/>
        <v>0.105327068354948</v>
      </c>
      <c r="AM22" s="20">
        <f t="shared" si="7"/>
        <v>7.7216261132223999E-3</v>
      </c>
      <c r="AN22" s="20">
        <f t="shared" si="7"/>
        <v>-3.9208568678092501E-3</v>
      </c>
      <c r="AR22" s="22">
        <f t="shared" si="1"/>
        <v>40999</v>
      </c>
      <c r="AS22" s="21">
        <f>EA_raw_policy_shocks!AE161</f>
        <v>-1.7304033757864299E-2</v>
      </c>
      <c r="AT22" s="21">
        <f>EA_raw_policy_shocks!AF161</f>
        <v>-3.2341716922012404E-3</v>
      </c>
      <c r="AU22" s="21">
        <f>EA_raw_policy_shocks!AG161</f>
        <v>5.1956958877780899E-3</v>
      </c>
      <c r="AV22" s="21">
        <f>EA_raw_policy_shocks!AH161</f>
        <v>-1.5312475807217601E-2</v>
      </c>
      <c r="AW22" s="21">
        <f>EA_raw_policy_shocks!AI161</f>
        <v>-1.6068452649166499E-2</v>
      </c>
      <c r="AX22" s="21">
        <f>EA_raw_policy_shocks!AJ161</f>
        <v>-1.5184453418375999E-2</v>
      </c>
      <c r="AY22" s="21">
        <f>EA_raw_policy_shocks!AK161</f>
        <v>-1.3411727840893501E-2</v>
      </c>
      <c r="AZ22" s="20">
        <f t="shared" si="3"/>
        <v>-7.5319619277941049E-2</v>
      </c>
      <c r="BA22" s="22">
        <f t="shared" si="4"/>
        <v>40999</v>
      </c>
      <c r="BB22" s="20">
        <f t="shared" si="5"/>
        <v>-3.1101201281280001E-2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-6.4802194724010997E-2</v>
      </c>
      <c r="C23">
        <v>1.2634334589326999E-2</v>
      </c>
      <c r="D23">
        <v>0.64483855169820203</v>
      </c>
      <c r="E23">
        <v>-1.0279865773027399</v>
      </c>
      <c r="F23">
        <v>-3.8163124940285602</v>
      </c>
      <c r="G23">
        <v>-0.46546080573364501</v>
      </c>
      <c r="H23">
        <v>7.54569471941198E-3</v>
      </c>
      <c r="I23">
        <v>-0.24854158923855799</v>
      </c>
      <c r="J23">
        <v>-2.49038260504135E-2</v>
      </c>
      <c r="K23">
        <v>1.6029963077245399</v>
      </c>
      <c r="L23">
        <v>5.0776660559909703E-3</v>
      </c>
      <c r="M23">
        <v>0</v>
      </c>
      <c r="N23">
        <v>0</v>
      </c>
      <c r="O23">
        <v>-2.1042234091386301E-2</v>
      </c>
      <c r="P23">
        <v>0</v>
      </c>
      <c r="Q23">
        <v>-4.82270549885307E-2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-1.1698688932280299</v>
      </c>
      <c r="Z23">
        <v>0.17028878690195101</v>
      </c>
      <c r="AA23">
        <v>5.7505323984527103E-2</v>
      </c>
      <c r="AB23">
        <v>0.17648856095639601</v>
      </c>
      <c r="AC23">
        <v>8.3849470374781396E-2</v>
      </c>
      <c r="AD23">
        <v>2.80529139471229E-2</v>
      </c>
      <c r="AE23">
        <v>1.51765635562606</v>
      </c>
      <c r="AF23">
        <v>-2.5802117029592302</v>
      </c>
      <c r="AH23" s="20">
        <f t="shared" si="2"/>
        <v>0.44482610342879036</v>
      </c>
      <c r="AI23" s="20">
        <f t="shared" si="6"/>
        <v>-1.1582860328990395E-3</v>
      </c>
      <c r="AJ23" s="20">
        <f t="shared" si="7"/>
        <v>0.17028878690195101</v>
      </c>
      <c r="AK23" s="20">
        <f t="shared" si="7"/>
        <v>5.7505323984527103E-2</v>
      </c>
      <c r="AL23" s="20">
        <f t="shared" si="7"/>
        <v>0.17648856095639601</v>
      </c>
      <c r="AM23" s="20">
        <f t="shared" si="7"/>
        <v>8.3849470374781396E-2</v>
      </c>
      <c r="AN23" s="20">
        <f t="shared" si="7"/>
        <v>2.80529139471229E-2</v>
      </c>
      <c r="AR23" s="22">
        <f t="shared" si="1"/>
        <v>41090</v>
      </c>
      <c r="AS23" s="21">
        <f>EA_raw_policy_shocks!AE162</f>
        <v>0.14636855135362201</v>
      </c>
      <c r="AT23" s="21">
        <f>EA_raw_policy_shocks!AF162</f>
        <v>-8.60167667536515E-4</v>
      </c>
      <c r="AU23" s="21">
        <f>EA_raw_policy_shocks!AG162</f>
        <v>-4.1301191110178102E-3</v>
      </c>
      <c r="AV23" s="21">
        <f>EA_raw_policy_shocks!AH162</f>
        <v>-1.2876888046870601E-2</v>
      </c>
      <c r="AW23" s="21">
        <f>EA_raw_policy_shocks!AI162</f>
        <v>-1.49022157372943E-2</v>
      </c>
      <c r="AX23" s="21">
        <f>EA_raw_policy_shocks!AJ162</f>
        <v>-1.48038929336782E-2</v>
      </c>
      <c r="AY23" s="21">
        <f>EA_raw_policy_shocks!AK162</f>
        <v>-1.39195852107087E-2</v>
      </c>
      <c r="AZ23" s="20">
        <f t="shared" si="3"/>
        <v>8.4875682646515863E-2</v>
      </c>
      <c r="BA23" s="22">
        <f t="shared" si="4"/>
        <v>41090</v>
      </c>
      <c r="BB23" s="20">
        <f t="shared" si="5"/>
        <v>0.13257138383020631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-5.2079668127574301E-2</v>
      </c>
      <c r="C24">
        <v>-2.8134853666595398E-2</v>
      </c>
      <c r="D24">
        <v>0.70648548063215999</v>
      </c>
      <c r="E24">
        <v>-1.2488339263811099</v>
      </c>
      <c r="F24">
        <v>-3.9428927760294199</v>
      </c>
      <c r="G24">
        <v>-0.52120683015719305</v>
      </c>
      <c r="H24">
        <v>5.0808482834372604E-3</v>
      </c>
      <c r="I24">
        <v>-0.24097774169538499</v>
      </c>
      <c r="J24">
        <v>-2.3091768373354599E-2</v>
      </c>
      <c r="K24">
        <v>1.6938337926510001</v>
      </c>
      <c r="L24">
        <v>5.6851650608373897E-3</v>
      </c>
      <c r="M24">
        <v>0</v>
      </c>
      <c r="N24">
        <v>0</v>
      </c>
      <c r="O24">
        <v>-1.6933530557448999E-2</v>
      </c>
      <c r="P24">
        <v>0</v>
      </c>
      <c r="Q24">
        <v>-4.0224566957628702E-2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-1.13562849201243</v>
      </c>
      <c r="Z24">
        <v>0.20282964382284399</v>
      </c>
      <c r="AA24">
        <v>-3.4157517641546398E-2</v>
      </c>
      <c r="AB24">
        <v>7.1035387396023594E-2</v>
      </c>
      <c r="AC24">
        <v>0.14712038163462601</v>
      </c>
      <c r="AD24">
        <v>0.123465741875316</v>
      </c>
      <c r="AE24">
        <v>1.5084135274358299</v>
      </c>
      <c r="AF24">
        <v>-2.82021170295923</v>
      </c>
      <c r="AH24" s="20">
        <f t="shared" si="2"/>
        <v>0.56956158555869441</v>
      </c>
      <c r="AI24" s="20">
        <f t="shared" si="6"/>
        <v>-1.1243846455568614E-3</v>
      </c>
      <c r="AJ24" s="20">
        <f t="shared" si="7"/>
        <v>0.20282964382284399</v>
      </c>
      <c r="AK24" s="20">
        <f t="shared" si="7"/>
        <v>-3.4157517641546398E-2</v>
      </c>
      <c r="AL24" s="20">
        <f t="shared" si="7"/>
        <v>7.1035387396023594E-2</v>
      </c>
      <c r="AM24" s="20">
        <f t="shared" si="7"/>
        <v>0.14712038163462601</v>
      </c>
      <c r="AN24" s="20">
        <f t="shared" si="7"/>
        <v>0.123465741875316</v>
      </c>
      <c r="AR24" s="22">
        <f t="shared" si="1"/>
        <v>41182</v>
      </c>
      <c r="AS24" s="21">
        <f>EA_raw_policy_shocks!AE163</f>
        <v>0.142603996416372</v>
      </c>
      <c r="AT24" s="21">
        <f>EA_raw_policy_shocks!AF163</f>
        <v>3.6245351976961097E-4</v>
      </c>
      <c r="AU24" s="21">
        <f>EA_raw_policy_shocks!AG163</f>
        <v>-3.66787941507334E-3</v>
      </c>
      <c r="AV24" s="21">
        <f>EA_raw_policy_shocks!AH163</f>
        <v>-1.15532176904002E-2</v>
      </c>
      <c r="AW24" s="21">
        <f>EA_raw_policy_shocks!AI163</f>
        <v>-1.3964930596217401E-2</v>
      </c>
      <c r="AX24" s="21">
        <f>EA_raw_policy_shocks!AJ163</f>
        <v>-1.40939645734823E-2</v>
      </c>
      <c r="AY24" s="21">
        <f>EA_raw_policy_shocks!AK163</f>
        <v>-1.34851362802548E-2</v>
      </c>
      <c r="AZ24" s="20">
        <f t="shared" si="3"/>
        <v>8.6201321380713569E-2</v>
      </c>
      <c r="BA24" s="22">
        <f t="shared" si="4"/>
        <v>41182</v>
      </c>
      <c r="BB24" s="20">
        <f t="shared" si="5"/>
        <v>0.1288068288929563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-7.3728078086801999E-2</v>
      </c>
      <c r="C25">
        <v>-7.0386537878894706E-2</v>
      </c>
      <c r="D25">
        <v>0.66136739256631405</v>
      </c>
      <c r="E25">
        <v>-1.2458472915868299</v>
      </c>
      <c r="F25">
        <v>-3.9990893151789901</v>
      </c>
      <c r="G25">
        <v>-0.63756613637540205</v>
      </c>
      <c r="H25">
        <v>4.9387600035271598E-3</v>
      </c>
      <c r="I25">
        <v>-0.22629517900652699</v>
      </c>
      <c r="J25">
        <v>-1.7206287926553099E-2</v>
      </c>
      <c r="K25">
        <v>1.82470352016963</v>
      </c>
      <c r="L25">
        <v>7.3593412280361604E-3</v>
      </c>
      <c r="M25">
        <v>0</v>
      </c>
      <c r="N25">
        <v>0</v>
      </c>
      <c r="O25">
        <v>-4.2494713733440999E-3</v>
      </c>
      <c r="P25">
        <v>0</v>
      </c>
      <c r="Q25">
        <v>-1.8563644298979599E-2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-0.97406024769140098</v>
      </c>
      <c r="Z25">
        <v>0.19905422391576399</v>
      </c>
      <c r="AA25">
        <v>-6.7732316755762995E-2</v>
      </c>
      <c r="AB25">
        <v>-3.04296754890842E-2</v>
      </c>
      <c r="AC25">
        <v>5.0115225897740603E-2</v>
      </c>
      <c r="AD25">
        <v>0.25814464708109203</v>
      </c>
      <c r="AE25">
        <v>1.49925936797851</v>
      </c>
      <c r="AF25">
        <v>-2.86021170295923</v>
      </c>
      <c r="AH25" s="20">
        <f t="shared" si="2"/>
        <v>0.86038387495514301</v>
      </c>
      <c r="AI25" s="20">
        <f t="shared" si="6"/>
        <v>-9.6441608682316926E-4</v>
      </c>
      <c r="AJ25" s="20">
        <f t="shared" si="7"/>
        <v>0.19905422391576399</v>
      </c>
      <c r="AK25" s="20">
        <f t="shared" si="7"/>
        <v>-6.7732316755762995E-2</v>
      </c>
      <c r="AL25" s="20">
        <f t="shared" si="7"/>
        <v>-3.04296754890842E-2</v>
      </c>
      <c r="AM25" s="20">
        <f t="shared" si="7"/>
        <v>5.0115225897740603E-2</v>
      </c>
      <c r="AN25" s="20">
        <f t="shared" si="7"/>
        <v>0.25814464708109203</v>
      </c>
      <c r="AR25" s="22">
        <f t="shared" si="1"/>
        <v>41274</v>
      </c>
      <c r="AS25" s="21">
        <f>EA_raw_policy_shocks!AE164</f>
        <v>0.19859973063803499</v>
      </c>
      <c r="AT25" s="21">
        <f>EA_raw_policy_shocks!AF164</f>
        <v>3.89833969375848E-4</v>
      </c>
      <c r="AU25" s="21">
        <f>EA_raw_policy_shocks!AG164</f>
        <v>4.3871385371595803E-3</v>
      </c>
      <c r="AV25" s="21">
        <f>EA_raw_policy_shocks!AH164</f>
        <v>-4.8029862291577499E-4</v>
      </c>
      <c r="AW25" s="21">
        <f>EA_raw_policy_shocks!AI164</f>
        <v>-4.4137006529255396E-3</v>
      </c>
      <c r="AX25" s="21">
        <f>EA_raw_policy_shocks!AJ164</f>
        <v>-5.6357509841584996E-3</v>
      </c>
      <c r="AY25" s="21">
        <f>EA_raw_policy_shocks!AK164</f>
        <v>-5.9743355282690803E-3</v>
      </c>
      <c r="AZ25" s="20">
        <f t="shared" si="3"/>
        <v>0.18687261735630151</v>
      </c>
      <c r="BA25" s="22">
        <f t="shared" si="4"/>
        <v>41274</v>
      </c>
      <c r="BB25" s="20">
        <f t="shared" si="5"/>
        <v>0.18480256311461929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-5.6645969951983101E-2</v>
      </c>
      <c r="C26">
        <v>-0.105413927165712</v>
      </c>
      <c r="D26">
        <v>0.77848086481431999</v>
      </c>
      <c r="E26">
        <v>-1.4731722700907399</v>
      </c>
      <c r="F26">
        <v>-4.0505213372395499</v>
      </c>
      <c r="G26">
        <v>-0.75630408780091196</v>
      </c>
      <c r="H26">
        <v>1.27244667946737E-2</v>
      </c>
      <c r="I26">
        <v>-0.21230768124132601</v>
      </c>
      <c r="J26">
        <v>-8.0816830111491694E-3</v>
      </c>
      <c r="K26">
        <v>2.1011835882102301</v>
      </c>
      <c r="L26">
        <v>1.83860702726058E-2</v>
      </c>
      <c r="M26">
        <v>0</v>
      </c>
      <c r="N26">
        <v>0</v>
      </c>
      <c r="O26">
        <v>-3.2935371812405898E-2</v>
      </c>
      <c r="P26">
        <v>0</v>
      </c>
      <c r="Q26">
        <v>-1.00736608196223E-2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-0.81542633950046395</v>
      </c>
      <c r="Z26">
        <v>0.167506935728992</v>
      </c>
      <c r="AA26">
        <v>-8.3016390823420896E-2</v>
      </c>
      <c r="AB26">
        <v>-7.2902907746251702E-2</v>
      </c>
      <c r="AC26">
        <v>-3.6328030009651402E-2</v>
      </c>
      <c r="AD26">
        <v>0.28444305770065798</v>
      </c>
      <c r="AE26">
        <v>1.4901929708833599</v>
      </c>
      <c r="AF26">
        <v>-2.86021170295923</v>
      </c>
      <c r="AH26" s="20">
        <f t="shared" si="2"/>
        <v>1.2939115121047708</v>
      </c>
      <c r="AI26" s="20">
        <f t="shared" si="6"/>
        <v>-8.07352811386598E-4</v>
      </c>
      <c r="AJ26" s="20">
        <f t="shared" si="7"/>
        <v>0.167506935728992</v>
      </c>
      <c r="AK26" s="20">
        <f t="shared" si="7"/>
        <v>-8.3016390823420896E-2</v>
      </c>
      <c r="AL26" s="20">
        <f t="shared" si="7"/>
        <v>-7.2902907746251702E-2</v>
      </c>
      <c r="AM26" s="20">
        <f t="shared" si="7"/>
        <v>-3.6328030009651402E-2</v>
      </c>
      <c r="AN26" s="20">
        <f t="shared" si="7"/>
        <v>0.28444305770065798</v>
      </c>
      <c r="AR26" s="22">
        <f t="shared" si="1"/>
        <v>41364</v>
      </c>
      <c r="AS26" s="21">
        <f>EA_raw_policy_shocks!AE165</f>
        <v>0.28680139040994501</v>
      </c>
      <c r="AT26" s="21">
        <f>EA_raw_policy_shocks!AF165</f>
        <v>2.3247212465323801E-3</v>
      </c>
      <c r="AU26" s="21">
        <f>EA_raw_policy_shocks!AG165</f>
        <v>2.1476087746516801E-2</v>
      </c>
      <c r="AV26" s="21">
        <f>EA_raw_policy_shocks!AH165</f>
        <v>1.0487802617493E-2</v>
      </c>
      <c r="AW26" s="21">
        <f>EA_raw_policy_shocks!AI165</f>
        <v>6.0396380551252897E-3</v>
      </c>
      <c r="AX26" s="21">
        <f>EA_raw_policy_shocks!AJ165</f>
        <v>2.7530783776707601E-3</v>
      </c>
      <c r="AY26" s="21">
        <f>EA_raw_policy_shocks!AK165</f>
        <v>3.7295744443251698E-4</v>
      </c>
      <c r="AZ26" s="20">
        <f t="shared" si="3"/>
        <v>0.33025567589771576</v>
      </c>
      <c r="BA26" s="22">
        <f t="shared" si="4"/>
        <v>41364</v>
      </c>
      <c r="BB26" s="20">
        <f t="shared" si="5"/>
        <v>0.27300422288652931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-2.6443968293015801E-2</v>
      </c>
      <c r="C27">
        <v>-0.149661594368875</v>
      </c>
      <c r="D27">
        <v>0.79867265377598495</v>
      </c>
      <c r="E27">
        <v>-1.5318491704714701</v>
      </c>
      <c r="F27">
        <v>-4.0494428241024902</v>
      </c>
      <c r="G27">
        <v>-0.80219078906228203</v>
      </c>
      <c r="H27">
        <v>-4.0659816167273504E-3</v>
      </c>
      <c r="I27">
        <v>-0.239539912881297</v>
      </c>
      <c r="J27">
        <v>2.42087618588598E-3</v>
      </c>
      <c r="K27">
        <v>2.0254164150604201</v>
      </c>
      <c r="L27">
        <v>2.6947533964042401E-2</v>
      </c>
      <c r="M27">
        <v>0</v>
      </c>
      <c r="N27">
        <v>0</v>
      </c>
      <c r="O27">
        <v>-2.4922753269817799E-2</v>
      </c>
      <c r="P27">
        <v>0</v>
      </c>
      <c r="Q27">
        <v>2.7164912683776899E-2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-0.59006769393621905</v>
      </c>
      <c r="Z27">
        <v>0.17922127544084801</v>
      </c>
      <c r="AA27">
        <v>-7.6944212966657904E-2</v>
      </c>
      <c r="AB27">
        <v>-8.06500671002571E-2</v>
      </c>
      <c r="AC27">
        <v>-6.45335910657137E-2</v>
      </c>
      <c r="AD27">
        <v>0.23904375002037401</v>
      </c>
      <c r="AE27">
        <v>1.48121343919509</v>
      </c>
      <c r="AF27">
        <v>-2.86021170295923</v>
      </c>
      <c r="AH27" s="20">
        <f t="shared" si="2"/>
        <v>1.4412493980635632</v>
      </c>
      <c r="AI27" s="20">
        <f t="shared" si="6"/>
        <v>-5.8422543954081093E-4</v>
      </c>
      <c r="AJ27" s="20">
        <f t="shared" si="7"/>
        <v>0.17922127544084801</v>
      </c>
      <c r="AK27" s="20">
        <f t="shared" si="7"/>
        <v>-7.6944212966657904E-2</v>
      </c>
      <c r="AL27" s="20">
        <f t="shared" si="7"/>
        <v>-8.06500671002571E-2</v>
      </c>
      <c r="AM27" s="20">
        <f t="shared" si="7"/>
        <v>-6.45335910657137E-2</v>
      </c>
      <c r="AN27" s="20">
        <f t="shared" si="7"/>
        <v>0.23904375002037401</v>
      </c>
      <c r="AR27" s="22">
        <f t="shared" si="1"/>
        <v>41455</v>
      </c>
      <c r="AS27" s="21">
        <f>EA_raw_policy_shocks!AE166</f>
        <v>0.18214363530067099</v>
      </c>
      <c r="AT27" s="21">
        <f>EA_raw_policy_shocks!AF166</f>
        <v>7.7876595552090996E-4</v>
      </c>
      <c r="AU27" s="21">
        <f>EA_raw_policy_shocks!AG166</f>
        <v>1.09553656187154E-2</v>
      </c>
      <c r="AV27" s="21">
        <f>EA_raw_policy_shocks!AH166</f>
        <v>2.5172047523002602E-3</v>
      </c>
      <c r="AW27" s="21">
        <f>EA_raw_policy_shocks!AI166</f>
        <v>-1.80979777886455E-3</v>
      </c>
      <c r="AX27" s="21">
        <f>EA_raw_policy_shocks!AJ166</f>
        <v>-4.4706926032137299E-3</v>
      </c>
      <c r="AY27" s="21">
        <f>EA_raw_policy_shocks!AK166</f>
        <v>-5.6910630468480399E-3</v>
      </c>
      <c r="AZ27" s="20">
        <f t="shared" si="3"/>
        <v>0.18442341819828123</v>
      </c>
      <c r="BA27" s="22">
        <f t="shared" si="4"/>
        <v>41455</v>
      </c>
      <c r="BB27" s="20">
        <f t="shared" si="5"/>
        <v>0.16834646777725529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-4.1141555254272003E-2</v>
      </c>
      <c r="C28">
        <v>-0.19698904304600401</v>
      </c>
      <c r="D28">
        <v>0.73721497460854701</v>
      </c>
      <c r="E28">
        <v>-1.43360184380994</v>
      </c>
      <c r="F28">
        <v>-3.9966033246789001</v>
      </c>
      <c r="G28">
        <v>-0.82441894870861798</v>
      </c>
      <c r="H28">
        <v>-8.6714510604357503E-3</v>
      </c>
      <c r="I28">
        <v>-0.26200175251444102</v>
      </c>
      <c r="J28">
        <v>1.4119776630882401E-2</v>
      </c>
      <c r="K28">
        <v>1.92720991771267</v>
      </c>
      <c r="L28">
        <v>5.14586155431472E-2</v>
      </c>
      <c r="M28">
        <v>0</v>
      </c>
      <c r="N28">
        <v>0</v>
      </c>
      <c r="O28">
        <v>-1.3800387641287401E-2</v>
      </c>
      <c r="P28">
        <v>0</v>
      </c>
      <c r="Q28">
        <v>2.1723748526999501E-2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-0.50108358321776303</v>
      </c>
      <c r="Z28">
        <v>0.223137457279976</v>
      </c>
      <c r="AA28">
        <v>-3.5644920796900799E-2</v>
      </c>
      <c r="AB28">
        <v>-8.6343379597496703E-2</v>
      </c>
      <c r="AC28">
        <v>-7.9259270140119104E-2</v>
      </c>
      <c r="AD28">
        <v>0.17216338208328599</v>
      </c>
      <c r="AE28">
        <v>1.4723198852717201</v>
      </c>
      <c r="AF28">
        <v>-2.86021170295923</v>
      </c>
      <c r="AH28" s="20">
        <f t="shared" si="2"/>
        <v>1.4311371703270845</v>
      </c>
      <c r="AI28" s="20">
        <f t="shared" si="6"/>
        <v>-4.9612235962154759E-4</v>
      </c>
      <c r="AJ28" s="20">
        <f t="shared" si="7"/>
        <v>0.223137457279976</v>
      </c>
      <c r="AK28" s="20">
        <f t="shared" si="7"/>
        <v>-3.5644920796900799E-2</v>
      </c>
      <c r="AL28" s="20">
        <f t="shared" si="7"/>
        <v>-8.6343379597496703E-2</v>
      </c>
      <c r="AM28" s="20">
        <f t="shared" si="7"/>
        <v>-7.9259270140119104E-2</v>
      </c>
      <c r="AN28" s="20">
        <f t="shared" si="7"/>
        <v>0.17216338208328599</v>
      </c>
      <c r="AR28" s="22">
        <f t="shared" si="1"/>
        <v>41547</v>
      </c>
      <c r="AS28" s="21">
        <f>EA_raw_policy_shocks!AE167</f>
        <v>0.15392776879549699</v>
      </c>
      <c r="AT28" s="21">
        <f>EA_raw_policy_shocks!AF167</f>
        <v>9.6279622261672792E-4</v>
      </c>
      <c r="AU28" s="21">
        <f>EA_raw_policy_shocks!AG167</f>
        <v>1.1373137533266501E-2</v>
      </c>
      <c r="AV28" s="21">
        <f>EA_raw_policy_shocks!AH167</f>
        <v>6.0096735786826904E-3</v>
      </c>
      <c r="AW28" s="21">
        <f>EA_raw_policy_shocks!AI167</f>
        <v>3.1063650903445398E-3</v>
      </c>
      <c r="AX28" s="21">
        <f>EA_raw_policy_shocks!AJ167</f>
        <v>5.65111178576546E-5</v>
      </c>
      <c r="AY28" s="21">
        <f>EA_raw_policy_shocks!AK167</f>
        <v>-1.4031282620955701E-3</v>
      </c>
      <c r="AZ28" s="20">
        <f t="shared" si="3"/>
        <v>0.1740331240761695</v>
      </c>
      <c r="BA28" s="22">
        <f t="shared" si="4"/>
        <v>41547</v>
      </c>
      <c r="BB28" s="20">
        <f t="shared" si="5"/>
        <v>0.1401306012720813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-3.8719854213488503E-2</v>
      </c>
      <c r="C29">
        <v>-0.17275896462652701</v>
      </c>
      <c r="D29">
        <v>0.66047476566433205</v>
      </c>
      <c r="E29">
        <v>-1.1865067680697501</v>
      </c>
      <c r="F29">
        <v>-3.9865644128908402</v>
      </c>
      <c r="G29">
        <v>-0.903605703934652</v>
      </c>
      <c r="H29">
        <v>1.39938813025596E-2</v>
      </c>
      <c r="I29">
        <v>-0.30295710762774503</v>
      </c>
      <c r="J29">
        <v>2.4617626923232602E-2</v>
      </c>
      <c r="K29">
        <v>1.8563701146457099</v>
      </c>
      <c r="L29">
        <v>8.0459081897510595E-2</v>
      </c>
      <c r="M29">
        <v>0</v>
      </c>
      <c r="N29">
        <v>0</v>
      </c>
      <c r="O29">
        <v>-6.2832939569287705E-2</v>
      </c>
      <c r="P29">
        <v>0</v>
      </c>
      <c r="Q29">
        <v>5.2760851507576102E-3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-0.427990437096819</v>
      </c>
      <c r="Z29">
        <v>0.18876331631923399</v>
      </c>
      <c r="AA29">
        <v>1.82707750892501E-2</v>
      </c>
      <c r="AB29">
        <v>-5.9454772884152102E-2</v>
      </c>
      <c r="AC29">
        <v>-8.7895401043058402E-2</v>
      </c>
      <c r="AD29">
        <v>9.7337581469926202E-2</v>
      </c>
      <c r="AE29">
        <v>1.46351143068427</v>
      </c>
      <c r="AF29">
        <v>-2.82021170295923</v>
      </c>
      <c r="AH29" s="20">
        <f t="shared" si="2"/>
        <v>1.4326595819198591</v>
      </c>
      <c r="AI29" s="20">
        <f t="shared" si="6"/>
        <v>-4.2375290801665249E-4</v>
      </c>
      <c r="AJ29" s="20">
        <f t="shared" si="7"/>
        <v>0.18876331631923399</v>
      </c>
      <c r="AK29" s="20">
        <f t="shared" si="7"/>
        <v>1.82707750892501E-2</v>
      </c>
      <c r="AL29" s="20">
        <f t="shared" si="7"/>
        <v>-5.9454772884152102E-2</v>
      </c>
      <c r="AM29" s="20">
        <f t="shared" si="7"/>
        <v>-8.7895401043058402E-2</v>
      </c>
      <c r="AN29" s="20">
        <f t="shared" si="7"/>
        <v>9.7337581469926202E-2</v>
      </c>
      <c r="AR29" s="22">
        <f t="shared" si="1"/>
        <v>41639</v>
      </c>
      <c r="AS29" s="21">
        <f>EA_raw_policy_shocks!AE168</f>
        <v>0.15439609373190799</v>
      </c>
      <c r="AT29" s="21">
        <f>EA_raw_policy_shocks!AF168</f>
        <v>1.6511391685163901E-3</v>
      </c>
      <c r="AU29" s="21">
        <f>EA_raw_policy_shocks!AG168</f>
        <v>1.8373868728565699E-2</v>
      </c>
      <c r="AV29" s="21">
        <f>EA_raw_policy_shocks!AH168</f>
        <v>1.2147128732910999E-2</v>
      </c>
      <c r="AW29" s="21">
        <f>EA_raw_policy_shocks!AI168</f>
        <v>7.6327414415716301E-3</v>
      </c>
      <c r="AX29" s="21">
        <f>EA_raw_policy_shocks!AJ168</f>
        <v>4.7698267733492401E-3</v>
      </c>
      <c r="AY29" s="21">
        <f>EA_raw_policy_shocks!AK168</f>
        <v>2.7742668947485201E-3</v>
      </c>
      <c r="AZ29" s="20">
        <f t="shared" si="3"/>
        <v>0.20174506547157048</v>
      </c>
      <c r="BA29" s="22">
        <f t="shared" si="4"/>
        <v>41639</v>
      </c>
      <c r="BB29" s="20">
        <f t="shared" si="5"/>
        <v>0.14059892620849229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-1.5533078412736601E-2</v>
      </c>
      <c r="C30">
        <v>-0.20773982369385899</v>
      </c>
      <c r="D30">
        <v>0.60749676501538297</v>
      </c>
      <c r="E30">
        <v>-1.2400666311547299</v>
      </c>
      <c r="F30">
        <v>-4.0020404710463398</v>
      </c>
      <c r="G30">
        <v>-0.99912859419701405</v>
      </c>
      <c r="H30">
        <v>1.0531363276439899E-3</v>
      </c>
      <c r="I30">
        <v>-0.25552525412085297</v>
      </c>
      <c r="J30">
        <v>3.6095259239369598E-2</v>
      </c>
      <c r="K30">
        <v>2.13082057536896</v>
      </c>
      <c r="L30">
        <v>0.104411719574748</v>
      </c>
      <c r="M30">
        <v>0</v>
      </c>
      <c r="N30">
        <v>0</v>
      </c>
      <c r="O30">
        <v>-0.10423872693255</v>
      </c>
      <c r="P30">
        <v>0</v>
      </c>
      <c r="Q30">
        <v>4.7686549198324496E-3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-0.33631151389090003</v>
      </c>
      <c r="Z30">
        <v>0.15224623933658701</v>
      </c>
      <c r="AA30">
        <v>-4.87617163428819E-3</v>
      </c>
      <c r="AB30">
        <v>-1.9429228319489799E-2</v>
      </c>
      <c r="AC30">
        <v>-6.6887427295495697E-2</v>
      </c>
      <c r="AD30">
        <v>1.9885661988121899E-2</v>
      </c>
      <c r="AE30">
        <v>1.45478720611728</v>
      </c>
      <c r="AF30">
        <v>-2.7402117029592299</v>
      </c>
      <c r="AH30" s="20">
        <f t="shared" si="2"/>
        <v>1.797872176616969</v>
      </c>
      <c r="AI30" s="20">
        <f t="shared" si="6"/>
        <v>-3.3298169692168322E-4</v>
      </c>
      <c r="AJ30" s="20">
        <f t="shared" si="7"/>
        <v>0.15224623933658701</v>
      </c>
      <c r="AK30" s="20">
        <f t="shared" si="7"/>
        <v>-4.87617163428819E-3</v>
      </c>
      <c r="AL30" s="20">
        <f t="shared" si="7"/>
        <v>-1.9429228319489799E-2</v>
      </c>
      <c r="AM30" s="20">
        <f t="shared" si="7"/>
        <v>-6.6887427295495697E-2</v>
      </c>
      <c r="AN30" s="20">
        <f t="shared" si="7"/>
        <v>1.9885661988121899E-2</v>
      </c>
      <c r="AR30" s="22">
        <f t="shared" si="1"/>
        <v>41729</v>
      </c>
      <c r="AS30" s="21">
        <f>EA_raw_policy_shocks!AE169</f>
        <v>0.30709104437295098</v>
      </c>
      <c r="AT30" s="21">
        <f>EA_raw_policy_shocks!AF169</f>
        <v>1.6850262994468599E-3</v>
      </c>
      <c r="AU30" s="21">
        <f>EA_raw_policy_shocks!AG169</f>
        <v>3.3165906144902897E-2</v>
      </c>
      <c r="AV30" s="21">
        <f>EA_raw_policy_shocks!AH169</f>
        <v>2.1092427462338501E-2</v>
      </c>
      <c r="AW30" s="21">
        <f>EA_raw_policy_shocks!AI169</f>
        <v>1.47798135456387E-2</v>
      </c>
      <c r="AX30" s="21">
        <f>EA_raw_policy_shocks!AJ169</f>
        <v>1.08914562989691E-2</v>
      </c>
      <c r="AY30" s="21">
        <f>EA_raw_policy_shocks!AK169</f>
        <v>7.8269816417900605E-3</v>
      </c>
      <c r="AZ30" s="20">
        <f t="shared" si="3"/>
        <v>0.39653265576603708</v>
      </c>
      <c r="BA30" s="22">
        <f t="shared" si="4"/>
        <v>41729</v>
      </c>
      <c r="BB30" s="20">
        <f t="shared" si="5"/>
        <v>0.29329387684953528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-2.3527936152914E-3</v>
      </c>
      <c r="C31">
        <v>-0.159224842144364</v>
      </c>
      <c r="D31">
        <v>0.457303260495597</v>
      </c>
      <c r="E31">
        <v>-0.90142434527752002</v>
      </c>
      <c r="F31">
        <v>-4.0172052635271402</v>
      </c>
      <c r="G31">
        <v>-1.0993333870180599</v>
      </c>
      <c r="H31">
        <v>9.9050061257461904E-3</v>
      </c>
      <c r="I31">
        <v>-0.299845990851348</v>
      </c>
      <c r="J31">
        <v>4.7062351073625497E-2</v>
      </c>
      <c r="K31">
        <v>2.0890869114777399</v>
      </c>
      <c r="L31">
        <v>0.13751138941977101</v>
      </c>
      <c r="M31">
        <v>0</v>
      </c>
      <c r="N31">
        <v>0</v>
      </c>
      <c r="O31">
        <v>-0.16778003563067101</v>
      </c>
      <c r="P31">
        <v>0</v>
      </c>
      <c r="Q31">
        <v>3.0889521517940201E-2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-0.27787196424299299</v>
      </c>
      <c r="Z31">
        <v>0.116744857732635</v>
      </c>
      <c r="AA31">
        <v>-2.0556247813857401E-2</v>
      </c>
      <c r="AB31">
        <v>-5.11018873379782E-2</v>
      </c>
      <c r="AC31">
        <v>-4.1990854113711902E-2</v>
      </c>
      <c r="AD31">
        <v>-3.6173740351821998E-2</v>
      </c>
      <c r="AE31">
        <v>1.4461463512711401</v>
      </c>
      <c r="AF31">
        <v>-2.7402117029592299</v>
      </c>
      <c r="AH31" s="20">
        <f t="shared" si="2"/>
        <v>1.813993666877177</v>
      </c>
      <c r="AI31" s="20">
        <f t="shared" si="6"/>
        <v>-2.7512075667623069E-4</v>
      </c>
      <c r="AJ31" s="20">
        <f t="shared" si="7"/>
        <v>0.116744857732635</v>
      </c>
      <c r="AK31" s="20">
        <f t="shared" si="7"/>
        <v>-2.0556247813857401E-2</v>
      </c>
      <c r="AL31" s="20">
        <f t="shared" si="7"/>
        <v>-5.11018873379782E-2</v>
      </c>
      <c r="AM31" s="20">
        <f t="shared" si="7"/>
        <v>-4.1990854113711902E-2</v>
      </c>
      <c r="AN31" s="20">
        <f t="shared" si="7"/>
        <v>-3.6173740351821998E-2</v>
      </c>
      <c r="AR31" s="22">
        <f t="shared" si="1"/>
        <v>41820</v>
      </c>
      <c r="AS31" s="21">
        <f>EA_raw_policy_shocks!AE170</f>
        <v>0.200537913029605</v>
      </c>
      <c r="AT31" s="21">
        <f>EA_raw_policy_shocks!AF170</f>
        <v>3.4861409251995697E-3</v>
      </c>
      <c r="AU31" s="21">
        <f>EA_raw_policy_shocks!AG170</f>
        <v>4.96076904978957E-2</v>
      </c>
      <c r="AV31" s="21">
        <f>EA_raw_policy_shocks!AH170</f>
        <v>3.6995612352316798E-2</v>
      </c>
      <c r="AW31" s="21">
        <f>EA_raw_policy_shocks!AI170</f>
        <v>2.92552853670839E-2</v>
      </c>
      <c r="AX31" s="21">
        <f>EA_raw_policy_shocks!AJ170</f>
        <v>2.3550754784085699E-2</v>
      </c>
      <c r="AY31" s="21">
        <f>EA_raw_policy_shocks!AK170</f>
        <v>1.8315787416848799E-2</v>
      </c>
      <c r="AZ31" s="20">
        <f t="shared" si="3"/>
        <v>0.36174918437303544</v>
      </c>
      <c r="BA31" s="22">
        <f t="shared" si="4"/>
        <v>41820</v>
      </c>
      <c r="BB31" s="20">
        <f t="shared" si="5"/>
        <v>0.1867407455061893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-1.30521754937396E-2</v>
      </c>
      <c r="C32">
        <v>-0.22453791220105701</v>
      </c>
      <c r="D32">
        <v>0.376655447427723</v>
      </c>
      <c r="E32">
        <v>-0.95065261991226302</v>
      </c>
      <c r="F32">
        <v>-3.98707169589869</v>
      </c>
      <c r="G32">
        <v>-1.0895374795123201</v>
      </c>
      <c r="H32">
        <v>-8.0971801224842491E-3</v>
      </c>
      <c r="I32">
        <v>-0.27182843017630598</v>
      </c>
      <c r="J32">
        <v>5.8220687233667398E-2</v>
      </c>
      <c r="K32">
        <v>1.84842504053224</v>
      </c>
      <c r="L32">
        <v>0.150418870538257</v>
      </c>
      <c r="M32">
        <v>0</v>
      </c>
      <c r="N32">
        <v>0</v>
      </c>
      <c r="O32">
        <v>-9.7293751365164993E-2</v>
      </c>
      <c r="P32">
        <v>0</v>
      </c>
      <c r="Q32">
        <v>4.37246032954706E-2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-0.193661840637533</v>
      </c>
      <c r="Z32">
        <v>0.157404998067566</v>
      </c>
      <c r="AA32">
        <v>4.6389275258439501E-3</v>
      </c>
      <c r="AB32">
        <v>-3.29968100964846E-2</v>
      </c>
      <c r="AC32">
        <v>-5.3963701532092602E-2</v>
      </c>
      <c r="AD32">
        <v>-5.4594695249107997E-2</v>
      </c>
      <c r="AE32">
        <v>1.4375880147650399</v>
      </c>
      <c r="AF32">
        <v>-2.90021170295923</v>
      </c>
      <c r="AH32" s="20">
        <f t="shared" si="2"/>
        <v>1.6566998183010824</v>
      </c>
      <c r="AI32" s="20">
        <f t="shared" si="6"/>
        <v>-1.9174439667082475E-4</v>
      </c>
      <c r="AJ32" s="20">
        <f t="shared" si="7"/>
        <v>0.157404998067566</v>
      </c>
      <c r="AK32" s="20">
        <f t="shared" si="7"/>
        <v>4.6389275258439501E-3</v>
      </c>
      <c r="AL32" s="20">
        <f t="shared" si="7"/>
        <v>-3.29968100964846E-2</v>
      </c>
      <c r="AM32" s="20">
        <f t="shared" si="7"/>
        <v>-5.3963701532092602E-2</v>
      </c>
      <c r="AN32" s="20">
        <f t="shared" si="7"/>
        <v>-5.4594695249107997E-2</v>
      </c>
      <c r="AR32" s="22">
        <f t="shared" si="1"/>
        <v>41912</v>
      </c>
      <c r="AS32" s="21">
        <f>EA_raw_policy_shocks!AE171</f>
        <v>0.124874130090878</v>
      </c>
      <c r="AT32" s="21">
        <f>EA_raw_policy_shocks!AF171</f>
        <v>3.05193982649178E-3</v>
      </c>
      <c r="AU32" s="21">
        <f>EA_raw_policy_shocks!AG171</f>
        <v>2.9384591321655901E-2</v>
      </c>
      <c r="AV32" s="21">
        <f>EA_raw_policy_shocks!AH171</f>
        <v>1.5687230674870201E-2</v>
      </c>
      <c r="AW32" s="21">
        <f>EA_raw_policy_shocks!AI171</f>
        <v>1.0770889785264999E-2</v>
      </c>
      <c r="AX32" s="21">
        <f>EA_raw_policy_shocks!AJ171</f>
        <v>8.1857702857050397E-3</v>
      </c>
      <c r="AY32" s="21">
        <f>EA_raw_policy_shocks!AK171</f>
        <v>4.41084067536829E-3</v>
      </c>
      <c r="AZ32" s="20">
        <f t="shared" si="3"/>
        <v>0.19636539266023423</v>
      </c>
      <c r="BA32" s="22">
        <f t="shared" si="4"/>
        <v>41912</v>
      </c>
      <c r="BB32" s="20">
        <f t="shared" si="5"/>
        <v>0.1110769625674623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-2.1985860537594398E-3</v>
      </c>
      <c r="C33">
        <v>-0.18789974738692</v>
      </c>
      <c r="D33">
        <v>0.26093272354971497</v>
      </c>
      <c r="E33">
        <v>-0.76231905059979099</v>
      </c>
      <c r="F33">
        <v>-4.0286158895663302</v>
      </c>
      <c r="G33">
        <v>-1.0995960705791299</v>
      </c>
      <c r="H33">
        <v>3.0421141653816999E-2</v>
      </c>
      <c r="I33">
        <v>-0.27935890432988603</v>
      </c>
      <c r="J33">
        <v>6.9194786935952504E-2</v>
      </c>
      <c r="K33">
        <v>1.6808238368507999</v>
      </c>
      <c r="L33">
        <v>0.18186812477536701</v>
      </c>
      <c r="M33">
        <v>0</v>
      </c>
      <c r="N33">
        <v>0</v>
      </c>
      <c r="O33">
        <v>-0.14299857315228101</v>
      </c>
      <c r="P33">
        <v>0</v>
      </c>
      <c r="Q33">
        <v>5.0109216242067003E-2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-0.26262250482489902</v>
      </c>
      <c r="Z33">
        <v>0.220218165459626</v>
      </c>
      <c r="AA33">
        <v>3.0837704549987799E-2</v>
      </c>
      <c r="AB33">
        <v>-2.1505668778198699E-2</v>
      </c>
      <c r="AC33">
        <v>-5.3398392418351599E-2</v>
      </c>
      <c r="AD33">
        <v>-9.3215369181751606E-2</v>
      </c>
      <c r="AE33">
        <v>1.4291113540415099</v>
      </c>
      <c r="AF33">
        <v>-2.9802117029592301</v>
      </c>
      <c r="AH33" s="20">
        <f t="shared" si="2"/>
        <v>1.4208275570741498</v>
      </c>
      <c r="AI33" s="20">
        <f t="shared" si="6"/>
        <v>-2.6002228200485051E-4</v>
      </c>
      <c r="AJ33" s="20">
        <f t="shared" si="7"/>
        <v>0.220218165459626</v>
      </c>
      <c r="AK33" s="20">
        <f t="shared" si="7"/>
        <v>3.0837704549987799E-2</v>
      </c>
      <c r="AL33" s="20">
        <f t="shared" si="7"/>
        <v>-2.1505668778198699E-2</v>
      </c>
      <c r="AM33" s="20">
        <f t="shared" si="7"/>
        <v>-5.3398392418351599E-2</v>
      </c>
      <c r="AN33" s="20">
        <f t="shared" si="7"/>
        <v>-9.3215369181751606E-2</v>
      </c>
      <c r="AR33" s="22">
        <f t="shared" si="1"/>
        <v>42004</v>
      </c>
      <c r="AS33" s="21">
        <f>EA_raw_policy_shocks!AE172</f>
        <v>0.13389072214772399</v>
      </c>
      <c r="AT33" s="21">
        <f>EA_raw_policy_shocks!AF172</f>
        <v>6.3710262634293201E-3</v>
      </c>
      <c r="AU33" s="21">
        <f>EA_raw_policy_shocks!AG172</f>
        <v>3.8852237037305497E-2</v>
      </c>
      <c r="AV33" s="21">
        <f>EA_raw_policy_shocks!AH172</f>
        <v>2.8989532036521101E-2</v>
      </c>
      <c r="AW33" s="21">
        <f>EA_raw_policy_shocks!AI172</f>
        <v>2.3307475683180801E-2</v>
      </c>
      <c r="AX33" s="21">
        <f>EA_raw_policy_shocks!AJ172</f>
        <v>1.93304366239774E-2</v>
      </c>
      <c r="AY33" s="21">
        <f>EA_raw_policy_shocks!AK172</f>
        <v>1.3886527430643E-2</v>
      </c>
      <c r="AZ33" s="20">
        <f t="shared" si="3"/>
        <v>0.2646279572227811</v>
      </c>
      <c r="BA33" s="22">
        <f t="shared" si="4"/>
        <v>42004</v>
      </c>
      <c r="BB33" s="20">
        <f t="shared" si="5"/>
        <v>0.12009355462430829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3.2170169379567001E-2</v>
      </c>
      <c r="C34">
        <v>-0.214161335294413</v>
      </c>
      <c r="D34">
        <v>0.17008590785536101</v>
      </c>
      <c r="E34">
        <v>-0.86586406885357303</v>
      </c>
      <c r="F34">
        <v>-4.0942039251255604</v>
      </c>
      <c r="G34">
        <v>-1.1149607066130101</v>
      </c>
      <c r="H34">
        <v>-1.8792789162691899E-2</v>
      </c>
      <c r="I34">
        <v>-0.19411956074842099</v>
      </c>
      <c r="J34">
        <v>7.7017675757088094E-2</v>
      </c>
      <c r="K34">
        <v>1.8010211273157799</v>
      </c>
      <c r="L34">
        <v>0.19867765033839299</v>
      </c>
      <c r="M34">
        <v>0</v>
      </c>
      <c r="N34">
        <v>0</v>
      </c>
      <c r="O34">
        <v>-0.174712898808043</v>
      </c>
      <c r="P34">
        <v>0</v>
      </c>
      <c r="Q34">
        <v>8.7500173813548798E-2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-0.151831710755614</v>
      </c>
      <c r="Z34">
        <v>0.14633658565652199</v>
      </c>
      <c r="AA34">
        <v>9.1870320483789403E-2</v>
      </c>
      <c r="AB34">
        <v>-2.0830644282262101E-3</v>
      </c>
      <c r="AC34">
        <v>-4.7075541850435401E-2</v>
      </c>
      <c r="AD34">
        <v>-0.12780124704457799</v>
      </c>
      <c r="AE34">
        <v>1.4207155352722201</v>
      </c>
      <c r="AF34">
        <v>-2.9802117029592301</v>
      </c>
      <c r="AH34" s="20">
        <f t="shared" si="2"/>
        <v>1.6507077336677221</v>
      </c>
      <c r="AI34" s="20">
        <f t="shared" si="6"/>
        <v>-1.5032842649070693E-4</v>
      </c>
      <c r="AJ34" s="20">
        <f t="shared" si="7"/>
        <v>0.14633658565652199</v>
      </c>
      <c r="AK34" s="20">
        <f t="shared" si="7"/>
        <v>9.1870320483789403E-2</v>
      </c>
      <c r="AL34" s="20">
        <f t="shared" si="7"/>
        <v>-2.0830644282262101E-3</v>
      </c>
      <c r="AM34" s="20">
        <f t="shared" si="7"/>
        <v>-4.7075541850435401E-2</v>
      </c>
      <c r="AN34" s="20">
        <f t="shared" si="7"/>
        <v>-0.12780124704457799</v>
      </c>
      <c r="AR34" s="22">
        <f t="shared" si="1"/>
        <v>42094</v>
      </c>
      <c r="AS34" s="21">
        <f>EA_raw_policy_shocks!AE173</f>
        <v>0.27991223414536998</v>
      </c>
      <c r="AT34" s="21">
        <f>EA_raw_policy_shocks!AF173</f>
        <v>5.0146967326978407E-3</v>
      </c>
      <c r="AU34" s="21">
        <f>EA_raw_policy_shocks!AG173</f>
        <v>4.8851496974087402E-2</v>
      </c>
      <c r="AV34" s="21">
        <f>EA_raw_policy_shocks!AH173</f>
        <v>3.7673070753422397E-2</v>
      </c>
      <c r="AW34" s="21">
        <f>EA_raw_policy_shocks!AI173</f>
        <v>2.9642916673154399E-2</v>
      </c>
      <c r="AX34" s="21">
        <f>EA_raw_policy_shocks!AJ173</f>
        <v>2.3600323402393701E-2</v>
      </c>
      <c r="AY34" s="21">
        <f>EA_raw_policy_shocks!AK173</f>
        <v>1.75642762305908E-2</v>
      </c>
      <c r="AZ34" s="20">
        <f t="shared" ref="AZ34:AZ65" si="8">SUM(AS34:AY34)</f>
        <v>0.44225901491171654</v>
      </c>
      <c r="BA34" s="22">
        <f t="shared" ref="BA34:BA65" si="9">AR34</f>
        <v>42094</v>
      </c>
      <c r="BB34" s="20">
        <f t="shared" ref="BB34:BB65" si="10">AS34-$AS$2</f>
        <v>0.26611506662195428</v>
      </c>
      <c r="BC34" s="20" t="e">
        <f>#REF!</f>
        <v>#REF!</v>
      </c>
    </row>
    <row r="35" spans="1:69" ht="15">
      <c r="A35" s="1">
        <v>42185</v>
      </c>
      <c r="B35">
        <v>-1.4896770524896699E-2</v>
      </c>
      <c r="C35">
        <v>-0.22342712239746401</v>
      </c>
      <c r="D35">
        <v>3.5347086115629103E-2</v>
      </c>
      <c r="E35">
        <v>-0.68065135928584297</v>
      </c>
      <c r="F35">
        <v>-4.0673059909542104</v>
      </c>
      <c r="G35">
        <v>-1.0830990624124801</v>
      </c>
      <c r="H35">
        <v>-4.5075050404109699E-3</v>
      </c>
      <c r="I35">
        <v>-0.19103782200123501</v>
      </c>
      <c r="J35">
        <v>8.01895600917574E-2</v>
      </c>
      <c r="K35">
        <v>1.4694629472063201</v>
      </c>
      <c r="L35">
        <v>0.21776329261809099</v>
      </c>
      <c r="M35">
        <v>0</v>
      </c>
      <c r="N35">
        <v>0</v>
      </c>
      <c r="O35">
        <v>-0.15125407039914099</v>
      </c>
      <c r="P35">
        <v>0</v>
      </c>
      <c r="Q35">
        <v>5.7579520208779898E-2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-1.5286273308727401E-2</v>
      </c>
      <c r="Z35">
        <v>0.18848852310004499</v>
      </c>
      <c r="AA35">
        <v>4.5996032015978898E-2</v>
      </c>
      <c r="AB35">
        <v>6.8914591731876904E-2</v>
      </c>
      <c r="AC35">
        <v>-2.1325122211210901E-2</v>
      </c>
      <c r="AD35">
        <v>-0.143561890630305</v>
      </c>
      <c r="AE35">
        <v>1.41239973326441</v>
      </c>
      <c r="AF35">
        <v>-3.0202117029592301</v>
      </c>
      <c r="AH35" s="20">
        <f t="shared" si="2"/>
        <v>1.4543295366306801</v>
      </c>
      <c r="AI35" s="20">
        <f t="shared" si="6"/>
        <v>-1.5134924068046931E-5</v>
      </c>
      <c r="AJ35" s="20">
        <f t="shared" si="7"/>
        <v>0.18848852310004499</v>
      </c>
      <c r="AK35" s="20">
        <f t="shared" si="7"/>
        <v>4.5996032015978898E-2</v>
      </c>
      <c r="AL35" s="20">
        <f t="shared" si="7"/>
        <v>6.8914591731876904E-2</v>
      </c>
      <c r="AM35" s="20">
        <f t="shared" si="7"/>
        <v>-2.1325122211210901E-2</v>
      </c>
      <c r="AN35" s="20">
        <f t="shared" si="7"/>
        <v>-0.143561890630305</v>
      </c>
      <c r="AR35" s="22">
        <f t="shared" si="1"/>
        <v>42185</v>
      </c>
      <c r="AS35" s="21">
        <f>EA_raw_policy_shocks!AE174</f>
        <v>9.5036633382061003E-2</v>
      </c>
      <c r="AT35" s="21">
        <f>EA_raw_policy_shocks!AF174</f>
        <v>1.5051969464701599E-3</v>
      </c>
      <c r="AU35" s="21">
        <f>EA_raw_policy_shocks!AG174</f>
        <v>2.7587429160759701E-2</v>
      </c>
      <c r="AV35" s="21">
        <f>EA_raw_policy_shocks!AH174</f>
        <v>1.9181162484473602E-2</v>
      </c>
      <c r="AW35" s="21">
        <f>EA_raw_policy_shocks!AI174</f>
        <v>1.4956552465043601E-2</v>
      </c>
      <c r="AX35" s="21">
        <f>EA_raw_policy_shocks!AJ174</f>
        <v>1.17438780920072E-2</v>
      </c>
      <c r="AY35" s="21">
        <f>EA_raw_policy_shocks!AK174</f>
        <v>8.5588235242029295E-3</v>
      </c>
      <c r="AZ35" s="20">
        <f t="shared" si="8"/>
        <v>0.17856967605501819</v>
      </c>
      <c r="BA35" s="22">
        <f t="shared" si="9"/>
        <v>42185</v>
      </c>
      <c r="BB35" s="20">
        <f t="shared" si="10"/>
        <v>8.1239465858645304E-2</v>
      </c>
      <c r="BC35" s="20" t="e">
        <f>#REF!</f>
        <v>#REF!</v>
      </c>
    </row>
    <row r="36" spans="1:69" ht="15">
      <c r="A36" s="1">
        <v>42277</v>
      </c>
      <c r="B36">
        <v>2.9358227542293301E-2</v>
      </c>
      <c r="C36">
        <v>-0.31829576075514099</v>
      </c>
      <c r="D36">
        <v>-2.1193501037985601E-2</v>
      </c>
      <c r="E36">
        <v>-0.754159872558538</v>
      </c>
      <c r="F36">
        <v>-3.9686713176802901</v>
      </c>
      <c r="G36">
        <v>-1.12362549290528</v>
      </c>
      <c r="H36">
        <v>1.33323734832473E-2</v>
      </c>
      <c r="I36">
        <v>-0.148065302763603</v>
      </c>
      <c r="J36">
        <v>7.9704985516249105E-2</v>
      </c>
      <c r="K36">
        <v>1.44755602955225</v>
      </c>
      <c r="L36">
        <v>0.27229500099676002</v>
      </c>
      <c r="M36">
        <v>0</v>
      </c>
      <c r="N36">
        <v>0</v>
      </c>
      <c r="O36">
        <v>-6.6756363518174197E-2</v>
      </c>
      <c r="P36">
        <v>0</v>
      </c>
      <c r="Q36">
        <v>2.0189454772750502E-2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-0.119553262658572</v>
      </c>
      <c r="Z36">
        <v>0.219704628045751</v>
      </c>
      <c r="AA36">
        <v>6.8977350338459295E-2</v>
      </c>
      <c r="AB36">
        <v>1.5694866151830002E-2</v>
      </c>
      <c r="AC36">
        <v>2.9507433336053698E-2</v>
      </c>
      <c r="AD36">
        <v>-0.140374310040976</v>
      </c>
      <c r="AE36">
        <v>1.40416313136889</v>
      </c>
      <c r="AF36">
        <v>-3.0602117029592302</v>
      </c>
      <c r="AH36" s="20">
        <f t="shared" si="2"/>
        <v>1.3291982995202638</v>
      </c>
      <c r="AI36" s="20">
        <f t="shared" si="6"/>
        <v>-1.1836956698868515E-4</v>
      </c>
      <c r="AJ36" s="20">
        <f t="shared" si="7"/>
        <v>0.219704628045751</v>
      </c>
      <c r="AK36" s="20">
        <f t="shared" si="7"/>
        <v>6.8977350338459295E-2</v>
      </c>
      <c r="AL36" s="20">
        <f t="shared" si="7"/>
        <v>1.5694866151830002E-2</v>
      </c>
      <c r="AM36" s="20">
        <f t="shared" si="7"/>
        <v>2.9507433336053698E-2</v>
      </c>
      <c r="AN36" s="20">
        <f t="shared" si="7"/>
        <v>-0.140374310040976</v>
      </c>
      <c r="AR36" s="22">
        <f t="shared" si="1"/>
        <v>42277</v>
      </c>
      <c r="AS36" s="21">
        <f>EA_raw_policy_shocks!AE175</f>
        <v>0.161145096741832</v>
      </c>
      <c r="AT36" s="21">
        <f>EA_raw_policy_shocks!AF175</f>
        <v>4.7176158718475001E-3</v>
      </c>
      <c r="AU36" s="21">
        <f>EA_raw_policy_shocks!AG175</f>
        <v>4.29062160348938E-2</v>
      </c>
      <c r="AV36" s="21">
        <f>EA_raw_policy_shocks!AH175</f>
        <v>3.1074998220433199E-2</v>
      </c>
      <c r="AW36" s="21">
        <f>EA_raw_policy_shocks!AI175</f>
        <v>2.4133065029640001E-2</v>
      </c>
      <c r="AX36" s="21">
        <f>EA_raw_policy_shocks!AJ175</f>
        <v>1.9030234805699601E-2</v>
      </c>
      <c r="AY36" s="21">
        <f>EA_raw_policy_shocks!AK175</f>
        <v>1.4081429595741501E-2</v>
      </c>
      <c r="AZ36" s="20">
        <f t="shared" si="8"/>
        <v>0.29708865630008757</v>
      </c>
      <c r="BA36" s="22">
        <f t="shared" si="9"/>
        <v>42277</v>
      </c>
      <c r="BB36" s="20">
        <f t="shared" si="10"/>
        <v>0.1473479292184163</v>
      </c>
      <c r="BC36" s="20" t="e">
        <f>#REF!</f>
        <v>#REF!</v>
      </c>
    </row>
    <row r="37" spans="1:69" ht="15">
      <c r="A37" s="1">
        <v>42369</v>
      </c>
      <c r="B37">
        <v>1.9000576180628299E-2</v>
      </c>
      <c r="C37">
        <v>-0.391510442036822</v>
      </c>
      <c r="D37">
        <v>-0.105037734479919</v>
      </c>
      <c r="E37">
        <v>-0.83646596919383998</v>
      </c>
      <c r="F37">
        <v>-3.93646178576072</v>
      </c>
      <c r="G37">
        <v>-1.0579717903771999</v>
      </c>
      <c r="H37">
        <v>-1.9103227742586101E-2</v>
      </c>
      <c r="I37">
        <v>-0.14014893104040199</v>
      </c>
      <c r="J37">
        <v>8.2162026136918101E-2</v>
      </c>
      <c r="K37">
        <v>1.3478831944699701</v>
      </c>
      <c r="L37">
        <v>0.264423749199794</v>
      </c>
      <c r="M37">
        <v>0</v>
      </c>
      <c r="N37">
        <v>0</v>
      </c>
      <c r="O37">
        <v>-1.01354791034165E-2</v>
      </c>
      <c r="P37">
        <v>0</v>
      </c>
      <c r="Q37">
        <v>9.6315897099113895E-3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-2.8603262799201799E-2</v>
      </c>
      <c r="Z37">
        <v>0.17115779830146899</v>
      </c>
      <c r="AA37">
        <v>0.127307000779735</v>
      </c>
      <c r="AB37">
        <v>5.4320661411893699E-2</v>
      </c>
      <c r="AC37">
        <v>-1.2919377819381401E-3</v>
      </c>
      <c r="AD37">
        <v>-8.5372660077211102E-2</v>
      </c>
      <c r="AE37">
        <v>1.3960049213890999</v>
      </c>
      <c r="AF37">
        <v>-3.1402117029592298</v>
      </c>
      <c r="AH37" s="20">
        <f t="shared" si="2"/>
        <v>1.3195659642987603</v>
      </c>
      <c r="AI37" s="20">
        <f t="shared" si="6"/>
        <v>-2.8320062177427523E-5</v>
      </c>
      <c r="AJ37" s="20">
        <f t="shared" si="7"/>
        <v>0.17115779830146899</v>
      </c>
      <c r="AK37" s="20">
        <f t="shared" si="7"/>
        <v>0.127307000779735</v>
      </c>
      <c r="AL37" s="20">
        <f t="shared" si="7"/>
        <v>5.4320661411893699E-2</v>
      </c>
      <c r="AM37" s="20">
        <f t="shared" si="7"/>
        <v>-1.2919377819381401E-3</v>
      </c>
      <c r="AN37" s="20">
        <f t="shared" si="7"/>
        <v>-8.5372660077211102E-2</v>
      </c>
      <c r="AR37" s="22">
        <f t="shared" si="1"/>
        <v>42369</v>
      </c>
      <c r="AS37" s="21">
        <f>EA_raw_policy_shocks!AE176</f>
        <v>0.146667125341779</v>
      </c>
      <c r="AT37" s="21">
        <f>EA_raw_policy_shocks!AF176</f>
        <v>1.62510273298514E-3</v>
      </c>
      <c r="AU37" s="21">
        <f>EA_raw_policy_shocks!AG176</f>
        <v>1.8195550189024499E-2</v>
      </c>
      <c r="AV37" s="21">
        <f>EA_raw_policy_shocks!AH176</f>
        <v>1.15020053770484E-2</v>
      </c>
      <c r="AW37" s="21">
        <f>EA_raw_policy_shocks!AI176</f>
        <v>7.6045090125048901E-3</v>
      </c>
      <c r="AX37" s="21">
        <f>EA_raw_policy_shocks!AJ176</f>
        <v>4.7621902390001204E-3</v>
      </c>
      <c r="AY37" s="21">
        <f>EA_raw_policy_shocks!AK176</f>
        <v>1.3823062314236099E-3</v>
      </c>
      <c r="AZ37" s="20">
        <f t="shared" si="8"/>
        <v>0.19173878912376566</v>
      </c>
      <c r="BA37" s="22">
        <f t="shared" si="9"/>
        <v>42369</v>
      </c>
      <c r="BB37" s="20">
        <f t="shared" si="10"/>
        <v>0.1328699578183633</v>
      </c>
      <c r="BC37" s="20" t="e">
        <f>#REF!</f>
        <v>#REF!</v>
      </c>
    </row>
    <row r="38" spans="1:69" ht="15">
      <c r="A38" s="1">
        <v>42460</v>
      </c>
      <c r="B38">
        <v>5.05379677336905E-2</v>
      </c>
      <c r="C38">
        <v>-0.32235085753146098</v>
      </c>
      <c r="D38">
        <v>-0.14262656730915901</v>
      </c>
      <c r="E38">
        <v>-0.69773248699999701</v>
      </c>
      <c r="F38">
        <v>-4.0117902783709702</v>
      </c>
      <c r="G38">
        <v>-1.01465687236691</v>
      </c>
      <c r="H38">
        <v>8.2939885549796998E-3</v>
      </c>
      <c r="I38">
        <v>-0.16555192182447501</v>
      </c>
      <c r="J38">
        <v>8.1589434398893407E-2</v>
      </c>
      <c r="K38">
        <v>1.14750716538303</v>
      </c>
      <c r="L38">
        <v>0.285363324641701</v>
      </c>
      <c r="M38">
        <v>0</v>
      </c>
      <c r="N38">
        <v>0</v>
      </c>
      <c r="O38">
        <v>-7.7006058061174804E-2</v>
      </c>
      <c r="P38">
        <v>0</v>
      </c>
      <c r="Q38">
        <v>-2.7453075103978399E-2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-0.113796809494792</v>
      </c>
      <c r="Z38">
        <v>0.21661814432076901</v>
      </c>
      <c r="AA38">
        <v>8.3709563815756602E-2</v>
      </c>
      <c r="AB38">
        <v>9.1743676132256605E-2</v>
      </c>
      <c r="AC38">
        <v>3.21553296335595E-2</v>
      </c>
      <c r="AD38">
        <v>-7.2689673858045797E-2</v>
      </c>
      <c r="AE38">
        <v>1.38792430349139</v>
      </c>
      <c r="AF38">
        <v>-3.2602117029592299</v>
      </c>
      <c r="AH38" s="20">
        <f t="shared" si="2"/>
        <v>1.0348483239831858</v>
      </c>
      <c r="AI38" s="20">
        <f t="shared" si="6"/>
        <v>-1.1267010841068515E-4</v>
      </c>
      <c r="AJ38" s="20">
        <f t="shared" si="7"/>
        <v>0.21661814432076901</v>
      </c>
      <c r="AK38" s="20">
        <f t="shared" si="7"/>
        <v>8.3709563815756602E-2</v>
      </c>
      <c r="AL38" s="20">
        <f t="shared" si="7"/>
        <v>9.1743676132256605E-2</v>
      </c>
      <c r="AM38" s="20">
        <f t="shared" si="7"/>
        <v>3.21553296335595E-2</v>
      </c>
      <c r="AN38" s="20">
        <f t="shared" si="7"/>
        <v>-7.2689673858045797E-2</v>
      </c>
      <c r="AR38" s="22">
        <f t="shared" si="1"/>
        <v>42460</v>
      </c>
      <c r="AS38" s="21">
        <f>EA_raw_policy_shocks!AE177</f>
        <v>6.9229675713217101E-2</v>
      </c>
      <c r="AT38" s="21">
        <f>EA_raw_policy_shocks!AF177</f>
        <v>3.3624290696344103E-3</v>
      </c>
      <c r="AU38" s="21">
        <f>EA_raw_policy_shocks!AG177</f>
        <v>1.8074923764836399E-2</v>
      </c>
      <c r="AV38" s="21">
        <f>EA_raw_policy_shocks!AH177</f>
        <v>1.3379289270911801E-2</v>
      </c>
      <c r="AW38" s="21">
        <f>EA_raw_policy_shocks!AI177</f>
        <v>1.0378055605978801E-2</v>
      </c>
      <c r="AX38" s="21">
        <f>EA_raw_policy_shocks!AJ177</f>
        <v>7.9776951229165692E-3</v>
      </c>
      <c r="AY38" s="21">
        <f>EA_raw_policy_shocks!AK177</f>
        <v>4.0292139304284203E-3</v>
      </c>
      <c r="AZ38" s="20">
        <f t="shared" si="8"/>
        <v>0.12643128247792351</v>
      </c>
      <c r="BA38" s="22">
        <f t="shared" si="9"/>
        <v>42460</v>
      </c>
      <c r="BB38" s="20">
        <f t="shared" si="10"/>
        <v>5.5432508189801402E-2</v>
      </c>
      <c r="BC38" s="20" t="e">
        <f>#REF!</f>
        <v>#REF!</v>
      </c>
    </row>
    <row r="39" spans="1:69" ht="15">
      <c r="A39" s="1">
        <v>42551</v>
      </c>
      <c r="B39">
        <v>5.1665485864316199E-2</v>
      </c>
      <c r="C39">
        <v>-0.247767938999536</v>
      </c>
      <c r="D39">
        <v>-6.1258993689877798E-2</v>
      </c>
      <c r="E39">
        <v>-0.63188579243701204</v>
      </c>
      <c r="F39">
        <v>-4.0571133541702897</v>
      </c>
      <c r="G39">
        <v>-1.06848394004547</v>
      </c>
      <c r="H39">
        <v>1.13614024513511E-2</v>
      </c>
      <c r="I39">
        <v>-0.209301200977866</v>
      </c>
      <c r="J39">
        <v>7.8119745986012401E-2</v>
      </c>
      <c r="K39">
        <v>0.98765844615717802</v>
      </c>
      <c r="L39">
        <v>0.29015805070136103</v>
      </c>
      <c r="M39">
        <v>0</v>
      </c>
      <c r="N39">
        <v>0</v>
      </c>
      <c r="O39">
        <v>-0.111451824654186</v>
      </c>
      <c r="P39">
        <v>0</v>
      </c>
      <c r="Q39">
        <v>-9.2680457913131599E-3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-0.1055172542826</v>
      </c>
      <c r="Z39">
        <v>0.15349240346083201</v>
      </c>
      <c r="AA39">
        <v>0.117985642663211</v>
      </c>
      <c r="AB39">
        <v>5.7868697583086298E-2</v>
      </c>
      <c r="AC39">
        <v>6.9235108316737196E-2</v>
      </c>
      <c r="AD39">
        <v>-3.5628827066952001E-2</v>
      </c>
      <c r="AE39">
        <v>1.3799204861157801</v>
      </c>
      <c r="AF39">
        <v>-3.34021170295923</v>
      </c>
      <c r="AH39" s="20">
        <f t="shared" si="2"/>
        <v>0.88319636441740412</v>
      </c>
      <c r="AI39" s="20">
        <f t="shared" si="6"/>
        <v>-1.0447252899267327E-4</v>
      </c>
      <c r="AJ39" s="20">
        <f t="shared" si="7"/>
        <v>0.15349240346083201</v>
      </c>
      <c r="AK39" s="20">
        <f t="shared" si="7"/>
        <v>0.117985642663211</v>
      </c>
      <c r="AL39" s="20">
        <f t="shared" si="7"/>
        <v>5.7868697583086298E-2</v>
      </c>
      <c r="AM39" s="20">
        <f t="shared" si="7"/>
        <v>6.9235108316737196E-2</v>
      </c>
      <c r="AN39" s="20">
        <f t="shared" si="7"/>
        <v>-3.5628827066952001E-2</v>
      </c>
      <c r="AR39" s="22">
        <f t="shared" si="1"/>
        <v>42551</v>
      </c>
      <c r="AS39" s="21">
        <f>EA_raw_policy_shocks!AE178</f>
        <v>7.5837712287255998E-2</v>
      </c>
      <c r="AT39" s="21">
        <f>EA_raw_policy_shocks!AF178</f>
        <v>3.9854946336672602E-3</v>
      </c>
      <c r="AU39" s="21">
        <f>EA_raw_policy_shocks!AG178</f>
        <v>1.55332586954635E-2</v>
      </c>
      <c r="AV39" s="21">
        <f>EA_raw_policy_shocks!AH178</f>
        <v>1.25325298523302E-2</v>
      </c>
      <c r="AW39" s="21">
        <f>EA_raw_policy_shocks!AI178</f>
        <v>8.23953821919674E-3</v>
      </c>
      <c r="AX39" s="21">
        <f>EA_raw_policy_shocks!AJ178</f>
        <v>4.8676559055851297E-3</v>
      </c>
      <c r="AY39" s="21">
        <f>EA_raw_policy_shocks!AK178</f>
        <v>1.54659198569508E-3</v>
      </c>
      <c r="AZ39" s="20">
        <f t="shared" si="8"/>
        <v>0.12254278157919392</v>
      </c>
      <c r="BA39" s="22">
        <f t="shared" si="9"/>
        <v>42551</v>
      </c>
      <c r="BB39" s="20">
        <f t="shared" si="10"/>
        <v>6.20405447638403E-2</v>
      </c>
      <c r="BC39" s="20" t="e">
        <f>#REF!</f>
        <v>#REF!</v>
      </c>
    </row>
    <row r="40" spans="1:69" ht="15">
      <c r="A40" s="1">
        <v>42643</v>
      </c>
      <c r="B40">
        <v>3.0635174167361601E-2</v>
      </c>
      <c r="C40">
        <v>-0.19659657946783801</v>
      </c>
      <c r="D40">
        <v>2.3604770290040999E-2</v>
      </c>
      <c r="E40">
        <v>-0.67081918943570995</v>
      </c>
      <c r="F40">
        <v>-4.1183147097492103</v>
      </c>
      <c r="G40">
        <v>-1.10274659458232</v>
      </c>
      <c r="H40">
        <v>5.35479887022299E-3</v>
      </c>
      <c r="I40">
        <v>-0.20506849309841799</v>
      </c>
      <c r="J40">
        <v>7.68653398171769E-2</v>
      </c>
      <c r="K40">
        <v>0.93876745145111495</v>
      </c>
      <c r="L40">
        <v>0.28029029504097402</v>
      </c>
      <c r="M40">
        <v>0</v>
      </c>
      <c r="N40">
        <v>0</v>
      </c>
      <c r="O40">
        <v>-0.139690936891948</v>
      </c>
      <c r="P40">
        <v>0</v>
      </c>
      <c r="Q40">
        <v>2.9158416863679499E-2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-3.6881617288143202E-2</v>
      </c>
      <c r="Z40">
        <v>0.14351003673027601</v>
      </c>
      <c r="AA40">
        <v>6.7054400441834999E-2</v>
      </c>
      <c r="AB40">
        <v>8.8385636472351606E-2</v>
      </c>
      <c r="AC40">
        <v>4.8121972471562503E-2</v>
      </c>
      <c r="AD40">
        <v>2.6165439192926701E-2</v>
      </c>
      <c r="AE40">
        <v>1.37199268588838</v>
      </c>
      <c r="AF40">
        <v>-3.34021170295923</v>
      </c>
      <c r="AH40" s="20">
        <f t="shared" si="2"/>
        <v>0.90225465033585317</v>
      </c>
      <c r="AI40" s="20">
        <f t="shared" si="6"/>
        <v>-3.6516452760537823E-5</v>
      </c>
      <c r="AJ40" s="20">
        <f t="shared" si="7"/>
        <v>0.14351003673027601</v>
      </c>
      <c r="AK40" s="20">
        <f t="shared" si="7"/>
        <v>6.7054400441834999E-2</v>
      </c>
      <c r="AL40" s="20">
        <f t="shared" si="7"/>
        <v>8.8385636472351606E-2</v>
      </c>
      <c r="AM40" s="20">
        <f t="shared" si="7"/>
        <v>4.8121972471562503E-2</v>
      </c>
      <c r="AN40" s="20">
        <f t="shared" si="7"/>
        <v>2.6165439192926701E-2</v>
      </c>
      <c r="AR40" s="22">
        <f t="shared" si="1"/>
        <v>42643</v>
      </c>
      <c r="AS40" s="21">
        <f>EA_raw_policy_shocks!AE179</f>
        <v>0.119899388574539</v>
      </c>
      <c r="AT40" s="21">
        <f>EA_raw_policy_shocks!AF179</f>
        <v>2.73048653575811E-3</v>
      </c>
      <c r="AU40" s="21">
        <f>EA_raw_policy_shocks!AG179</f>
        <v>9.2376678563630202E-3</v>
      </c>
      <c r="AV40" s="21">
        <f>EA_raw_policy_shocks!AH179</f>
        <v>7.6068796763616399E-3</v>
      </c>
      <c r="AW40" s="21">
        <f>EA_raw_policy_shocks!AI179</f>
        <v>3.4365815383804502E-3</v>
      </c>
      <c r="AX40" s="21">
        <f>EA_raw_policy_shocks!AJ179</f>
        <v>1.81587209396421E-4</v>
      </c>
      <c r="AY40" s="21">
        <f>EA_raw_policy_shocks!AK179</f>
        <v>-2.3518013202215699E-3</v>
      </c>
      <c r="AZ40" s="20">
        <f t="shared" si="8"/>
        <v>0.14074079007057708</v>
      </c>
      <c r="BA40" s="22">
        <f t="shared" si="9"/>
        <v>42643</v>
      </c>
      <c r="BB40" s="20">
        <f t="shared" si="10"/>
        <v>0.1061022210511233</v>
      </c>
      <c r="BC40" s="20" t="e">
        <f>#REF!</f>
        <v>#REF!</v>
      </c>
    </row>
    <row r="41" spans="1:69" ht="15">
      <c r="A41" s="1">
        <v>42735</v>
      </c>
      <c r="B41">
        <v>5.4755288308423397E-3</v>
      </c>
      <c r="C41">
        <v>-0.134126453875759</v>
      </c>
      <c r="D41">
        <v>0.13200014794208501</v>
      </c>
      <c r="E41">
        <v>-0.60909414082932201</v>
      </c>
      <c r="F41">
        <v>-4.1282507096379497</v>
      </c>
      <c r="G41">
        <v>-1.14432549992906</v>
      </c>
      <c r="H41">
        <v>-3.3854817448932999E-3</v>
      </c>
      <c r="I41">
        <v>-0.20563325035277999</v>
      </c>
      <c r="J41">
        <v>7.8631269548190899E-2</v>
      </c>
      <c r="K41">
        <v>0.75274790956172399</v>
      </c>
      <c r="L41">
        <v>0.287778917573143</v>
      </c>
      <c r="M41">
        <v>0</v>
      </c>
      <c r="N41">
        <v>0</v>
      </c>
      <c r="O41">
        <v>-0.164898710124741</v>
      </c>
      <c r="P41">
        <v>0</v>
      </c>
      <c r="Q41">
        <v>7.2316881175373895E-2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2.3225744769441101E-3</v>
      </c>
      <c r="Z41">
        <v>0.12622915031570001</v>
      </c>
      <c r="AA41">
        <v>5.7608045872549501E-2</v>
      </c>
      <c r="AB41">
        <v>4.0222419748315398E-2</v>
      </c>
      <c r="AC41">
        <v>7.0432897839700498E-2</v>
      </c>
      <c r="AD41">
        <v>5.95966732590162E-2</v>
      </c>
      <c r="AE41">
        <v>1.3641401275346401</v>
      </c>
      <c r="AF41">
        <v>-3.34021170295923</v>
      </c>
      <c r="AH41" s="20">
        <f t="shared" si="2"/>
        <v>0.75504725829389863</v>
      </c>
      <c r="AI41" s="20">
        <f t="shared" si="6"/>
        <v>2.2995786900436734E-6</v>
      </c>
      <c r="AJ41" s="20">
        <f t="shared" si="7"/>
        <v>0.12622915031570001</v>
      </c>
      <c r="AK41" s="20">
        <f t="shared" si="7"/>
        <v>5.7608045872549501E-2</v>
      </c>
      <c r="AL41" s="20">
        <f t="shared" si="7"/>
        <v>4.0222419748315398E-2</v>
      </c>
      <c r="AM41" s="20">
        <f t="shared" si="7"/>
        <v>7.0432897839700498E-2</v>
      </c>
      <c r="AN41" s="20">
        <f t="shared" si="7"/>
        <v>5.95966732590162E-2</v>
      </c>
      <c r="AR41" s="22">
        <f t="shared" si="1"/>
        <v>42735</v>
      </c>
      <c r="AS41" s="21">
        <f>EA_raw_policy_shocks!AE180</f>
        <v>4.7662772384252497E-2</v>
      </c>
      <c r="AT41" s="21">
        <f>EA_raw_policy_shocks!AF180</f>
        <v>2.3516471308801801E-3</v>
      </c>
      <c r="AU41" s="21">
        <f>EA_raw_policy_shocks!AG180</f>
        <v>1.3061478517189799E-2</v>
      </c>
      <c r="AV41" s="21">
        <f>EA_raw_policy_shocks!AH180</f>
        <v>9.0427398331655306E-3</v>
      </c>
      <c r="AW41" s="21">
        <f>EA_raw_policy_shocks!AI180</f>
        <v>5.2799927110821002E-3</v>
      </c>
      <c r="AX41" s="21">
        <f>EA_raw_policy_shocks!AJ180</f>
        <v>2.20101607053372E-3</v>
      </c>
      <c r="AY41" s="21">
        <f>EA_raw_policy_shocks!AK180</f>
        <v>-2.7522155509604202E-4</v>
      </c>
      <c r="AZ41" s="20">
        <f t="shared" si="8"/>
        <v>7.9324425092007766E-2</v>
      </c>
      <c r="BA41" s="22">
        <f t="shared" si="9"/>
        <v>42735</v>
      </c>
      <c r="BB41" s="20">
        <f t="shared" si="10"/>
        <v>3.3865604860836798E-2</v>
      </c>
      <c r="BC41" s="20" t="e">
        <f>#REF!</f>
        <v>#REF!</v>
      </c>
    </row>
    <row r="42" spans="1:69" ht="15">
      <c r="A42" s="1">
        <v>42825</v>
      </c>
      <c r="B42">
        <v>1.45426892551588E-2</v>
      </c>
      <c r="C42">
        <v>-9.4447575536303202E-2</v>
      </c>
      <c r="D42">
        <v>0.218981287456228</v>
      </c>
      <c r="E42">
        <v>-0.57810329122543103</v>
      </c>
      <c r="F42">
        <v>-4.1285489466801399</v>
      </c>
      <c r="G42">
        <v>-1.1744651316804899</v>
      </c>
      <c r="H42">
        <v>-8.17603950320755E-4</v>
      </c>
      <c r="I42">
        <v>-0.19963960787589299</v>
      </c>
      <c r="J42">
        <v>7.6738989880003494E-2</v>
      </c>
      <c r="K42">
        <v>0.62637767163078195</v>
      </c>
      <c r="L42">
        <v>0.282435182125788</v>
      </c>
      <c r="M42">
        <v>0</v>
      </c>
      <c r="N42">
        <v>0</v>
      </c>
      <c r="O42">
        <v>-0.183291633889652</v>
      </c>
      <c r="P42">
        <v>0</v>
      </c>
      <c r="Q42">
        <v>7.3770993962241294E-2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4.8677452933689802E-2</v>
      </c>
      <c r="Z42">
        <v>9.2271445368879906E-2</v>
      </c>
      <c r="AA42">
        <v>5.1847853046628797E-2</v>
      </c>
      <c r="AB42">
        <v>3.85195791971705E-2</v>
      </c>
      <c r="AC42">
        <v>3.0750153364803901E-2</v>
      </c>
      <c r="AD42">
        <v>0.107826746006443</v>
      </c>
      <c r="AE42">
        <v>1.3563620437935799</v>
      </c>
      <c r="AF42">
        <v>-3.34021170295923</v>
      </c>
      <c r="AH42" s="20">
        <f t="shared" si="2"/>
        <v>0.67456835003513493</v>
      </c>
      <c r="AI42" s="20">
        <f t="shared" si="6"/>
        <v>4.8195497954148322E-5</v>
      </c>
      <c r="AJ42" s="20">
        <f t="shared" si="7"/>
        <v>9.2271445368879906E-2</v>
      </c>
      <c r="AK42" s="20">
        <f t="shared" si="7"/>
        <v>5.1847853046628797E-2</v>
      </c>
      <c r="AL42" s="20">
        <f t="shared" si="7"/>
        <v>3.85195791971705E-2</v>
      </c>
      <c r="AM42" s="20">
        <f t="shared" si="7"/>
        <v>3.0750153364803901E-2</v>
      </c>
      <c r="AN42" s="20">
        <f t="shared" si="7"/>
        <v>0.107826746006443</v>
      </c>
      <c r="AR42" s="22">
        <f t="shared" si="1"/>
        <v>42825</v>
      </c>
      <c r="AS42" s="21">
        <f>EA_raw_policy_shocks!AE181</f>
        <v>4.8498245248163402E-2</v>
      </c>
      <c r="AT42" s="21">
        <f>EA_raw_policy_shocks!AF181</f>
        <v>1.9614203259066898E-3</v>
      </c>
      <c r="AU42" s="21">
        <f>EA_raw_policy_shocks!AG181</f>
        <v>9.37757009094237E-3</v>
      </c>
      <c r="AV42" s="21">
        <f>EA_raw_policy_shocks!AH181</f>
        <v>6.3769101436575801E-3</v>
      </c>
      <c r="AW42" s="21">
        <f>EA_raw_policy_shocks!AI181</f>
        <v>3.3766103083513101E-3</v>
      </c>
      <c r="AX42" s="21">
        <f>EA_raw_policy_shocks!AJ181</f>
        <v>6.3092961462552204E-4</v>
      </c>
      <c r="AY42" s="21">
        <f>EA_raw_policy_shocks!AK181</f>
        <v>-9.1187433691382498E-4</v>
      </c>
      <c r="AZ42" s="20">
        <f t="shared" si="8"/>
        <v>6.9309811394733051E-2</v>
      </c>
      <c r="BA42" s="22">
        <f t="shared" si="9"/>
        <v>42825</v>
      </c>
      <c r="BB42" s="20">
        <f t="shared" si="10"/>
        <v>3.4701077724747703E-2</v>
      </c>
      <c r="BC42" s="20" t="e">
        <f>#REF!</f>
        <v>#REF!</v>
      </c>
    </row>
    <row r="43" spans="1:69" ht="15">
      <c r="A43" s="1">
        <v>42916</v>
      </c>
      <c r="B43">
        <v>1.38471069818567E-2</v>
      </c>
      <c r="C43">
        <v>-7.91270788676047E-2</v>
      </c>
      <c r="D43">
        <v>0.19609817533228599</v>
      </c>
      <c r="E43">
        <v>-0.48615650868934202</v>
      </c>
      <c r="F43">
        <v>-4.12939184838622</v>
      </c>
      <c r="G43">
        <v>-1.1889083849534301</v>
      </c>
      <c r="H43">
        <v>8.2387333259381699E-4</v>
      </c>
      <c r="I43">
        <v>-0.16315461513333199</v>
      </c>
      <c r="J43">
        <v>6.9435350041306701E-2</v>
      </c>
      <c r="K43">
        <v>0.54244219118512604</v>
      </c>
      <c r="L43">
        <v>0.27732050746505599</v>
      </c>
      <c r="M43">
        <v>0</v>
      </c>
      <c r="N43">
        <v>0</v>
      </c>
      <c r="O43">
        <v>-0.18855025622895599</v>
      </c>
      <c r="P43">
        <v>0</v>
      </c>
      <c r="Q43">
        <v>6.7259083328249897E-2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7.1739115505539797E-2</v>
      </c>
      <c r="Z43">
        <v>9.0824916697923003E-2</v>
      </c>
      <c r="AA43">
        <v>3.7808807952550899E-2</v>
      </c>
      <c r="AB43">
        <v>3.0895644952438399E-2</v>
      </c>
      <c r="AC43">
        <v>3.5714033731403902E-2</v>
      </c>
      <c r="AD43">
        <v>0.112210507602337</v>
      </c>
      <c r="AE43">
        <v>1.3486576753330199</v>
      </c>
      <c r="AF43">
        <v>-3.34021170295923</v>
      </c>
      <c r="AH43" s="20">
        <f t="shared" si="2"/>
        <v>0.61346391553561042</v>
      </c>
      <c r="AI43" s="20">
        <f t="shared" si="6"/>
        <v>7.1028827233207714E-5</v>
      </c>
      <c r="AJ43" s="20">
        <f t="shared" si="7"/>
        <v>9.0824916697923003E-2</v>
      </c>
      <c r="AK43" s="20">
        <f t="shared" si="7"/>
        <v>3.7808807952550899E-2</v>
      </c>
      <c r="AL43" s="20">
        <f t="shared" si="7"/>
        <v>3.0895644952438399E-2</v>
      </c>
      <c r="AM43" s="20">
        <f t="shared" si="7"/>
        <v>3.5714033731403902E-2</v>
      </c>
      <c r="AN43" s="20">
        <f t="shared" si="7"/>
        <v>0.112210507602337</v>
      </c>
      <c r="AR43" s="22">
        <f t="shared" si="1"/>
        <v>42916</v>
      </c>
      <c r="AS43" s="21">
        <f>EA_raw_policy_shocks!AE182</f>
        <v>4.95867635970315E-2</v>
      </c>
      <c r="AT43" s="21">
        <f>EA_raw_policy_shocks!AF182</f>
        <v>1.1780379802269301E-3</v>
      </c>
      <c r="AU43" s="21">
        <f>EA_raw_policy_shocks!AG182</f>
        <v>6.3194366209502499E-3</v>
      </c>
      <c r="AV43" s="21">
        <f>EA_raw_policy_shocks!AH182</f>
        <v>3.8883284335749502E-3</v>
      </c>
      <c r="AW43" s="21">
        <f>EA_raw_policy_shocks!AI182</f>
        <v>2.0569224363924301E-3</v>
      </c>
      <c r="AX43" s="21">
        <f>EA_raw_policy_shocks!AJ182</f>
        <v>4.5905368093630299E-5</v>
      </c>
      <c r="AY43" s="21">
        <f>EA_raw_policy_shocks!AK182</f>
        <v>-8.7774273384379296E-4</v>
      </c>
      <c r="AZ43" s="20">
        <f t="shared" si="8"/>
        <v>6.2197651702425888E-2</v>
      </c>
      <c r="BA43" s="22">
        <f t="shared" si="9"/>
        <v>42916</v>
      </c>
      <c r="BB43" s="20">
        <f t="shared" si="10"/>
        <v>3.5789596073615801E-2</v>
      </c>
      <c r="BC43" s="20" t="e">
        <f>#REF!</f>
        <v>#REF!</v>
      </c>
    </row>
    <row r="44" spans="1:69" ht="15">
      <c r="A44" s="1">
        <v>43008</v>
      </c>
      <c r="B44">
        <v>6.1422317713008399E-2</v>
      </c>
      <c r="C44">
        <v>-7.7659633732127198E-2</v>
      </c>
      <c r="D44">
        <v>0.17190624934075799</v>
      </c>
      <c r="E44">
        <v>-0.372387631472058</v>
      </c>
      <c r="F44">
        <v>-4.0880760576662798</v>
      </c>
      <c r="G44">
        <v>-1.2827254288771099</v>
      </c>
      <c r="H44">
        <v>2.20352925708655E-3</v>
      </c>
      <c r="I44">
        <v>-0.15570957485419501</v>
      </c>
      <c r="J44">
        <v>6.5028301896918994E-2</v>
      </c>
      <c r="K44">
        <v>0.57241105898769495</v>
      </c>
      <c r="L44">
        <v>0.29601345604367402</v>
      </c>
      <c r="M44">
        <v>0</v>
      </c>
      <c r="N44">
        <v>0</v>
      </c>
      <c r="O44">
        <v>-0.183641130402241</v>
      </c>
      <c r="P44">
        <v>0</v>
      </c>
      <c r="Q44">
        <v>7.0218747920609406E-2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2.8503509382083798E-2</v>
      </c>
      <c r="Z44">
        <v>5.0912782046384199E-2</v>
      </c>
      <c r="AA44">
        <v>2.7402395671015701E-2</v>
      </c>
      <c r="AB44">
        <v>1.2704505500335001E-3</v>
      </c>
      <c r="AC44">
        <v>2.30622929127366E-2</v>
      </c>
      <c r="AD44">
        <v>0.108606391798343</v>
      </c>
      <c r="AE44">
        <v>1.34102627066585</v>
      </c>
      <c r="AF44">
        <v>-3.34021170295923</v>
      </c>
      <c r="AH44" s="20">
        <f t="shared" si="2"/>
        <v>0.60062953327595792</v>
      </c>
      <c r="AI44" s="20">
        <f t="shared" si="6"/>
        <v>2.8221296417904751E-5</v>
      </c>
      <c r="AJ44" s="20">
        <f t="shared" si="7"/>
        <v>5.0912782046384199E-2</v>
      </c>
      <c r="AK44" s="20">
        <f t="shared" si="7"/>
        <v>2.7402395671015701E-2</v>
      </c>
      <c r="AL44" s="20">
        <f t="shared" si="7"/>
        <v>1.2704505500335001E-3</v>
      </c>
      <c r="AM44" s="20">
        <f t="shared" si="7"/>
        <v>2.30622929127366E-2</v>
      </c>
      <c r="AN44" s="20">
        <f t="shared" si="7"/>
        <v>0.108606391798343</v>
      </c>
      <c r="AR44" s="22">
        <f t="shared" si="1"/>
        <v>43008</v>
      </c>
      <c r="AS44" s="21">
        <f>EA_raw_policy_shocks!AE183</f>
        <v>8.28070799911554E-2</v>
      </c>
      <c r="AT44" s="21">
        <f>EA_raw_policy_shocks!AF183</f>
        <v>3.7541292412926696E-3</v>
      </c>
      <c r="AU44" s="21">
        <f>EA_raw_policy_shocks!AG183</f>
        <v>2.7417244304653001E-2</v>
      </c>
      <c r="AV44" s="21">
        <f>EA_raw_policy_shocks!AH183</f>
        <v>2.0331926740767201E-2</v>
      </c>
      <c r="AW44" s="21">
        <f>EA_raw_policy_shocks!AI183</f>
        <v>1.6083880869242902E-2</v>
      </c>
      <c r="AX44" s="21">
        <f>EA_raw_policy_shocks!AJ183</f>
        <v>1.2213357920616201E-2</v>
      </c>
      <c r="AY44" s="21">
        <f>EA_raw_policy_shocks!AK183</f>
        <v>9.5513475207200296E-3</v>
      </c>
      <c r="AZ44" s="20">
        <f t="shared" si="8"/>
        <v>0.17215896658844743</v>
      </c>
      <c r="BA44" s="22">
        <f t="shared" si="9"/>
        <v>43008</v>
      </c>
      <c r="BB44" s="20">
        <f t="shared" si="10"/>
        <v>6.9009912467739701E-2</v>
      </c>
      <c r="BC44" s="20" t="e">
        <f>#REF!</f>
        <v>#REF!</v>
      </c>
    </row>
    <row r="45" spans="1:69" ht="15">
      <c r="A45" s="1">
        <v>43100</v>
      </c>
      <c r="B45">
        <v>0.106461856243871</v>
      </c>
      <c r="C45">
        <v>-0.12593402785393501</v>
      </c>
      <c r="D45">
        <v>0.19709044891098901</v>
      </c>
      <c r="E45">
        <v>-0.395814264313472</v>
      </c>
      <c r="F45">
        <v>-3.99911641714364</v>
      </c>
      <c r="G45">
        <v>-1.3226725414220899</v>
      </c>
      <c r="H45">
        <v>-1.91125063354273E-3</v>
      </c>
      <c r="I45">
        <v>-0.130467316418794</v>
      </c>
      <c r="J45">
        <v>6.2263766067025099E-2</v>
      </c>
      <c r="K45">
        <v>0.38089034396646199</v>
      </c>
      <c r="L45">
        <v>0.28154833144736202</v>
      </c>
      <c r="M45">
        <v>0</v>
      </c>
      <c r="N45">
        <v>0</v>
      </c>
      <c r="O45">
        <v>-8.9902222128810605E-2</v>
      </c>
      <c r="P45">
        <v>0</v>
      </c>
      <c r="Q45">
        <v>6.5329053886602401E-2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0.12451380561110501</v>
      </c>
      <c r="Z45">
        <v>3.1707838824366098E-2</v>
      </c>
      <c r="AA45">
        <v>2.4662017064662999E-2</v>
      </c>
      <c r="AB45">
        <v>9.13965624942213E-3</v>
      </c>
      <c r="AC45">
        <v>9.81994556380867E-3</v>
      </c>
      <c r="AD45">
        <v>9.8712187192546097E-2</v>
      </c>
      <c r="AE45">
        <v>1.33346708606717</v>
      </c>
      <c r="AF45">
        <v>-3.34021170295923</v>
      </c>
      <c r="AH45" s="20">
        <f t="shared" si="2"/>
        <v>0.50415901152145592</v>
      </c>
      <c r="AI45" s="20">
        <f t="shared" si="6"/>
        <v>1.2328099565455942E-4</v>
      </c>
      <c r="AJ45" s="20">
        <f t="shared" si="7"/>
        <v>3.1707838824366098E-2</v>
      </c>
      <c r="AK45" s="20">
        <f t="shared" si="7"/>
        <v>2.4662017064662999E-2</v>
      </c>
      <c r="AL45" s="20">
        <f t="shared" si="7"/>
        <v>9.13965624942213E-3</v>
      </c>
      <c r="AM45" s="20">
        <f t="shared" si="7"/>
        <v>9.81994556380867E-3</v>
      </c>
      <c r="AN45" s="20">
        <f t="shared" si="7"/>
        <v>9.8712187192546097E-2</v>
      </c>
      <c r="AR45" s="22">
        <f t="shared" si="1"/>
        <v>43100</v>
      </c>
      <c r="AS45" s="21">
        <f>EA_raw_policy_shocks!AE184</f>
        <v>1.1517638733449E-2</v>
      </c>
      <c r="AT45" s="21">
        <f>EA_raw_policy_shocks!AF184</f>
        <v>2.1614924849225801E-3</v>
      </c>
      <c r="AU45" s="21">
        <f>EA_raw_policy_shocks!AG184</f>
        <v>1.1950078963122199E-2</v>
      </c>
      <c r="AV45" s="21">
        <f>EA_raw_policy_shocks!AH184</f>
        <v>7.9503316492051494E-3</v>
      </c>
      <c r="AW45" s="21">
        <f>EA_raw_policy_shocks!AI184</f>
        <v>4.6733338878857502E-3</v>
      </c>
      <c r="AX45" s="21">
        <f>EA_raw_policy_shocks!AJ184</f>
        <v>2.2828873557810899E-3</v>
      </c>
      <c r="AY45" s="21">
        <f>EA_raw_policy_shocks!AK184</f>
        <v>9.1796056401213604E-4</v>
      </c>
      <c r="AZ45" s="20">
        <f t="shared" si="8"/>
        <v>4.1453723638377911E-2</v>
      </c>
      <c r="BA45" s="22">
        <f t="shared" si="9"/>
        <v>43100</v>
      </c>
      <c r="BB45" s="20">
        <f t="shared" si="10"/>
        <v>-2.2795287899667008E-3</v>
      </c>
      <c r="BC45" s="20" t="e">
        <f>#REF!</f>
        <v>#REF!</v>
      </c>
    </row>
    <row r="46" spans="1:69" ht="15">
      <c r="A46" s="1">
        <v>43190</v>
      </c>
      <c r="B46">
        <v>5.1891890364650403E-2</v>
      </c>
      <c r="C46">
        <v>-0.124302463082492</v>
      </c>
      <c r="D46">
        <v>0.19709497124658801</v>
      </c>
      <c r="E46">
        <v>-0.34772861758849899</v>
      </c>
      <c r="F46">
        <v>-3.97895606732824</v>
      </c>
      <c r="G46">
        <v>-1.28881295893183</v>
      </c>
      <c r="H46">
        <v>-1.97246651886799E-2</v>
      </c>
      <c r="I46">
        <v>-9.0581972261177701E-2</v>
      </c>
      <c r="J46">
        <v>5.0766747488982703E-2</v>
      </c>
      <c r="K46">
        <v>0.24633936093675701</v>
      </c>
      <c r="L46">
        <v>0.25416322335863401</v>
      </c>
      <c r="M46">
        <v>0</v>
      </c>
      <c r="N46">
        <v>0</v>
      </c>
      <c r="O46">
        <v>-6.6581175400785494E-2</v>
      </c>
      <c r="P46">
        <v>0</v>
      </c>
      <c r="Q46">
        <v>3.05925790452867E-2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0.14622730688423299</v>
      </c>
      <c r="Z46">
        <v>0.12674091122175499</v>
      </c>
      <c r="AA46">
        <v>2.9817128485345699E-2</v>
      </c>
      <c r="AB46">
        <v>1.77458553893453E-2</v>
      </c>
      <c r="AC46">
        <v>2.2334679804119E-2</v>
      </c>
      <c r="AD46">
        <v>7.6782177244182001E-2</v>
      </c>
      <c r="AE46">
        <v>1.3259793854923501</v>
      </c>
      <c r="AF46">
        <v>-3.34021170295923</v>
      </c>
      <c r="AH46" s="20">
        <f t="shared" si="2"/>
        <v>0.3911043947521477</v>
      </c>
      <c r="AI46" s="20">
        <f t="shared" si="6"/>
        <v>1.4477951176656732E-4</v>
      </c>
      <c r="AJ46" s="20">
        <f t="shared" si="7"/>
        <v>0.12674091122175499</v>
      </c>
      <c r="AK46" s="20">
        <f t="shared" si="7"/>
        <v>2.9817128485345699E-2</v>
      </c>
      <c r="AL46" s="20">
        <f t="shared" si="7"/>
        <v>1.77458553893453E-2</v>
      </c>
      <c r="AM46" s="20">
        <f t="shared" si="7"/>
        <v>2.2334679804119E-2</v>
      </c>
      <c r="AN46" s="20">
        <f t="shared" si="7"/>
        <v>7.6782177244182001E-2</v>
      </c>
      <c r="AR46" s="22">
        <f t="shared" si="1"/>
        <v>43190</v>
      </c>
      <c r="AS46" s="21">
        <f>EA_raw_policy_shocks!AE185</f>
        <v>8.7333317773675007E-3</v>
      </c>
      <c r="AT46" s="21">
        <f>EA_raw_policy_shocks!AF185</f>
        <v>-9.4056608271522409E-4</v>
      </c>
      <c r="AU46" s="21">
        <f>EA_raw_policy_shocks!AG185</f>
        <v>-6.90525663543226E-3</v>
      </c>
      <c r="AV46" s="21">
        <f>EA_raw_policy_shocks!AH185</f>
        <v>-7.0889645952793897E-3</v>
      </c>
      <c r="AW46" s="21">
        <f>EA_raw_policy_shocks!AI185</f>
        <v>-6.9794061680407797E-3</v>
      </c>
      <c r="AX46" s="21">
        <f>EA_raw_policy_shocks!AJ185</f>
        <v>-6.1022551508446501E-3</v>
      </c>
      <c r="AY46" s="21">
        <f>EA_raw_policy_shocks!AK185</f>
        <v>-4.3463191569875796E-3</v>
      </c>
      <c r="AZ46" s="20">
        <f t="shared" si="8"/>
        <v>-2.3629436011932382E-2</v>
      </c>
      <c r="BA46" s="22">
        <f t="shared" si="9"/>
        <v>43190</v>
      </c>
      <c r="BB46" s="20">
        <f t="shared" si="10"/>
        <v>-5.0638357460481998E-3</v>
      </c>
      <c r="BC46" s="20" t="e">
        <f>#REF!</f>
        <v>#REF!</v>
      </c>
    </row>
    <row r="47" spans="1:69" ht="15">
      <c r="A47" s="1">
        <v>43281</v>
      </c>
      <c r="B47">
        <v>5.6367120939399502E-2</v>
      </c>
      <c r="C47">
        <v>-7.6206874671538402E-2</v>
      </c>
      <c r="D47">
        <v>0.241482946252803</v>
      </c>
      <c r="E47">
        <v>-0.20936830974741499</v>
      </c>
      <c r="F47">
        <v>-3.9631921085290198</v>
      </c>
      <c r="G47">
        <v>-1.2745791562602</v>
      </c>
      <c r="H47">
        <v>6.1101113254390304E-3</v>
      </c>
      <c r="I47">
        <v>-9.2534805240098994E-2</v>
      </c>
      <c r="J47">
        <v>4.58575487089301E-2</v>
      </c>
      <c r="K47">
        <v>1.8134791329331799E-2</v>
      </c>
      <c r="L47">
        <v>0.258978972483974</v>
      </c>
      <c r="M47">
        <v>0</v>
      </c>
      <c r="N47">
        <v>0</v>
      </c>
      <c r="O47">
        <v>-5.6782570167089597E-2</v>
      </c>
      <c r="P47">
        <v>0</v>
      </c>
      <c r="Q47">
        <v>-1.4966679687720299E-2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6.4789684735355596E-2</v>
      </c>
      <c r="Z47">
        <v>0.12068118220801601</v>
      </c>
      <c r="AA47">
        <v>0.102077184664607</v>
      </c>
      <c r="AB47">
        <v>2.3767901337405799E-2</v>
      </c>
      <c r="AC47">
        <v>2.7516540143197901E-2</v>
      </c>
      <c r="AD47">
        <v>6.3092376857826496E-2</v>
      </c>
      <c r="AE47">
        <v>1.3185624404963601</v>
      </c>
      <c r="AF47">
        <v>-3.34021170295923</v>
      </c>
      <c r="AH47" s="20">
        <f t="shared" si="2"/>
        <v>8.2276579217333834E-2</v>
      </c>
      <c r="AI47" s="20">
        <f t="shared" si="6"/>
        <v>6.4148202708272866E-5</v>
      </c>
      <c r="AJ47" s="20">
        <f t="shared" si="7"/>
        <v>0.12068118220801601</v>
      </c>
      <c r="AK47" s="20">
        <f t="shared" si="7"/>
        <v>0.102077184664607</v>
      </c>
      <c r="AL47" s="20">
        <f t="shared" si="7"/>
        <v>2.3767901337405799E-2</v>
      </c>
      <c r="AM47" s="20">
        <f t="shared" si="7"/>
        <v>2.7516540143197901E-2</v>
      </c>
      <c r="AN47" s="20">
        <f t="shared" si="7"/>
        <v>6.3092376857826496E-2</v>
      </c>
      <c r="AR47" s="22">
        <f t="shared" si="1"/>
        <v>43281</v>
      </c>
      <c r="AS47" s="21">
        <f>EA_raw_policy_shocks!AE186</f>
        <v>-7.8968794725277305E-2</v>
      </c>
      <c r="AT47" s="21">
        <f>EA_raw_policy_shocks!AF186</f>
        <v>-9.3214291699146091E-4</v>
      </c>
      <c r="AU47" s="21">
        <f>EA_raw_policy_shocks!AG186</f>
        <v>-8.7839584454321596E-3</v>
      </c>
      <c r="AV47" s="21">
        <f>EA_raw_policy_shocks!AH186</f>
        <v>-8.8636933431661194E-3</v>
      </c>
      <c r="AW47" s="21">
        <f>EA_raw_policy_shocks!AI186</f>
        <v>-8.1720154492104097E-3</v>
      </c>
      <c r="AX47" s="21">
        <f>EA_raw_policy_shocks!AJ186</f>
        <v>-7.3557030891669402E-3</v>
      </c>
      <c r="AY47" s="21">
        <f>EA_raw_policy_shocks!AK186</f>
        <v>-5.9380029428043497E-3</v>
      </c>
      <c r="AZ47" s="20">
        <f t="shared" si="8"/>
        <v>-0.11901431091204875</v>
      </c>
      <c r="BA47" s="22">
        <f t="shared" si="9"/>
        <v>43281</v>
      </c>
      <c r="BB47" s="20">
        <f t="shared" si="10"/>
        <v>-9.2765962248693004E-2</v>
      </c>
      <c r="BC47" s="20" t="e">
        <f>#REF!</f>
        <v>#REF!</v>
      </c>
    </row>
    <row r="48" spans="1:69" ht="15">
      <c r="A48" s="1">
        <v>43373</v>
      </c>
      <c r="B48">
        <v>3.4506670104412003E-2</v>
      </c>
      <c r="C48">
        <v>-6.2513368478315998E-2</v>
      </c>
      <c r="D48">
        <v>0.30722436156665001</v>
      </c>
      <c r="E48">
        <v>-0.29860125180163699</v>
      </c>
      <c r="F48">
        <v>-3.99323360636114</v>
      </c>
      <c r="G48">
        <v>-1.21931782122635</v>
      </c>
      <c r="H48">
        <v>1.8712677487751302E-2</v>
      </c>
      <c r="I48">
        <v>-6.7005753679079599E-2</v>
      </c>
      <c r="J48">
        <v>4.0741424261934098E-2</v>
      </c>
      <c r="K48">
        <v>5.5658563981568897E-2</v>
      </c>
      <c r="L48">
        <v>0.239937554247762</v>
      </c>
      <c r="M48">
        <v>0</v>
      </c>
      <c r="N48">
        <v>0</v>
      </c>
      <c r="O48">
        <v>-6.4265974682590099E-2</v>
      </c>
      <c r="P48">
        <v>0</v>
      </c>
      <c r="Q48">
        <v>-2.7962793414974301E-2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3.3829793762264797E-2</v>
      </c>
      <c r="Z48">
        <v>6.5960251736564293E-2</v>
      </c>
      <c r="AA48">
        <v>9.9242745021652007E-2</v>
      </c>
      <c r="AB48">
        <v>9.4314134130264599E-2</v>
      </c>
      <c r="AC48">
        <v>3.5662288529402598E-2</v>
      </c>
      <c r="AD48">
        <v>5.5682871839576702E-2</v>
      </c>
      <c r="AE48">
        <v>1.31121553015347</v>
      </c>
      <c r="AF48">
        <v>-3.34021170295923</v>
      </c>
      <c r="AH48" s="20">
        <f t="shared" si="2"/>
        <v>8.9150059806211046E-2</v>
      </c>
      <c r="AI48" s="20">
        <f t="shared" si="6"/>
        <v>3.3494845309173063E-5</v>
      </c>
      <c r="AJ48" s="20">
        <f t="shared" si="7"/>
        <v>6.5960251736564293E-2</v>
      </c>
      <c r="AK48" s="20">
        <f t="shared" si="7"/>
        <v>9.9242745021652007E-2</v>
      </c>
      <c r="AL48" s="20">
        <f t="shared" si="7"/>
        <v>9.4314134130264599E-2</v>
      </c>
      <c r="AM48" s="20">
        <f t="shared" si="7"/>
        <v>3.5662288529402598E-2</v>
      </c>
      <c r="AN48" s="20">
        <f t="shared" si="7"/>
        <v>5.5682871839576702E-2</v>
      </c>
      <c r="AR48" s="22">
        <f t="shared" si="1"/>
        <v>43373</v>
      </c>
      <c r="AS48" s="21">
        <f>EA_raw_policy_shocks!AE187</f>
        <v>3.7009306094418202E-3</v>
      </c>
      <c r="AT48" s="21">
        <f>EA_raw_policy_shocks!AF187</f>
        <v>-1.4610144677126499E-3</v>
      </c>
      <c r="AU48" s="21">
        <f>EA_raw_policy_shocks!AG187</f>
        <v>-1.6409853443989299E-2</v>
      </c>
      <c r="AV48" s="21">
        <f>EA_raw_policy_shocks!AH187</f>
        <v>-1.67265250738305E-2</v>
      </c>
      <c r="AW48" s="21">
        <f>EA_raw_policy_shocks!AI187</f>
        <v>-1.5700369433974602E-2</v>
      </c>
      <c r="AX48" s="21">
        <f>EA_raw_policy_shocks!AJ187</f>
        <v>-1.3813928300567499E-2</v>
      </c>
      <c r="AY48" s="21">
        <f>EA_raw_policy_shocks!AK187</f>
        <v>-1.11795098101308E-2</v>
      </c>
      <c r="AZ48" s="20">
        <f t="shared" si="8"/>
        <v>-7.1590269920763533E-2</v>
      </c>
      <c r="BA48" s="22">
        <f t="shared" si="9"/>
        <v>43373</v>
      </c>
      <c r="BB48" s="20">
        <f t="shared" si="10"/>
        <v>-1.0096236913973881E-2</v>
      </c>
      <c r="BC48" s="20" t="e">
        <f>#REF!</f>
        <v>#REF!</v>
      </c>
    </row>
    <row r="49" spans="1:55" ht="15">
      <c r="A49" s="1">
        <v>43465</v>
      </c>
      <c r="B49">
        <v>3.7263938461290398E-2</v>
      </c>
      <c r="C49">
        <v>-3.5878931097972397E-2</v>
      </c>
      <c r="D49">
        <v>0.35419447390370801</v>
      </c>
      <c r="E49">
        <v>-0.30399311253478001</v>
      </c>
      <c r="F49">
        <v>-4.0158444218525302</v>
      </c>
      <c r="G49">
        <v>-1.15876070246184</v>
      </c>
      <c r="H49">
        <v>-9.4355574470743504E-3</v>
      </c>
      <c r="I49">
        <v>-4.2320358571294202E-2</v>
      </c>
      <c r="J49">
        <v>2.97032385959578E-2</v>
      </c>
      <c r="K49">
        <v>-1.5043577946090399E-2</v>
      </c>
      <c r="L49">
        <v>0.24065571825586199</v>
      </c>
      <c r="M49">
        <v>0</v>
      </c>
      <c r="N49">
        <v>0</v>
      </c>
      <c r="O49">
        <v>-7.5202231010094503E-2</v>
      </c>
      <c r="P49">
        <v>0</v>
      </c>
      <c r="Q49">
        <v>1.83363275975463E-2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2.32685965604986E-3</v>
      </c>
      <c r="Z49">
        <v>4.2775627170920399E-2</v>
      </c>
      <c r="AA49">
        <v>5.2779579521491801E-2</v>
      </c>
      <c r="AB49">
        <v>8.8389164573904805E-2</v>
      </c>
      <c r="AC49">
        <v>9.1735710620214503E-2</v>
      </c>
      <c r="AD49">
        <v>5.4168610764860799E-2</v>
      </c>
      <c r="AE49">
        <v>1.3039379409782901</v>
      </c>
      <c r="AF49">
        <v>-3.34021170295923</v>
      </c>
      <c r="AH49" s="20">
        <f t="shared" si="2"/>
        <v>-1.2739986886601037E-2</v>
      </c>
      <c r="AI49" s="20">
        <f t="shared" si="6"/>
        <v>2.3038214416335248E-6</v>
      </c>
      <c r="AJ49" s="20">
        <f t="shared" ref="AJ49:AN80" si="11">Z49</f>
        <v>4.2775627170920399E-2</v>
      </c>
      <c r="AK49" s="20">
        <f t="shared" si="11"/>
        <v>5.2779579521491801E-2</v>
      </c>
      <c r="AL49" s="20">
        <f t="shared" si="11"/>
        <v>8.8389164573904805E-2</v>
      </c>
      <c r="AM49" s="20">
        <f t="shared" si="11"/>
        <v>9.1735710620214503E-2</v>
      </c>
      <c r="AN49" s="20">
        <f t="shared" si="11"/>
        <v>5.4168610764860799E-2</v>
      </c>
      <c r="AR49" s="22">
        <f t="shared" si="1"/>
        <v>43465</v>
      </c>
      <c r="AS49" s="21">
        <f>EA_raw_policy_shocks!AE188</f>
        <v>-4.7032269285279697E-2</v>
      </c>
      <c r="AT49" s="21">
        <f>EA_raw_policy_shocks!AF188</f>
        <v>-1.7836247748123501E-3</v>
      </c>
      <c r="AU49" s="21">
        <f>EA_raw_policy_shocks!AG188</f>
        <v>-1.6862719081150199E-2</v>
      </c>
      <c r="AV49" s="21">
        <f>EA_raw_policy_shocks!AH188</f>
        <v>-1.6068173593411599E-2</v>
      </c>
      <c r="AW49" s="21">
        <f>EA_raw_policy_shocks!AI188</f>
        <v>-1.56297739518628E-2</v>
      </c>
      <c r="AX49" s="21">
        <f>EA_raw_policy_shocks!AJ188</f>
        <v>-1.39196954206118E-2</v>
      </c>
      <c r="AY49" s="21">
        <f>EA_raw_policy_shocks!AK188</f>
        <v>-1.1607518747918899E-2</v>
      </c>
      <c r="AZ49" s="20">
        <f t="shared" si="8"/>
        <v>-0.12290377485504736</v>
      </c>
      <c r="BA49" s="22">
        <f t="shared" si="9"/>
        <v>43465</v>
      </c>
      <c r="BB49" s="20">
        <f t="shared" si="10"/>
        <v>-6.0829436808695396E-2</v>
      </c>
      <c r="BC49" s="20" t="e">
        <f>#REF!</f>
        <v>#REF!</v>
      </c>
    </row>
    <row r="50" spans="1:55" ht="15">
      <c r="A50" s="1">
        <v>43555</v>
      </c>
      <c r="B50">
        <v>9.2247529588660004E-2</v>
      </c>
      <c r="C50">
        <v>2.62649479450431E-2</v>
      </c>
      <c r="D50">
        <v>0.26829993355106702</v>
      </c>
      <c r="E50">
        <v>-7.1565249386599694E-2</v>
      </c>
      <c r="F50">
        <v>-4.0619625091386098</v>
      </c>
      <c r="G50">
        <v>-1.1357765855319299</v>
      </c>
      <c r="H50">
        <v>2.1766316252695799E-2</v>
      </c>
      <c r="I50">
        <v>-5.8920534206427302E-2</v>
      </c>
      <c r="J50">
        <v>1.7781952445444501E-2</v>
      </c>
      <c r="K50">
        <v>-2.1644449086985901E-2</v>
      </c>
      <c r="L50">
        <v>0.23189589562890101</v>
      </c>
      <c r="M50">
        <v>0</v>
      </c>
      <c r="N50">
        <v>0</v>
      </c>
      <c r="O50">
        <v>-0.148565442840599</v>
      </c>
      <c r="P50">
        <v>0</v>
      </c>
      <c r="Q50">
        <v>2.73723247804642E-2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-4.8517611757882502E-2</v>
      </c>
      <c r="Z50">
        <v>-1.00083549814317E-2</v>
      </c>
      <c r="AA50">
        <v>2.02720605872557E-2</v>
      </c>
      <c r="AB50">
        <v>4.2576572216724499E-2</v>
      </c>
      <c r="AC50">
        <v>7.6293764596015307E-2</v>
      </c>
      <c r="AD50">
        <v>9.5248769668234007E-2</v>
      </c>
      <c r="AE50">
        <v>1.2967289668475299</v>
      </c>
      <c r="AF50">
        <v>-3.34021170295923</v>
      </c>
      <c r="AH50" s="20">
        <f t="shared" si="2"/>
        <v>-6.967688472728957E-2</v>
      </c>
      <c r="AI50" s="20">
        <f t="shared" si="6"/>
        <v>-4.80372393642401E-5</v>
      </c>
      <c r="AJ50" s="20">
        <f t="shared" si="11"/>
        <v>-1.00083549814317E-2</v>
      </c>
      <c r="AK50" s="20">
        <f t="shared" si="11"/>
        <v>2.02720605872557E-2</v>
      </c>
      <c r="AL50" s="20">
        <f t="shared" si="11"/>
        <v>4.2576572216724499E-2</v>
      </c>
      <c r="AM50" s="20">
        <f t="shared" si="11"/>
        <v>7.6293764596015307E-2</v>
      </c>
      <c r="AN50" s="20">
        <f t="shared" si="11"/>
        <v>9.5248769668234007E-2</v>
      </c>
      <c r="AR50" s="22">
        <f t="shared" si="1"/>
        <v>43555</v>
      </c>
      <c r="AS50" s="21">
        <f>EA_raw_policy_shocks!AE189</f>
        <v>-3.2446234464853202E-2</v>
      </c>
      <c r="AT50" s="21">
        <f>EA_raw_policy_shocks!AF189</f>
        <v>6.7920804367072594E-4</v>
      </c>
      <c r="AU50" s="21">
        <f>EA_raw_policy_shocks!AG189</f>
        <v>-3.0322674827957998E-3</v>
      </c>
      <c r="AV50" s="21">
        <f>EA_raw_policy_shocks!AH189</f>
        <v>-4.5005578045345202E-3</v>
      </c>
      <c r="AW50" s="21">
        <f>EA_raw_policy_shocks!AI189</f>
        <v>-4.9951137325817798E-3</v>
      </c>
      <c r="AX50" s="21">
        <f>EA_raw_policy_shocks!AJ189</f>
        <v>-5.4018037101011204E-3</v>
      </c>
      <c r="AY50" s="21">
        <f>EA_raw_policy_shocks!AK189</f>
        <v>-5.06808288434271E-3</v>
      </c>
      <c r="AZ50" s="20">
        <f t="shared" si="8"/>
        <v>-5.4764852035538408E-2</v>
      </c>
      <c r="BA50" s="22">
        <f t="shared" si="9"/>
        <v>43555</v>
      </c>
      <c r="BB50" s="20">
        <f t="shared" si="10"/>
        <v>-4.6243401988268901E-2</v>
      </c>
      <c r="BC50" s="20" t="e">
        <f>#REF!</f>
        <v>#REF!</v>
      </c>
    </row>
    <row r="51" spans="1:55" ht="15">
      <c r="A51" s="1">
        <v>43646</v>
      </c>
      <c r="B51">
        <v>3.4526884154861499E-2</v>
      </c>
      <c r="C51">
        <v>6.4956406745380293E-2</v>
      </c>
      <c r="D51">
        <v>0.198970435920794</v>
      </c>
      <c r="E51">
        <v>7.3558949967832896E-2</v>
      </c>
      <c r="F51">
        <v>-4.0997881361394501</v>
      </c>
      <c r="G51">
        <v>-1.1187569425703101</v>
      </c>
      <c r="H51">
        <v>-3.26952890382241E-2</v>
      </c>
      <c r="I51">
        <v>-1.9187583233809799E-2</v>
      </c>
      <c r="J51">
        <v>1.2341600801953999E-2</v>
      </c>
      <c r="K51">
        <v>-8.2158754730155797E-2</v>
      </c>
      <c r="L51">
        <v>0.21706700552652999</v>
      </c>
      <c r="M51">
        <v>0</v>
      </c>
      <c r="N51">
        <v>0</v>
      </c>
      <c r="O51">
        <v>-0.178926622002201</v>
      </c>
      <c r="P51">
        <v>0</v>
      </c>
      <c r="Q51">
        <v>6.71268081061068E-2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5.7396270017730899E-2</v>
      </c>
      <c r="Z51">
        <v>-1.2864167725455801E-2</v>
      </c>
      <c r="AA51">
        <v>-1.32728234400616E-2</v>
      </c>
      <c r="AB51">
        <v>2.8822083592894E-2</v>
      </c>
      <c r="AC51">
        <v>5.0375299271352598E-2</v>
      </c>
      <c r="AD51">
        <v>0.12270896302852401</v>
      </c>
      <c r="AE51">
        <v>1.2895879089225799</v>
      </c>
      <c r="AF51">
        <v>-3.34021170295923</v>
      </c>
      <c r="AH51" s="20">
        <f t="shared" si="2"/>
        <v>-2.5336447412602207E-2</v>
      </c>
      <c r="AI51" s="20">
        <f t="shared" si="6"/>
        <v>5.682799011656525E-5</v>
      </c>
      <c r="AJ51" s="20">
        <f t="shared" si="11"/>
        <v>-1.2864167725455801E-2</v>
      </c>
      <c r="AK51" s="20">
        <f t="shared" si="11"/>
        <v>-1.32728234400616E-2</v>
      </c>
      <c r="AL51" s="20">
        <f t="shared" si="11"/>
        <v>2.8822083592894E-2</v>
      </c>
      <c r="AM51" s="20">
        <f t="shared" si="11"/>
        <v>5.0375299271352598E-2</v>
      </c>
      <c r="AN51" s="20">
        <f t="shared" si="11"/>
        <v>0.12270896302852401</v>
      </c>
      <c r="AR51" s="22">
        <f t="shared" si="1"/>
        <v>43646</v>
      </c>
      <c r="AS51" s="21">
        <f>EA_raw_policy_shocks!AE190</f>
        <v>-3.4077041601498298E-2</v>
      </c>
      <c r="AT51" s="21">
        <f>EA_raw_policy_shocks!AF190</f>
        <v>-2.7278746636617301E-3</v>
      </c>
      <c r="AU51" s="21">
        <f>EA_raw_policy_shocks!AG190</f>
        <v>-1.7969809272994099E-2</v>
      </c>
      <c r="AV51" s="21">
        <f>EA_raw_policy_shocks!AH190</f>
        <v>-1.55941565674744E-2</v>
      </c>
      <c r="AW51" s="21">
        <f>EA_raw_policy_shocks!AI190</f>
        <v>-1.50460986985269E-2</v>
      </c>
      <c r="AX51" s="21">
        <f>EA_raw_policy_shocks!AJ190</f>
        <v>-1.3614656413933701E-2</v>
      </c>
      <c r="AY51" s="21">
        <f>EA_raw_policy_shocks!AK190</f>
        <v>-1.24887866646796E-2</v>
      </c>
      <c r="AZ51" s="20">
        <f t="shared" si="8"/>
        <v>-0.11151842388276872</v>
      </c>
      <c r="BA51" s="22">
        <f t="shared" si="9"/>
        <v>43646</v>
      </c>
      <c r="BB51" s="20">
        <f t="shared" si="10"/>
        <v>-4.7874209124913997E-2</v>
      </c>
      <c r="BC51" s="20" t="e">
        <f>#REF!</f>
        <v>#REF!</v>
      </c>
    </row>
    <row r="52" spans="1:55" ht="15">
      <c r="A52" s="1">
        <v>43738</v>
      </c>
      <c r="B52">
        <v>5.0608098698347301E-2</v>
      </c>
      <c r="C52">
        <v>0.141632091922548</v>
      </c>
      <c r="D52">
        <v>9.6305231783153006E-2</v>
      </c>
      <c r="E52">
        <v>0.36055913977743298</v>
      </c>
      <c r="F52">
        <v>-4.1510393557282299</v>
      </c>
      <c r="G52">
        <v>-1.1972168434983299</v>
      </c>
      <c r="H52">
        <v>9.0872042357684393E-3</v>
      </c>
      <c r="I52">
        <v>7.9634783253147191E-3</v>
      </c>
      <c r="J52">
        <v>9.2581021576862901E-3</v>
      </c>
      <c r="K52">
        <v>-0.10365701281741101</v>
      </c>
      <c r="L52">
        <v>0.236160578532494</v>
      </c>
      <c r="M52">
        <v>0</v>
      </c>
      <c r="N52">
        <v>0</v>
      </c>
      <c r="O52">
        <v>-0.23899611950976801</v>
      </c>
      <c r="P52">
        <v>0</v>
      </c>
      <c r="Q52">
        <v>1.80075732344026E-2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-5.23683187778246E-2</v>
      </c>
      <c r="Z52">
        <v>2.5683044742423E-2</v>
      </c>
      <c r="AA52">
        <v>-4.01062166353542E-2</v>
      </c>
      <c r="AB52">
        <v>-1.8968638194845101E-2</v>
      </c>
      <c r="AC52">
        <v>2.3241593866197199E-2</v>
      </c>
      <c r="AD52">
        <v>0.12112058948855101</v>
      </c>
      <c r="AE52">
        <v>1.2825140755731701</v>
      </c>
      <c r="AF52">
        <v>-3.42021170295923</v>
      </c>
      <c r="AH52" s="20">
        <f t="shared" si="2"/>
        <v>-0.15550164840745737</v>
      </c>
      <c r="AI52" s="20">
        <f t="shared" si="6"/>
        <v>-5.1849820572103563E-5</v>
      </c>
      <c r="AJ52" s="20">
        <f t="shared" si="11"/>
        <v>2.5683044742423E-2</v>
      </c>
      <c r="AK52" s="20">
        <f t="shared" si="11"/>
        <v>-4.01062166353542E-2</v>
      </c>
      <c r="AL52" s="20">
        <f t="shared" si="11"/>
        <v>-1.8968638194845101E-2</v>
      </c>
      <c r="AM52" s="20">
        <f t="shared" si="11"/>
        <v>2.3241593866197199E-2</v>
      </c>
      <c r="AN52" s="20">
        <f t="shared" si="11"/>
        <v>0.12112058948855101</v>
      </c>
      <c r="AR52" s="22">
        <f t="shared" si="1"/>
        <v>43738</v>
      </c>
      <c r="AS52" s="21">
        <f>EA_raw_policy_shocks!AE191</f>
        <v>-4.8786907327921902E-2</v>
      </c>
      <c r="AT52" s="21">
        <f>EA_raw_policy_shocks!AF191</f>
        <v>1.44955351768586E-3</v>
      </c>
      <c r="AU52" s="21">
        <f>EA_raw_policy_shocks!AG191</f>
        <v>-4.1786407689532396E-3</v>
      </c>
      <c r="AV52" s="21">
        <f>EA_raw_policy_shocks!AH191</f>
        <v>7.4571101029143505E-4</v>
      </c>
      <c r="AW52" s="21">
        <f>EA_raw_policy_shocks!AI191</f>
        <v>6.9937298298252304E-4</v>
      </c>
      <c r="AX52" s="21">
        <f>EA_raw_policy_shocks!AJ191</f>
        <v>3.35102284196392E-4</v>
      </c>
      <c r="AY52" s="21">
        <f>EA_raw_policy_shocks!AK191</f>
        <v>-9.0771780669040897E-4</v>
      </c>
      <c r="AZ52" s="20">
        <f t="shared" si="8"/>
        <v>-5.0643526108409338E-2</v>
      </c>
      <c r="BA52" s="22">
        <f t="shared" si="9"/>
        <v>43738</v>
      </c>
      <c r="BB52" s="20">
        <f t="shared" si="10"/>
        <v>-6.2584074851337601E-2</v>
      </c>
      <c r="BC52" s="20" t="e">
        <f>#REF!</f>
        <v>#REF!</v>
      </c>
    </row>
    <row r="53" spans="1:55" ht="15">
      <c r="A53" s="1">
        <v>43830</v>
      </c>
      <c r="B53">
        <v>3.7233736789526102E-3</v>
      </c>
      <c r="C53">
        <v>0.15749638116448</v>
      </c>
      <c r="D53">
        <v>3.2791737741114602E-2</v>
      </c>
      <c r="E53">
        <v>0.39843323817530701</v>
      </c>
      <c r="F53">
        <v>-4.1961108606692497</v>
      </c>
      <c r="G53">
        <v>-1.15216360339589</v>
      </c>
      <c r="H53">
        <v>1.35920980672066E-2</v>
      </c>
      <c r="I53">
        <v>5.8130554211940702E-2</v>
      </c>
      <c r="J53">
        <v>-2.4759517412678198E-3</v>
      </c>
      <c r="K53">
        <v>-7.7123358232198402E-2</v>
      </c>
      <c r="L53">
        <v>0.204316436051966</v>
      </c>
      <c r="M53">
        <v>0</v>
      </c>
      <c r="N53">
        <v>0</v>
      </c>
      <c r="O53">
        <v>-0.26970241812699502</v>
      </c>
      <c r="P53">
        <v>0</v>
      </c>
      <c r="Q53">
        <v>1.5798862655525801E-2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4.6465024443809601E-2</v>
      </c>
      <c r="Z53">
        <v>-1.58593726024481E-3</v>
      </c>
      <c r="AA53">
        <v>6.27720246841665E-3</v>
      </c>
      <c r="AB53">
        <v>-3.2908644471885302E-2</v>
      </c>
      <c r="AC53">
        <v>-1.0645314567192201E-2</v>
      </c>
      <c r="AD53">
        <v>0.10997269467946399</v>
      </c>
      <c r="AE53">
        <v>1.2755067823017701</v>
      </c>
      <c r="AF53">
        <v>-3.42021170295923</v>
      </c>
      <c r="AH53" s="20">
        <f t="shared" si="2"/>
        <v>-3.1122984032826897E-2</v>
      </c>
      <c r="AI53" s="20">
        <f t="shared" si="6"/>
        <v>4.6004974696841191E-5</v>
      </c>
      <c r="AJ53" s="20">
        <f t="shared" si="11"/>
        <v>-1.58593726024481E-3</v>
      </c>
      <c r="AK53" s="20">
        <f t="shared" si="11"/>
        <v>6.27720246841665E-3</v>
      </c>
      <c r="AL53" s="20">
        <f t="shared" si="11"/>
        <v>-3.2908644471885302E-2</v>
      </c>
      <c r="AM53" s="20">
        <f t="shared" si="11"/>
        <v>-1.0645314567192201E-2</v>
      </c>
      <c r="AN53" s="20">
        <f t="shared" si="11"/>
        <v>0.10997269467946399</v>
      </c>
      <c r="AR53" s="22">
        <f t="shared" si="1"/>
        <v>43830</v>
      </c>
      <c r="AS53" s="21">
        <f>EA_raw_policy_shocks!AE192</f>
        <v>2.9057866082919498E-3</v>
      </c>
      <c r="AT53" s="21">
        <f>EA_raw_policy_shocks!AF192</f>
        <v>-1.43320401633543E-3</v>
      </c>
      <c r="AU53" s="21">
        <f>EA_raw_policy_shocks!AG192</f>
        <v>-1.19721025983229E-2</v>
      </c>
      <c r="AV53" s="21">
        <f>EA_raw_policy_shocks!AH192</f>
        <v>-1.1089441430109599E-2</v>
      </c>
      <c r="AW53" s="21">
        <f>EA_raw_policy_shocks!AI192</f>
        <v>-9.4315195710857804E-3</v>
      </c>
      <c r="AX53" s="21">
        <f>EA_raw_policy_shocks!AJ192</f>
        <v>-7.7271376317498098E-3</v>
      </c>
      <c r="AY53" s="21">
        <f>EA_raw_policy_shocks!AK192</f>
        <v>-7.2264605413804297E-3</v>
      </c>
      <c r="AZ53" s="20">
        <f t="shared" si="8"/>
        <v>-4.5974079180691997E-2</v>
      </c>
      <c r="BA53" s="22">
        <f t="shared" si="9"/>
        <v>43830</v>
      </c>
      <c r="BB53" s="20">
        <f t="shared" si="10"/>
        <v>-1.089138091512375E-2</v>
      </c>
      <c r="BC53" s="20" t="e">
        <f>#REF!</f>
        <v>#REF!</v>
      </c>
    </row>
    <row r="54" spans="1:55" ht="15">
      <c r="A54" s="1">
        <v>43921</v>
      </c>
      <c r="B54">
        <v>-3.2698611365059999E-2</v>
      </c>
      <c r="C54">
        <v>3.7255095434534299E-2</v>
      </c>
      <c r="D54">
        <v>2.6920529604571301E-2</v>
      </c>
      <c r="E54">
        <v>-0.11349175850306201</v>
      </c>
      <c r="F54">
        <v>-4.2439918477158498</v>
      </c>
      <c r="G54">
        <v>-1.1009171225444601</v>
      </c>
      <c r="H54">
        <v>7.8109436859571503E-3</v>
      </c>
      <c r="I54">
        <v>8.8676394886702606E-2</v>
      </c>
      <c r="J54">
        <v>-6.49943625298895E-3</v>
      </c>
      <c r="K54">
        <v>0.68041522128822696</v>
      </c>
      <c r="L54">
        <v>0.215859483879455</v>
      </c>
      <c r="M54">
        <v>0</v>
      </c>
      <c r="N54">
        <v>0</v>
      </c>
      <c r="O54">
        <v>-0.27797265119310999</v>
      </c>
      <c r="P54">
        <v>0</v>
      </c>
      <c r="Q54">
        <v>2.1085824740435501E-2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-2.9048504630549601E-2</v>
      </c>
      <c r="Z54">
        <v>1.0401489219857901E-2</v>
      </c>
      <c r="AA54">
        <v>-3.7247699676461903E-2</v>
      </c>
      <c r="AB54">
        <v>-1.04603165095109E-2</v>
      </c>
      <c r="AC54">
        <v>-3.7622294670345197E-2</v>
      </c>
      <c r="AD54">
        <v>7.2748205827878096E-2</v>
      </c>
      <c r="AE54">
        <v>1.26856535166831</v>
      </c>
      <c r="AF54">
        <v>-3.4602117029592301</v>
      </c>
      <c r="AH54" s="20">
        <f t="shared" si="2"/>
        <v>0.65165720170398278</v>
      </c>
      <c r="AI54" s="20">
        <f t="shared" si="6"/>
        <v>-2.8760895673811488E-5</v>
      </c>
      <c r="AJ54" s="20">
        <f t="shared" si="11"/>
        <v>1.0401489219857901E-2</v>
      </c>
      <c r="AK54" s="20">
        <f t="shared" si="11"/>
        <v>-3.7247699676461903E-2</v>
      </c>
      <c r="AL54" s="20">
        <f t="shared" si="11"/>
        <v>-1.04603165095109E-2</v>
      </c>
      <c r="AM54" s="20">
        <f t="shared" si="11"/>
        <v>-3.7622294670345197E-2</v>
      </c>
      <c r="AN54" s="20">
        <f t="shared" si="11"/>
        <v>7.2748205827878096E-2</v>
      </c>
      <c r="AR54" s="22">
        <f t="shared" si="1"/>
        <v>43921</v>
      </c>
      <c r="AS54" s="21">
        <f>EA_raw_policy_shocks!AE193</f>
        <v>0.31236684917798502</v>
      </c>
      <c r="AT54" s="21">
        <f>EA_raw_policy_shocks!AF193</f>
        <v>2.8799278271682198E-3</v>
      </c>
      <c r="AU54" s="21">
        <f>EA_raw_policy_shocks!AG193</f>
        <v>1.0057684254628199E-2</v>
      </c>
      <c r="AV54" s="21">
        <f>EA_raw_policy_shocks!AH193</f>
        <v>6.0099708726888603E-3</v>
      </c>
      <c r="AW54" s="21">
        <f>EA_raw_policy_shocks!AI193</f>
        <v>3.6247325489914498E-3</v>
      </c>
      <c r="AX54" s="21">
        <f>EA_raw_policy_shocks!AJ193</f>
        <v>2.54419997917336E-3</v>
      </c>
      <c r="AY54" s="21">
        <f>EA_raw_policy_shocks!AK193</f>
        <v>4.0096804625494798E-4</v>
      </c>
      <c r="AZ54" s="20">
        <f t="shared" si="8"/>
        <v>0.33788433270689006</v>
      </c>
      <c r="BA54" s="22">
        <f t="shared" si="9"/>
        <v>43921</v>
      </c>
      <c r="BB54" s="20">
        <f t="shared" si="10"/>
        <v>0.29856968165456932</v>
      </c>
      <c r="BC54" s="20" t="e">
        <f>#REF!</f>
        <v>#REF!</v>
      </c>
    </row>
    <row r="55" spans="1:55" ht="15">
      <c r="A55" s="1">
        <v>44012</v>
      </c>
      <c r="B55">
        <v>-6.7720244351681502E-2</v>
      </c>
      <c r="C55">
        <v>-0.131173923064102</v>
      </c>
      <c r="D55">
        <v>4.0872794433665698E-2</v>
      </c>
      <c r="E55">
        <v>-0.87766645459222603</v>
      </c>
      <c r="F55">
        <v>-4.3200827338355499</v>
      </c>
      <c r="G55">
        <v>-0.97389546443582098</v>
      </c>
      <c r="H55">
        <v>6.5984163885412402E-3</v>
      </c>
      <c r="I55">
        <v>0.178028975044462</v>
      </c>
      <c r="J55">
        <v>-5.9270840676951099E-3</v>
      </c>
      <c r="K55">
        <v>1.5728840883833199</v>
      </c>
      <c r="L55">
        <v>0.23179977514064901</v>
      </c>
      <c r="M55">
        <v>0</v>
      </c>
      <c r="N55">
        <v>0</v>
      </c>
      <c r="O55">
        <v>-0.30448180617501303</v>
      </c>
      <c r="P55">
        <v>0</v>
      </c>
      <c r="Q55">
        <v>2.76171423618411E-2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2.7568870798515301E-2</v>
      </c>
      <c r="Z55">
        <v>-6.6357277976671597E-2</v>
      </c>
      <c r="AA55">
        <v>-6.6650617694679302E-3</v>
      </c>
      <c r="AB55">
        <v>-5.1186675834898901E-2</v>
      </c>
      <c r="AC55">
        <v>-2.6589808698314898E-2</v>
      </c>
      <c r="AD55">
        <v>2.4475656207071698E-2</v>
      </c>
      <c r="AE55">
        <v>1.26168911321713</v>
      </c>
      <c r="AF55">
        <v>-3.4602117029592301</v>
      </c>
      <c r="AH55" s="20">
        <f t="shared" si="2"/>
        <v>1.6001772704738502</v>
      </c>
      <c r="AI55" s="20">
        <f t="shared" si="6"/>
        <v>2.7295911681698317E-5</v>
      </c>
      <c r="AJ55" s="20">
        <f t="shared" si="11"/>
        <v>-6.6357277976671597E-2</v>
      </c>
      <c r="AK55" s="20">
        <f t="shared" si="11"/>
        <v>-6.6650617694679302E-3</v>
      </c>
      <c r="AL55" s="20">
        <f t="shared" si="11"/>
        <v>-5.1186675834898901E-2</v>
      </c>
      <c r="AM55" s="20">
        <f t="shared" si="11"/>
        <v>-2.6589808698314898E-2</v>
      </c>
      <c r="AN55" s="20">
        <f t="shared" si="11"/>
        <v>2.4475656207071698E-2</v>
      </c>
      <c r="AR55" s="22">
        <f t="shared" si="1"/>
        <v>44012</v>
      </c>
      <c r="AS55" s="21">
        <f>EA_raw_policy_shocks!AE194</f>
        <v>0.48888238095880798</v>
      </c>
      <c r="AT55" s="21">
        <f>EA_raw_policy_shocks!AF194</f>
        <v>5.0868682619463201E-3</v>
      </c>
      <c r="AU55" s="21">
        <f>EA_raw_policy_shocks!AG194</f>
        <v>2.4990822335979199E-2</v>
      </c>
      <c r="AV55" s="21">
        <f>EA_raw_policy_shocks!AH194</f>
        <v>1.66217635190575E-2</v>
      </c>
      <c r="AW55" s="21">
        <f>EA_raw_policy_shocks!AI194</f>
        <v>1.06850071489229E-2</v>
      </c>
      <c r="AX55" s="21">
        <f>EA_raw_policy_shocks!AJ194</f>
        <v>6.6702987433336098E-3</v>
      </c>
      <c r="AY55" s="21">
        <f>EA_raw_policy_shocks!AK194</f>
        <v>3.2721331477268498E-3</v>
      </c>
      <c r="AZ55" s="20">
        <f t="shared" si="8"/>
        <v>0.55620927411577448</v>
      </c>
      <c r="BA55" s="22">
        <f t="shared" si="9"/>
        <v>44012</v>
      </c>
      <c r="BB55" s="20">
        <f t="shared" si="10"/>
        <v>0.47508521343539228</v>
      </c>
      <c r="BC55" s="20" t="e">
        <f>#REF!</f>
        <v>#REF!</v>
      </c>
    </row>
    <row r="56" spans="1:55" ht="15">
      <c r="A56" s="1">
        <v>44104</v>
      </c>
      <c r="B56">
        <v>-0.10472081249250299</v>
      </c>
      <c r="C56">
        <v>-0.25383658276944399</v>
      </c>
      <c r="D56">
        <v>0.14500432707791999</v>
      </c>
      <c r="E56">
        <v>-1.56353941453604</v>
      </c>
      <c r="F56">
        <v>-4.3610949175562901</v>
      </c>
      <c r="G56">
        <v>-0.98322537870031701</v>
      </c>
      <c r="H56">
        <v>1.3663649373409701E-2</v>
      </c>
      <c r="I56">
        <v>-3.1783483834806503E-2</v>
      </c>
      <c r="J56">
        <v>-1.95936190317218E-3</v>
      </c>
      <c r="K56">
        <v>2.57297962949418</v>
      </c>
      <c r="L56">
        <v>0.24557570003415399</v>
      </c>
      <c r="M56">
        <v>0</v>
      </c>
      <c r="N56">
        <v>0</v>
      </c>
      <c r="O56">
        <v>-0.32642874498964197</v>
      </c>
      <c r="P56">
        <v>0</v>
      </c>
      <c r="Q56">
        <v>3.0800378368427299E-2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7.9923693694286396E-2</v>
      </c>
      <c r="Z56">
        <v>-4.6314298075176799E-2</v>
      </c>
      <c r="AA56">
        <v>-7.3520022391048295E-2</v>
      </c>
      <c r="AB56">
        <v>-2.4381029770954001E-2</v>
      </c>
      <c r="AC56">
        <v>-6.7562460848597405E-2</v>
      </c>
      <c r="AD56">
        <v>-4.66997640490599E-3</v>
      </c>
      <c r="AE56">
        <v>1.2548774034029</v>
      </c>
      <c r="AF56">
        <v>-3.5002117029592301</v>
      </c>
      <c r="AH56" s="20">
        <f t="shared" si="2"/>
        <v>2.6521040862515237</v>
      </c>
      <c r="AI56" s="20">
        <f t="shared" si="6"/>
        <v>7.9132369994342971E-5</v>
      </c>
      <c r="AJ56" s="20">
        <f t="shared" si="11"/>
        <v>-4.6314298075176799E-2</v>
      </c>
      <c r="AK56" s="20">
        <f t="shared" si="11"/>
        <v>-7.3520022391048295E-2</v>
      </c>
      <c r="AL56" s="20">
        <f t="shared" si="11"/>
        <v>-2.4381029770954001E-2</v>
      </c>
      <c r="AM56" s="20">
        <f t="shared" si="11"/>
        <v>-6.7562460848597405E-2</v>
      </c>
      <c r="AN56" s="20">
        <f t="shared" si="11"/>
        <v>-4.66997640490599E-3</v>
      </c>
      <c r="AR56" s="22">
        <f t="shared" si="1"/>
        <v>44104</v>
      </c>
      <c r="AS56" s="21">
        <f>EA_raw_policy_shocks!AE195</f>
        <v>0.65848996391625902</v>
      </c>
      <c r="AT56" s="21">
        <f>EA_raw_policy_shocks!AF195</f>
        <v>8.8004093226064107E-3</v>
      </c>
      <c r="AU56" s="21">
        <f>EA_raw_policy_shocks!AG195</f>
        <v>3.8357559448217997E-2</v>
      </c>
      <c r="AV56" s="21">
        <f>EA_raw_policy_shocks!AH195</f>
        <v>3.00155013791535E-2</v>
      </c>
      <c r="AW56" s="21">
        <f>EA_raw_policy_shocks!AI195</f>
        <v>2.05454591835285E-2</v>
      </c>
      <c r="AX56" s="21">
        <f>EA_raw_policy_shocks!AJ195</f>
        <v>1.3614025303815501E-2</v>
      </c>
      <c r="AY56" s="21">
        <f>EA_raw_policy_shocks!AK195</f>
        <v>8.0219389925049508E-3</v>
      </c>
      <c r="AZ56" s="20">
        <f t="shared" si="8"/>
        <v>0.77784485754608579</v>
      </c>
      <c r="BA56" s="22">
        <f t="shared" si="9"/>
        <v>44104</v>
      </c>
      <c r="BB56" s="20">
        <f t="shared" si="10"/>
        <v>0.64469279639284327</v>
      </c>
      <c r="BC56" s="20" t="e">
        <f>#REF!</f>
        <v>#REF!</v>
      </c>
    </row>
    <row r="57" spans="1:55" ht="15">
      <c r="A57" s="1">
        <v>44196</v>
      </c>
      <c r="B57">
        <v>9.2891353065807203E-2</v>
      </c>
      <c r="C57">
        <v>-0.48483133054801902</v>
      </c>
      <c r="D57">
        <v>0.21954913513864299</v>
      </c>
      <c r="E57">
        <v>-2.4948206756382798</v>
      </c>
      <c r="F57">
        <v>-4.3478894549228198</v>
      </c>
      <c r="G57">
        <v>-0.99450812879214301</v>
      </c>
      <c r="H57">
        <v>-2.0923206610601202E-3</v>
      </c>
      <c r="I57">
        <v>1.51016342092708E-2</v>
      </c>
      <c r="J57">
        <v>1.4499257199790699E-2</v>
      </c>
      <c r="K57">
        <v>3.25281228260683</v>
      </c>
      <c r="L57">
        <v>0.27162647083178199</v>
      </c>
      <c r="M57">
        <v>0</v>
      </c>
      <c r="N57">
        <v>0</v>
      </c>
      <c r="O57">
        <v>-0.29263631589445299</v>
      </c>
      <c r="P57">
        <v>0</v>
      </c>
      <c r="Q57">
        <v>1.9323796405861699E-2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0.18136644806534899</v>
      </c>
      <c r="Z57">
        <v>-5.1142307983469502E-3</v>
      </c>
      <c r="AA57">
        <v>-6.2639509864257606E-2</v>
      </c>
      <c r="AB57">
        <v>-7.1547177662588196E-2</v>
      </c>
      <c r="AC57">
        <v>-3.9980800062986398E-2</v>
      </c>
      <c r="AD57">
        <v>-5.9451701025610197E-2</v>
      </c>
      <c r="AE57">
        <v>1.2481295655189899</v>
      </c>
      <c r="AF57">
        <v>-3.5402117029592302</v>
      </c>
      <c r="AH57" s="20">
        <f t="shared" si="2"/>
        <v>3.4323650661915255</v>
      </c>
      <c r="AI57" s="20">
        <f t="shared" si="6"/>
        <v>1.7957074065876136E-4</v>
      </c>
      <c r="AJ57" s="20">
        <f t="shared" si="11"/>
        <v>-5.1142307983469502E-3</v>
      </c>
      <c r="AK57" s="20">
        <f t="shared" si="11"/>
        <v>-6.2639509864257606E-2</v>
      </c>
      <c r="AL57" s="20">
        <f t="shared" si="11"/>
        <v>-7.1547177662588196E-2</v>
      </c>
      <c r="AM57" s="20">
        <f t="shared" si="11"/>
        <v>-3.9980800062986398E-2</v>
      </c>
      <c r="AN57" s="20">
        <f t="shared" si="11"/>
        <v>-5.9451701025610197E-2</v>
      </c>
      <c r="AR57" s="22">
        <f t="shared" si="1"/>
        <v>44196</v>
      </c>
      <c r="AS57" s="21">
        <f>EA_raw_policy_shocks!AE196</f>
        <v>0.66022548739470499</v>
      </c>
      <c r="AT57" s="21">
        <f>EA_raw_policy_shocks!AF196</f>
        <v>1.13079527500733E-2</v>
      </c>
      <c r="AU57" s="21">
        <f>EA_raw_policy_shocks!AG196</f>
        <v>4.7060089217122597E-2</v>
      </c>
      <c r="AV57" s="21">
        <f>EA_raw_policy_shocks!AH196</f>
        <v>3.4277384193633603E-2</v>
      </c>
      <c r="AW57" s="21">
        <f>EA_raw_policy_shocks!AI196</f>
        <v>2.2527223019584399E-2</v>
      </c>
      <c r="AX57" s="21">
        <f>EA_raw_policy_shocks!AJ196</f>
        <v>1.47123193113074E-2</v>
      </c>
      <c r="AY57" s="21">
        <f>EA_raw_policy_shocks!AK196</f>
        <v>8.2937059436977694E-3</v>
      </c>
      <c r="AZ57" s="20">
        <f t="shared" si="8"/>
        <v>0.79840416183012408</v>
      </c>
      <c r="BA57" s="22">
        <f t="shared" si="9"/>
        <v>44196</v>
      </c>
      <c r="BB57" s="20">
        <f t="shared" si="10"/>
        <v>0.64642831987128924</v>
      </c>
      <c r="BC57" s="20" t="e">
        <f>#REF!</f>
        <v>#REF!</v>
      </c>
    </row>
    <row r="58" spans="1:55" ht="15">
      <c r="A58" s="1">
        <v>44286</v>
      </c>
      <c r="B58">
        <v>0.233253497415154</v>
      </c>
      <c r="C58">
        <v>-0.54485233650136</v>
      </c>
      <c r="D58">
        <v>0.18362636053200199</v>
      </c>
      <c r="E58">
        <v>-2.6646556193072302</v>
      </c>
      <c r="F58">
        <v>-4.2988201501027596</v>
      </c>
      <c r="G58">
        <v>-1.0408771922298901</v>
      </c>
      <c r="H58">
        <v>-6.0300139898789802E-2</v>
      </c>
      <c r="I58">
        <v>0.15336935875872301</v>
      </c>
      <c r="J58">
        <v>2.6706066675146301E-2</v>
      </c>
      <c r="K58">
        <v>3.03227249518357</v>
      </c>
      <c r="L58">
        <v>0.32586895571022501</v>
      </c>
      <c r="M58">
        <v>0</v>
      </c>
      <c r="N58">
        <v>0</v>
      </c>
      <c r="O58">
        <v>-0.32121882075163799</v>
      </c>
      <c r="P58">
        <v>0</v>
      </c>
      <c r="Q58">
        <v>1.35039669145965E-2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0.38175521901231302</v>
      </c>
      <c r="Z58">
        <v>5.9340988362629903E-2</v>
      </c>
      <c r="AA58">
        <v>-4.1186091171454699E-2</v>
      </c>
      <c r="AB58">
        <v>-6.3306023200479095E-2</v>
      </c>
      <c r="AC58">
        <v>-7.4273014390260003E-2</v>
      </c>
      <c r="AD58">
        <v>-8.1864173464440901E-2</v>
      </c>
      <c r="AE58">
        <v>1.24144494962555</v>
      </c>
      <c r="AF58">
        <v>-3.5402117029592302</v>
      </c>
      <c r="AH58" s="20">
        <f t="shared" si="2"/>
        <v>3.4102101620057597</v>
      </c>
      <c r="AI58" s="20">
        <f t="shared" si="6"/>
        <v>3.7797546436862673E-4</v>
      </c>
      <c r="AJ58" s="20">
        <f t="shared" si="11"/>
        <v>5.9340988362629903E-2</v>
      </c>
      <c r="AK58" s="20">
        <f t="shared" si="11"/>
        <v>-4.1186091171454699E-2</v>
      </c>
      <c r="AL58" s="20">
        <f t="shared" si="11"/>
        <v>-6.3306023200479095E-2</v>
      </c>
      <c r="AM58" s="20">
        <f t="shared" si="11"/>
        <v>-7.4273014390260003E-2</v>
      </c>
      <c r="AN58" s="20">
        <f t="shared" si="11"/>
        <v>-8.1864173464440901E-2</v>
      </c>
      <c r="AR58" s="22">
        <f t="shared" si="1"/>
        <v>44286</v>
      </c>
      <c r="AS58" s="21">
        <f>EA_raw_policy_shocks!AE197</f>
        <v>0.36203547462316299</v>
      </c>
      <c r="AT58" s="21">
        <f>EA_raw_policy_shocks!AF197</f>
        <v>8.26795352630098E-3</v>
      </c>
      <c r="AU58" s="21">
        <f>EA_raw_policy_shocks!AG197</f>
        <v>4.3171754672538698E-2</v>
      </c>
      <c r="AV58" s="21">
        <f>EA_raw_policy_shocks!AH197</f>
        <v>3.6658118663772901E-2</v>
      </c>
      <c r="AW58" s="21">
        <f>EA_raw_policy_shocks!AI197</f>
        <v>2.63113040424699E-2</v>
      </c>
      <c r="AX58" s="21">
        <f>EA_raw_policy_shocks!AJ197</f>
        <v>1.8977822495503501E-2</v>
      </c>
      <c r="AY58" s="21">
        <f>EA_raw_policy_shocks!AK197</f>
        <v>1.28818233893239E-2</v>
      </c>
      <c r="AZ58" s="20">
        <f t="shared" si="8"/>
        <v>0.50830425141307289</v>
      </c>
      <c r="BA58" s="22">
        <f t="shared" si="9"/>
        <v>44286</v>
      </c>
      <c r="BB58" s="20">
        <f t="shared" si="10"/>
        <v>0.34823830709974729</v>
      </c>
      <c r="BC58" s="20" t="e">
        <f>#REF!</f>
        <v>#REF!</v>
      </c>
    </row>
    <row r="59" spans="1:55" ht="15">
      <c r="A59" s="1">
        <v>44377</v>
      </c>
      <c r="B59">
        <v>0.20080508678303</v>
      </c>
      <c r="C59">
        <v>-0.30251808758538601</v>
      </c>
      <c r="D59">
        <v>0.185494000067016</v>
      </c>
      <c r="E59">
        <v>-1.6418920831274599</v>
      </c>
      <c r="F59">
        <v>-4.1260543561773897</v>
      </c>
      <c r="G59">
        <v>-1.0580928904203299</v>
      </c>
      <c r="H59">
        <v>1.9482617541631001E-2</v>
      </c>
      <c r="I59">
        <v>8.3326326430152697E-2</v>
      </c>
      <c r="J59">
        <v>3.5288397389216297E-2</v>
      </c>
      <c r="K59">
        <v>1.0845631774457201</v>
      </c>
      <c r="L59">
        <v>0.38187690834983101</v>
      </c>
      <c r="M59">
        <v>0</v>
      </c>
      <c r="N59">
        <v>0</v>
      </c>
      <c r="O59">
        <v>-0.29331968688820598</v>
      </c>
      <c r="P59">
        <v>0</v>
      </c>
      <c r="Q59">
        <v>1.75487173666461E-3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0.56370691993455202</v>
      </c>
      <c r="Z59">
        <v>0.19455737234463599</v>
      </c>
      <c r="AA59">
        <v>6.1126663037659103E-2</v>
      </c>
      <c r="AB59">
        <v>-1.62101439482128E-2</v>
      </c>
      <c r="AC59">
        <v>-4.0145155726794599E-2</v>
      </c>
      <c r="AD59">
        <v>-0.10878455249416701</v>
      </c>
      <c r="AE59">
        <v>1.2348229124788701</v>
      </c>
      <c r="AF59">
        <v>-3.5402117029592302</v>
      </c>
      <c r="AH59" s="20">
        <f t="shared" si="2"/>
        <v>1.6426330281809265</v>
      </c>
      <c r="AI59" s="20">
        <f t="shared" si="6"/>
        <v>5.5812566330153666E-4</v>
      </c>
      <c r="AJ59" s="20">
        <f t="shared" si="11"/>
        <v>0.19455737234463599</v>
      </c>
      <c r="AK59" s="20">
        <f t="shared" si="11"/>
        <v>6.1126663037659103E-2</v>
      </c>
      <c r="AL59" s="20">
        <f t="shared" si="11"/>
        <v>-1.62101439482128E-2</v>
      </c>
      <c r="AM59" s="20">
        <f t="shared" si="11"/>
        <v>-4.0145155726794599E-2</v>
      </c>
      <c r="AN59" s="20">
        <f t="shared" si="11"/>
        <v>-0.10878455249416701</v>
      </c>
      <c r="AR59" s="22">
        <f t="shared" si="1"/>
        <v>44377</v>
      </c>
      <c r="AS59" s="21">
        <f>EA_raw_policy_shocks!AE198</f>
        <v>-0.452467845975487</v>
      </c>
      <c r="AT59" s="21">
        <f>EA_raw_policy_shocks!AF198</f>
        <v>5.8731138379499695E-4</v>
      </c>
      <c r="AU59" s="21">
        <f>EA_raw_policy_shocks!AG198</f>
        <v>-1.8853716405590401E-2</v>
      </c>
      <c r="AV59" s="21">
        <f>EA_raw_policy_shocks!AH198</f>
        <v>-1.03998368639495E-2</v>
      </c>
      <c r="AW59" s="21">
        <f>EA_raw_policy_shocks!AI198</f>
        <v>-9.1379912335069306E-3</v>
      </c>
      <c r="AX59" s="21">
        <f>EA_raw_policy_shocks!AJ198</f>
        <v>-7.9781550232433298E-3</v>
      </c>
      <c r="AY59" s="21">
        <f>EA_raw_policy_shocks!AK198</f>
        <v>-8.6178329894513392E-3</v>
      </c>
      <c r="AZ59" s="20">
        <f t="shared" si="8"/>
        <v>-0.5068680671074336</v>
      </c>
      <c r="BA59" s="22">
        <f t="shared" si="9"/>
        <v>44377</v>
      </c>
      <c r="BB59" s="20">
        <f t="shared" si="10"/>
        <v>-0.4662650134989027</v>
      </c>
      <c r="BC59" s="20" t="e">
        <f>#REF!</f>
        <v>#REF!</v>
      </c>
    </row>
    <row r="60" spans="1:55" ht="15">
      <c r="A60" s="1">
        <v>44469</v>
      </c>
      <c r="B60">
        <v>8.3332728526890207E-2</v>
      </c>
      <c r="C60">
        <v>-0.14890310681655899</v>
      </c>
      <c r="D60">
        <v>0.14405400661963999</v>
      </c>
      <c r="E60">
        <v>-0.959074204239317</v>
      </c>
      <c r="F60">
        <v>-3.9982064205746299</v>
      </c>
      <c r="G60">
        <v>-1.0756156162318</v>
      </c>
      <c r="H60">
        <v>2.4920221899505401E-3</v>
      </c>
      <c r="I60">
        <v>0.22280834429237301</v>
      </c>
      <c r="J60">
        <v>4.6183132119381201E-2</v>
      </c>
      <c r="K60">
        <v>-4.3963104456697301E-2</v>
      </c>
      <c r="L60">
        <v>0.40087884195109602</v>
      </c>
      <c r="M60">
        <v>0</v>
      </c>
      <c r="N60">
        <v>0</v>
      </c>
      <c r="O60">
        <v>-0.26977054009740797</v>
      </c>
      <c r="P60">
        <v>0</v>
      </c>
      <c r="Q60">
        <v>4.7089902565644597E-2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0.40698300414858002</v>
      </c>
      <c r="Z60">
        <v>0.29011394976579102</v>
      </c>
      <c r="AA60">
        <v>0.14584823800765001</v>
      </c>
      <c r="AB60">
        <v>5.1881821289584497E-2</v>
      </c>
      <c r="AC60">
        <v>-8.8156143098152701E-3</v>
      </c>
      <c r="AD60">
        <v>-0.105791905041533</v>
      </c>
      <c r="AE60">
        <v>1.2282628174613801</v>
      </c>
      <c r="AF60">
        <v>-3.5402117029592302</v>
      </c>
      <c r="AH60" s="20">
        <f t="shared" si="2"/>
        <v>0.35895006965039689</v>
      </c>
      <c r="AI60" s="20">
        <f t="shared" si="6"/>
        <v>4.0295346945403961E-4</v>
      </c>
      <c r="AJ60" s="20">
        <f t="shared" si="11"/>
        <v>0.29011394976579102</v>
      </c>
      <c r="AK60" s="20">
        <f t="shared" si="11"/>
        <v>0.14584823800765001</v>
      </c>
      <c r="AL60" s="20">
        <f t="shared" si="11"/>
        <v>5.1881821289584497E-2</v>
      </c>
      <c r="AM60" s="20">
        <f t="shared" si="11"/>
        <v>-8.8156143098152701E-3</v>
      </c>
      <c r="AN60" s="20">
        <f t="shared" si="11"/>
        <v>-0.105791905041533</v>
      </c>
      <c r="AR60" s="22">
        <f t="shared" si="1"/>
        <v>44469</v>
      </c>
      <c r="AS60" s="21">
        <f>EA_raw_policy_shocks!AE199</f>
        <v>-0.381761307719238</v>
      </c>
      <c r="AT60" s="21">
        <f>EA_raw_policy_shocks!AF199</f>
        <v>-1.0766378715888999E-3</v>
      </c>
      <c r="AU60" s="21">
        <f>EA_raw_policy_shocks!AG199</f>
        <v>-2.54764597840536E-2</v>
      </c>
      <c r="AV60" s="21">
        <f>EA_raw_policy_shocks!AH199</f>
        <v>-1.5319712616826299E-2</v>
      </c>
      <c r="AW60" s="21">
        <f>EA_raw_policy_shocks!AI199</f>
        <v>-1.2680606162368199E-2</v>
      </c>
      <c r="AX60" s="21">
        <f>EA_raw_policy_shocks!AJ199</f>
        <v>-1.02880708976592E-2</v>
      </c>
      <c r="AY60" s="21">
        <f>EA_raw_policy_shocks!AK199</f>
        <v>-9.9198418302054205E-3</v>
      </c>
      <c r="AZ60" s="20">
        <f t="shared" si="8"/>
        <v>-0.45652263688193967</v>
      </c>
      <c r="BA60" s="22">
        <f t="shared" si="9"/>
        <v>44469</v>
      </c>
      <c r="BB60" s="20">
        <f t="shared" si="10"/>
        <v>-0.3955584752426537</v>
      </c>
      <c r="BC60" s="20" t="e">
        <f>#REF!</f>
        <v>#REF!</v>
      </c>
    </row>
    <row r="61" spans="1:55" ht="15">
      <c r="A61" s="1">
        <v>44561</v>
      </c>
      <c r="B61">
        <v>7.7602428612854796E-2</v>
      </c>
      <c r="C61">
        <v>-0.23047795893329401</v>
      </c>
      <c r="D61">
        <v>0.11377569738288699</v>
      </c>
      <c r="E61">
        <v>-1.0609930468823701</v>
      </c>
      <c r="F61">
        <v>-3.8523727546433699</v>
      </c>
      <c r="G61">
        <v>-1.0454902846660501</v>
      </c>
      <c r="H61">
        <v>-1.6043363804628199E-2</v>
      </c>
      <c r="I61">
        <v>0.37639321100529399</v>
      </c>
      <c r="J61">
        <v>4.3079644609938003E-2</v>
      </c>
      <c r="K61">
        <v>-1.21055118409139E-2</v>
      </c>
      <c r="L61">
        <v>0.386425295797244</v>
      </c>
      <c r="M61">
        <v>0</v>
      </c>
      <c r="N61">
        <v>0</v>
      </c>
      <c r="O61">
        <v>-0.182430083257661</v>
      </c>
      <c r="P61">
        <v>0</v>
      </c>
      <c r="Q61">
        <v>-9.1926131859652697E-3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0.27394727553105103</v>
      </c>
      <c r="Z61">
        <v>0.10626854846415</v>
      </c>
      <c r="AA61">
        <v>0.21615418586972901</v>
      </c>
      <c r="AB61">
        <v>9.9829188999157006E-2</v>
      </c>
      <c r="AC61">
        <v>1.6530638112216701E-2</v>
      </c>
      <c r="AD61">
        <v>-0.102876234513248</v>
      </c>
      <c r="AE61">
        <v>1.22176403451249</v>
      </c>
      <c r="AF61">
        <v>-3.5802117029592302</v>
      </c>
      <c r="AH61" s="20">
        <f t="shared" si="2"/>
        <v>0.25910229093482662</v>
      </c>
      <c r="AI61" s="20">
        <f t="shared" si="6"/>
        <v>2.7123492626836737E-4</v>
      </c>
      <c r="AJ61" s="20">
        <f t="shared" si="11"/>
        <v>0.10626854846415</v>
      </c>
      <c r="AK61" s="20">
        <f t="shared" si="11"/>
        <v>0.21615418586972901</v>
      </c>
      <c r="AL61" s="20">
        <f t="shared" si="11"/>
        <v>9.9829188999157006E-2</v>
      </c>
      <c r="AM61" s="20">
        <f t="shared" si="11"/>
        <v>1.6530638112216701E-2</v>
      </c>
      <c r="AN61" s="20">
        <f t="shared" si="11"/>
        <v>-0.102876234513248</v>
      </c>
      <c r="AR61" s="22">
        <f t="shared" si="1"/>
        <v>44561</v>
      </c>
      <c r="AS61" s="21">
        <f>EA_raw_policy_shocks!AE200</f>
        <v>-1.5323767015875E-2</v>
      </c>
      <c r="AT61" s="21">
        <f>EA_raw_policy_shocks!AF200</f>
        <v>1.9599046284726001E-3</v>
      </c>
      <c r="AU61" s="21">
        <f>EA_raw_policy_shocks!AG200</f>
        <v>-1.74410064422129E-2</v>
      </c>
      <c r="AV61" s="21">
        <f>EA_raw_policy_shocks!AH200</f>
        <v>-6.5515622647541296E-3</v>
      </c>
      <c r="AW61" s="21">
        <f>EA_raw_policy_shocks!AI200</f>
        <v>-5.9510166727050704E-3</v>
      </c>
      <c r="AX61" s="21">
        <f>EA_raw_policy_shocks!AJ200</f>
        <v>1.5197235706687601E-2</v>
      </c>
      <c r="AY61" s="21">
        <f>EA_raw_policy_shocks!AK200</f>
        <v>2.1606936969941599E-2</v>
      </c>
      <c r="AZ61" s="20">
        <f t="shared" si="8"/>
        <v>-6.5032750904452999E-3</v>
      </c>
      <c r="BA61" s="22">
        <f t="shared" si="9"/>
        <v>44561</v>
      </c>
      <c r="BB61" s="20">
        <f t="shared" si="10"/>
        <v>-2.91209345392907E-2</v>
      </c>
      <c r="BC61" s="20" t="e">
        <f>#REF!</f>
        <v>#REF!</v>
      </c>
    </row>
    <row r="62" spans="1:55" ht="15">
      <c r="A62" s="1">
        <v>44651</v>
      </c>
      <c r="B62">
        <v>4.9831222602999901E-2</v>
      </c>
      <c r="C62">
        <v>-0.24239965892314999</v>
      </c>
      <c r="D62">
        <v>9.1396344718421202E-2</v>
      </c>
      <c r="E62">
        <v>-0.90301396075877305</v>
      </c>
      <c r="F62">
        <v>-3.6798798165391702</v>
      </c>
      <c r="G62">
        <v>-0.96970479949586696</v>
      </c>
      <c r="H62">
        <v>1.7913278911596799E-2</v>
      </c>
      <c r="I62">
        <v>0.52664051327820105</v>
      </c>
      <c r="J62">
        <v>2.63136750457704E-2</v>
      </c>
      <c r="K62">
        <v>-0.37298065498383298</v>
      </c>
      <c r="L62">
        <v>0.37522332794207602</v>
      </c>
      <c r="M62">
        <v>0</v>
      </c>
      <c r="N62">
        <v>0</v>
      </c>
      <c r="O62">
        <v>-0.119438802823792</v>
      </c>
      <c r="P62">
        <v>0</v>
      </c>
      <c r="Q62">
        <v>-3.47542988523796E-2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0.33413290329818102</v>
      </c>
      <c r="Z62">
        <v>-1.6869006569079099E-2</v>
      </c>
      <c r="AA62">
        <v>6.2044107500841501E-2</v>
      </c>
      <c r="AB62">
        <v>0.145541841297017</v>
      </c>
      <c r="AC62">
        <v>3.1728426706943397E-2</v>
      </c>
      <c r="AD62">
        <v>-7.7262285247391205E-2</v>
      </c>
      <c r="AE62">
        <v>1.2153259400601</v>
      </c>
      <c r="AF62">
        <v>-3.5402117029592302</v>
      </c>
      <c r="AH62" s="20">
        <f t="shared" si="2"/>
        <v>-4.2189080718633774E-2</v>
      </c>
      <c r="AI62" s="20">
        <f t="shared" si="6"/>
        <v>3.3082465673087228E-4</v>
      </c>
      <c r="AJ62" s="20">
        <f t="shared" si="11"/>
        <v>-1.6869006569079099E-2</v>
      </c>
      <c r="AK62" s="20">
        <f t="shared" si="11"/>
        <v>6.2044107500841501E-2</v>
      </c>
      <c r="AL62" s="20">
        <f t="shared" si="11"/>
        <v>0.145541841297017</v>
      </c>
      <c r="AM62" s="20">
        <f t="shared" si="11"/>
        <v>3.1728426706943397E-2</v>
      </c>
      <c r="AN62" s="20">
        <f t="shared" si="11"/>
        <v>-7.7262285247391205E-2</v>
      </c>
      <c r="AR62" s="22">
        <f t="shared" si="1"/>
        <v>44651</v>
      </c>
      <c r="AS62" s="21">
        <f>EA_raw_policy_shocks!AE201</f>
        <v>-0.151360801064505</v>
      </c>
      <c r="AT62" s="21">
        <f>EA_raw_policy_shocks!AF201</f>
        <v>-3.61771743108664E-4</v>
      </c>
      <c r="AU62" s="21">
        <f>EA_raw_policy_shocks!AG201</f>
        <v>2.19151290707971E-3</v>
      </c>
      <c r="AV62" s="21">
        <f>EA_raw_policy_shocks!AH201</f>
        <v>1.5703991730512401E-2</v>
      </c>
      <c r="AW62" s="21">
        <f>EA_raw_policy_shocks!AI201</f>
        <v>2.6458499529359799E-2</v>
      </c>
      <c r="AX62" s="21">
        <f>EA_raw_policy_shocks!AJ201</f>
        <v>3.1587260295025003E-2</v>
      </c>
      <c r="AY62" s="21">
        <f>EA_raw_policy_shocks!AK201</f>
        <v>6.5645613279943496E-3</v>
      </c>
      <c r="AZ62" s="20">
        <f t="shared" si="8"/>
        <v>-6.9216747017642383E-2</v>
      </c>
      <c r="BA62" s="22">
        <f t="shared" si="9"/>
        <v>44651</v>
      </c>
      <c r="BB62" s="20">
        <f t="shared" si="10"/>
        <v>-0.1651579685879207</v>
      </c>
      <c r="BC62" s="20" t="e">
        <f>#REF!</f>
        <v>#REF!</v>
      </c>
    </row>
    <row r="63" spans="1:55" ht="15">
      <c r="A63" s="1">
        <v>44742</v>
      </c>
      <c r="B63">
        <v>-2.2432621282131599E-2</v>
      </c>
      <c r="C63">
        <v>-0.25114191887404003</v>
      </c>
      <c r="D63">
        <v>0.145427406562913</v>
      </c>
      <c r="E63">
        <v>-0.766164572116521</v>
      </c>
      <c r="F63">
        <v>-3.46234628945483</v>
      </c>
      <c r="G63">
        <v>-0.86743045623070802</v>
      </c>
      <c r="H63">
        <v>-2.8692938444381602E-3</v>
      </c>
      <c r="I63">
        <v>0.677136288771372</v>
      </c>
      <c r="J63">
        <v>1.88688156399482E-3</v>
      </c>
      <c r="K63">
        <v>-0.71862373010819303</v>
      </c>
      <c r="L63">
        <v>0.365066512823501</v>
      </c>
      <c r="M63">
        <v>0</v>
      </c>
      <c r="N63">
        <v>0</v>
      </c>
      <c r="O63">
        <v>-5.7443731094529098E-2</v>
      </c>
      <c r="P63">
        <v>0</v>
      </c>
      <c r="Q63">
        <v>7.83225878246099E-3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0.30916230060481298</v>
      </c>
      <c r="Z63">
        <v>-0.101009032196881</v>
      </c>
      <c r="AA63">
        <v>-4.2743951830019597E-2</v>
      </c>
      <c r="AB63">
        <v>2.7112963310779101E-2</v>
      </c>
      <c r="AC63">
        <v>5.8132998245044802E-2</v>
      </c>
      <c r="AD63">
        <v>-4.8711633417399598E-2</v>
      </c>
      <c r="AE63">
        <v>1.2089479169528701</v>
      </c>
      <c r="AF63">
        <v>-3.5402117029592302</v>
      </c>
      <c r="AH63" s="20">
        <f t="shared" si="2"/>
        <v>-0.4125530525094282</v>
      </c>
      <c r="AI63" s="20">
        <f t="shared" si="6"/>
        <v>3.0610128772753763E-4</v>
      </c>
      <c r="AJ63" s="20">
        <f t="shared" si="11"/>
        <v>-0.101009032196881</v>
      </c>
      <c r="AK63" s="20">
        <f t="shared" si="11"/>
        <v>-4.2743951830019597E-2</v>
      </c>
      <c r="AL63" s="20">
        <f t="shared" si="11"/>
        <v>2.7112963310779101E-2</v>
      </c>
      <c r="AM63" s="20">
        <f t="shared" si="11"/>
        <v>5.8132998245044802E-2</v>
      </c>
      <c r="AN63" s="20">
        <f t="shared" si="11"/>
        <v>-4.8711633417399598E-2</v>
      </c>
      <c r="AR63" s="22">
        <f t="shared" si="1"/>
        <v>44742</v>
      </c>
      <c r="AS63" s="21">
        <f>EA_raw_policy_shocks!AE202</f>
        <v>-0.192390220222247</v>
      </c>
      <c r="AT63" s="21">
        <f>EA_raw_policy_shocks!AF202</f>
        <v>3.3024101260070798E-3</v>
      </c>
      <c r="AU63" s="21">
        <f>EA_raw_policy_shocks!AG202</f>
        <v>4.7503017232822797E-2</v>
      </c>
      <c r="AV63" s="21">
        <f>EA_raw_policy_shocks!AH202</f>
        <v>4.48534198106363E-2</v>
      </c>
      <c r="AW63" s="21">
        <f>EA_raw_policy_shocks!AI202</f>
        <v>4.6640323745705502E-2</v>
      </c>
      <c r="AX63" s="21">
        <f>EA_raw_policy_shocks!AJ202</f>
        <v>1.67059917076188E-2</v>
      </c>
      <c r="AY63" s="21">
        <f>EA_raw_policy_shocks!AK202</f>
        <v>1.0711598724886501E-2</v>
      </c>
      <c r="AZ63" s="20">
        <f t="shared" si="8"/>
        <v>-2.2673458874570028E-2</v>
      </c>
      <c r="BA63" s="22">
        <f t="shared" si="9"/>
        <v>44742</v>
      </c>
      <c r="BB63" s="20">
        <f t="shared" si="10"/>
        <v>-0.2061873877456627</v>
      </c>
      <c r="BC63" s="20" t="e">
        <f>#REF!</f>
        <v>#REF!</v>
      </c>
    </row>
    <row r="64" spans="1:55" ht="15">
      <c r="A64" s="1">
        <v>44834</v>
      </c>
      <c r="B64">
        <v>-0.105374223346811</v>
      </c>
      <c r="C64">
        <v>-0.208035716603268</v>
      </c>
      <c r="D64">
        <v>0.19616107111674999</v>
      </c>
      <c r="E64">
        <v>-0.50669443821801297</v>
      </c>
      <c r="F64">
        <v>-3.2766914003155501</v>
      </c>
      <c r="G64">
        <v>-0.74420934478569301</v>
      </c>
      <c r="H64">
        <v>-3.1468758303502702E-2</v>
      </c>
      <c r="I64">
        <v>0.82531794791701996</v>
      </c>
      <c r="J64">
        <v>-1.43360950988106E-2</v>
      </c>
      <c r="K64">
        <v>-0.68177013395308395</v>
      </c>
      <c r="L64">
        <v>0.34556847205052099</v>
      </c>
      <c r="M64">
        <v>0</v>
      </c>
      <c r="N64">
        <v>0</v>
      </c>
      <c r="O64">
        <v>-4.6349074589260497E-3</v>
      </c>
      <c r="P64">
        <v>0</v>
      </c>
      <c r="Q64">
        <v>6.1779989389932604E-3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0.33370966119874801</v>
      </c>
      <c r="Z64">
        <v>-0.10468575984970201</v>
      </c>
      <c r="AA64">
        <v>-6.8340128894486096E-2</v>
      </c>
      <c r="AB64">
        <v>-3.67813822121335E-2</v>
      </c>
      <c r="AC64">
        <v>-3.08536925062106E-2</v>
      </c>
      <c r="AD64">
        <v>4.0997730981516302E-3</v>
      </c>
      <c r="AE64">
        <v>1.20262935439329</v>
      </c>
      <c r="AF64">
        <v>-2.90021170295923</v>
      </c>
      <c r="AH64" s="20">
        <f t="shared" si="2"/>
        <v>-0.35139756936632344</v>
      </c>
      <c r="AI64" s="20">
        <f t="shared" si="6"/>
        <v>3.3040560514727526E-4</v>
      </c>
      <c r="AJ64" s="20">
        <f t="shared" si="11"/>
        <v>-0.10468575984970201</v>
      </c>
      <c r="AK64" s="20">
        <f t="shared" si="11"/>
        <v>-6.8340128894486096E-2</v>
      </c>
      <c r="AL64" s="20">
        <f t="shared" si="11"/>
        <v>-3.67813822121335E-2</v>
      </c>
      <c r="AM64" s="20">
        <f t="shared" si="11"/>
        <v>-3.08536925062106E-2</v>
      </c>
      <c r="AN64" s="20">
        <f t="shared" si="11"/>
        <v>4.0997730981516302E-3</v>
      </c>
      <c r="AR64" s="22">
        <f t="shared" si="1"/>
        <v>44834</v>
      </c>
      <c r="AS64" s="21">
        <f>EA_raw_policy_shocks!AE203</f>
        <v>-2.2685501953544299E-2</v>
      </c>
      <c r="AT64" s="21">
        <f>EA_raw_policy_shocks!AF203</f>
        <v>6.9804146229413598E-3</v>
      </c>
      <c r="AU64" s="21">
        <f>EA_raw_policy_shocks!AG203</f>
        <v>4.8419741973785999E-2</v>
      </c>
      <c r="AV64" s="21">
        <f>EA_raw_policy_shocks!AH203</f>
        <v>4.8387825158715397E-2</v>
      </c>
      <c r="AW64" s="21">
        <f>EA_raw_policy_shocks!AI203</f>
        <v>1.4776228877284201E-2</v>
      </c>
      <c r="AX64" s="21">
        <f>EA_raw_policy_shocks!AJ203</f>
        <v>1.03587355613791E-2</v>
      </c>
      <c r="AY64" s="21">
        <f>EA_raw_policy_shocks!AK203</f>
        <v>-1.26757960607169E-3</v>
      </c>
      <c r="AZ64" s="20">
        <f t="shared" si="8"/>
        <v>0.10496986463449008</v>
      </c>
      <c r="BA64" s="22">
        <f t="shared" si="9"/>
        <v>44834</v>
      </c>
      <c r="BB64" s="20">
        <f t="shared" si="10"/>
        <v>-3.6482669476960002E-2</v>
      </c>
      <c r="BC64" s="20" t="e">
        <f>#REF!</f>
        <v>#REF!</v>
      </c>
    </row>
    <row r="65" spans="1:55" ht="15">
      <c r="A65" s="1">
        <v>44926</v>
      </c>
      <c r="B65">
        <v>-7.9029291053217196E-2</v>
      </c>
      <c r="C65">
        <v>-0.12420432783357201</v>
      </c>
      <c r="D65">
        <v>0.23363352674413501</v>
      </c>
      <c r="E65">
        <v>-0.19730316387605701</v>
      </c>
      <c r="F65">
        <v>-3.1452991776897599</v>
      </c>
      <c r="G65">
        <v>-0.71612427304912796</v>
      </c>
      <c r="H65">
        <v>-1.44315862217299E-2</v>
      </c>
      <c r="I65">
        <v>0.99916832583496595</v>
      </c>
      <c r="J65">
        <v>-3.1395700348131599E-2</v>
      </c>
      <c r="K65">
        <v>-8.6293042985819995E-2</v>
      </c>
      <c r="L65">
        <v>0.31694660168783101</v>
      </c>
      <c r="M65">
        <v>0</v>
      </c>
      <c r="N65">
        <v>0</v>
      </c>
      <c r="O65">
        <v>-3.73291506656169E-2</v>
      </c>
      <c r="P65">
        <v>0</v>
      </c>
      <c r="Q65">
        <v>-9.6334488615602995E-2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0.34114279833696298</v>
      </c>
      <c r="Z65">
        <v>-2.8908442817180001E-3</v>
      </c>
      <c r="AA65">
        <v>-1.24707174065981E-2</v>
      </c>
      <c r="AB65">
        <v>-5.4847134626174202E-2</v>
      </c>
      <c r="AC65">
        <v>-8.4654390469895299E-2</v>
      </c>
      <c r="AD65">
        <v>-2.4865314186084699E-2</v>
      </c>
      <c r="AE65">
        <v>1.1963696478714301</v>
      </c>
      <c r="AF65">
        <v>-1.62021170295923</v>
      </c>
      <c r="AH65" s="20">
        <f t="shared" si="2"/>
        <v>0.25143832736777333</v>
      </c>
      <c r="AI65" s="20">
        <f t="shared" si="6"/>
        <v>3.3776514686828019E-4</v>
      </c>
      <c r="AJ65" s="20">
        <f t="shared" si="11"/>
        <v>-2.8908442817180001E-3</v>
      </c>
      <c r="AK65" s="20">
        <f t="shared" si="11"/>
        <v>-1.24707174065981E-2</v>
      </c>
      <c r="AL65" s="20">
        <f t="shared" si="11"/>
        <v>-5.4847134626174202E-2</v>
      </c>
      <c r="AM65" s="20">
        <f t="shared" si="11"/>
        <v>-8.4654390469895299E-2</v>
      </c>
      <c r="AN65" s="20">
        <f t="shared" si="11"/>
        <v>-2.4865314186084699E-2</v>
      </c>
      <c r="AR65" s="22">
        <f t="shared" ref="AR65:AR128" si="12">A65</f>
        <v>44926</v>
      </c>
      <c r="AS65" s="21">
        <f>EA_raw_policy_shocks!AE204</f>
        <v>0.28269833420482299</v>
      </c>
      <c r="AT65" s="21">
        <f>EA_raw_policy_shocks!AF204</f>
        <v>7.0087665789935498E-3</v>
      </c>
      <c r="AU65" s="21">
        <f>EA_raw_policy_shocks!AG204</f>
        <v>6.0236122656754099E-2</v>
      </c>
      <c r="AV65" s="21">
        <f>EA_raw_policy_shocks!AH204</f>
        <v>2.17529406323262E-2</v>
      </c>
      <c r="AW65" s="21">
        <f>EA_raw_policy_shocks!AI204</f>
        <v>1.8134420726564598E-2</v>
      </c>
      <c r="AX65" s="21">
        <f>EA_raw_policy_shocks!AJ204</f>
        <v>5.0603073439861798E-3</v>
      </c>
      <c r="AY65" s="21">
        <f>EA_raw_policy_shocks!AK204</f>
        <v>4.1253334523595302E-3</v>
      </c>
      <c r="AZ65" s="20">
        <f t="shared" si="8"/>
        <v>0.39901622559580713</v>
      </c>
      <c r="BA65" s="22">
        <f t="shared" si="9"/>
        <v>44926</v>
      </c>
      <c r="BB65" s="20">
        <f t="shared" si="10"/>
        <v>0.26890116668140729</v>
      </c>
      <c r="BC65" s="20" t="e">
        <f>#REF!</f>
        <v>#REF!</v>
      </c>
    </row>
    <row r="66" spans="1:55" ht="15">
      <c r="A66" s="1">
        <v>45016</v>
      </c>
      <c r="B66">
        <v>-5.3495534347562497E-2</v>
      </c>
      <c r="C66">
        <v>3.6478694123091397E-2</v>
      </c>
      <c r="D66">
        <v>0.24913126334852101</v>
      </c>
      <c r="E66">
        <v>0.27444232822891101</v>
      </c>
      <c r="F66">
        <v>-3.08456015521829</v>
      </c>
      <c r="G66">
        <v>-0.70086218186223004</v>
      </c>
      <c r="H66">
        <v>2.3612051445657201E-2</v>
      </c>
      <c r="I66">
        <v>1.08296886317617</v>
      </c>
      <c r="J66">
        <v>-5.2848010808981397E-2</v>
      </c>
      <c r="K66">
        <v>3.9486835301682899E-2</v>
      </c>
      <c r="L66">
        <v>0.26630583901872201</v>
      </c>
      <c r="M66">
        <v>0</v>
      </c>
      <c r="N66">
        <v>0</v>
      </c>
      <c r="O66">
        <v>-0.116341224291891</v>
      </c>
      <c r="P66">
        <v>0</v>
      </c>
      <c r="Q66">
        <v>-0.15066139810099399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0.38165976567561</v>
      </c>
      <c r="Z66">
        <v>3.9624032915937898E-2</v>
      </c>
      <c r="AA66">
        <v>6.6893084126106395E-2</v>
      </c>
      <c r="AB66">
        <v>-2.1638863361762899E-2</v>
      </c>
      <c r="AC66">
        <v>-1.2576843233213701E-2</v>
      </c>
      <c r="AD66">
        <v>-7.7998448069565393E-2</v>
      </c>
      <c r="AE66">
        <v>1.19016819909935</v>
      </c>
      <c r="AF66">
        <v>-0.620211702959234</v>
      </c>
      <c r="AH66" s="20">
        <f t="shared" ref="AH66:AH129" si="13">K66+Y66-Y66/100</f>
        <v>0.41733000332053677</v>
      </c>
      <c r="AI66" s="20">
        <f t="shared" si="6"/>
        <v>3.7788095611446536E-4</v>
      </c>
      <c r="AJ66" s="20">
        <f t="shared" si="11"/>
        <v>3.9624032915937898E-2</v>
      </c>
      <c r="AK66" s="20">
        <f t="shared" si="11"/>
        <v>6.6893084126106395E-2</v>
      </c>
      <c r="AL66" s="20">
        <f t="shared" si="11"/>
        <v>-2.1638863361762899E-2</v>
      </c>
      <c r="AM66" s="20">
        <f t="shared" si="11"/>
        <v>-1.2576843233213701E-2</v>
      </c>
      <c r="AN66" s="20">
        <f t="shared" si="11"/>
        <v>-7.7998448069565393E-2</v>
      </c>
      <c r="AR66" s="22">
        <f t="shared" si="12"/>
        <v>45016</v>
      </c>
      <c r="AS66" s="21">
        <f>EA_raw_policy_shocks!AE205</f>
        <v>0.158540656544781</v>
      </c>
      <c r="AT66" s="21">
        <f>EA_raw_policy_shocks!AF205</f>
        <v>5.4838918117889306E-3</v>
      </c>
      <c r="AU66" s="21">
        <f>EA_raw_policy_shocks!AG205</f>
        <v>1.4873911924097601E-2</v>
      </c>
      <c r="AV66" s="21">
        <f>EA_raw_policy_shocks!AH205</f>
        <v>1.3864107245501901E-2</v>
      </c>
      <c r="AW66" s="21">
        <f>EA_raw_policy_shocks!AI205</f>
        <v>8.4500848606133003E-4</v>
      </c>
      <c r="AX66" s="21">
        <f>EA_raw_policy_shocks!AJ205</f>
        <v>-9.19793470321396E-4</v>
      </c>
      <c r="AY66" s="21">
        <f>EA_raw_policy_shocks!AK205</f>
        <v>-8.1574219384861202E-3</v>
      </c>
      <c r="AZ66" s="20">
        <f t="shared" ref="AZ66:AZ97" si="14">SUM(AS66:AY66)</f>
        <v>0.18453036060342326</v>
      </c>
      <c r="BA66" s="22">
        <f t="shared" ref="BA66:BA97" si="15">AR66</f>
        <v>45016</v>
      </c>
      <c r="BB66" s="20">
        <f t="shared" ref="BB66:BB97" si="16">AS66-$AS$2</f>
        <v>0.1447434890213653</v>
      </c>
      <c r="BC66" s="20" t="e">
        <f>#REF!</f>
        <v>#REF!</v>
      </c>
    </row>
    <row r="67" spans="1:55" ht="15">
      <c r="A67" s="1">
        <v>45107</v>
      </c>
      <c r="B67">
        <v>-7.0688853293254694E-2</v>
      </c>
      <c r="C67">
        <v>0.13518347501103001</v>
      </c>
      <c r="D67">
        <v>0.28410323090357997</v>
      </c>
      <c r="E67">
        <v>0.63151774962930096</v>
      </c>
      <c r="F67">
        <v>-2.9663436777536201</v>
      </c>
      <c r="G67">
        <v>-0.69555018596143303</v>
      </c>
      <c r="H67">
        <v>-7.2525181126041503E-3</v>
      </c>
      <c r="I67">
        <v>1.0052609178435099</v>
      </c>
      <c r="J67">
        <v>-7.4778240552279093E-2</v>
      </c>
      <c r="K67">
        <v>0.14612710613529201</v>
      </c>
      <c r="L67">
        <v>0.24748916328809101</v>
      </c>
      <c r="M67">
        <v>0</v>
      </c>
      <c r="N67">
        <v>0</v>
      </c>
      <c r="O67">
        <v>-0.108850439353895</v>
      </c>
      <c r="P67">
        <v>0</v>
      </c>
      <c r="Q67">
        <v>-0.100265906162143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0.32746064596796198</v>
      </c>
      <c r="Z67">
        <v>8.8544464671599002E-2</v>
      </c>
      <c r="AA67">
        <v>8.4441453906105093E-2</v>
      </c>
      <c r="AB67">
        <v>4.1745241493689002E-2</v>
      </c>
      <c r="AC67">
        <v>4.10736134083012E-2</v>
      </c>
      <c r="AD67">
        <v>-1.34533598515234E-2</v>
      </c>
      <c r="AE67">
        <v>1.18402441594637</v>
      </c>
      <c r="AF67">
        <v>0.17978829704076499</v>
      </c>
      <c r="AH67" s="20">
        <f t="shared" si="13"/>
        <v>0.47031314564357435</v>
      </c>
      <c r="AI67" s="20">
        <f t="shared" si="6"/>
        <v>3.2421846135441781E-4</v>
      </c>
      <c r="AJ67" s="20">
        <f t="shared" si="11"/>
        <v>8.8544464671599002E-2</v>
      </c>
      <c r="AK67" s="20">
        <f t="shared" si="11"/>
        <v>8.4441453906105093E-2</v>
      </c>
      <c r="AL67" s="20">
        <f t="shared" si="11"/>
        <v>4.1745241493689002E-2</v>
      </c>
      <c r="AM67" s="20">
        <f t="shared" si="11"/>
        <v>4.10736134083012E-2</v>
      </c>
      <c r="AN67" s="20">
        <f t="shared" si="11"/>
        <v>-1.34533598515234E-2</v>
      </c>
      <c r="AR67" s="22">
        <f t="shared" si="12"/>
        <v>45107</v>
      </c>
      <c r="AS67" s="21">
        <f>EA_raw_policy_shocks!AE206</f>
        <v>0.14903440722421801</v>
      </c>
      <c r="AT67" s="21">
        <f>EA_raw_policy_shocks!AF206</f>
        <v>1.5086597098440801E-3</v>
      </c>
      <c r="AU67" s="21">
        <f>EA_raw_policy_shocks!AG206</f>
        <v>1.5457832548292499E-2</v>
      </c>
      <c r="AV67" s="21">
        <f>EA_raw_policy_shocks!AH206</f>
        <v>1.22750319092293E-3</v>
      </c>
      <c r="AW67" s="21">
        <f>EA_raw_policy_shocks!AI206</f>
        <v>-2.5529502564043101E-3</v>
      </c>
      <c r="AX67" s="21">
        <f>EA_raw_policy_shocks!AJ206</f>
        <v>-1.3974147083310099E-2</v>
      </c>
      <c r="AY67" s="21">
        <f>EA_raw_policy_shocks!AK206</f>
        <v>-5.2624886976203496E-3</v>
      </c>
      <c r="AZ67" s="20">
        <f t="shared" si="14"/>
        <v>0.14543881663594274</v>
      </c>
      <c r="BA67" s="22">
        <f t="shared" si="15"/>
        <v>45107</v>
      </c>
      <c r="BB67" s="20">
        <f t="shared" si="16"/>
        <v>0.13523723970080231</v>
      </c>
      <c r="BC67" s="20" t="e">
        <f>#REF!</f>
        <v>#REF!</v>
      </c>
    </row>
    <row r="68" spans="1:55" ht="15">
      <c r="A68" s="1">
        <v>45199</v>
      </c>
      <c r="B68">
        <v>-8.3501931764161694E-2</v>
      </c>
      <c r="C68">
        <v>0.198631940478144</v>
      </c>
      <c r="D68">
        <v>0.358820271231164</v>
      </c>
      <c r="E68">
        <v>0.84140472231825003</v>
      </c>
      <c r="F68">
        <v>-2.8354240775372501</v>
      </c>
      <c r="G68">
        <v>-0.69657042531742397</v>
      </c>
      <c r="H68">
        <v>8.9765919522200605E-3</v>
      </c>
      <c r="I68">
        <v>0.86714520414769203</v>
      </c>
      <c r="J68">
        <v>-8.4248721360071999E-2</v>
      </c>
      <c r="K68">
        <v>0.26208545325405402</v>
      </c>
      <c r="L68">
        <v>0.21196102524295701</v>
      </c>
      <c r="M68">
        <v>0</v>
      </c>
      <c r="N68">
        <v>0</v>
      </c>
      <c r="O68">
        <v>-8.49387741422927E-2</v>
      </c>
      <c r="P68">
        <v>0</v>
      </c>
      <c r="Q68">
        <v>-9.1846909311710107E-2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0.26281571275653398</v>
      </c>
      <c r="Z68">
        <v>6.5227378550093196E-2</v>
      </c>
      <c r="AA68">
        <v>0.106783580474584</v>
      </c>
      <c r="AB68">
        <v>5.2368752388397999E-2</v>
      </c>
      <c r="AC68">
        <v>9.1901819878563995E-2</v>
      </c>
      <c r="AD68">
        <v>3.02589715484387E-2</v>
      </c>
      <c r="AE68">
        <v>1.1779377123749499</v>
      </c>
      <c r="AF68">
        <v>0.65978829704076503</v>
      </c>
      <c r="AH68" s="20">
        <f t="shared" si="13"/>
        <v>0.52227300888302264</v>
      </c>
      <c r="AI68" s="20">
        <f t="shared" si="6"/>
        <v>2.6021357698666729E-4</v>
      </c>
      <c r="AJ68" s="20">
        <f t="shared" si="11"/>
        <v>6.5227378550093196E-2</v>
      </c>
      <c r="AK68" s="20">
        <f t="shared" si="11"/>
        <v>0.106783580474584</v>
      </c>
      <c r="AL68" s="20">
        <f t="shared" si="11"/>
        <v>5.2368752388397999E-2</v>
      </c>
      <c r="AM68" s="20">
        <f t="shared" si="11"/>
        <v>9.1901819878563995E-2</v>
      </c>
      <c r="AN68" s="20">
        <f t="shared" si="11"/>
        <v>3.02589715484387E-2</v>
      </c>
      <c r="AR68" s="22">
        <f t="shared" si="12"/>
        <v>45199</v>
      </c>
      <c r="AS68" s="21">
        <f>EA_raw_policy_shocks!AE207</f>
        <v>0.117318315444966</v>
      </c>
      <c r="AT68" s="21">
        <f>EA_raw_policy_shocks!AF207</f>
        <v>2.2498903760021899E-3</v>
      </c>
      <c r="AU68" s="21">
        <f>EA_raw_policy_shocks!AG207</f>
        <v>2.9517371341129602E-3</v>
      </c>
      <c r="AV68" s="21">
        <f>EA_raw_policy_shocks!AH207</f>
        <v>-4.1737640075373596E-3</v>
      </c>
      <c r="AW68" s="21">
        <f>EA_raw_policy_shocks!AI207</f>
        <v>-2.05726901600598E-2</v>
      </c>
      <c r="AX68" s="21">
        <f>EA_raw_policy_shocks!AJ207</f>
        <v>-1.18027639945341E-2</v>
      </c>
      <c r="AY68" s="21">
        <f>EA_raw_policy_shocks!AK207</f>
        <v>-6.5242059130192001E-3</v>
      </c>
      <c r="AZ68" s="20">
        <f t="shared" si="14"/>
        <v>7.9446518879930705E-2</v>
      </c>
      <c r="BA68" s="22">
        <f t="shared" si="15"/>
        <v>45199</v>
      </c>
      <c r="BB68" s="20">
        <f t="shared" si="16"/>
        <v>0.1035211479215503</v>
      </c>
      <c r="BC68" s="20" t="e">
        <f>#REF!</f>
        <v>#REF!</v>
      </c>
    </row>
    <row r="69" spans="1:55" ht="15">
      <c r="A69" s="1">
        <v>45291</v>
      </c>
      <c r="B69">
        <v>-5.1610075582464401E-2</v>
      </c>
      <c r="C69">
        <v>0.17407130060369599</v>
      </c>
      <c r="D69">
        <v>0.39911932281824303</v>
      </c>
      <c r="E69">
        <v>0.74048302781853803</v>
      </c>
      <c r="F69">
        <v>-2.7400579021698599</v>
      </c>
      <c r="G69">
        <v>-0.67187353203529798</v>
      </c>
      <c r="H69">
        <v>2.3110473683718201E-3</v>
      </c>
      <c r="I69">
        <v>0.74578273768499204</v>
      </c>
      <c r="J69">
        <v>-9.0661989592348599E-2</v>
      </c>
      <c r="K69">
        <v>0.547263543826634</v>
      </c>
      <c r="L69">
        <v>0.16730264727479699</v>
      </c>
      <c r="M69">
        <v>0</v>
      </c>
      <c r="N69">
        <v>0</v>
      </c>
      <c r="O69">
        <v>-6.4576339050460896E-2</v>
      </c>
      <c r="P69">
        <v>0</v>
      </c>
      <c r="Q69">
        <v>-8.3108466561664707E-2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0.213077838946853</v>
      </c>
      <c r="Z69">
        <v>4.8450452977834499E-2</v>
      </c>
      <c r="AA69">
        <v>8.7266888764133202E-2</v>
      </c>
      <c r="AB69">
        <v>8.2766158317631497E-2</v>
      </c>
      <c r="AC69">
        <v>9.9208406566259705E-2</v>
      </c>
      <c r="AD69">
        <v>8.2665720809037196E-2</v>
      </c>
      <c r="AE69">
        <v>1.1719075083771</v>
      </c>
      <c r="AF69">
        <v>0.85978829704076498</v>
      </c>
      <c r="AH69" s="20">
        <f t="shared" si="13"/>
        <v>0.75821060438401855</v>
      </c>
      <c r="AI69" s="20">
        <f t="shared" si="6"/>
        <v>2.1096815737312179E-4</v>
      </c>
      <c r="AJ69" s="20">
        <f t="shared" si="11"/>
        <v>4.8450452977834499E-2</v>
      </c>
      <c r="AK69" s="20">
        <f t="shared" si="11"/>
        <v>8.7266888764133202E-2</v>
      </c>
      <c r="AL69" s="20">
        <f t="shared" si="11"/>
        <v>8.2766158317631497E-2</v>
      </c>
      <c r="AM69" s="20">
        <f t="shared" si="11"/>
        <v>9.9208406566259705E-2</v>
      </c>
      <c r="AN69" s="20">
        <f t="shared" si="11"/>
        <v>8.2665720809037196E-2</v>
      </c>
      <c r="AR69" s="22">
        <f t="shared" si="12"/>
        <v>45291</v>
      </c>
      <c r="AS69" s="21">
        <f>EA_raw_policy_shocks!AE208</f>
        <v>0.192577646701868</v>
      </c>
      <c r="AT69" s="21">
        <f>EA_raw_policy_shocks!AF208</f>
        <v>1.8668613481181199E-3</v>
      </c>
      <c r="AU69" s="21">
        <f>EA_raw_policy_shocks!AG208</f>
        <v>1.47335855071801E-3</v>
      </c>
      <c r="AV69" s="21">
        <f>EA_raw_policy_shocks!AH208</f>
        <v>-2.1307097412622902E-2</v>
      </c>
      <c r="AW69" s="21">
        <f>EA_raw_policy_shocks!AI208</f>
        <v>-1.3288762673558E-2</v>
      </c>
      <c r="AX69" s="21">
        <f>EA_raw_policy_shocks!AJ208</f>
        <v>-8.5580496591257903E-3</v>
      </c>
      <c r="AY69" s="21">
        <f>EA_raw_policy_shocks!AK208</f>
        <v>-2.4479624049330699E-3</v>
      </c>
      <c r="AZ69" s="20">
        <f t="shared" si="14"/>
        <v>0.15031599445046437</v>
      </c>
      <c r="BA69" s="22">
        <f t="shared" si="15"/>
        <v>45291</v>
      </c>
      <c r="BB69" s="20">
        <f t="shared" si="16"/>
        <v>0.1787804791784523</v>
      </c>
      <c r="BC69" s="20" t="e">
        <f>#REF!</f>
        <v>#REF!</v>
      </c>
    </row>
    <row r="70" spans="1:55" ht="15">
      <c r="A70" s="1">
        <v>45382</v>
      </c>
      <c r="B70">
        <v>-4.1691754497579697E-2</v>
      </c>
      <c r="C70">
        <v>0.25145732180192798</v>
      </c>
      <c r="D70">
        <v>0.33501932374729698</v>
      </c>
      <c r="E70">
        <v>1.0104795606800101</v>
      </c>
      <c r="F70">
        <v>-2.7085381040476402</v>
      </c>
      <c r="G70">
        <v>-0.73067137676446703</v>
      </c>
      <c r="H70">
        <v>2.9244273773717101E-3</v>
      </c>
      <c r="I70">
        <v>0.61964581254201401</v>
      </c>
      <c r="J70">
        <v>-8.9734069268683297E-2</v>
      </c>
      <c r="K70">
        <v>0.42563700002712501</v>
      </c>
      <c r="L70">
        <v>0.135078300162874</v>
      </c>
      <c r="M70">
        <v>0</v>
      </c>
      <c r="N70">
        <v>0</v>
      </c>
      <c r="O70">
        <v>-0.123036946346676</v>
      </c>
      <c r="P70">
        <v>0</v>
      </c>
      <c r="Q70">
        <v>-3.0950704044058901E-2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0.24346283504257299</v>
      </c>
      <c r="Z70">
        <v>5.5009796848123703E-2</v>
      </c>
      <c r="AA70">
        <v>8.3827369111769204E-2</v>
      </c>
      <c r="AB70">
        <v>7.8392787577386505E-2</v>
      </c>
      <c r="AC70">
        <v>0.1245040680346</v>
      </c>
      <c r="AD70">
        <v>9.3039419265189105E-2</v>
      </c>
      <c r="AE70">
        <v>1.16593322991202</v>
      </c>
      <c r="AF70">
        <v>0.89978829704076502</v>
      </c>
      <c r="AH70" s="20">
        <f t="shared" si="13"/>
        <v>0.66666520671927221</v>
      </c>
      <c r="AI70" s="20">
        <f t="shared" si="6"/>
        <v>2.410523119233396E-4</v>
      </c>
      <c r="AJ70" s="20">
        <f t="shared" si="11"/>
        <v>5.5009796848123703E-2</v>
      </c>
      <c r="AK70" s="20">
        <f t="shared" si="11"/>
        <v>8.3827369111769204E-2</v>
      </c>
      <c r="AL70" s="20">
        <f t="shared" si="11"/>
        <v>7.8392787577386505E-2</v>
      </c>
      <c r="AM70" s="20">
        <f t="shared" si="11"/>
        <v>0.1245040680346</v>
      </c>
      <c r="AN70" s="20">
        <f t="shared" si="11"/>
        <v>9.3039419265189105E-2</v>
      </c>
      <c r="AR70" s="22">
        <f t="shared" si="12"/>
        <v>45382</v>
      </c>
      <c r="AS70" s="21">
        <f>EA_raw_policy_shocks!AE209</f>
        <v>3.3245972733829197E-2</v>
      </c>
      <c r="AT70" s="21">
        <f>EA_raw_policy_shocks!AF209</f>
        <v>-1.00949282563222E-3</v>
      </c>
      <c r="AU70" s="21">
        <f>EA_raw_policy_shocks!AG209</f>
        <v>-3.2140845192617298E-2</v>
      </c>
      <c r="AV70" s="21">
        <f>EA_raw_policy_shocks!AH209</f>
        <v>-2.19374581380779E-2</v>
      </c>
      <c r="AW70" s="21">
        <f>EA_raw_policy_shocks!AI209</f>
        <v>-1.5551722012265399E-2</v>
      </c>
      <c r="AX70" s="21">
        <f>EA_raw_policy_shocks!AJ209</f>
        <v>-8.1736448290196002E-3</v>
      </c>
      <c r="AY70" s="21">
        <f>EA_raw_policy_shocks!AK209</f>
        <v>-4.6975890689376701E-3</v>
      </c>
      <c r="AZ70" s="20">
        <f t="shared" si="14"/>
        <v>-5.0264779332720895E-2</v>
      </c>
      <c r="BA70" s="22">
        <f t="shared" si="15"/>
        <v>45382</v>
      </c>
      <c r="BB70" s="20">
        <f t="shared" si="16"/>
        <v>1.9448805210413499E-2</v>
      </c>
      <c r="BC70" s="20" t="e">
        <f>#REF!</f>
        <v>#REF!</v>
      </c>
    </row>
    <row r="71" spans="1:55" ht="15">
      <c r="A71" s="1">
        <v>45473</v>
      </c>
      <c r="B71">
        <v>-2.1964484584196801E-2</v>
      </c>
      <c r="C71">
        <v>0.22292014378208999</v>
      </c>
      <c r="D71">
        <v>0.29094048224462798</v>
      </c>
      <c r="E71">
        <v>0.965402609706694</v>
      </c>
      <c r="F71">
        <v>-2.6418353559064198</v>
      </c>
      <c r="G71">
        <v>-0.75078092544473596</v>
      </c>
      <c r="H71">
        <v>3.2404984768084101E-3</v>
      </c>
      <c r="I71">
        <v>0.51760404623488299</v>
      </c>
      <c r="J71">
        <v>-8.7999032084439405E-2</v>
      </c>
      <c r="K71">
        <v>0.60342178791978396</v>
      </c>
      <c r="L71">
        <v>9.3153299472386097E-2</v>
      </c>
      <c r="M71">
        <v>0</v>
      </c>
      <c r="N71">
        <v>0</v>
      </c>
      <c r="O71">
        <v>-0.13614345871594299</v>
      </c>
      <c r="P71">
        <v>0</v>
      </c>
      <c r="Q71">
        <v>-3.19277051600231E-2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0.16909739545394201</v>
      </c>
      <c r="Z71">
        <v>6.9829461870560605E-2</v>
      </c>
      <c r="AA71">
        <v>6.8841239040771704E-2</v>
      </c>
      <c r="AB71">
        <v>6.7811454273016006E-2</v>
      </c>
      <c r="AC71">
        <v>0.10786289917578901</v>
      </c>
      <c r="AD71">
        <v>0.110299632561182</v>
      </c>
      <c r="AE71">
        <v>1.1600143088435499</v>
      </c>
      <c r="AF71">
        <v>0.77978829704076502</v>
      </c>
      <c r="AH71" s="20">
        <f t="shared" si="13"/>
        <v>0.77082820941918651</v>
      </c>
      <c r="AI71" s="20">
        <f t="shared" si="6"/>
        <v>1.6742316381578417E-4</v>
      </c>
      <c r="AJ71" s="20">
        <f t="shared" si="11"/>
        <v>6.9829461870560605E-2</v>
      </c>
      <c r="AK71" s="20">
        <f t="shared" si="11"/>
        <v>6.8841239040771704E-2</v>
      </c>
      <c r="AL71" s="20">
        <f t="shared" si="11"/>
        <v>6.7811454273016006E-2</v>
      </c>
      <c r="AM71" s="20">
        <f t="shared" si="11"/>
        <v>0.10786289917578901</v>
      </c>
      <c r="AN71" s="20">
        <f t="shared" si="11"/>
        <v>0.110299632561182</v>
      </c>
      <c r="AR71" s="22">
        <f t="shared" si="12"/>
        <v>45473</v>
      </c>
      <c r="AS71" s="21">
        <f>EA_raw_policy_shocks!AE210</f>
        <v>0.117003268840203</v>
      </c>
      <c r="AT71" s="21">
        <f>EA_raw_policy_shocks!AF210</f>
        <v>-2.26667265848004E-3</v>
      </c>
      <c r="AU71" s="21">
        <f>EA_raw_policy_shocks!AG210</f>
        <v>-1.7312121589305701E-2</v>
      </c>
      <c r="AV71" s="21">
        <f>EA_raw_policy_shocks!AH210</f>
        <v>-1.23701692759781E-2</v>
      </c>
      <c r="AW71" s="21">
        <f>EA_raw_policy_shocks!AI210</f>
        <v>-6.0296690760063302E-3</v>
      </c>
      <c r="AX71" s="21">
        <f>EA_raw_policy_shocks!AJ210</f>
        <v>-3.3103507272468501E-3</v>
      </c>
      <c r="AY71" s="21">
        <f>EA_raw_policy_shocks!AK210</f>
        <v>8.1503831018284103E-4</v>
      </c>
      <c r="AZ71" s="20">
        <f t="shared" si="14"/>
        <v>7.6529323823368814E-2</v>
      </c>
      <c r="BA71" s="22">
        <f t="shared" si="15"/>
        <v>45473</v>
      </c>
      <c r="BB71" s="20">
        <f t="shared" si="16"/>
        <v>0.1032061013167873</v>
      </c>
      <c r="BC71" s="20" t="e">
        <f>#REF!</f>
        <v>#REF!</v>
      </c>
    </row>
    <row r="72" spans="1:55" ht="15">
      <c r="A72" s="1">
        <v>45565</v>
      </c>
      <c r="B72">
        <v>-1.6511206187250198E-2</v>
      </c>
      <c r="C72">
        <v>0.20000545283323701</v>
      </c>
      <c r="D72">
        <v>0.27161945314600899</v>
      </c>
      <c r="E72">
        <v>0.89021548493493496</v>
      </c>
      <c r="F72">
        <v>-2.58948160020087</v>
      </c>
      <c r="G72">
        <v>-0.74269174429823603</v>
      </c>
      <c r="H72">
        <v>9.9471320406132398E-4</v>
      </c>
      <c r="I72">
        <v>0.43914604106666</v>
      </c>
      <c r="J72">
        <v>-8.6428877729515602E-2</v>
      </c>
      <c r="K72">
        <v>0.57782770160947405</v>
      </c>
      <c r="L72">
        <v>6.2557399907046105E-2</v>
      </c>
      <c r="M72">
        <v>0</v>
      </c>
      <c r="N72">
        <v>0</v>
      </c>
      <c r="O72">
        <v>-0.138526197397808</v>
      </c>
      <c r="P72">
        <v>0</v>
      </c>
      <c r="Q72">
        <v>-2.30042827774673E-2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0.160047474438343</v>
      </c>
      <c r="Z72">
        <v>2.6619596085295499E-2</v>
      </c>
      <c r="AA72">
        <v>5.74533078846199E-2</v>
      </c>
      <c r="AB72">
        <v>3.7950887149951297E-2</v>
      </c>
      <c r="AC72">
        <v>7.7373611264857797E-2</v>
      </c>
      <c r="AD72">
        <v>8.2782217874227806E-2</v>
      </c>
      <c r="AE72">
        <v>1.15415018287917</v>
      </c>
      <c r="AF72">
        <v>0.44209961568675998</v>
      </c>
      <c r="AH72" s="20">
        <f t="shared" si="13"/>
        <v>0.73627470130343364</v>
      </c>
      <c r="AI72" s="20">
        <f t="shared" si="6"/>
        <v>1.5846284597855742E-4</v>
      </c>
      <c r="AJ72" s="20">
        <f t="shared" si="11"/>
        <v>2.6619596085295499E-2</v>
      </c>
      <c r="AK72" s="20">
        <f t="shared" si="11"/>
        <v>5.74533078846199E-2</v>
      </c>
      <c r="AL72" s="20">
        <f t="shared" si="11"/>
        <v>3.7950887149951297E-2</v>
      </c>
      <c r="AM72" s="20">
        <f t="shared" si="11"/>
        <v>7.7373611264857797E-2</v>
      </c>
      <c r="AN72" s="20">
        <f t="shared" si="11"/>
        <v>8.2782217874227806E-2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-1.37971675234157E-2</v>
      </c>
      <c r="BC72" s="20" t="e">
        <f>#REF!</f>
        <v>#REF!</v>
      </c>
    </row>
    <row r="73" spans="1:55" ht="15">
      <c r="A73" s="1">
        <v>45657</v>
      </c>
      <c r="B73">
        <v>-1.4244129334467399E-2</v>
      </c>
      <c r="C73">
        <v>0.18023295106781401</v>
      </c>
      <c r="D73">
        <v>0.26200106361599201</v>
      </c>
      <c r="E73">
        <v>0.80867873209390595</v>
      </c>
      <c r="F73">
        <v>-2.5445139833624699</v>
      </c>
      <c r="G73">
        <v>-0.72518516723265802</v>
      </c>
      <c r="H73">
        <v>2.3888979616495701E-4</v>
      </c>
      <c r="I73">
        <v>0.37405866982404701</v>
      </c>
      <c r="J73">
        <v>-8.4297607340335395E-2</v>
      </c>
      <c r="K73">
        <v>0.50234066358038398</v>
      </c>
      <c r="L73">
        <v>3.6530473772250299E-2</v>
      </c>
      <c r="M73">
        <v>0</v>
      </c>
      <c r="N73">
        <v>0</v>
      </c>
      <c r="O73">
        <v>-0.137019912656725</v>
      </c>
      <c r="P73">
        <v>0</v>
      </c>
      <c r="Q73">
        <v>-1.6438380788861E-2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0.13824194622138899</v>
      </c>
      <c r="Z73">
        <v>2.7515088208628399E-2</v>
      </c>
      <c r="AA73">
        <v>1.6711893183822699E-2</v>
      </c>
      <c r="AB73">
        <v>2.3208694069328399E-2</v>
      </c>
      <c r="AC73">
        <v>4.11659134365739E-2</v>
      </c>
      <c r="AD73">
        <v>5.4039731271063297E-2</v>
      </c>
      <c r="AE73">
        <v>1.1483402955090201</v>
      </c>
      <c r="AF73">
        <v>9.1605824934856805E-2</v>
      </c>
      <c r="AH73" s="20">
        <f t="shared" si="13"/>
        <v>0.6392001903395591</v>
      </c>
      <c r="AI73" s="20">
        <f t="shared" ref="AI73:AI132" si="17">Y73/1010</f>
        <v>1.3687321408058315E-4</v>
      </c>
      <c r="AJ73" s="20">
        <f t="shared" si="11"/>
        <v>2.7515088208628399E-2</v>
      </c>
      <c r="AK73" s="20">
        <f t="shared" si="11"/>
        <v>1.6711893183822699E-2</v>
      </c>
      <c r="AL73" s="20">
        <f t="shared" si="11"/>
        <v>2.3208694069328399E-2</v>
      </c>
      <c r="AM73" s="20">
        <f t="shared" si="11"/>
        <v>4.11659134365739E-2</v>
      </c>
      <c r="AN73" s="20">
        <f t="shared" si="11"/>
        <v>5.4039731271063297E-2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-1.37971675234157E-2</v>
      </c>
      <c r="BC73" s="20" t="e">
        <f>#REF!</f>
        <v>#REF!</v>
      </c>
    </row>
    <row r="74" spans="1:55" ht="15">
      <c r="A74" s="1">
        <v>45747</v>
      </c>
      <c r="B74">
        <v>-1.2559593540136501E-2</v>
      </c>
      <c r="C74">
        <v>0.16257561899112899</v>
      </c>
      <c r="D74">
        <v>0.25620292453326798</v>
      </c>
      <c r="E74">
        <v>0.729495397730618</v>
      </c>
      <c r="F74">
        <v>-2.5039958876605901</v>
      </c>
      <c r="G74">
        <v>-0.70459378795027605</v>
      </c>
      <c r="H74" s="16">
        <v>3.2599197266274703E-5</v>
      </c>
      <c r="I74">
        <v>0.31859396224457198</v>
      </c>
      <c r="J74">
        <v>-8.1560930224766501E-2</v>
      </c>
      <c r="K74">
        <v>0.42331647632838498</v>
      </c>
      <c r="L74">
        <v>1.3177305122263601E-2</v>
      </c>
      <c r="M74">
        <v>0</v>
      </c>
      <c r="N74">
        <v>0</v>
      </c>
      <c r="O74">
        <v>-0.13429714656668701</v>
      </c>
      <c r="P74">
        <v>0</v>
      </c>
      <c r="Q74">
        <v>-1.3217838486826099E-2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0.115721116631085</v>
      </c>
      <c r="Z74">
        <v>2.4740504625725999E-2</v>
      </c>
      <c r="AA74">
        <v>1.45638691434059E-2</v>
      </c>
      <c r="AB74">
        <v>-8.2193858922088893E-3</v>
      </c>
      <c r="AC74">
        <v>2.21656421091487E-2</v>
      </c>
      <c r="AD74">
        <v>2.1000706944569299E-2</v>
      </c>
      <c r="AE74">
        <v>1.1425840959459601</v>
      </c>
      <c r="AF74">
        <v>-0.21427435077403501</v>
      </c>
      <c r="AH74" s="20">
        <f t="shared" si="13"/>
        <v>0.53788038179315911</v>
      </c>
      <c r="AI74" s="20">
        <f t="shared" si="17"/>
        <v>1.1457536300107426E-4</v>
      </c>
      <c r="AJ74" s="20">
        <f t="shared" si="11"/>
        <v>2.4740504625725999E-2</v>
      </c>
      <c r="AK74" s="20">
        <f t="shared" si="11"/>
        <v>1.45638691434059E-2</v>
      </c>
      <c r="AL74" s="20">
        <f t="shared" si="11"/>
        <v>-8.2193858922088893E-3</v>
      </c>
      <c r="AM74" s="20">
        <f t="shared" si="11"/>
        <v>2.21656421091487E-2</v>
      </c>
      <c r="AN74" s="20">
        <f t="shared" si="11"/>
        <v>2.1000706944569299E-2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-1.37971675234157E-2</v>
      </c>
      <c r="BC74" s="20" t="e">
        <f>#REF!</f>
        <v>#REF!</v>
      </c>
    </row>
    <row r="75" spans="1:55" ht="15">
      <c r="A75" s="1">
        <v>45838</v>
      </c>
      <c r="B75">
        <v>-1.09998780996448E-2</v>
      </c>
      <c r="C75">
        <v>0.146572462306682</v>
      </c>
      <c r="D75">
        <v>0.25193111060062201</v>
      </c>
      <c r="E75">
        <v>0.65560403459476602</v>
      </c>
      <c r="F75">
        <v>-2.4665885775624101</v>
      </c>
      <c r="G75">
        <v>-0.68303601324236696</v>
      </c>
      <c r="H75" s="16">
        <v>-1.9657609003165299E-5</v>
      </c>
      <c r="I75">
        <v>0.27104205577798002</v>
      </c>
      <c r="J75">
        <v>-7.8296699589696303E-2</v>
      </c>
      <c r="K75">
        <v>0.35303961916068</v>
      </c>
      <c r="L75">
        <v>-7.9820561924666602E-3</v>
      </c>
      <c r="M75">
        <v>0</v>
      </c>
      <c r="N75">
        <v>0</v>
      </c>
      <c r="O75">
        <v>-0.131369851082552</v>
      </c>
      <c r="P75">
        <v>0</v>
      </c>
      <c r="Q75">
        <v>-1.22319755714832E-2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9.5856177447194796E-2</v>
      </c>
      <c r="Z75">
        <v>2.12563355026789E-2</v>
      </c>
      <c r="AA75">
        <v>1.24797000872485E-2</v>
      </c>
      <c r="AB75">
        <v>-8.3926621885293592E-3</v>
      </c>
      <c r="AC75">
        <v>-5.5653778632875697E-3</v>
      </c>
      <c r="AD75">
        <v>3.4428907587152301E-3</v>
      </c>
      <c r="AE75">
        <v>1.13688103906602</v>
      </c>
      <c r="AF75">
        <v>-0.45637732369870099</v>
      </c>
      <c r="AH75" s="20">
        <f t="shared" si="13"/>
        <v>0.44793723483340286</v>
      </c>
      <c r="AI75" s="20">
        <f t="shared" si="17"/>
        <v>9.4907106383361191E-5</v>
      </c>
      <c r="AJ75" s="20">
        <f t="shared" si="11"/>
        <v>2.12563355026789E-2</v>
      </c>
      <c r="AK75" s="20">
        <f t="shared" si="11"/>
        <v>1.24797000872485E-2</v>
      </c>
      <c r="AL75" s="20">
        <f t="shared" si="11"/>
        <v>-8.3926621885293592E-3</v>
      </c>
      <c r="AM75" s="20">
        <f t="shared" si="11"/>
        <v>-5.5653778632875697E-3</v>
      </c>
      <c r="AN75" s="20">
        <f t="shared" si="11"/>
        <v>3.4428907587152301E-3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-1.37971675234157E-2</v>
      </c>
      <c r="BC75" s="20" t="e">
        <f>#REF!</f>
        <v>#REF!</v>
      </c>
    </row>
    <row r="76" spans="1:55" ht="15">
      <c r="A76" s="1">
        <v>45930</v>
      </c>
      <c r="B76">
        <v>-9.5565205383687304E-3</v>
      </c>
      <c r="C76">
        <v>0.13198553941445901</v>
      </c>
      <c r="D76">
        <v>0.24829351533156799</v>
      </c>
      <c r="E76">
        <v>0.587759363374598</v>
      </c>
      <c r="F76">
        <v>-2.4315988554568002</v>
      </c>
      <c r="G76">
        <v>-0.66120612413792601</v>
      </c>
      <c r="H76" s="16">
        <v>-3.45208101872558E-5</v>
      </c>
      <c r="I76">
        <v>0.230328697607218</v>
      </c>
      <c r="J76">
        <v>-7.4615662867407298E-2</v>
      </c>
      <c r="K76">
        <v>0.29348452450572099</v>
      </c>
      <c r="L76">
        <v>-2.7055936819207E-2</v>
      </c>
      <c r="M76">
        <v>0</v>
      </c>
      <c r="N76">
        <v>0</v>
      </c>
      <c r="O76">
        <v>-0.12859424912189599</v>
      </c>
      <c r="P76">
        <v>0</v>
      </c>
      <c r="Q76">
        <v>-1.2433075254865899E-2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7.9231381001802298E-2</v>
      </c>
      <c r="Z76">
        <v>1.7980838940954199E-2</v>
      </c>
      <c r="AA76">
        <v>1.06423220866239E-2</v>
      </c>
      <c r="AB76">
        <v>-7.2528139265798904E-3</v>
      </c>
      <c r="AC76">
        <v>-7.5729229307213196E-3</v>
      </c>
      <c r="AD76">
        <v>-1.8027363383946299E-2</v>
      </c>
      <c r="AE76">
        <v>1.13123058534976</v>
      </c>
      <c r="AF76">
        <v>-0.64701127763508104</v>
      </c>
      <c r="AH76" s="20">
        <f t="shared" si="13"/>
        <v>0.37192359169750527</v>
      </c>
      <c r="AI76" s="20">
        <f t="shared" si="17"/>
        <v>7.8446911882972575E-5</v>
      </c>
      <c r="AJ76" s="20">
        <f t="shared" si="11"/>
        <v>1.7980838940954199E-2</v>
      </c>
      <c r="AK76" s="20">
        <f t="shared" si="11"/>
        <v>1.06423220866239E-2</v>
      </c>
      <c r="AL76" s="20">
        <f t="shared" si="11"/>
        <v>-7.2528139265798904E-3</v>
      </c>
      <c r="AM76" s="20">
        <f t="shared" si="11"/>
        <v>-7.5729229307213196E-3</v>
      </c>
      <c r="AN76" s="20">
        <f t="shared" si="11"/>
        <v>-1.8027363383946299E-2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-1.37971675234157E-2</v>
      </c>
      <c r="BC76" s="20" t="e">
        <f>#REF!</f>
        <v>#REF!</v>
      </c>
    </row>
    <row r="77" spans="1:55" ht="15">
      <c r="A77" s="1">
        <v>46022</v>
      </c>
      <c r="B77">
        <v>-8.2666254066741298E-3</v>
      </c>
      <c r="C77">
        <v>0.118667130847187</v>
      </c>
      <c r="D77">
        <v>0.24494463171721201</v>
      </c>
      <c r="E77">
        <v>0.52590913739814005</v>
      </c>
      <c r="F77">
        <v>-2.39860484733715</v>
      </c>
      <c r="G77">
        <v>-0.63932384589438895</v>
      </c>
      <c r="H77" s="16">
        <v>-4.1680397281505803E-5</v>
      </c>
      <c r="I77">
        <v>0.19559479630969401</v>
      </c>
      <c r="J77">
        <v>-7.0629756983643793E-2</v>
      </c>
      <c r="K77">
        <v>0.243808855340374</v>
      </c>
      <c r="L77">
        <v>-4.4081272999358302E-2</v>
      </c>
      <c r="M77">
        <v>0</v>
      </c>
      <c r="N77">
        <v>0</v>
      </c>
      <c r="O77">
        <v>-0.12607225206214301</v>
      </c>
      <c r="P77">
        <v>0</v>
      </c>
      <c r="Q77">
        <v>-1.3150315190242901E-2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6.5603154746738002E-2</v>
      </c>
      <c r="Z77">
        <v>1.5147411407566E-2</v>
      </c>
      <c r="AA77">
        <v>9.0957371949436806E-3</v>
      </c>
      <c r="AB77">
        <v>-5.91403943968314E-3</v>
      </c>
      <c r="AC77">
        <v>-7.00319317033519E-3</v>
      </c>
      <c r="AD77">
        <v>-1.8938523977782701E-2</v>
      </c>
      <c r="AE77">
        <v>1.1256322008238799</v>
      </c>
      <c r="AF77">
        <v>-0.78762329707280299</v>
      </c>
      <c r="AH77" s="20">
        <f t="shared" si="13"/>
        <v>0.30875597853964459</v>
      </c>
      <c r="AI77" s="20">
        <f t="shared" si="17"/>
        <v>6.4953618561126731E-5</v>
      </c>
      <c r="AJ77" s="20">
        <f t="shared" si="11"/>
        <v>1.5147411407566E-2</v>
      </c>
      <c r="AK77" s="20">
        <f t="shared" si="11"/>
        <v>9.0957371949436806E-3</v>
      </c>
      <c r="AL77" s="20">
        <f t="shared" si="11"/>
        <v>-5.91403943968314E-3</v>
      </c>
      <c r="AM77" s="20">
        <f t="shared" si="11"/>
        <v>-7.00319317033519E-3</v>
      </c>
      <c r="AN77" s="20">
        <f t="shared" si="11"/>
        <v>-1.8938523977782701E-2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-1.37971675234157E-2</v>
      </c>
      <c r="BC77" s="20" t="e">
        <f>#REF!</f>
        <v>#REF!</v>
      </c>
    </row>
    <row r="78" spans="1:55" ht="15">
      <c r="A78" s="1">
        <v>46112</v>
      </c>
      <c r="B78">
        <v>-7.14369123193089E-3</v>
      </c>
      <c r="C78">
        <v>0.10650807581971</v>
      </c>
      <c r="D78">
        <v>0.24175146164129299</v>
      </c>
      <c r="E78">
        <v>0.469721182591262</v>
      </c>
      <c r="F78">
        <v>-2.3673080678385299</v>
      </c>
      <c r="G78">
        <v>-0.617455982336652</v>
      </c>
      <c r="H78" s="16">
        <v>-4.72557792853713E-5</v>
      </c>
      <c r="I78">
        <v>0.16607999257200501</v>
      </c>
      <c r="J78">
        <v>-6.6441333264805502E-2</v>
      </c>
      <c r="K78">
        <v>0.20260342832344999</v>
      </c>
      <c r="L78">
        <v>-5.9101572415009698E-2</v>
      </c>
      <c r="M78">
        <v>0</v>
      </c>
      <c r="N78">
        <v>0</v>
      </c>
      <c r="O78">
        <v>-0.123810739115346</v>
      </c>
      <c r="P78">
        <v>0</v>
      </c>
      <c r="Q78">
        <v>-1.4008006657160701E-2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5.4534033175567299E-2</v>
      </c>
      <c r="Z78">
        <v>1.27697023649782E-2</v>
      </c>
      <c r="AA78">
        <v>7.8243662764074205E-3</v>
      </c>
      <c r="AB78">
        <v>-4.6843436983090197E-3</v>
      </c>
      <c r="AC78">
        <v>-5.8134140543408697E-3</v>
      </c>
      <c r="AD78">
        <v>-1.6888938674927099E-2</v>
      </c>
      <c r="AE78">
        <v>1.12008535700394</v>
      </c>
      <c r="AF78">
        <v>-0.900825745297543</v>
      </c>
      <c r="AH78" s="20">
        <f t="shared" si="13"/>
        <v>0.2565921211672616</v>
      </c>
      <c r="AI78" s="20">
        <f t="shared" si="17"/>
        <v>5.3994092253036927E-5</v>
      </c>
      <c r="AJ78" s="20">
        <f t="shared" si="11"/>
        <v>1.27697023649782E-2</v>
      </c>
      <c r="AK78" s="20">
        <f t="shared" si="11"/>
        <v>7.8243662764074205E-3</v>
      </c>
      <c r="AL78" s="20">
        <f t="shared" si="11"/>
        <v>-4.6843436983090197E-3</v>
      </c>
      <c r="AM78" s="20">
        <f t="shared" si="11"/>
        <v>-5.8134140543408697E-3</v>
      </c>
      <c r="AN78" s="20">
        <f t="shared" si="11"/>
        <v>-1.6888938674927099E-2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-1.37971675234157E-2</v>
      </c>
      <c r="BC78" s="20" t="e">
        <f>#REF!</f>
        <v>#REF!</v>
      </c>
    </row>
    <row r="79" spans="1:55" ht="15">
      <c r="A79" s="1">
        <v>46203</v>
      </c>
      <c r="B79">
        <v>-6.1804558485696499E-3</v>
      </c>
      <c r="C79">
        <v>9.5417490137672895E-2</v>
      </c>
      <c r="D79">
        <v>0.23866318025636299</v>
      </c>
      <c r="E79">
        <v>0.41878307077994398</v>
      </c>
      <c r="F79">
        <v>-2.3374740392286801</v>
      </c>
      <c r="G79">
        <v>-0.59562434625773397</v>
      </c>
      <c r="H79" s="16">
        <v>-5.1897691273851801E-5</v>
      </c>
      <c r="I79">
        <v>0.14109488596168299</v>
      </c>
      <c r="J79">
        <v>-6.2140016024559999E-2</v>
      </c>
      <c r="K79">
        <v>0.168508093814104</v>
      </c>
      <c r="L79">
        <v>-7.2181809245674702E-2</v>
      </c>
      <c r="M79">
        <v>0</v>
      </c>
      <c r="N79">
        <v>0</v>
      </c>
      <c r="O79">
        <v>-0.12178411350157201</v>
      </c>
      <c r="P79">
        <v>0</v>
      </c>
      <c r="Q79">
        <v>-1.48115379138236E-2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4.5586671151909897E-2</v>
      </c>
      <c r="Z79">
        <v>1.0798247907471401E-2</v>
      </c>
      <c r="AA79">
        <v>6.7914946445279704E-3</v>
      </c>
      <c r="AB79">
        <v>-3.62795277908787E-3</v>
      </c>
      <c r="AC79">
        <v>-4.5954396539156098E-3</v>
      </c>
      <c r="AD79">
        <v>-1.4292626820642499E-2</v>
      </c>
      <c r="AE79">
        <v>1.1145895308370399</v>
      </c>
      <c r="AF79">
        <v>-0.99253156947472598</v>
      </c>
      <c r="AH79" s="20">
        <f t="shared" si="13"/>
        <v>0.21363889825449481</v>
      </c>
      <c r="AI79" s="20">
        <f t="shared" si="17"/>
        <v>4.5135317972188016E-5</v>
      </c>
      <c r="AJ79" s="20">
        <f t="shared" si="11"/>
        <v>1.0798247907471401E-2</v>
      </c>
      <c r="AK79" s="20">
        <f t="shared" si="11"/>
        <v>6.7914946445279704E-3</v>
      </c>
      <c r="AL79" s="20">
        <f t="shared" si="11"/>
        <v>-3.62795277908787E-3</v>
      </c>
      <c r="AM79" s="20">
        <f t="shared" si="11"/>
        <v>-4.5954396539156098E-3</v>
      </c>
      <c r="AN79" s="20">
        <f t="shared" si="11"/>
        <v>-1.4292626820642499E-2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-1.37971675234157E-2</v>
      </c>
      <c r="BC79" s="20" t="e">
        <f>#REF!</f>
        <v>#REF!</v>
      </c>
    </row>
    <row r="80" spans="1:55" ht="15">
      <c r="A80" s="1">
        <v>46295</v>
      </c>
      <c r="B80">
        <v>-5.35978709246552E-3</v>
      </c>
      <c r="C80">
        <v>8.5314644337459597E-2</v>
      </c>
      <c r="D80">
        <v>0.23566038631108699</v>
      </c>
      <c r="E80">
        <v>0.372675983087429</v>
      </c>
      <c r="F80">
        <v>-2.3089076058795501</v>
      </c>
      <c r="G80">
        <v>-0.57384118774789905</v>
      </c>
      <c r="H80" s="16">
        <v>-5.5398105188918902E-5</v>
      </c>
      <c r="I80">
        <v>0.120016029536445</v>
      </c>
      <c r="J80">
        <v>-5.7802352140513498E-2</v>
      </c>
      <c r="K80">
        <v>0.14034451520365099</v>
      </c>
      <c r="L80">
        <v>-8.3407107532270999E-2</v>
      </c>
      <c r="M80">
        <v>0</v>
      </c>
      <c r="N80">
        <v>0</v>
      </c>
      <c r="O80">
        <v>-0.119958408358613</v>
      </c>
      <c r="P80">
        <v>0</v>
      </c>
      <c r="Q80">
        <v>-1.5468080376870599E-2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3.8375538394305499E-2</v>
      </c>
      <c r="Z80">
        <v>9.1716077757347404E-3</v>
      </c>
      <c r="AA80">
        <v>5.9563800574589801E-3</v>
      </c>
      <c r="AB80">
        <v>-2.74116890434002E-3</v>
      </c>
      <c r="AC80">
        <v>-3.5083953741476799E-3</v>
      </c>
      <c r="AD80">
        <v>-1.1858817385229399E-2</v>
      </c>
      <c r="AE80">
        <v>1.1091442046458799</v>
      </c>
      <c r="AF80">
        <v>-1.0662490195474501</v>
      </c>
      <c r="AH80" s="20">
        <f t="shared" si="13"/>
        <v>0.17833629821401342</v>
      </c>
      <c r="AI80" s="20">
        <f t="shared" si="17"/>
        <v>3.7995582568619306E-5</v>
      </c>
      <c r="AJ80" s="20">
        <f t="shared" si="11"/>
        <v>9.1716077757347404E-3</v>
      </c>
      <c r="AK80" s="20">
        <f t="shared" si="11"/>
        <v>5.9563800574589801E-3</v>
      </c>
      <c r="AL80" s="20">
        <f t="shared" si="11"/>
        <v>-2.74116890434002E-3</v>
      </c>
      <c r="AM80" s="20">
        <f t="shared" si="11"/>
        <v>-3.5083953741476799E-3</v>
      </c>
      <c r="AN80" s="20">
        <f t="shared" si="11"/>
        <v>-1.1858817385229399E-2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-1.37971675234157E-2</v>
      </c>
      <c r="BC80" s="20" t="e">
        <f>#REF!</f>
        <v>#REF!</v>
      </c>
    </row>
    <row r="81" spans="1:55" ht="15">
      <c r="A81" s="1">
        <v>46387</v>
      </c>
      <c r="B81">
        <v>-4.6618960026981304E-3</v>
      </c>
      <c r="C81">
        <v>7.6125577743785505E-2</v>
      </c>
      <c r="D81">
        <v>0.232735407719215</v>
      </c>
      <c r="E81">
        <v>0.33100048068938198</v>
      </c>
      <c r="F81">
        <v>-2.2814418981368099</v>
      </c>
      <c r="G81">
        <v>-0.55212013861065301</v>
      </c>
      <c r="H81" s="16">
        <v>-5.7634933737436198E-5</v>
      </c>
      <c r="I81">
        <v>0.102284852074619</v>
      </c>
      <c r="J81">
        <v>-5.3492476404029099E-2</v>
      </c>
      <c r="K81">
        <v>0.117119170944825</v>
      </c>
      <c r="L81">
        <v>-9.2878212681644506E-2</v>
      </c>
      <c r="M81">
        <v>0</v>
      </c>
      <c r="N81">
        <v>0</v>
      </c>
      <c r="O81">
        <v>-0.118300202698693</v>
      </c>
      <c r="P81">
        <v>0</v>
      </c>
      <c r="Q81">
        <v>-1.5940006054003399E-2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3.2574559927373799E-2</v>
      </c>
      <c r="Z81">
        <v>7.8319701562113795E-3</v>
      </c>
      <c r="AA81">
        <v>5.2811425106899E-3</v>
      </c>
      <c r="AB81">
        <v>-2.0047280245058599E-3</v>
      </c>
      <c r="AC81">
        <v>-2.5803341414700402E-3</v>
      </c>
      <c r="AD81">
        <v>-9.7548848561960205E-3</v>
      </c>
      <c r="AE81">
        <v>1.10374886607289</v>
      </c>
      <c r="AF81">
        <v>-1.12453038470536</v>
      </c>
      <c r="AH81" s="20">
        <f t="shared" si="13"/>
        <v>0.14936798527292508</v>
      </c>
      <c r="AI81" s="20">
        <f t="shared" si="17"/>
        <v>3.2252039532053265E-5</v>
      </c>
      <c r="AJ81" s="20">
        <f t="shared" ref="AJ81:AN112" si="18">Z81</f>
        <v>7.8319701562113795E-3</v>
      </c>
      <c r="AK81" s="20">
        <f t="shared" si="18"/>
        <v>5.2811425106899E-3</v>
      </c>
      <c r="AL81" s="20">
        <f t="shared" si="18"/>
        <v>-2.0047280245058599E-3</v>
      </c>
      <c r="AM81" s="20">
        <f t="shared" si="18"/>
        <v>-2.5803341414700402E-3</v>
      </c>
      <c r="AN81" s="20">
        <f t="shared" si="18"/>
        <v>-9.7548848561960205E-3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-1.37971675234157E-2</v>
      </c>
      <c r="BC81" s="20" t="e">
        <f>#REF!</f>
        <v>#REF!</v>
      </c>
    </row>
    <row r="82" spans="1:55" ht="15">
      <c r="A82" s="1">
        <v>46477</v>
      </c>
      <c r="B82">
        <v>-4.06784269561158E-3</v>
      </c>
      <c r="C82">
        <v>6.7781577306579202E-2</v>
      </c>
      <c r="D82">
        <v>0.229884711697835</v>
      </c>
      <c r="E82">
        <v>0.29338411302625</v>
      </c>
      <c r="F82">
        <v>-2.25493272464348</v>
      </c>
      <c r="G82">
        <v>-0.53047896172931297</v>
      </c>
      <c r="H82" s="16">
        <v>-5.8648101034277798E-5</v>
      </c>
      <c r="I82">
        <v>8.7405885475884695E-2</v>
      </c>
      <c r="J82">
        <v>-4.9263133118806299E-2</v>
      </c>
      <c r="K82">
        <v>9.7998716637171898E-2</v>
      </c>
      <c r="L82">
        <v>-0.100706988615587</v>
      </c>
      <c r="M82">
        <v>0</v>
      </c>
      <c r="N82">
        <v>0</v>
      </c>
      <c r="O82">
        <v>-0.116779596399326</v>
      </c>
      <c r="P82">
        <v>0</v>
      </c>
      <c r="Q82">
        <v>-1.62191997570834E-2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2.7912335644316201E-2</v>
      </c>
      <c r="Z82">
        <v>6.7290752134554904E-3</v>
      </c>
      <c r="AA82">
        <v>4.7330504343799703E-3</v>
      </c>
      <c r="AB82">
        <v>-1.3981236418171899E-3</v>
      </c>
      <c r="AC82">
        <v>-1.8028048922877401E-3</v>
      </c>
      <c r="AD82">
        <v>-7.9858481906172896E-3</v>
      </c>
      <c r="AE82">
        <v>1.0984030080249301</v>
      </c>
      <c r="AF82">
        <v>-1.16946139832408</v>
      </c>
      <c r="AH82" s="20">
        <f t="shared" si="13"/>
        <v>0.12563192892504493</v>
      </c>
      <c r="AI82" s="20">
        <f t="shared" si="17"/>
        <v>2.7635975885461585E-5</v>
      </c>
      <c r="AJ82" s="20">
        <f t="shared" si="18"/>
        <v>6.7290752134554904E-3</v>
      </c>
      <c r="AK82" s="20">
        <f t="shared" si="18"/>
        <v>4.7330504343799703E-3</v>
      </c>
      <c r="AL82" s="20">
        <f t="shared" si="18"/>
        <v>-1.3981236418171899E-3</v>
      </c>
      <c r="AM82" s="20">
        <f t="shared" si="18"/>
        <v>-1.8028048922877401E-3</v>
      </c>
      <c r="AN82" s="20">
        <f t="shared" si="18"/>
        <v>-7.9858481906172896E-3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-1.37971675234157E-2</v>
      </c>
      <c r="BC82" s="20" t="e">
        <f>#REF!</f>
        <v>#REF!</v>
      </c>
    </row>
    <row r="83" spans="1:55" ht="15">
      <c r="A83" s="1">
        <v>46568</v>
      </c>
      <c r="B83">
        <v>-3.5608739181966502E-3</v>
      </c>
      <c r="C83">
        <v>6.0218407639238497E-2</v>
      </c>
      <c r="D83">
        <v>0.22710602549266001</v>
      </c>
      <c r="E83">
        <v>0.25948235730324198</v>
      </c>
      <c r="F83">
        <v>-2.22925518081485</v>
      </c>
      <c r="G83">
        <v>-0.508939617686057</v>
      </c>
      <c r="H83" s="16">
        <v>-5.8570591392911398E-5</v>
      </c>
      <c r="I83">
        <v>7.4943666934383202E-2</v>
      </c>
      <c r="J83">
        <v>-4.5156802370848501E-2</v>
      </c>
      <c r="K83">
        <v>8.2284144268132894E-2</v>
      </c>
      <c r="L83">
        <v>-0.107012557937814</v>
      </c>
      <c r="M83">
        <v>0</v>
      </c>
      <c r="N83">
        <v>0</v>
      </c>
      <c r="O83">
        <v>-0.115370906213182</v>
      </c>
      <c r="P83">
        <v>0</v>
      </c>
      <c r="Q83">
        <v>-1.6313175264802499E-2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2.4164723985353201E-2</v>
      </c>
      <c r="Z83">
        <v>5.8204699094984696E-3</v>
      </c>
      <c r="AA83">
        <v>4.2848546375039397E-3</v>
      </c>
      <c r="AB83">
        <v>-9.0286377760058403E-4</v>
      </c>
      <c r="AC83">
        <v>-1.1591412875040399E-3</v>
      </c>
      <c r="AD83">
        <v>-6.5144242231373103E-3</v>
      </c>
      <c r="AE83">
        <v>1.093106128619</v>
      </c>
      <c r="AF83">
        <v>-1.2028333352962901</v>
      </c>
      <c r="AH83" s="20">
        <f t="shared" si="13"/>
        <v>0.10620722101363256</v>
      </c>
      <c r="AI83" s="20">
        <f t="shared" si="17"/>
        <v>2.3925469292428911E-5</v>
      </c>
      <c r="AJ83" s="20">
        <f t="shared" si="18"/>
        <v>5.8204699094984696E-3</v>
      </c>
      <c r="AK83" s="20">
        <f t="shared" si="18"/>
        <v>4.2848546375039397E-3</v>
      </c>
      <c r="AL83" s="20">
        <f t="shared" si="18"/>
        <v>-9.0286377760058403E-4</v>
      </c>
      <c r="AM83" s="20">
        <f t="shared" si="18"/>
        <v>-1.1591412875040399E-3</v>
      </c>
      <c r="AN83" s="20">
        <f t="shared" si="18"/>
        <v>-6.5144242231373103E-3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-1.37971675234157E-2</v>
      </c>
      <c r="BC83" s="20" t="e">
        <f>#REF!</f>
        <v>#REF!</v>
      </c>
    </row>
    <row r="84" spans="1:55" ht="15">
      <c r="A84" s="1">
        <v>46660</v>
      </c>
      <c r="B84">
        <v>-3.12671512024077E-3</v>
      </c>
      <c r="C84">
        <v>5.3375857381695799E-2</v>
      </c>
      <c r="D84">
        <v>0.22439728489159799</v>
      </c>
      <c r="E84">
        <v>0.228977274129432</v>
      </c>
      <c r="F84">
        <v>-2.2043012158567299</v>
      </c>
      <c r="G84">
        <v>-0.48752751020665103</v>
      </c>
      <c r="H84" s="16">
        <v>-5.75694745788106E-5</v>
      </c>
      <c r="I84">
        <v>6.4518631688400094E-2</v>
      </c>
      <c r="J84">
        <v>-4.1206830346521499E-2</v>
      </c>
      <c r="K84">
        <v>6.9388938299581704E-2</v>
      </c>
      <c r="L84">
        <v>-0.11191808938346701</v>
      </c>
      <c r="M84">
        <v>0</v>
      </c>
      <c r="N84">
        <v>0</v>
      </c>
      <c r="O84">
        <v>-0.114052524358083</v>
      </c>
      <c r="P84">
        <v>0</v>
      </c>
      <c r="Q84">
        <v>-1.6237538708836499E-2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2.1147599941395E-2</v>
      </c>
      <c r="Z84">
        <v>5.0707292273421897E-3</v>
      </c>
      <c r="AA84">
        <v>3.9143649694335101E-3</v>
      </c>
      <c r="AB84">
        <v>-5.0281447331494602E-4</v>
      </c>
      <c r="AC84">
        <v>-6.3227793993997903E-4</v>
      </c>
      <c r="AD84">
        <v>-5.2970831826700798E-3</v>
      </c>
      <c r="AE84">
        <v>1.0878577311280699</v>
      </c>
      <c r="AF84">
        <v>-1.22621175739389</v>
      </c>
      <c r="AH84" s="20">
        <f t="shared" si="13"/>
        <v>9.0325062241562767E-2</v>
      </c>
      <c r="AI84" s="20">
        <f t="shared" si="17"/>
        <v>2.0938217763757427E-5</v>
      </c>
      <c r="AJ84" s="20">
        <f t="shared" si="18"/>
        <v>5.0707292273421897E-3</v>
      </c>
      <c r="AK84" s="20">
        <f t="shared" si="18"/>
        <v>3.9143649694335101E-3</v>
      </c>
      <c r="AL84" s="20">
        <f t="shared" si="18"/>
        <v>-5.0281447331494602E-4</v>
      </c>
      <c r="AM84" s="20">
        <f t="shared" si="18"/>
        <v>-6.3227793993997903E-4</v>
      </c>
      <c r="AN84" s="20">
        <f t="shared" si="18"/>
        <v>-5.2970831826700798E-3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-1.37971675234157E-2</v>
      </c>
      <c r="BC84" s="20" t="e">
        <f>#REF!</f>
        <v>#REF!</v>
      </c>
    </row>
    <row r="85" spans="1:55" ht="15">
      <c r="A85" s="1">
        <v>46752</v>
      </c>
      <c r="B85">
        <v>-2.7534257979707098E-3</v>
      </c>
      <c r="C85">
        <v>4.7197429412389198E-2</v>
      </c>
      <c r="D85">
        <v>0.22175628734622199</v>
      </c>
      <c r="E85">
        <v>0.20157552650187699</v>
      </c>
      <c r="F85">
        <v>-2.1799776631994199</v>
      </c>
      <c r="G85">
        <v>-0.46627053791390499</v>
      </c>
      <c r="H85" s="16">
        <v>-5.5813495773848599E-5</v>
      </c>
      <c r="I85">
        <v>5.5802421312426603E-2</v>
      </c>
      <c r="J85">
        <v>-3.7438520411922097E-2</v>
      </c>
      <c r="K85">
        <v>5.8821239184172799E-2</v>
      </c>
      <c r="L85">
        <v>-0.11554813807992501</v>
      </c>
      <c r="M85">
        <v>0</v>
      </c>
      <c r="N85">
        <v>0</v>
      </c>
      <c r="O85">
        <v>-0.112806501724191</v>
      </c>
      <c r="P85">
        <v>0</v>
      </c>
      <c r="Q85">
        <v>-1.6011813878361501E-2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1.8710459063368899E-2</v>
      </c>
      <c r="Z85">
        <v>4.4504803345087E-3</v>
      </c>
      <c r="AA85">
        <v>3.60378670679277E-3</v>
      </c>
      <c r="AB85">
        <v>-1.8393179845097799E-4</v>
      </c>
      <c r="AC85">
        <v>-2.06576359342128E-4</v>
      </c>
      <c r="AD85">
        <v>-4.2937795056876404E-3</v>
      </c>
      <c r="AE85">
        <v>1.08265732392793</v>
      </c>
      <c r="AF85">
        <v>-1.2409717483750999</v>
      </c>
      <c r="AH85" s="20">
        <f t="shared" si="13"/>
        <v>7.7344593656908003E-2</v>
      </c>
      <c r="AI85" s="20">
        <f t="shared" si="17"/>
        <v>1.8525206993434552E-5</v>
      </c>
      <c r="AJ85" s="20">
        <f t="shared" si="18"/>
        <v>4.4504803345087E-3</v>
      </c>
      <c r="AK85" s="20">
        <f t="shared" si="18"/>
        <v>3.60378670679277E-3</v>
      </c>
      <c r="AL85" s="20">
        <f t="shared" si="18"/>
        <v>-1.8393179845097799E-4</v>
      </c>
      <c r="AM85" s="20">
        <f t="shared" si="18"/>
        <v>-2.06576359342128E-4</v>
      </c>
      <c r="AN85" s="20">
        <f t="shared" si="18"/>
        <v>-4.2937795056876404E-3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-1.37971675234157E-2</v>
      </c>
      <c r="BC85" s="20" t="e">
        <f>#REF!</f>
        <v>#REF!</v>
      </c>
    </row>
    <row r="86" spans="1:55" ht="15">
      <c r="A86" s="1">
        <v>46843</v>
      </c>
      <c r="B86">
        <v>-2.43110704095751E-3</v>
      </c>
      <c r="C86">
        <v>4.1630104212661397E-2</v>
      </c>
      <c r="D86">
        <v>0.21918061244881601</v>
      </c>
      <c r="E86">
        <v>0.177006358423837</v>
      </c>
      <c r="F86">
        <v>-2.1562045365953701</v>
      </c>
      <c r="G86">
        <v>-0.44519816291044001</v>
      </c>
      <c r="H86" s="16">
        <v>-5.3458618742338102E-5</v>
      </c>
      <c r="I86">
        <v>4.8512950933201703E-2</v>
      </c>
      <c r="J86">
        <v>-3.38701646425816E-2</v>
      </c>
      <c r="K86">
        <v>5.01691649283868E-2</v>
      </c>
      <c r="L86">
        <v>-0.11802645379509</v>
      </c>
      <c r="M86">
        <v>0</v>
      </c>
      <c r="N86">
        <v>0</v>
      </c>
      <c r="O86">
        <v>-0.11161807068018199</v>
      </c>
      <c r="P86">
        <v>0</v>
      </c>
      <c r="Q86">
        <v>-1.5657060216491301E-2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1.6730927584494501E-2</v>
      </c>
      <c r="Z86">
        <v>3.9354769642184397E-3</v>
      </c>
      <c r="AA86">
        <v>3.33902970062934E-3</v>
      </c>
      <c r="AB86" s="16">
        <v>6.6045947034639696E-5</v>
      </c>
      <c r="AC86">
        <v>1.3194687712447001E-4</v>
      </c>
      <c r="AD86">
        <v>-3.46984936006641E-3</v>
      </c>
      <c r="AE86">
        <v>1.0775044204439801</v>
      </c>
      <c r="AF86">
        <v>-1.2483218253953501</v>
      </c>
      <c r="AH86" s="20">
        <f t="shared" si="13"/>
        <v>6.6732783237036353E-2</v>
      </c>
      <c r="AI86" s="20">
        <f t="shared" si="17"/>
        <v>1.6565274836133169E-5</v>
      </c>
      <c r="AJ86" s="20">
        <f t="shared" si="18"/>
        <v>3.9354769642184397E-3</v>
      </c>
      <c r="AK86" s="20">
        <f t="shared" si="18"/>
        <v>3.33902970062934E-3</v>
      </c>
      <c r="AL86" s="20">
        <f t="shared" si="18"/>
        <v>6.6045947034639696E-5</v>
      </c>
      <c r="AM86" s="20">
        <f t="shared" si="18"/>
        <v>1.3194687712447001E-4</v>
      </c>
      <c r="AN86" s="20">
        <f t="shared" si="18"/>
        <v>-3.46984936006641E-3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-1.37971675234157E-2</v>
      </c>
      <c r="BC86" s="20" t="e">
        <f>#REF!</f>
        <v>#REF!</v>
      </c>
    </row>
    <row r="87" spans="1:55" ht="15">
      <c r="A87" s="1">
        <v>46934</v>
      </c>
      <c r="B87">
        <v>-2.1515858036607102E-3</v>
      </c>
      <c r="C87">
        <v>3.6624145493427303E-2</v>
      </c>
      <c r="D87">
        <v>0.21666763978734299</v>
      </c>
      <c r="E87">
        <v>0.155019729118093</v>
      </c>
      <c r="F87">
        <v>-2.13291351014509</v>
      </c>
      <c r="G87">
        <v>-0.42434056526826802</v>
      </c>
      <c r="H87" s="16">
        <v>-5.0642999366885403E-5</v>
      </c>
      <c r="I87">
        <v>4.2409479074444201E-2</v>
      </c>
      <c r="J87">
        <v>-3.0514005634991102E-2</v>
      </c>
      <c r="K87">
        <v>4.3088551514784801E-2</v>
      </c>
      <c r="L87">
        <v>-0.119474192781046</v>
      </c>
      <c r="M87">
        <v>0</v>
      </c>
      <c r="N87">
        <v>0</v>
      </c>
      <c r="O87">
        <v>-0.110475186244732</v>
      </c>
      <c r="P87">
        <v>0</v>
      </c>
      <c r="Q87">
        <v>-1.51944698123949E-2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1.5110088480713499E-2</v>
      </c>
      <c r="Z87">
        <v>3.5057842113111501E-3</v>
      </c>
      <c r="AA87">
        <v>3.1090711043130401E-3</v>
      </c>
      <c r="AB87">
        <v>2.5784410212929799E-4</v>
      </c>
      <c r="AC87">
        <v>3.9574219718629201E-4</v>
      </c>
      <c r="AD87">
        <v>-2.7957946744351998E-3</v>
      </c>
      <c r="AE87">
        <v>1.0723985390993001</v>
      </c>
      <c r="AF87">
        <v>-1.2493233391808201</v>
      </c>
      <c r="AH87" s="20">
        <f t="shared" si="13"/>
        <v>5.8047539110691167E-2</v>
      </c>
      <c r="AI87" s="20">
        <f t="shared" si="17"/>
        <v>1.4960483644270792E-5</v>
      </c>
      <c r="AJ87" s="20">
        <f t="shared" si="18"/>
        <v>3.5057842113111501E-3</v>
      </c>
      <c r="AK87" s="20">
        <f t="shared" si="18"/>
        <v>3.1090711043130401E-3</v>
      </c>
      <c r="AL87" s="20">
        <f t="shared" si="18"/>
        <v>2.5784410212929799E-4</v>
      </c>
      <c r="AM87" s="20">
        <f t="shared" si="18"/>
        <v>3.9574219718629201E-4</v>
      </c>
      <c r="AN87" s="20">
        <f t="shared" si="18"/>
        <v>-2.7957946744351998E-3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-1.37971675234157E-2</v>
      </c>
      <c r="BC87" s="20" t="e">
        <f>#REF!</f>
        <v>#REF!</v>
      </c>
    </row>
    <row r="88" spans="1:55" ht="15">
      <c r="A88" s="1">
        <v>47026</v>
      </c>
      <c r="B88">
        <v>-1.9081237436095299E-3</v>
      </c>
      <c r="C88">
        <v>3.2132933076109503E-2</v>
      </c>
      <c r="D88">
        <v>0.21421459833464401</v>
      </c>
      <c r="E88">
        <v>0.135384649131611</v>
      </c>
      <c r="F88">
        <v>-2.1100465458358602</v>
      </c>
      <c r="G88">
        <v>-0.40372790381982498</v>
      </c>
      <c r="H88" s="16">
        <v>-4.7486312491690997E-5</v>
      </c>
      <c r="I88">
        <v>3.7287843202851799E-2</v>
      </c>
      <c r="J88">
        <v>-2.7377123591256901E-2</v>
      </c>
      <c r="K88">
        <v>3.7292593260444699E-2</v>
      </c>
      <c r="L88">
        <v>-0.120008482861804</v>
      </c>
      <c r="M88">
        <v>0</v>
      </c>
      <c r="N88">
        <v>0</v>
      </c>
      <c r="O88">
        <v>-0.10936811141472801</v>
      </c>
      <c r="P88">
        <v>0</v>
      </c>
      <c r="Q88">
        <v>-1.4644519927728E-2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1.3768512364938401E-2</v>
      </c>
      <c r="Z88">
        <v>3.1450777597308299E-3</v>
      </c>
      <c r="AA88">
        <v>2.90539672836157E-3</v>
      </c>
      <c r="AB88">
        <v>4.00841081651276E-4</v>
      </c>
      <c r="AC88">
        <v>5.9588507523563304E-4</v>
      </c>
      <c r="AD88">
        <v>-2.2466254729312102E-3</v>
      </c>
      <c r="AE88">
        <v>1.0673392032627</v>
      </c>
      <c r="AF88">
        <v>-1.2449073897018399</v>
      </c>
      <c r="AH88" s="20">
        <f t="shared" si="13"/>
        <v>5.0923420501733721E-2</v>
      </c>
      <c r="AI88" s="20">
        <f t="shared" si="17"/>
        <v>1.363219046033505E-5</v>
      </c>
      <c r="AJ88" s="20">
        <f t="shared" si="18"/>
        <v>3.1450777597308299E-3</v>
      </c>
      <c r="AK88" s="20">
        <f t="shared" si="18"/>
        <v>2.90539672836157E-3</v>
      </c>
      <c r="AL88" s="20">
        <f t="shared" si="18"/>
        <v>4.00841081651276E-4</v>
      </c>
      <c r="AM88" s="20">
        <f t="shared" si="18"/>
        <v>5.9588507523563304E-4</v>
      </c>
      <c r="AN88" s="20">
        <f t="shared" si="18"/>
        <v>-2.2466254729312102E-3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-1.37971675234157E-2</v>
      </c>
      <c r="BC88" s="20" t="e">
        <f>#REF!</f>
        <v>#REF!</v>
      </c>
    </row>
    <row r="89" spans="1:55" ht="15">
      <c r="A89" s="1">
        <v>47118</v>
      </c>
      <c r="B89">
        <v>-1.69516511681539E-3</v>
      </c>
      <c r="C89">
        <v>2.8112814645305101E-2</v>
      </c>
      <c r="D89">
        <v>0.21181862211607699</v>
      </c>
      <c r="E89">
        <v>0.117887711257363</v>
      </c>
      <c r="F89">
        <v>-2.0875546499362798</v>
      </c>
      <c r="G89">
        <v>-0.38338968627414099</v>
      </c>
      <c r="H89" s="16">
        <v>-4.4090869541259403E-5</v>
      </c>
      <c r="I89">
        <v>3.2975964772586998E-2</v>
      </c>
      <c r="J89">
        <v>-2.4462246734884001E-2</v>
      </c>
      <c r="K89">
        <v>3.2543026259561798E-2</v>
      </c>
      <c r="L89">
        <v>-0.119741299509635</v>
      </c>
      <c r="M89">
        <v>0</v>
      </c>
      <c r="N89">
        <v>0</v>
      </c>
      <c r="O89">
        <v>-0.10828905221561901</v>
      </c>
      <c r="P89">
        <v>0</v>
      </c>
      <c r="Q89">
        <v>-1.4026456689928E-2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1.26428922421467E-2</v>
      </c>
      <c r="Z89">
        <v>2.8400466695899899E-3</v>
      </c>
      <c r="AA89">
        <v>2.7215234948287001E-3</v>
      </c>
      <c r="AB89">
        <v>5.0322045673413095E-4</v>
      </c>
      <c r="AC89">
        <v>7.4221093375675105E-4</v>
      </c>
      <c r="AD89">
        <v>-1.8012007342189901E-3</v>
      </c>
      <c r="AE89">
        <v>1.0623259411977799</v>
      </c>
      <c r="AF89">
        <v>-1.2358898740352899</v>
      </c>
      <c r="AH89" s="20">
        <f t="shared" si="13"/>
        <v>4.5059489579287029E-2</v>
      </c>
      <c r="AI89" s="20">
        <f t="shared" si="17"/>
        <v>1.2517715091234356E-5</v>
      </c>
      <c r="AJ89" s="20">
        <f t="shared" si="18"/>
        <v>2.8400466695899899E-3</v>
      </c>
      <c r="AK89" s="20">
        <f t="shared" si="18"/>
        <v>2.7215234948287001E-3</v>
      </c>
      <c r="AL89" s="20">
        <f t="shared" si="18"/>
        <v>5.0322045673413095E-4</v>
      </c>
      <c r="AM89" s="20">
        <f t="shared" si="18"/>
        <v>7.4221093375675105E-4</v>
      </c>
      <c r="AN89" s="20">
        <f t="shared" si="18"/>
        <v>-1.8012007342189901E-3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-1.37971675234157E-2</v>
      </c>
      <c r="BC89" s="20" t="e">
        <f>#REF!</f>
        <v>#REF!</v>
      </c>
    </row>
    <row r="90" spans="1:55" ht="15">
      <c r="A90" s="1">
        <v>47208</v>
      </c>
      <c r="B90">
        <v>-1.5081247349490799E-3</v>
      </c>
      <c r="C90">
        <v>2.4522971008526798E-2</v>
      </c>
      <c r="D90">
        <v>0.209476802737246</v>
      </c>
      <c r="E90">
        <v>0.102331792539379</v>
      </c>
      <c r="F90">
        <v>-2.0653967466018401</v>
      </c>
      <c r="G90">
        <v>-0.36335424503185698</v>
      </c>
      <c r="H90" s="16">
        <v>-4.0543345077698297E-5</v>
      </c>
      <c r="I90">
        <v>2.93296851323138E-2</v>
      </c>
      <c r="J90">
        <v>-2.1768485176108202E-2</v>
      </c>
      <c r="K90">
        <v>2.8642598541635599E-2</v>
      </c>
      <c r="L90">
        <v>-0.118778615392263</v>
      </c>
      <c r="M90">
        <v>0</v>
      </c>
      <c r="N90">
        <v>0</v>
      </c>
      <c r="O90">
        <v>-0.107231840632526</v>
      </c>
      <c r="P90">
        <v>0</v>
      </c>
      <c r="Q90">
        <v>-1.33579872183247E-2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1.16831956618363E-2</v>
      </c>
      <c r="Z90">
        <v>2.57988633879066E-3</v>
      </c>
      <c r="AA90">
        <v>2.5525969991327898E-3</v>
      </c>
      <c r="AB90">
        <v>5.7209956023107102E-4</v>
      </c>
      <c r="AC90">
        <v>8.4342699001571804E-4</v>
      </c>
      <c r="AD90">
        <v>-1.441657131306E-3</v>
      </c>
      <c r="AE90">
        <v>1.05735828601211</v>
      </c>
      <c r="AF90">
        <v>-1.2229849037429401</v>
      </c>
      <c r="AH90" s="20">
        <f t="shared" si="13"/>
        <v>4.0208962246853532E-2</v>
      </c>
      <c r="AI90" s="20">
        <f t="shared" si="17"/>
        <v>1.1567520457263662E-5</v>
      </c>
      <c r="AJ90" s="20">
        <f t="shared" si="18"/>
        <v>2.57988633879066E-3</v>
      </c>
      <c r="AK90" s="20">
        <f t="shared" si="18"/>
        <v>2.5525969991327898E-3</v>
      </c>
      <c r="AL90" s="20">
        <f t="shared" si="18"/>
        <v>5.7209956023107102E-4</v>
      </c>
      <c r="AM90" s="20">
        <f t="shared" si="18"/>
        <v>8.4342699001571804E-4</v>
      </c>
      <c r="AN90" s="20">
        <f t="shared" si="18"/>
        <v>-1.441657131306E-3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-1.37971675234157E-2</v>
      </c>
      <c r="BC90" s="20" t="e">
        <f>#REF!</f>
        <v>#REF!</v>
      </c>
    </row>
    <row r="91" spans="1:55" ht="15">
      <c r="A91" s="1">
        <v>47299</v>
      </c>
      <c r="B91">
        <v>-1.34321213977415E-3</v>
      </c>
      <c r="C91">
        <v>2.1325291081674701E-2</v>
      </c>
      <c r="D91">
        <v>0.207186235545328</v>
      </c>
      <c r="E91">
        <v>8.8534900689479598E-2</v>
      </c>
      <c r="F91">
        <v>-2.0435386598680401</v>
      </c>
      <c r="G91">
        <v>-0.34364831224513898</v>
      </c>
      <c r="H91" s="16">
        <v>-3.6916604292738303E-5</v>
      </c>
      <c r="I91">
        <v>2.6228963541588799E-2</v>
      </c>
      <c r="J91">
        <v>-1.9291989828601499E-2</v>
      </c>
      <c r="K91">
        <v>2.54286314169179E-2</v>
      </c>
      <c r="L91">
        <v>-0.117219789051674</v>
      </c>
      <c r="M91">
        <v>0</v>
      </c>
      <c r="N91">
        <v>0</v>
      </c>
      <c r="O91">
        <v>-0.106191661147542</v>
      </c>
      <c r="P91">
        <v>0</v>
      </c>
      <c r="Q91">
        <v>-1.26551098927523E-2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1.08502606802064E-2</v>
      </c>
      <c r="Z91">
        <v>2.3558690942018798E-3</v>
      </c>
      <c r="AA91">
        <v>2.3950555738356401E-3</v>
      </c>
      <c r="AB91">
        <v>6.1364257006831999E-4</v>
      </c>
      <c r="AC91">
        <v>9.0720931962812797E-4</v>
      </c>
      <c r="AD91">
        <v>-1.15292671517543E-3</v>
      </c>
      <c r="AE91">
        <v>1.0524357756072</v>
      </c>
      <c r="AF91">
        <v>-1.2068167423728</v>
      </c>
      <c r="AH91" s="20">
        <f t="shared" si="13"/>
        <v>3.6170389490322238E-2</v>
      </c>
      <c r="AI91" s="20">
        <f t="shared" si="17"/>
        <v>1.0742832356640001E-5</v>
      </c>
      <c r="AJ91" s="20">
        <f t="shared" si="18"/>
        <v>2.3558690942018798E-3</v>
      </c>
      <c r="AK91" s="20">
        <f t="shared" si="18"/>
        <v>2.3950555738356401E-3</v>
      </c>
      <c r="AL91" s="20">
        <f t="shared" si="18"/>
        <v>6.1364257006831999E-4</v>
      </c>
      <c r="AM91" s="20">
        <f t="shared" si="18"/>
        <v>9.0720931962812797E-4</v>
      </c>
      <c r="AN91" s="20">
        <f t="shared" si="18"/>
        <v>-1.15292671517543E-3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-1.37971675234157E-2</v>
      </c>
      <c r="BC91" s="20" t="e">
        <f>#REF!</f>
        <v>#REF!</v>
      </c>
    </row>
    <row r="92" spans="1:55" ht="15">
      <c r="A92" s="1">
        <v>47391</v>
      </c>
      <c r="B92">
        <v>-1.19728687103177E-3</v>
      </c>
      <c r="C92">
        <v>1.8484253802544402E-2</v>
      </c>
      <c r="D92">
        <v>0.20494405862321899</v>
      </c>
      <c r="E92">
        <v>7.6329140173584803E-2</v>
      </c>
      <c r="F92">
        <v>-2.02195219639867</v>
      </c>
      <c r="G92">
        <v>-0.32429668634026398</v>
      </c>
      <c r="H92" s="16">
        <v>-3.3271430892290199E-5</v>
      </c>
      <c r="I92">
        <v>2.3574447341486601E-2</v>
      </c>
      <c r="J92">
        <v>-1.70265390727453E-2</v>
      </c>
      <c r="K92">
        <v>2.2767515029390999E-2</v>
      </c>
      <c r="L92">
        <v>-0.11515716093313499</v>
      </c>
      <c r="M92">
        <v>0</v>
      </c>
      <c r="N92">
        <v>0</v>
      </c>
      <c r="O92">
        <v>-0.105164816070956</v>
      </c>
      <c r="P92">
        <v>0</v>
      </c>
      <c r="Q92">
        <v>-1.1932040106310301E-2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1.0113772633420301E-2</v>
      </c>
      <c r="Z92">
        <v>2.1609813907589501E-3</v>
      </c>
      <c r="AA92">
        <v>2.2463519767694801E-3</v>
      </c>
      <c r="AB92">
        <v>6.3316225700167997E-4</v>
      </c>
      <c r="AC92">
        <v>9.4029112965900098E-4</v>
      </c>
      <c r="AD92">
        <v>-9.2232860941178702E-4</v>
      </c>
      <c r="AE92">
        <v>1.0475579526289001</v>
      </c>
      <c r="AF92">
        <v>-1.1879303988466099</v>
      </c>
      <c r="AH92" s="20">
        <f t="shared" si="13"/>
        <v>3.2780149936477099E-2</v>
      </c>
      <c r="AI92" s="20">
        <f t="shared" si="17"/>
        <v>1.0013636270713168E-5</v>
      </c>
      <c r="AJ92" s="20">
        <f t="shared" si="18"/>
        <v>2.1609813907589501E-3</v>
      </c>
      <c r="AK92" s="20">
        <f t="shared" si="18"/>
        <v>2.2463519767694801E-3</v>
      </c>
      <c r="AL92" s="20">
        <f t="shared" si="18"/>
        <v>6.3316225700167997E-4</v>
      </c>
      <c r="AM92" s="20">
        <f t="shared" si="18"/>
        <v>9.4029112965900098E-4</v>
      </c>
      <c r="AN92" s="20">
        <f t="shared" si="18"/>
        <v>-9.2232860941178702E-4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-1.37971675234157E-2</v>
      </c>
      <c r="BC92" s="20" t="e">
        <f>#REF!</f>
        <v>#REF!</v>
      </c>
    </row>
    <row r="93" spans="1:55" ht="15">
      <c r="A93" s="1">
        <v>47483</v>
      </c>
      <c r="B93">
        <v>-1.0677398015635901E-3</v>
      </c>
      <c r="C93">
        <v>1.5966814879739801E-2</v>
      </c>
      <c r="D93">
        <v>0.20274748476443999</v>
      </c>
      <c r="E93">
        <v>6.5559776629030606E-2</v>
      </c>
      <c r="F93">
        <v>-2.0006143219185701</v>
      </c>
      <c r="G93">
        <v>-0.30532198158510598</v>
      </c>
      <c r="H93" s="16">
        <v>-2.9658088452319399E-5</v>
      </c>
      <c r="I93">
        <v>2.1284409623433202E-2</v>
      </c>
      <c r="J93">
        <v>-1.49640566596473E-2</v>
      </c>
      <c r="K93">
        <v>2.0550007564761798E-2</v>
      </c>
      <c r="L93">
        <v>-0.112675827338877</v>
      </c>
      <c r="M93">
        <v>0</v>
      </c>
      <c r="N93">
        <v>0</v>
      </c>
      <c r="O93">
        <v>-0.10414852501022701</v>
      </c>
      <c r="P93">
        <v>0</v>
      </c>
      <c r="Q93">
        <v>-1.1201203882500101E-2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9.4505674504939494E-3</v>
      </c>
      <c r="Z93">
        <v>1.98961808788155E-3</v>
      </c>
      <c r="AA93">
        <v>2.10472442772845E-3</v>
      </c>
      <c r="AB93">
        <v>6.3521257047639997E-4</v>
      </c>
      <c r="AC93">
        <v>9.4854536798632302E-4</v>
      </c>
      <c r="AD93">
        <v>-7.3922075252830395E-4</v>
      </c>
      <c r="AE93">
        <v>1.0427243644184001</v>
      </c>
      <c r="AF93">
        <v>-1.1668010092529999</v>
      </c>
      <c r="AH93" s="20">
        <f t="shared" si="13"/>
        <v>2.990606934075081E-2</v>
      </c>
      <c r="AI93" s="20">
        <f t="shared" si="17"/>
        <v>9.3569974757365839E-6</v>
      </c>
      <c r="AJ93" s="20">
        <f t="shared" si="18"/>
        <v>1.98961808788155E-3</v>
      </c>
      <c r="AK93" s="20">
        <f t="shared" si="18"/>
        <v>2.10472442772845E-3</v>
      </c>
      <c r="AL93" s="20">
        <f t="shared" si="18"/>
        <v>6.3521257047639997E-4</v>
      </c>
      <c r="AM93" s="20">
        <f t="shared" si="18"/>
        <v>9.4854536798632302E-4</v>
      </c>
      <c r="AN93" s="20">
        <f t="shared" si="18"/>
        <v>-7.3922075252830395E-4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-1.37971675234157E-2</v>
      </c>
      <c r="BC93" s="20" t="e">
        <f>#REF!</f>
        <v>#REF!</v>
      </c>
    </row>
    <row r="94" spans="1:55" ht="15">
      <c r="A94" s="1">
        <v>47573</v>
      </c>
      <c r="B94">
        <v>-9.5239607390251095E-4</v>
      </c>
      <c r="C94">
        <v>1.37422968355475E-2</v>
      </c>
      <c r="D94">
        <v>0.20059382694094199</v>
      </c>
      <c r="E94">
        <v>5.6084381871909603E-2</v>
      </c>
      <c r="F94">
        <v>-1.9795064245871701</v>
      </c>
      <c r="G94">
        <v>-0.286744452040677</v>
      </c>
      <c r="H94" s="16">
        <v>-2.6117703677583299E-5</v>
      </c>
      <c r="I94">
        <v>1.9292039818661001E-2</v>
      </c>
      <c r="J94">
        <v>-1.3095064913929901E-2</v>
      </c>
      <c r="K94">
        <v>1.8687227217959099E-2</v>
      </c>
      <c r="L94">
        <v>-0.10985356519193799</v>
      </c>
      <c r="M94">
        <v>0</v>
      </c>
      <c r="N94">
        <v>0</v>
      </c>
      <c r="O94">
        <v>-0.103140754205524</v>
      </c>
      <c r="P94">
        <v>0</v>
      </c>
      <c r="Q94">
        <v>-1.04732803050881E-2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8.84321456286127E-3</v>
      </c>
      <c r="Z94">
        <v>1.8373255818475299E-3</v>
      </c>
      <c r="AA94">
        <v>1.9690095925613102E-3</v>
      </c>
      <c r="AB94">
        <v>6.2367324734499002E-4</v>
      </c>
      <c r="AC94">
        <v>9.3706299311485696E-4</v>
      </c>
      <c r="AD94">
        <v>-5.9470109360186204E-4</v>
      </c>
      <c r="AE94">
        <v>1.03793456296377</v>
      </c>
      <c r="AF94">
        <v>-1.1438421344888501</v>
      </c>
      <c r="AH94" s="20">
        <f t="shared" si="13"/>
        <v>2.7442009635191757E-2</v>
      </c>
      <c r="AI94" s="20">
        <f t="shared" si="17"/>
        <v>8.7556579830309604E-6</v>
      </c>
      <c r="AJ94" s="20">
        <f t="shared" si="18"/>
        <v>1.8373255818475299E-3</v>
      </c>
      <c r="AK94" s="20">
        <f t="shared" si="18"/>
        <v>1.9690095925613102E-3</v>
      </c>
      <c r="AL94" s="20">
        <f t="shared" si="18"/>
        <v>6.2367324734499002E-4</v>
      </c>
      <c r="AM94" s="20">
        <f t="shared" si="18"/>
        <v>9.3706299311485696E-4</v>
      </c>
      <c r="AN94" s="20">
        <f t="shared" si="18"/>
        <v>-5.9470109360186204E-4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-1.37971675234157E-2</v>
      </c>
      <c r="BC94" s="20" t="e">
        <f>#REF!</f>
        <v>#REF!</v>
      </c>
    </row>
    <row r="95" spans="1:55" ht="15">
      <c r="A95" s="1">
        <v>47664</v>
      </c>
      <c r="B95">
        <v>-8.4943583166493402E-4</v>
      </c>
      <c r="C95">
        <v>1.1782281248898401E-2</v>
      </c>
      <c r="D95">
        <v>0.19848051790455301</v>
      </c>
      <c r="E95">
        <v>4.7772045083114001E-2</v>
      </c>
      <c r="F95">
        <v>-1.9586136588157399</v>
      </c>
      <c r="G95">
        <v>-0.26858188125394</v>
      </c>
      <c r="H95" s="16">
        <v>-2.26834813672633E-5</v>
      </c>
      <c r="I95">
        <v>1.75430662353145E-2</v>
      </c>
      <c r="J95">
        <v>-1.1409077665213201E-2</v>
      </c>
      <c r="K95">
        <v>1.71072416172822E-2</v>
      </c>
      <c r="L95">
        <v>-0.106760882801086</v>
      </c>
      <c r="M95">
        <v>0</v>
      </c>
      <c r="N95">
        <v>0</v>
      </c>
      <c r="O95">
        <v>-0.102140071897958</v>
      </c>
      <c r="P95">
        <v>0</v>
      </c>
      <c r="Q95">
        <v>-9.7572788890345798E-3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8.2788387274598599E-3</v>
      </c>
      <c r="Z95">
        <v>1.7005866976323399E-3</v>
      </c>
      <c r="AA95">
        <v>1.83849102228648E-3</v>
      </c>
      <c r="AB95">
        <v>6.0182716586253495E-4</v>
      </c>
      <c r="AC95">
        <v>9.10227316007827E-4</v>
      </c>
      <c r="AD95">
        <v>-4.8135034400182401E-4</v>
      </c>
      <c r="AE95">
        <v>1.0331881048518401</v>
      </c>
      <c r="AF95">
        <v>-1.11941309310964</v>
      </c>
      <c r="AH95" s="20">
        <f t="shared" si="13"/>
        <v>2.5303291957467462E-2</v>
      </c>
      <c r="AI95" s="20">
        <f t="shared" si="17"/>
        <v>8.1968700271879795E-6</v>
      </c>
      <c r="AJ95" s="20">
        <f t="shared" si="18"/>
        <v>1.7005866976323399E-3</v>
      </c>
      <c r="AK95" s="20">
        <f t="shared" si="18"/>
        <v>1.83849102228648E-3</v>
      </c>
      <c r="AL95" s="20">
        <f t="shared" si="18"/>
        <v>6.0182716586253495E-4</v>
      </c>
      <c r="AM95" s="20">
        <f t="shared" si="18"/>
        <v>9.10227316007827E-4</v>
      </c>
      <c r="AN95" s="20">
        <f t="shared" si="18"/>
        <v>-4.8135034400182401E-4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-1.37971675234157E-2</v>
      </c>
      <c r="BC95" s="20" t="e">
        <f>#REF!</f>
        <v>#REF!</v>
      </c>
    </row>
    <row r="96" spans="1:55" ht="15">
      <c r="A96" s="1">
        <v>47756</v>
      </c>
      <c r="B96">
        <v>-7.5732956226376598E-4</v>
      </c>
      <c r="C96">
        <v>1.0060502470961699E-2</v>
      </c>
      <c r="D96">
        <v>0.19640512459357301</v>
      </c>
      <c r="E96">
        <v>4.0502638678642303E-2</v>
      </c>
      <c r="F96">
        <v>-1.9379243632596099</v>
      </c>
      <c r="G96">
        <v>-0.25084952925555298</v>
      </c>
      <c r="H96" s="16">
        <v>-1.9381767953354601E-5</v>
      </c>
      <c r="I96">
        <v>1.5993685770783701E-2</v>
      </c>
      <c r="J96">
        <v>-9.8949375527880301E-3</v>
      </c>
      <c r="K96">
        <v>1.5752172305847401E-2</v>
      </c>
      <c r="L96">
        <v>-0.103461174109218</v>
      </c>
      <c r="M96">
        <v>0</v>
      </c>
      <c r="N96">
        <v>0</v>
      </c>
      <c r="O96">
        <v>-0.101145526321817</v>
      </c>
      <c r="P96">
        <v>0</v>
      </c>
      <c r="Q96">
        <v>-9.0606413765204497E-3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7.7481454891190904E-3</v>
      </c>
      <c r="Z96">
        <v>1.5766412104603199E-3</v>
      </c>
      <c r="AA96">
        <v>1.71277740881783E-3</v>
      </c>
      <c r="AB96">
        <v>5.7243095831619004E-4</v>
      </c>
      <c r="AC96">
        <v>8.7178443195937703E-4</v>
      </c>
      <c r="AD96">
        <v>-3.9301019002932198E-4</v>
      </c>
      <c r="AE96">
        <v>1.0284845512206</v>
      </c>
      <c r="AF96">
        <v>-1.0938254388565101</v>
      </c>
      <c r="AH96" s="20">
        <f t="shared" si="13"/>
        <v>2.34228363400753E-2</v>
      </c>
      <c r="AI96" s="20">
        <f t="shared" si="17"/>
        <v>7.6714311773456333E-6</v>
      </c>
      <c r="AJ96" s="20">
        <f t="shared" si="18"/>
        <v>1.5766412104603199E-3</v>
      </c>
      <c r="AK96" s="20">
        <f t="shared" si="18"/>
        <v>1.71277740881783E-3</v>
      </c>
      <c r="AL96" s="20">
        <f t="shared" si="18"/>
        <v>5.7243095831619004E-4</v>
      </c>
      <c r="AM96" s="20">
        <f t="shared" si="18"/>
        <v>8.7178443195937703E-4</v>
      </c>
      <c r="AN96" s="20">
        <f t="shared" si="18"/>
        <v>-3.9301019002932198E-4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-1.37971675234157E-2</v>
      </c>
      <c r="BC96" s="20" t="e">
        <f>#REF!</f>
        <v>#REF!</v>
      </c>
    </row>
    <row r="97" spans="1:55" ht="15">
      <c r="A97" s="1">
        <v>47848</v>
      </c>
      <c r="B97">
        <v>-6.7478541304683698E-4</v>
      </c>
      <c r="C97">
        <v>8.5527423834608398E-3</v>
      </c>
      <c r="D97">
        <v>0.194365358004016</v>
      </c>
      <c r="E97">
        <v>3.4166129851249998E-2</v>
      </c>
      <c r="F97">
        <v>-1.9174295469490701</v>
      </c>
      <c r="G97">
        <v>-0.23356012877348101</v>
      </c>
      <c r="H97" s="16">
        <v>-1.62329817160188E-5</v>
      </c>
      <c r="I97">
        <v>1.4608774123401599E-2</v>
      </c>
      <c r="J97">
        <v>-8.5411024343582508E-3</v>
      </c>
      <c r="K97">
        <v>1.45757428276647E-2</v>
      </c>
      <c r="L97">
        <v>-0.100010956160948</v>
      </c>
      <c r="M97">
        <v>0</v>
      </c>
      <c r="N97">
        <v>0</v>
      </c>
      <c r="O97">
        <v>-0.100156543304023</v>
      </c>
      <c r="P97">
        <v>0</v>
      </c>
      <c r="Q97">
        <v>-8.38935977566963E-3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7.2446197135039598E-3</v>
      </c>
      <c r="Z97">
        <v>1.4633367019083101E-3</v>
      </c>
      <c r="AA97">
        <v>1.591705789771E-3</v>
      </c>
      <c r="AB97">
        <v>5.3777930330450798E-4</v>
      </c>
      <c r="AC97">
        <v>8.24909628912082E-4</v>
      </c>
      <c r="AD97">
        <v>-3.24592057680394E-4</v>
      </c>
      <c r="AE97">
        <v>1.02382346771245</v>
      </c>
      <c r="AF97">
        <v>-1.06734868181022</v>
      </c>
      <c r="AH97" s="20">
        <f t="shared" si="13"/>
        <v>2.174791634403362E-2</v>
      </c>
      <c r="AI97" s="20">
        <f t="shared" si="17"/>
        <v>7.1728908054494653E-6</v>
      </c>
      <c r="AJ97" s="20">
        <f t="shared" si="18"/>
        <v>1.4633367019083101E-3</v>
      </c>
      <c r="AK97" s="20">
        <f t="shared" si="18"/>
        <v>1.591705789771E-3</v>
      </c>
      <c r="AL97" s="20">
        <f t="shared" si="18"/>
        <v>5.3777930330450798E-4</v>
      </c>
      <c r="AM97" s="20">
        <f t="shared" si="18"/>
        <v>8.24909628912082E-4</v>
      </c>
      <c r="AN97" s="20">
        <f t="shared" si="18"/>
        <v>-3.24592057680394E-4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-1.37971675234157E-2</v>
      </c>
      <c r="BC97" s="20" t="e">
        <f>#REF!</f>
        <v>#REF!</v>
      </c>
    </row>
    <row r="98" spans="1:55" ht="15">
      <c r="A98" s="1">
        <v>47938</v>
      </c>
      <c r="B98">
        <v>-6.0070630515222196E-4</v>
      </c>
      <c r="C98">
        <v>7.23672600715083E-3</v>
      </c>
      <c r="D98">
        <v>0.19235907915316899</v>
      </c>
      <c r="E98">
        <v>2.8661930840419101E-2</v>
      </c>
      <c r="F98">
        <v>-1.8971224377689599</v>
      </c>
      <c r="G98">
        <v>-0.216723923021923</v>
      </c>
      <c r="H98" s="16">
        <v>-1.3252426779186099E-5</v>
      </c>
      <c r="I98">
        <v>1.3360349289911E-2</v>
      </c>
      <c r="J98">
        <v>-7.3358856128812704E-3</v>
      </c>
      <c r="K98">
        <v>1.35412083801722E-2</v>
      </c>
      <c r="L98">
        <v>-9.6460171713617399E-2</v>
      </c>
      <c r="M98">
        <v>0</v>
      </c>
      <c r="N98">
        <v>0</v>
      </c>
      <c r="O98">
        <v>-9.9172840807850396E-2</v>
      </c>
      <c r="P98">
        <v>0</v>
      </c>
      <c r="Q98">
        <v>-7.7481041885160496E-3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6.7638707299933001E-3</v>
      </c>
      <c r="Z98">
        <v>1.3590051787390699E-3</v>
      </c>
      <c r="AA98">
        <v>1.47526551829541E-3</v>
      </c>
      <c r="AB98">
        <v>4.9976327833792797E-4</v>
      </c>
      <c r="AC98">
        <v>7.7226964693611299E-4</v>
      </c>
      <c r="AD98">
        <v>-2.7191234102639898E-4</v>
      </c>
      <c r="AE98">
        <v>1.01920442442748</v>
      </c>
      <c r="AF98">
        <v>-1.0402153417359501</v>
      </c>
      <c r="AH98" s="20">
        <f t="shared" si="13"/>
        <v>2.0237440402865566E-2</v>
      </c>
      <c r="AI98" s="20">
        <f t="shared" si="17"/>
        <v>6.6969017128646534E-6</v>
      </c>
      <c r="AJ98" s="20">
        <f t="shared" si="18"/>
        <v>1.3590051787390699E-3</v>
      </c>
      <c r="AK98" s="20">
        <f t="shared" si="18"/>
        <v>1.47526551829541E-3</v>
      </c>
      <c r="AL98" s="20">
        <f t="shared" si="18"/>
        <v>4.9976327833792797E-4</v>
      </c>
      <c r="AM98" s="20">
        <f t="shared" si="18"/>
        <v>7.7226964693611299E-4</v>
      </c>
      <c r="AN98" s="20">
        <f t="shared" si="18"/>
        <v>-2.7191234102639898E-4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-1.37971675234157E-2</v>
      </c>
      <c r="BC98" s="20" t="e">
        <f>#REF!</f>
        <v>#REF!</v>
      </c>
    </row>
    <row r="99" spans="1:55" ht="15">
      <c r="A99" s="1">
        <v>48029</v>
      </c>
      <c r="B99">
        <v>-5.3415505502667996E-4</v>
      </c>
      <c r="C99">
        <v>6.09201795241005E-3</v>
      </c>
      <c r="D99">
        <v>0.19038430172162299</v>
      </c>
      <c r="E99">
        <v>2.3898282685982899E-2</v>
      </c>
      <c r="F99">
        <v>-1.87699808775681</v>
      </c>
      <c r="G99">
        <v>-0.20034873794541</v>
      </c>
      <c r="H99" s="16">
        <v>-1.0451006235413301E-5</v>
      </c>
      <c r="I99">
        <v>1.2226261560555399E-2</v>
      </c>
      <c r="J99">
        <v>-6.2676544968973801E-3</v>
      </c>
      <c r="K99">
        <v>1.2619613151409401E-2</v>
      </c>
      <c r="L99">
        <v>-9.2852541016064993E-2</v>
      </c>
      <c r="M99">
        <v>0</v>
      </c>
      <c r="N99">
        <v>0</v>
      </c>
      <c r="O99">
        <v>-9.8194358074667407E-2</v>
      </c>
      <c r="P99">
        <v>0</v>
      </c>
      <c r="Q99">
        <v>-7.1403553209914896E-3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6.3031012163193897E-3</v>
      </c>
      <c r="Z99">
        <v>1.2623615111020899E-3</v>
      </c>
      <c r="AA99">
        <v>1.36353941453955E-3</v>
      </c>
      <c r="AB99">
        <v>4.5992313533661501E-4</v>
      </c>
      <c r="AC99">
        <v>7.1608070108397604E-4</v>
      </c>
      <c r="AD99">
        <v>-2.3155061314721799E-4</v>
      </c>
      <c r="AE99">
        <v>1.0146269958774401</v>
      </c>
      <c r="AF99">
        <v>-1.0126254123573499</v>
      </c>
      <c r="AH99" s="20">
        <f t="shared" si="13"/>
        <v>1.88596833555656E-2</v>
      </c>
      <c r="AI99" s="20">
        <f t="shared" si="17"/>
        <v>6.2406942735835541E-6</v>
      </c>
      <c r="AJ99" s="20">
        <f t="shared" si="18"/>
        <v>1.2623615111020899E-3</v>
      </c>
      <c r="AK99" s="20">
        <f t="shared" si="18"/>
        <v>1.36353941453955E-3</v>
      </c>
      <c r="AL99" s="20">
        <f t="shared" si="18"/>
        <v>4.5992313533661501E-4</v>
      </c>
      <c r="AM99" s="20">
        <f t="shared" si="18"/>
        <v>7.1608070108397604E-4</v>
      </c>
      <c r="AN99" s="20">
        <f t="shared" si="18"/>
        <v>-2.3155061314721799E-4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-1.37971675234157E-2</v>
      </c>
      <c r="BC99" s="20" t="e">
        <f>#REF!</f>
        <v>#REF!</v>
      </c>
    </row>
    <row r="100" spans="1:55" ht="15">
      <c r="A100" s="1">
        <v>48121</v>
      </c>
      <c r="B100">
        <v>-4.7432603303922003E-4</v>
      </c>
      <c r="C100">
        <v>5.0999198423818601E-3</v>
      </c>
      <c r="D100">
        <v>0.18843919191356601</v>
      </c>
      <c r="E100">
        <v>1.9791668591973399E-2</v>
      </c>
      <c r="F100">
        <v>-1.8570530299633601</v>
      </c>
      <c r="G100">
        <v>-0.18444008236550599</v>
      </c>
      <c r="H100" s="16">
        <v>-7.8358478443964393E-6</v>
      </c>
      <c r="I100">
        <v>1.11890843074483E-2</v>
      </c>
      <c r="J100">
        <v>-5.3249921477463904E-3</v>
      </c>
      <c r="K100">
        <v>1.17883285541936E-2</v>
      </c>
      <c r="L100">
        <v>-8.9225948772269206E-2</v>
      </c>
      <c r="M100">
        <v>0</v>
      </c>
      <c r="N100">
        <v>0</v>
      </c>
      <c r="O100">
        <v>-9.7221197300064302E-2</v>
      </c>
      <c r="P100">
        <v>0</v>
      </c>
      <c r="Q100">
        <v>-6.5685376526362802E-3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5.8606800997940299E-3</v>
      </c>
      <c r="Z100">
        <v>1.17242029344768E-3</v>
      </c>
      <c r="AA100">
        <v>1.25665904067445E-3</v>
      </c>
      <c r="AB100">
        <v>4.1949585232503703E-4</v>
      </c>
      <c r="AC100">
        <v>6.5816223339672903E-4</v>
      </c>
      <c r="AD100">
        <v>-2.00727816980396E-4</v>
      </c>
      <c r="AE100">
        <v>1.01009076094035</v>
      </c>
      <c r="AF100">
        <v>-0.98475030622974202</v>
      </c>
      <c r="AH100" s="20">
        <f t="shared" si="13"/>
        <v>1.7590401852989688E-2</v>
      </c>
      <c r="AI100" s="20">
        <f t="shared" si="17"/>
        <v>5.8026535641525049E-6</v>
      </c>
      <c r="AJ100" s="20">
        <f t="shared" si="18"/>
        <v>1.17242029344768E-3</v>
      </c>
      <c r="AK100" s="20">
        <f t="shared" si="18"/>
        <v>1.25665904067445E-3</v>
      </c>
      <c r="AL100" s="20">
        <f t="shared" si="18"/>
        <v>4.1949585232503703E-4</v>
      </c>
      <c r="AM100" s="20">
        <f t="shared" si="18"/>
        <v>6.5816223339672903E-4</v>
      </c>
      <c r="AN100" s="20">
        <f t="shared" si="18"/>
        <v>-2.00727816980396E-4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-1.37971675234157E-2</v>
      </c>
      <c r="BC100" s="20" t="e">
        <f>#REF!</f>
        <v>#REF!</v>
      </c>
    </row>
    <row r="101" spans="1:55" ht="15">
      <c r="A101" s="1">
        <v>48213</v>
      </c>
      <c r="B101">
        <v>-4.2052215236122899E-4</v>
      </c>
      <c r="C101">
        <v>4.2433689379860699E-3</v>
      </c>
      <c r="D101">
        <v>0.18652206602679799</v>
      </c>
      <c r="E101">
        <v>1.6266254115204801E-2</v>
      </c>
      <c r="F101">
        <v>-1.83728498190373</v>
      </c>
      <c r="G101">
        <v>-0.16900127006834201</v>
      </c>
      <c r="H101" s="16">
        <v>-5.4108539305356997E-6</v>
      </c>
      <c r="I101">
        <v>1.02351813743695E-2</v>
      </c>
      <c r="J101">
        <v>-4.4968259574500501E-3</v>
      </c>
      <c r="K101">
        <v>1.10298317531732E-2</v>
      </c>
      <c r="L101">
        <v>-8.5612854177994802E-2</v>
      </c>
      <c r="M101">
        <v>0</v>
      </c>
      <c r="N101">
        <v>0</v>
      </c>
      <c r="O101">
        <v>-9.6253576032548305E-2</v>
      </c>
      <c r="P101">
        <v>0</v>
      </c>
      <c r="Q101">
        <v>-6.03415013676698E-3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5.4358024990930499E-3</v>
      </c>
      <c r="Z101">
        <v>1.0884282072841E-3</v>
      </c>
      <c r="AA101">
        <v>1.15477149934603E-3</v>
      </c>
      <c r="AB101">
        <v>3.7945780816508502E-4</v>
      </c>
      <c r="AC101">
        <v>5.9998641472106104E-4</v>
      </c>
      <c r="AD101">
        <v>-1.7720182726800999E-4</v>
      </c>
      <c r="AE101">
        <v>1.00559530281527</v>
      </c>
      <c r="AF101">
        <v>-0.95673634165888499</v>
      </c>
      <c r="AH101" s="20">
        <f t="shared" si="13"/>
        <v>1.6411276227275319E-2</v>
      </c>
      <c r="AI101" s="20">
        <f t="shared" si="17"/>
        <v>5.3819826723693565E-6</v>
      </c>
      <c r="AJ101" s="20">
        <f t="shared" si="18"/>
        <v>1.0884282072841E-3</v>
      </c>
      <c r="AK101" s="20">
        <f t="shared" si="18"/>
        <v>1.15477149934603E-3</v>
      </c>
      <c r="AL101" s="20">
        <f t="shared" si="18"/>
        <v>3.7945780816508502E-4</v>
      </c>
      <c r="AM101" s="20">
        <f t="shared" si="18"/>
        <v>5.9998641472106104E-4</v>
      </c>
      <c r="AN101" s="20">
        <f t="shared" si="18"/>
        <v>-1.7720182726800999E-4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-1.37971675234157E-2</v>
      </c>
      <c r="BC101" s="20" t="e">
        <f>#REF!</f>
        <v>#REF!</v>
      </c>
    </row>
    <row r="102" spans="1:55" ht="15">
      <c r="A102" s="1">
        <v>48304</v>
      </c>
      <c r="B102">
        <v>-3.7213619861382202E-4</v>
      </c>
      <c r="C102">
        <v>3.5068382594444498E-3</v>
      </c>
      <c r="D102">
        <v>0.18463138617515801</v>
      </c>
      <c r="E102">
        <v>1.32533522390008E-2</v>
      </c>
      <c r="F102">
        <v>-1.8176925909198101</v>
      </c>
      <c r="G102">
        <v>-0.15403355847304701</v>
      </c>
      <c r="H102" s="16">
        <v>-3.1771854561198302E-6</v>
      </c>
      <c r="I102">
        <v>9.3539286457886405E-3</v>
      </c>
      <c r="J102">
        <v>-3.7725274571464599E-3</v>
      </c>
      <c r="K102">
        <v>1.0330689276689099E-2</v>
      </c>
      <c r="L102">
        <v>-8.2040713658582204E-2</v>
      </c>
      <c r="M102">
        <v>0</v>
      </c>
      <c r="N102">
        <v>0</v>
      </c>
      <c r="O102">
        <v>-9.52917887071906E-2</v>
      </c>
      <c r="P102">
        <v>0</v>
      </c>
      <c r="Q102">
        <v>-5.5378920450313797E-3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5.0282221335573099E-3</v>
      </c>
      <c r="Z102">
        <v>1.0098093788994901E-3</v>
      </c>
      <c r="AA102">
        <v>1.0580155536039E-3</v>
      </c>
      <c r="AB102">
        <v>3.4056292088363002E-4</v>
      </c>
      <c r="AC102">
        <v>5.4272346703854797E-4</v>
      </c>
      <c r="AD102">
        <v>-1.5917810803277001E-4</v>
      </c>
      <c r="AE102">
        <v>1.0011402089778001</v>
      </c>
      <c r="AF102">
        <v>-0.92870782572495203</v>
      </c>
      <c r="AH102" s="20">
        <f t="shared" si="13"/>
        <v>1.5308629188910836E-2</v>
      </c>
      <c r="AI102" s="20">
        <f t="shared" si="17"/>
        <v>4.9784377559973367E-6</v>
      </c>
      <c r="AJ102" s="20">
        <f t="shared" si="18"/>
        <v>1.0098093788994901E-3</v>
      </c>
      <c r="AK102" s="20">
        <f t="shared" si="18"/>
        <v>1.0580155536039E-3</v>
      </c>
      <c r="AL102" s="20">
        <f t="shared" si="18"/>
        <v>3.4056292088363002E-4</v>
      </c>
      <c r="AM102" s="20">
        <f t="shared" si="18"/>
        <v>5.4272346703854797E-4</v>
      </c>
      <c r="AN102" s="20">
        <f t="shared" si="18"/>
        <v>-1.5917810803277001E-4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-1.37971675234157E-2</v>
      </c>
      <c r="BC102" s="20" t="e">
        <f>#REF!</f>
        <v>#REF!</v>
      </c>
    </row>
    <row r="103" spans="1:55" ht="15">
      <c r="A103" s="1">
        <v>48395</v>
      </c>
      <c r="B103">
        <v>-3.28635689688754E-4</v>
      </c>
      <c r="C103">
        <v>2.8762385363386598E-3</v>
      </c>
      <c r="D103">
        <v>0.18276575455819599</v>
      </c>
      <c r="E103">
        <v>1.0690912034108499E-2</v>
      </c>
      <c r="F103">
        <v>-1.7982752170710901</v>
      </c>
      <c r="G103">
        <v>-0.139536299114986</v>
      </c>
      <c r="H103" s="16">
        <v>-1.13368879047139E-6</v>
      </c>
      <c r="I103">
        <v>8.5370692730006494E-3</v>
      </c>
      <c r="J103">
        <v>-3.14198698902868E-3</v>
      </c>
      <c r="K103">
        <v>9.6807152171205103E-3</v>
      </c>
      <c r="L103">
        <v>-7.8532407538876206E-2</v>
      </c>
      <c r="M103">
        <v>0</v>
      </c>
      <c r="N103">
        <v>0</v>
      </c>
      <c r="O103">
        <v>-9.4336175926142199E-2</v>
      </c>
      <c r="P103">
        <v>0</v>
      </c>
      <c r="Q103">
        <v>-5.0797821910932104E-3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4.6380437251978797E-3</v>
      </c>
      <c r="Z103">
        <v>9.3612158519296802E-4</v>
      </c>
      <c r="AA103">
        <v>9.6650521171537601E-4</v>
      </c>
      <c r="AB103">
        <v>3.0337658290721301E-4</v>
      </c>
      <c r="AC103">
        <v>4.8728291994318501E-4</v>
      </c>
      <c r="AD103">
        <v>-1.4523347658465801E-4</v>
      </c>
      <c r="AE103">
        <v>0.99672507113592601</v>
      </c>
      <c r="AF103">
        <v>-0.90076978090655901</v>
      </c>
      <c r="AH103" s="20">
        <f t="shared" si="13"/>
        <v>1.4272378505066413E-2</v>
      </c>
      <c r="AI103" s="20">
        <f t="shared" si="17"/>
        <v>4.5921225001959208E-6</v>
      </c>
      <c r="AJ103" s="20">
        <f t="shared" si="18"/>
        <v>9.3612158519296802E-4</v>
      </c>
      <c r="AK103" s="20">
        <f t="shared" si="18"/>
        <v>9.6650521171537601E-4</v>
      </c>
      <c r="AL103" s="20">
        <f t="shared" si="18"/>
        <v>3.0337658290721301E-4</v>
      </c>
      <c r="AM103" s="20">
        <f t="shared" si="18"/>
        <v>4.8728291994318501E-4</v>
      </c>
      <c r="AN103" s="20">
        <f t="shared" si="18"/>
        <v>-1.4523347658465801E-4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-1.37971675234157E-2</v>
      </c>
      <c r="BC103" s="20" t="e">
        <f>#REF!</f>
        <v>#REF!</v>
      </c>
    </row>
    <row r="104" spans="1:55" ht="15">
      <c r="A104" s="1">
        <v>48487</v>
      </c>
      <c r="B104">
        <v>-2.8955060232733597E-4</v>
      </c>
      <c r="C104">
        <v>2.3388223327691E-3</v>
      </c>
      <c r="D104">
        <v>0.18092390662663399</v>
      </c>
      <c r="E104">
        <v>8.5230300802859801E-3</v>
      </c>
      <c r="F104">
        <v>-1.77903274946974</v>
      </c>
      <c r="G104">
        <v>-0.12550709575753</v>
      </c>
      <c r="H104" s="16">
        <v>7.2272757101748799E-7</v>
      </c>
      <c r="I104">
        <v>7.7781839736457102E-3</v>
      </c>
      <c r="J104">
        <v>-2.5956666941225801E-3</v>
      </c>
      <c r="K104">
        <v>9.0722776386417507E-3</v>
      </c>
      <c r="L104">
        <v>-7.5106663340054003E-2</v>
      </c>
      <c r="M104">
        <v>0</v>
      </c>
      <c r="N104">
        <v>0</v>
      </c>
      <c r="O104">
        <v>-9.3387100275375501E-2</v>
      </c>
      <c r="P104">
        <v>0</v>
      </c>
      <c r="Q104">
        <v>-4.6592702860306003E-3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4.2655647482878504E-3</v>
      </c>
      <c r="Z104">
        <v>8.6702147357760795E-4</v>
      </c>
      <c r="AA104">
        <v>8.8031921906355697E-4</v>
      </c>
      <c r="AB104">
        <v>2.6830571788927801E-4</v>
      </c>
      <c r="AC104">
        <v>4.3435095020320801E-4</v>
      </c>
      <c r="AD104">
        <v>-1.3425123375975E-4</v>
      </c>
      <c r="AE104">
        <v>0.992349485186234</v>
      </c>
      <c r="AF104">
        <v>-0.87301035698398699</v>
      </c>
      <c r="AH104" s="20">
        <f t="shared" si="13"/>
        <v>1.3295186739446723E-2</v>
      </c>
      <c r="AI104" s="20">
        <f t="shared" si="17"/>
        <v>4.2233314339483667E-6</v>
      </c>
      <c r="AJ104" s="20">
        <f t="shared" si="18"/>
        <v>8.6702147357760795E-4</v>
      </c>
      <c r="AK104" s="20">
        <f t="shared" si="18"/>
        <v>8.8031921906355697E-4</v>
      </c>
      <c r="AL104" s="20">
        <f t="shared" si="18"/>
        <v>2.6830571788927801E-4</v>
      </c>
      <c r="AM104" s="20">
        <f t="shared" si="18"/>
        <v>4.3435095020320801E-4</v>
      </c>
      <c r="AN104" s="20">
        <f t="shared" si="18"/>
        <v>-1.3425123375975E-4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-1.37971675234157E-2</v>
      </c>
      <c r="BC104" s="20" t="e">
        <f>#REF!</f>
        <v>#REF!</v>
      </c>
    </row>
    <row r="105" spans="1:55" ht="15">
      <c r="A105" s="1">
        <v>48579</v>
      </c>
      <c r="B105">
        <v>-2.5446342305354198E-4</v>
      </c>
      <c r="C105">
        <v>1.88309069052372E-3</v>
      </c>
      <c r="D105">
        <v>0.17910470344820201</v>
      </c>
      <c r="E105">
        <v>6.6994841536063702E-3</v>
      </c>
      <c r="F105">
        <v>-1.75996545227206</v>
      </c>
      <c r="G105">
        <v>-0.11194196649982301</v>
      </c>
      <c r="H105" s="16">
        <v>2.3967601734968601E-6</v>
      </c>
      <c r="I105">
        <v>7.0722597319726596E-3</v>
      </c>
      <c r="J105">
        <v>-2.1246349816472902E-3</v>
      </c>
      <c r="K105">
        <v>8.4997304054988294E-3</v>
      </c>
      <c r="L105">
        <v>-7.1778469722924398E-2</v>
      </c>
      <c r="M105">
        <v>0</v>
      </c>
      <c r="N105">
        <v>0</v>
      </c>
      <c r="O105">
        <v>-9.2444927624665302E-2</v>
      </c>
      <c r="P105">
        <v>0</v>
      </c>
      <c r="Q105">
        <v>-4.27533960772313E-3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3.9111574744196799E-3</v>
      </c>
      <c r="Z105">
        <v>8.0223723341626204E-4</v>
      </c>
      <c r="AA105">
        <v>7.9949515712362303E-4</v>
      </c>
      <c r="AB105">
        <v>2.35625273712196E-4</v>
      </c>
      <c r="AC105">
        <v>3.8442398124456499E-4</v>
      </c>
      <c r="AD105">
        <v>-1.25366137082972E-4</v>
      </c>
      <c r="AE105">
        <v>0.98801305117100802</v>
      </c>
      <c r="AF105">
        <v>-0.84550296478795695</v>
      </c>
      <c r="AH105" s="20">
        <f t="shared" si="13"/>
        <v>1.2371776305174312E-2</v>
      </c>
      <c r="AI105" s="20">
        <f t="shared" si="17"/>
        <v>3.8724331429897823E-6</v>
      </c>
      <c r="AJ105" s="20">
        <f t="shared" si="18"/>
        <v>8.0223723341626204E-4</v>
      </c>
      <c r="AK105" s="20">
        <f t="shared" si="18"/>
        <v>7.9949515712362303E-4</v>
      </c>
      <c r="AL105" s="20">
        <f t="shared" si="18"/>
        <v>2.35625273712196E-4</v>
      </c>
      <c r="AM105" s="20">
        <f t="shared" si="18"/>
        <v>3.8442398124456499E-4</v>
      </c>
      <c r="AN105" s="20">
        <f t="shared" si="18"/>
        <v>-1.25366137082972E-4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-1.37971675234157E-2</v>
      </c>
      <c r="BC105" s="20" t="e">
        <f>#REF!</f>
        <v>#REF!</v>
      </c>
    </row>
    <row r="106" spans="1:55" ht="15">
      <c r="A106" s="1">
        <v>48669</v>
      </c>
      <c r="B106">
        <v>-2.2300108050305999E-4</v>
      </c>
      <c r="C106">
        <v>1.4987026153931E-3</v>
      </c>
      <c r="D106">
        <v>0.17730712353707101</v>
      </c>
      <c r="E106">
        <v>5.1752889028454704E-3</v>
      </c>
      <c r="F106">
        <v>-1.74107383683084</v>
      </c>
      <c r="G106">
        <v>-9.8835506772257206E-2</v>
      </c>
      <c r="H106" s="16">
        <v>3.8944164195001796E-6</v>
      </c>
      <c r="I106">
        <v>6.4153420656536996E-3</v>
      </c>
      <c r="J106">
        <v>-1.72058535939639E-3</v>
      </c>
      <c r="K106">
        <v>7.9589507822204093E-3</v>
      </c>
      <c r="L106">
        <v>-6.8559476286123494E-2</v>
      </c>
      <c r="M106">
        <v>0</v>
      </c>
      <c r="N106">
        <v>0</v>
      </c>
      <c r="O106">
        <v>-9.1510012997741794E-2</v>
      </c>
      <c r="P106">
        <v>0</v>
      </c>
      <c r="Q106">
        <v>-3.92660052005263E-3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3.5751836452702301E-3</v>
      </c>
      <c r="Z106">
        <v>7.41547391768678E-4</v>
      </c>
      <c r="AA106">
        <v>7.2402707127130204E-4</v>
      </c>
      <c r="AB106">
        <v>2.0550145474275801E-4</v>
      </c>
      <c r="AC106">
        <v>3.37838740458533E-4</v>
      </c>
      <c r="AD106">
        <v>-1.17917883489538E-4</v>
      </c>
      <c r="AE106">
        <v>0.98371537323513003</v>
      </c>
      <c r="AF106">
        <v>-0.81830816387206096</v>
      </c>
      <c r="AH106" s="20">
        <f t="shared" si="13"/>
        <v>1.1498382591037937E-2</v>
      </c>
      <c r="AI106" s="20">
        <f t="shared" si="17"/>
        <v>3.5397857873962672E-6</v>
      </c>
      <c r="AJ106" s="20">
        <f t="shared" si="18"/>
        <v>7.41547391768678E-4</v>
      </c>
      <c r="AK106" s="20">
        <f t="shared" si="18"/>
        <v>7.2402707127130204E-4</v>
      </c>
      <c r="AL106" s="20">
        <f t="shared" si="18"/>
        <v>2.0550145474275801E-4</v>
      </c>
      <c r="AM106" s="20">
        <f t="shared" si="18"/>
        <v>3.37838740458533E-4</v>
      </c>
      <c r="AN106" s="20">
        <f t="shared" si="18"/>
        <v>-1.17917883489538E-4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-1.37971675234157E-2</v>
      </c>
      <c r="BC106" s="20" t="e">
        <f>#REF!</f>
        <v>#REF!</v>
      </c>
    </row>
    <row r="107" spans="1:55" ht="15">
      <c r="A107" s="1">
        <v>48760</v>
      </c>
      <c r="B107">
        <v>-1.9482839786663699E-4</v>
      </c>
      <c r="C107">
        <v>1.17638770346333E-3</v>
      </c>
      <c r="D107">
        <v>0.17553025437175901</v>
      </c>
      <c r="E107">
        <v>3.9102733666040602E-3</v>
      </c>
      <c r="F107">
        <v>-1.7223585567987301</v>
      </c>
      <c r="G107">
        <v>-8.6181050600249595E-2</v>
      </c>
      <c r="H107" s="16">
        <v>5.2227545866959896E-6</v>
      </c>
      <c r="I107">
        <v>5.8042577608278497E-3</v>
      </c>
      <c r="J107">
        <v>-1.3758422235581099E-3</v>
      </c>
      <c r="K107">
        <v>7.4469658961518297E-3</v>
      </c>
      <c r="L107">
        <v>-6.5458375484902298E-2</v>
      </c>
      <c r="M107">
        <v>0</v>
      </c>
      <c r="N107">
        <v>0</v>
      </c>
      <c r="O107">
        <v>-9.0582690223536405E-2</v>
      </c>
      <c r="P107">
        <v>0</v>
      </c>
      <c r="Q107">
        <v>-3.61137466533359E-3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3.25793530584908E-3</v>
      </c>
      <c r="Z107">
        <v>6.8476460986262896E-4</v>
      </c>
      <c r="AA107">
        <v>6.5386573931192603E-4</v>
      </c>
      <c r="AB107">
        <v>1.7801198367605901E-4</v>
      </c>
      <c r="AC107">
        <v>2.9479898715574E-4</v>
      </c>
      <c r="AD107">
        <v>-1.11411934862805E-4</v>
      </c>
      <c r="AE107">
        <v>0.97945605958397597</v>
      </c>
      <c r="AF107">
        <v>-0.79147533226567002</v>
      </c>
      <c r="AH107" s="20">
        <f t="shared" si="13"/>
        <v>1.067232184894242E-2</v>
      </c>
      <c r="AI107" s="20">
        <f t="shared" si="17"/>
        <v>3.2256785206426535E-6</v>
      </c>
      <c r="AJ107" s="20">
        <f t="shared" si="18"/>
        <v>6.8476460986262896E-4</v>
      </c>
      <c r="AK107" s="20">
        <f t="shared" si="18"/>
        <v>6.5386573931192603E-4</v>
      </c>
      <c r="AL107" s="20">
        <f t="shared" si="18"/>
        <v>1.7801198367605901E-4</v>
      </c>
      <c r="AM107" s="20">
        <f t="shared" si="18"/>
        <v>2.9479898715574E-4</v>
      </c>
      <c r="AN107" s="20">
        <f t="shared" si="18"/>
        <v>-1.11411934862805E-4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-1.37971675234157E-2</v>
      </c>
      <c r="BC107" s="20" t="e">
        <f>#REF!</f>
        <v>#REF!</v>
      </c>
    </row>
    <row r="108" spans="1:55" ht="15">
      <c r="A108" s="1">
        <v>48852</v>
      </c>
      <c r="B108">
        <v>-1.6964277120597399E-4</v>
      </c>
      <c r="C108">
        <v>9.0786216846742204E-4</v>
      </c>
      <c r="D108">
        <v>0.17377328379106799</v>
      </c>
      <c r="E108">
        <v>2.8686802410358798E-3</v>
      </c>
      <c r="F108">
        <v>-1.7038203232495099</v>
      </c>
      <c r="G108">
        <v>-7.3970827967652003E-2</v>
      </c>
      <c r="H108" s="16">
        <v>6.38965425756262E-6</v>
      </c>
      <c r="I108">
        <v>5.2363965919672599E-3</v>
      </c>
      <c r="J108">
        <v>-1.08335593456667E-3</v>
      </c>
      <c r="K108">
        <v>6.9616535415438401E-3</v>
      </c>
      <c r="L108">
        <v>-6.2481263867909399E-2</v>
      </c>
      <c r="M108">
        <v>0</v>
      </c>
      <c r="N108">
        <v>0</v>
      </c>
      <c r="O108">
        <v>-8.9663264689147801E-2</v>
      </c>
      <c r="P108">
        <v>0</v>
      </c>
      <c r="Q108">
        <v>-3.3277698838693201E-3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2.95959636966194E-3</v>
      </c>
      <c r="Z108">
        <v>6.3172353259987896E-4</v>
      </c>
      <c r="AA108">
        <v>5.8892085504437303E-4</v>
      </c>
      <c r="AB108">
        <v>1.5316366952191E-4</v>
      </c>
      <c r="AC108">
        <v>2.55399133490445E-4</v>
      </c>
      <c r="AD108">
        <v>-1.05486666028807E-4</v>
      </c>
      <c r="AE108">
        <v>0.97523472244152998</v>
      </c>
      <c r="AF108">
        <v>-0.765044143039599</v>
      </c>
      <c r="AH108" s="20">
        <f t="shared" si="13"/>
        <v>9.8916539475091617E-3</v>
      </c>
      <c r="AI108" s="20">
        <f t="shared" si="17"/>
        <v>2.9302934353088516E-6</v>
      </c>
      <c r="AJ108" s="20">
        <f t="shared" si="18"/>
        <v>6.3172353259987896E-4</v>
      </c>
      <c r="AK108" s="20">
        <f t="shared" si="18"/>
        <v>5.8892085504437303E-4</v>
      </c>
      <c r="AL108" s="20">
        <f t="shared" si="18"/>
        <v>1.5316366952191E-4</v>
      </c>
      <c r="AM108" s="20">
        <f t="shared" si="18"/>
        <v>2.55399133490445E-4</v>
      </c>
      <c r="AN108" s="20">
        <f t="shared" si="18"/>
        <v>-1.05486666028807E-4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-1.37971675234157E-2</v>
      </c>
      <c r="BC108" s="20" t="e">
        <f>#REF!</f>
        <v>#REF!</v>
      </c>
    </row>
    <row r="109" spans="1:55" ht="15">
      <c r="A109" s="1">
        <v>48944</v>
      </c>
      <c r="B109">
        <v>-1.47169834386284E-4</v>
      </c>
      <c r="C109">
        <v>6.8574849069968598E-4</v>
      </c>
      <c r="D109">
        <v>0.17203549142553801</v>
      </c>
      <c r="E109">
        <v>2.01878681320916E-3</v>
      </c>
      <c r="F109">
        <v>-1.6854598371501199</v>
      </c>
      <c r="G109">
        <v>-6.2196116523415702E-2</v>
      </c>
      <c r="H109" s="16">
        <v>7.40361392287843E-6</v>
      </c>
      <c r="I109">
        <v>4.7095420273716004E-3</v>
      </c>
      <c r="J109">
        <v>-8.36689245910756E-4</v>
      </c>
      <c r="K109">
        <v>6.50150488606139E-3</v>
      </c>
      <c r="L109">
        <v>-5.9631980642543603E-2</v>
      </c>
      <c r="M109">
        <v>0</v>
      </c>
      <c r="N109">
        <v>0</v>
      </c>
      <c r="O109">
        <v>-8.8752008612004593E-2</v>
      </c>
      <c r="P109">
        <v>0</v>
      </c>
      <c r="Q109">
        <v>-3.0737460957278302E-3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2.6802203834595901E-3</v>
      </c>
      <c r="Z109">
        <v>5.8227189503521704E-4</v>
      </c>
      <c r="AA109">
        <v>5.2906453937182497E-4</v>
      </c>
      <c r="AB109">
        <v>1.3090754369133499E-4</v>
      </c>
      <c r="AC109">
        <v>2.19644985481465E-4</v>
      </c>
      <c r="AD109" s="16">
        <v>-9.9885943583612595E-5</v>
      </c>
      <c r="AE109">
        <v>0.97105097800878803</v>
      </c>
      <c r="AF109">
        <v>-0.73904586943498696</v>
      </c>
      <c r="AH109" s="20">
        <f t="shared" si="13"/>
        <v>9.154923065686384E-3</v>
      </c>
      <c r="AI109" s="20">
        <f t="shared" si="17"/>
        <v>2.6536835479797921E-6</v>
      </c>
      <c r="AJ109" s="20">
        <f t="shared" si="18"/>
        <v>5.8227189503521704E-4</v>
      </c>
      <c r="AK109" s="20">
        <f t="shared" si="18"/>
        <v>5.2906453937182497E-4</v>
      </c>
      <c r="AL109" s="20">
        <f t="shared" si="18"/>
        <v>1.3090754369133499E-4</v>
      </c>
      <c r="AM109" s="20">
        <f t="shared" si="18"/>
        <v>2.19644985481465E-4</v>
      </c>
      <c r="AN109" s="20">
        <f t="shared" si="18"/>
        <v>-9.9885943583612595E-5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-1.37971675234157E-2</v>
      </c>
      <c r="BC109" s="20" t="e">
        <f>#REF!</f>
        <v>#REF!</v>
      </c>
    </row>
    <row r="110" spans="1:55" ht="15">
      <c r="A110" s="1">
        <v>49034</v>
      </c>
      <c r="B110">
        <v>-1.2715991643099401E-4</v>
      </c>
      <c r="C110">
        <v>5.0349886478277101E-4</v>
      </c>
      <c r="D110">
        <v>0.170316240292922</v>
      </c>
      <c r="E110">
        <v>1.3325474415472199E-3</v>
      </c>
      <c r="F110">
        <v>-1.6672777367704501</v>
      </c>
      <c r="G110">
        <v>-5.0847386247287803E-2</v>
      </c>
      <c r="H110" s="16">
        <v>8.2735729775221996E-6</v>
      </c>
      <c r="I110">
        <v>4.2217422711714296E-3</v>
      </c>
      <c r="J110">
        <v>-6.2999690748396305E-4</v>
      </c>
      <c r="K110">
        <v>6.0654384525232396E-3</v>
      </c>
      <c r="L110">
        <v>-5.6912422281709799E-2</v>
      </c>
      <c r="M110">
        <v>0</v>
      </c>
      <c r="N110">
        <v>0</v>
      </c>
      <c r="O110">
        <v>-8.7849158334038793E-2</v>
      </c>
      <c r="P110">
        <v>0</v>
      </c>
      <c r="Q110">
        <v>-2.8471725187113901E-3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2.4197207303227998E-3</v>
      </c>
      <c r="Z110">
        <v>5.3626422017187504E-4</v>
      </c>
      <c r="AA110">
        <v>4.7413570852881899E-4</v>
      </c>
      <c r="AB110">
        <v>1.11151810952736E-4</v>
      </c>
      <c r="AC110">
        <v>1.8747183204744199E-4</v>
      </c>
      <c r="AD110" s="16">
        <v>-9.4436357228585094E-5</v>
      </c>
      <c r="AE110">
        <v>0.96690444642294604</v>
      </c>
      <c r="AF110">
        <v>-0.71350453771231404</v>
      </c>
      <c r="AH110" s="20">
        <f t="shared" si="13"/>
        <v>8.4609619755428109E-3</v>
      </c>
      <c r="AI110" s="20">
        <f t="shared" si="17"/>
        <v>2.3957630993295048E-6</v>
      </c>
      <c r="AJ110" s="20">
        <f t="shared" si="18"/>
        <v>5.3626422017187504E-4</v>
      </c>
      <c r="AK110" s="20">
        <f t="shared" si="18"/>
        <v>4.7413570852881899E-4</v>
      </c>
      <c r="AL110" s="20">
        <f t="shared" si="18"/>
        <v>1.11151810952736E-4</v>
      </c>
      <c r="AM110" s="20">
        <f t="shared" si="18"/>
        <v>1.8747183204744199E-4</v>
      </c>
      <c r="AN110" s="20">
        <f t="shared" si="18"/>
        <v>-9.4436357228585094E-5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-1.37971675234157E-2</v>
      </c>
      <c r="BC110" s="20" t="e">
        <f>#REF!</f>
        <v>#REF!</v>
      </c>
    </row>
    <row r="111" spans="1:55" ht="15">
      <c r="A111" s="1">
        <v>49125</v>
      </c>
      <c r="B111">
        <v>-1.09385133996517E-4</v>
      </c>
      <c r="C111">
        <v>3.5532257951704799E-4</v>
      </c>
      <c r="D111">
        <v>0.168614968660352</v>
      </c>
      <c r="E111">
        <v>7.8525740437274897E-4</v>
      </c>
      <c r="F111">
        <v>-1.64927455785904</v>
      </c>
      <c r="G111">
        <v>-3.9914436022403299E-2</v>
      </c>
      <c r="H111" s="16">
        <v>9.0087557032657295E-6</v>
      </c>
      <c r="I111">
        <v>3.7712142097883201E-3</v>
      </c>
      <c r="J111">
        <v>-4.5800003553125802E-4</v>
      </c>
      <c r="K111">
        <v>5.6526563238169097E-3</v>
      </c>
      <c r="L111">
        <v>-5.4322832484414003E-2</v>
      </c>
      <c r="M111">
        <v>0</v>
      </c>
      <c r="N111">
        <v>0</v>
      </c>
      <c r="O111">
        <v>-8.6954913215660595E-2</v>
      </c>
      <c r="P111">
        <v>0</v>
      </c>
      <c r="Q111">
        <v>-2.6458766992754701E-3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2.1778701710794299E-3</v>
      </c>
      <c r="Z111">
        <v>4.93557554281875E-4</v>
      </c>
      <c r="AA111">
        <v>4.2394492765207499E-4</v>
      </c>
      <c r="AB111" s="16">
        <v>9.3772846465941606E-5</v>
      </c>
      <c r="AC111">
        <v>1.5876010739898001E-4</v>
      </c>
      <c r="AD111" s="16">
        <v>-8.9028425046894995E-5</v>
      </c>
      <c r="AE111">
        <v>0.96279475171681705</v>
      </c>
      <c r="AF111">
        <v>-0.68843794461795105</v>
      </c>
      <c r="AH111" s="20">
        <f t="shared" si="13"/>
        <v>7.8087477931855455E-3</v>
      </c>
      <c r="AI111" s="20">
        <f t="shared" si="17"/>
        <v>2.1563071000786435E-6</v>
      </c>
      <c r="AJ111" s="20">
        <f t="shared" si="18"/>
        <v>4.93557554281875E-4</v>
      </c>
      <c r="AK111" s="20">
        <f t="shared" si="18"/>
        <v>4.2394492765207499E-4</v>
      </c>
      <c r="AL111" s="20">
        <f t="shared" si="18"/>
        <v>9.3772846465941606E-5</v>
      </c>
      <c r="AM111" s="20">
        <f t="shared" si="18"/>
        <v>1.5876010739898001E-4</v>
      </c>
      <c r="AN111" s="20">
        <f t="shared" si="18"/>
        <v>-8.9028425046894995E-5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-1.37971675234157E-2</v>
      </c>
      <c r="BC111" s="20" t="e">
        <f>#REF!</f>
        <v>#REF!</v>
      </c>
    </row>
    <row r="112" spans="1:55" ht="15">
      <c r="A112" s="1">
        <v>49217</v>
      </c>
      <c r="B112" s="16">
        <v>-9.3636991836046205E-5</v>
      </c>
      <c r="C112">
        <v>2.3611741957556699E-4</v>
      </c>
      <c r="D112">
        <v>0.16693118225298201</v>
      </c>
      <c r="E112">
        <v>3.5523786008086699E-4</v>
      </c>
      <c r="F112">
        <v>-1.6314507046397799</v>
      </c>
      <c r="G112">
        <v>-2.9386521357915099E-2</v>
      </c>
      <c r="H112" s="16">
        <v>9.6185351415633106E-6</v>
      </c>
      <c r="I112">
        <v>3.35627391917787E-3</v>
      </c>
      <c r="J112">
        <v>-3.1595662844035802E-4</v>
      </c>
      <c r="K112">
        <v>5.2625348861066101E-3</v>
      </c>
      <c r="L112">
        <v>-5.1862067308013397E-2</v>
      </c>
      <c r="M112">
        <v>0</v>
      </c>
      <c r="N112">
        <v>0</v>
      </c>
      <c r="O112">
        <v>-8.6069435773032194E-2</v>
      </c>
      <c r="P112">
        <v>0</v>
      </c>
      <c r="Q112">
        <v>-2.4676859053814502E-3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1.95430718906481E-3</v>
      </c>
      <c r="Z112">
        <v>4.5400878164741698E-4</v>
      </c>
      <c r="AA112">
        <v>3.7827946060970497E-4</v>
      </c>
      <c r="AB112" s="16">
        <v>7.86244543721642E-5</v>
      </c>
      <c r="AC112">
        <v>1.33348846783053E-4</v>
      </c>
      <c r="AD112" s="16">
        <v>-8.3601182007689696E-5</v>
      </c>
      <c r="AE112">
        <v>0.95872152177858205</v>
      </c>
      <c r="AF112">
        <v>-0.66385855440212405</v>
      </c>
      <c r="AH112" s="20">
        <f t="shared" si="13"/>
        <v>7.1972990032807722E-3</v>
      </c>
      <c r="AI112" s="20">
        <f t="shared" si="17"/>
        <v>1.9349576129354556E-6</v>
      </c>
      <c r="AJ112" s="20">
        <f t="shared" si="18"/>
        <v>4.5400878164741698E-4</v>
      </c>
      <c r="AK112" s="20">
        <f t="shared" si="18"/>
        <v>3.7827946060970497E-4</v>
      </c>
      <c r="AL112" s="20">
        <f t="shared" si="18"/>
        <v>7.86244543721642E-5</v>
      </c>
      <c r="AM112" s="20">
        <f t="shared" si="18"/>
        <v>1.33348846783053E-4</v>
      </c>
      <c r="AN112" s="20">
        <f t="shared" si="18"/>
        <v>-8.3601182007689696E-5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-1.37971675234157E-2</v>
      </c>
      <c r="BC112" s="20" t="e">
        <f>#REF!</f>
        <v>#REF!</v>
      </c>
    </row>
    <row r="113" spans="1:55" ht="15">
      <c r="A113" s="1">
        <v>49309</v>
      </c>
      <c r="B113" s="16">
        <v>-7.9724388764301605E-5</v>
      </c>
      <c r="C113">
        <v>1.4140513705835099E-4</v>
      </c>
      <c r="D113">
        <v>0.165264446868819</v>
      </c>
      <c r="E113" s="16">
        <v>2.3541575758346301E-5</v>
      </c>
      <c r="F113">
        <v>-1.61380642989732</v>
      </c>
      <c r="G113">
        <v>-1.92524727616636E-2</v>
      </c>
      <c r="H113" s="16">
        <v>1.01123150109816E-5</v>
      </c>
      <c r="I113">
        <v>2.9752883553507102E-3</v>
      </c>
      <c r="J113">
        <v>-1.9962941199171E-4</v>
      </c>
      <c r="K113">
        <v>4.8945436100323999E-3</v>
      </c>
      <c r="L113">
        <v>-4.9527835709481702E-2</v>
      </c>
      <c r="M113">
        <v>0</v>
      </c>
      <c r="N113">
        <v>0</v>
      </c>
      <c r="O113">
        <v>-8.5192852759537002E-2</v>
      </c>
      <c r="P113">
        <v>0</v>
      </c>
      <c r="Q113">
        <v>-2.3104614768806602E-3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1.74854708409992E-3</v>
      </c>
      <c r="Z113">
        <v>4.1747314221023298E-4</v>
      </c>
      <c r="AA113">
        <v>3.3690829586952503E-4</v>
      </c>
      <c r="AB113" s="16">
        <v>6.55455877062919E-5</v>
      </c>
      <c r="AC113">
        <v>1.1104714799746701E-4</v>
      </c>
      <c r="AD113" s="16">
        <v>-7.81296383492923E-5</v>
      </c>
      <c r="AE113">
        <v>0.954684388312108</v>
      </c>
      <c r="AF113">
        <v>-0.63977428861180796</v>
      </c>
      <c r="AH113" s="20">
        <f t="shared" si="13"/>
        <v>6.6256052232913209E-3</v>
      </c>
      <c r="AI113" s="20">
        <f t="shared" si="17"/>
        <v>1.731234736732594E-6</v>
      </c>
      <c r="AJ113" s="20">
        <f t="shared" ref="AJ113:AN132" si="22">Z113</f>
        <v>4.1747314221023298E-4</v>
      </c>
      <c r="AK113" s="20">
        <f t="shared" si="22"/>
        <v>3.3690829586952503E-4</v>
      </c>
      <c r="AL113" s="20">
        <f t="shared" si="22"/>
        <v>6.55455877062919E-5</v>
      </c>
      <c r="AM113" s="20">
        <f t="shared" si="22"/>
        <v>1.1104714799746701E-4</v>
      </c>
      <c r="AN113" s="20">
        <f t="shared" si="22"/>
        <v>-7.81296383492923E-5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-1.37971675234157E-2</v>
      </c>
      <c r="BC113" s="20" t="e">
        <f>#REF!</f>
        <v>#REF!</v>
      </c>
    </row>
    <row r="114" spans="1:55" ht="15">
      <c r="A114" s="1">
        <v>49399</v>
      </c>
      <c r="B114" s="16">
        <v>-6.7471946733909101E-5</v>
      </c>
      <c r="C114" s="16">
        <v>6.7271001736179397E-5</v>
      </c>
      <c r="D114">
        <v>0.163614381442101</v>
      </c>
      <c r="E114">
        <v>-2.2632100862378301E-4</v>
      </c>
      <c r="F114">
        <v>-1.5963418226170301</v>
      </c>
      <c r="G114">
        <v>-9.50080448598686E-3</v>
      </c>
      <c r="H114" s="16">
        <v>1.04994280287536E-5</v>
      </c>
      <c r="I114">
        <v>2.62664370247456E-3</v>
      </c>
      <c r="J114">
        <v>-1.05252019272507E-4</v>
      </c>
      <c r="K114">
        <v>4.54818639392051E-3</v>
      </c>
      <c r="L114">
        <v>-4.7316916075268299E-2</v>
      </c>
      <c r="M114">
        <v>0</v>
      </c>
      <c r="N114">
        <v>0</v>
      </c>
      <c r="O114">
        <v>-8.4325256942307095E-2</v>
      </c>
      <c r="P114">
        <v>0</v>
      </c>
      <c r="Q114">
        <v>-2.1721267543951799E-3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1.5599961689963301E-3</v>
      </c>
      <c r="Z114">
        <v>3.8380364494290599E-4</v>
      </c>
      <c r="AA114">
        <v>2.9958698513314603E-4</v>
      </c>
      <c r="AB114" s="16">
        <v>5.4366713872071097E-5</v>
      </c>
      <c r="AC114" s="16">
        <v>9.1643841772087801E-5</v>
      </c>
      <c r="AD114" s="16">
        <v>-7.2614662601613395E-5</v>
      </c>
      <c r="AE114">
        <v>0.95068298679760299</v>
      </c>
      <c r="AF114">
        <v>-0.61618922039144797</v>
      </c>
      <c r="AH114" s="20">
        <f t="shared" si="13"/>
        <v>6.0925826012268765E-3</v>
      </c>
      <c r="AI114" s="20">
        <f t="shared" si="17"/>
        <v>1.544550662372604E-6</v>
      </c>
      <c r="AJ114" s="20">
        <f t="shared" si="22"/>
        <v>3.8380364494290599E-4</v>
      </c>
      <c r="AK114" s="20">
        <f t="shared" si="22"/>
        <v>2.9958698513314603E-4</v>
      </c>
      <c r="AL114" s="20">
        <f t="shared" si="22"/>
        <v>5.4366713872071097E-5</v>
      </c>
      <c r="AM114" s="20">
        <f t="shared" si="22"/>
        <v>9.1643841772087801E-5</v>
      </c>
      <c r="AN114" s="20">
        <f t="shared" si="22"/>
        <v>-7.2614662601613395E-5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-1.37971675234157E-2</v>
      </c>
      <c r="BC114" s="20" t="e">
        <f>#REF!</f>
        <v>#REF!</v>
      </c>
    </row>
    <row r="115" spans="1:55" ht="15">
      <c r="A115" s="1">
        <v>49490</v>
      </c>
      <c r="B115" s="16">
        <v>-5.6718596999509298E-5</v>
      </c>
      <c r="C115" s="16">
        <v>1.0307402806459801E-5</v>
      </c>
      <c r="D115">
        <v>0.16198065158262001</v>
      </c>
      <c r="E115">
        <v>-4.0863590117886701E-4</v>
      </c>
      <c r="F115">
        <v>-1.5790568018283799</v>
      </c>
      <c r="G115">
        <v>-1.1981355996862E-4</v>
      </c>
      <c r="H115" s="16">
        <v>1.07890491626056E-5</v>
      </c>
      <c r="I115">
        <v>2.3087265989343098E-3</v>
      </c>
      <c r="J115" s="16">
        <v>-2.94943490260815E-5</v>
      </c>
      <c r="K115">
        <v>4.2229608767765702E-3</v>
      </c>
      <c r="L115">
        <v>-4.5225349592249102E-2</v>
      </c>
      <c r="M115">
        <v>0</v>
      </c>
      <c r="N115">
        <v>0</v>
      </c>
      <c r="O115">
        <v>-8.3466709368008499E-2</v>
      </c>
      <c r="P115">
        <v>0</v>
      </c>
      <c r="Q115">
        <v>-2.05068921564353E-3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1.3879677654125601E-3</v>
      </c>
      <c r="Z115">
        <v>3.5285112843417801E-4</v>
      </c>
      <c r="AA115">
        <v>2.6606217816528397E-4</v>
      </c>
      <c r="AB115" s="16">
        <v>4.4914994726601901E-5</v>
      </c>
      <c r="AC115" s="16">
        <v>7.4915563482184805E-5</v>
      </c>
      <c r="AD115" s="16">
        <v>-6.7074903935950196E-5</v>
      </c>
      <c r="AE115">
        <v>0.94671695645281395</v>
      </c>
      <c r="AF115">
        <v>-0.59310418372190699</v>
      </c>
      <c r="AH115" s="20">
        <f t="shared" si="13"/>
        <v>5.5970489645350043E-3</v>
      </c>
      <c r="AI115" s="20">
        <f t="shared" si="17"/>
        <v>1.3742255103094655E-6</v>
      </c>
      <c r="AJ115" s="20">
        <f t="shared" si="22"/>
        <v>3.5285112843417801E-4</v>
      </c>
      <c r="AK115" s="20">
        <f t="shared" si="22"/>
        <v>2.6606217816528397E-4</v>
      </c>
      <c r="AL115" s="20">
        <f t="shared" si="22"/>
        <v>4.4914994726601901E-5</v>
      </c>
      <c r="AM115" s="20">
        <f t="shared" si="22"/>
        <v>7.4915563482184805E-5</v>
      </c>
      <c r="AN115" s="20">
        <f t="shared" si="22"/>
        <v>-6.7074903935950196E-5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-1.37971675234157E-2</v>
      </c>
      <c r="BC115" s="20" t="e">
        <f>#REF!</f>
        <v>#REF!</v>
      </c>
    </row>
    <row r="116" spans="1:55" ht="15">
      <c r="A116" s="1">
        <v>49582</v>
      </c>
      <c r="B116" s="16">
        <v>-4.7316370646312699E-5</v>
      </c>
      <c r="C116" s="16">
        <v>-3.2438557440347703E-5</v>
      </c>
      <c r="D116">
        <v>0.16036296360574101</v>
      </c>
      <c r="E116">
        <v>-5.3572046740567596E-4</v>
      </c>
      <c r="F116">
        <v>-1.56195111546931</v>
      </c>
      <c r="G116">
        <v>8.9023308189584704E-3</v>
      </c>
      <c r="H116" s="16">
        <v>1.0990122474954599E-5</v>
      </c>
      <c r="I116">
        <v>2.0199151110337102E-3</v>
      </c>
      <c r="J116" s="16">
        <v>3.0572198750056199E-5</v>
      </c>
      <c r="K116">
        <v>3.9183318893872702E-3</v>
      </c>
      <c r="L116">
        <v>-4.3248611523833899E-2</v>
      </c>
      <c r="M116">
        <v>0</v>
      </c>
      <c r="N116">
        <v>0</v>
      </c>
      <c r="O116">
        <v>-8.2617241949517806E-2</v>
      </c>
      <c r="P116">
        <v>0</v>
      </c>
      <c r="Q116">
        <v>-1.9442574421387601E-3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1.23169898391427E-3</v>
      </c>
      <c r="Z116">
        <v>3.2446476963054398E-4</v>
      </c>
      <c r="AA116">
        <v>2.36075775184656E-4</v>
      </c>
      <c r="AB116" s="16">
        <v>3.70184355822615E-5</v>
      </c>
      <c r="AC116" s="16">
        <v>6.0633407098602299E-5</v>
      </c>
      <c r="AD116" s="16">
        <v>-6.1540421218992503E-5</v>
      </c>
      <c r="AE116">
        <v>0.94278594019436301</v>
      </c>
      <c r="AF116">
        <v>-0.57051730688918001</v>
      </c>
      <c r="AH116" s="20">
        <f t="shared" si="13"/>
        <v>5.1377138834623973E-3</v>
      </c>
      <c r="AI116" s="20">
        <f t="shared" si="17"/>
        <v>1.2195039444695741E-6</v>
      </c>
      <c r="AJ116" s="20">
        <f t="shared" si="22"/>
        <v>3.2446476963054398E-4</v>
      </c>
      <c r="AK116" s="20">
        <f t="shared" si="22"/>
        <v>2.36075775184656E-4</v>
      </c>
      <c r="AL116" s="20">
        <f t="shared" si="22"/>
        <v>3.70184355822615E-5</v>
      </c>
      <c r="AM116" s="20">
        <f t="shared" si="22"/>
        <v>6.0633407098602299E-5</v>
      </c>
      <c r="AN116" s="20">
        <f t="shared" si="22"/>
        <v>-6.1540421218992503E-5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-1.37971675234157E-2</v>
      </c>
      <c r="BC116" s="20" t="e">
        <f>#REF!</f>
        <v>#REF!</v>
      </c>
    </row>
    <row r="117" spans="1:55" ht="15">
      <c r="A117" s="1">
        <v>49674</v>
      </c>
      <c r="B117" s="16">
        <v>-3.9129351546294697E-5</v>
      </c>
      <c r="C117" s="16">
        <v>-6.3513566248766097E-5</v>
      </c>
      <c r="D117">
        <v>0.15876105905728899</v>
      </c>
      <c r="E117">
        <v>-6.1813980542350596E-4</v>
      </c>
      <c r="F117">
        <v>-1.54502434324325</v>
      </c>
      <c r="G117">
        <v>1.7577507328584999E-2</v>
      </c>
      <c r="H117" s="16">
        <v>1.11113003331479E-5</v>
      </c>
      <c r="I117">
        <v>1.75857688554695E-3</v>
      </c>
      <c r="J117" s="16">
        <v>7.7509040312662001E-5</v>
      </c>
      <c r="K117">
        <v>3.63371586455625E-3</v>
      </c>
      <c r="L117">
        <v>-4.13817616128761E-2</v>
      </c>
      <c r="M117">
        <v>0</v>
      </c>
      <c r="N117">
        <v>0</v>
      </c>
      <c r="O117">
        <v>-8.1776860237304003E-2</v>
      </c>
      <c r="P117">
        <v>0</v>
      </c>
      <c r="Q117">
        <v>-1.8510535221110899E-3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1.09036751309181E-3</v>
      </c>
      <c r="Z117">
        <v>2.9849288315001203E-4</v>
      </c>
      <c r="AA117">
        <v>2.0936864865182499E-4</v>
      </c>
      <c r="AB117" s="16">
        <v>3.05091432545321E-5</v>
      </c>
      <c r="AC117" s="16">
        <v>4.8568330120317197E-5</v>
      </c>
      <c r="AD117" s="16">
        <v>-5.6047732424306399E-5</v>
      </c>
      <c r="AE117">
        <v>0.93888958459981497</v>
      </c>
      <c r="AF117">
        <v>-0.54842447847630105</v>
      </c>
      <c r="AH117" s="20">
        <f t="shared" si="13"/>
        <v>4.7131797025171422E-3</v>
      </c>
      <c r="AI117" s="20">
        <f t="shared" si="17"/>
        <v>1.079571795140406E-6</v>
      </c>
      <c r="AJ117" s="20">
        <f t="shared" si="22"/>
        <v>2.9849288315001203E-4</v>
      </c>
      <c r="AK117" s="20">
        <f t="shared" si="22"/>
        <v>2.0936864865182499E-4</v>
      </c>
      <c r="AL117" s="20">
        <f t="shared" si="22"/>
        <v>3.05091432545321E-5</v>
      </c>
      <c r="AM117" s="20">
        <f t="shared" si="22"/>
        <v>4.8568330120317197E-5</v>
      </c>
      <c r="AN117" s="20">
        <f t="shared" si="22"/>
        <v>-5.6047732424306399E-5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-1.37971675234157E-2</v>
      </c>
      <c r="BC117" s="20" t="e">
        <f>#REF!</f>
        <v>#REF!</v>
      </c>
    </row>
    <row r="118" spans="1:55" ht="15">
      <c r="A118" s="1">
        <v>49765</v>
      </c>
      <c r="B118" s="16">
        <v>-3.2032758531432897E-5</v>
      </c>
      <c r="C118" s="16">
        <v>-8.5102812212790798E-5</v>
      </c>
      <c r="D118">
        <v>0.157174709728746</v>
      </c>
      <c r="E118">
        <v>-6.64905329440857E-4</v>
      </c>
      <c r="F118">
        <v>-1.52827590258097</v>
      </c>
      <c r="G118">
        <v>2.59175716883378E-2</v>
      </c>
      <c r="H118" s="16">
        <v>1.1160893852001599E-5</v>
      </c>
      <c r="I118">
        <v>1.5230723948460899E-3</v>
      </c>
      <c r="J118">
        <v>1.13543823346771E-4</v>
      </c>
      <c r="K118">
        <v>3.3684735858998801E-3</v>
      </c>
      <c r="L118">
        <v>-3.9619574943689902E-2</v>
      </c>
      <c r="M118">
        <v>0</v>
      </c>
      <c r="N118">
        <v>0</v>
      </c>
      <c r="O118">
        <v>-8.0945546266867396E-2</v>
      </c>
      <c r="P118">
        <v>0</v>
      </c>
      <c r="Q118">
        <v>-1.76942146993001E-3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9.6310784116159203E-4</v>
      </c>
      <c r="Z118">
        <v>2.7478388817987097E-4</v>
      </c>
      <c r="AA118">
        <v>1.85683910428303E-4</v>
      </c>
      <c r="AB118" s="16">
        <v>2.5225819745524001E-5</v>
      </c>
      <c r="AC118" s="16">
        <v>3.8495465761352497E-5</v>
      </c>
      <c r="AD118" s="16">
        <v>-5.0636038647704002E-5</v>
      </c>
      <c r="AE118">
        <v>0.935027539869837</v>
      </c>
      <c r="AF118">
        <v>-0.52681975328994202</v>
      </c>
      <c r="AH118" s="20">
        <f t="shared" si="13"/>
        <v>4.3219503486498561E-3</v>
      </c>
      <c r="AI118" s="20">
        <f t="shared" si="17"/>
        <v>9.5357211996197229E-7</v>
      </c>
      <c r="AJ118" s="20">
        <f t="shared" si="22"/>
        <v>2.7478388817987097E-4</v>
      </c>
      <c r="AK118" s="20">
        <f t="shared" si="22"/>
        <v>1.85683910428303E-4</v>
      </c>
      <c r="AL118" s="20">
        <f t="shared" si="22"/>
        <v>2.5225819745524001E-5</v>
      </c>
      <c r="AM118" s="20">
        <f t="shared" si="22"/>
        <v>3.8495465761352497E-5</v>
      </c>
      <c r="AN118" s="20">
        <f t="shared" si="22"/>
        <v>-5.0636038647704002E-5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-1.37971675234157E-2</v>
      </c>
      <c r="BC118" s="20" t="e">
        <f>#REF!</f>
        <v>#REF!</v>
      </c>
    </row>
    <row r="119" spans="1:55" ht="15">
      <c r="A119" s="1">
        <v>49856</v>
      </c>
      <c r="B119" s="16">
        <v>-2.5912130612977199E-5</v>
      </c>
      <c r="C119" s="16">
        <v>-9.9071039957064798E-5</v>
      </c>
      <c r="D119">
        <v>0.15560371315114899</v>
      </c>
      <c r="E119">
        <v>-6.8365635769181902E-4</v>
      </c>
      <c r="F119">
        <v>-1.5117050569462001</v>
      </c>
      <c r="G119">
        <v>3.3934294551418102E-2</v>
      </c>
      <c r="H119" s="16">
        <v>1.11468335129225E-5</v>
      </c>
      <c r="I119">
        <v>1.31176160024536E-3</v>
      </c>
      <c r="J119">
        <v>1.40602584527997E-4</v>
      </c>
      <c r="K119">
        <v>3.1219091307089098E-3</v>
      </c>
      <c r="L119">
        <v>-3.7956654665686103E-2</v>
      </c>
      <c r="M119">
        <v>0</v>
      </c>
      <c r="N119">
        <v>0</v>
      </c>
      <c r="O119">
        <v>-8.0123261397007206E-2</v>
      </c>
      <c r="P119">
        <v>0</v>
      </c>
      <c r="Q119">
        <v>-1.6978322104141299E-3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8.4902649644277796E-4</v>
      </c>
      <c r="Z119">
        <v>2.5318734865431201E-4</v>
      </c>
      <c r="AA119">
        <v>1.647697190845E-4</v>
      </c>
      <c r="AB119" s="16">
        <v>2.10156053183749E-5</v>
      </c>
      <c r="AC119" s="16">
        <v>3.01974861160813E-5</v>
      </c>
      <c r="AD119" s="16">
        <v>-4.5344412526847499E-5</v>
      </c>
      <c r="AE119">
        <v>0.93119945979089602</v>
      </c>
      <c r="AF119">
        <v>-0.50569570486177096</v>
      </c>
      <c r="AH119" s="20">
        <f t="shared" si="13"/>
        <v>3.9624453621872596E-3</v>
      </c>
      <c r="AI119" s="20">
        <f t="shared" si="17"/>
        <v>8.4062029350770093E-7</v>
      </c>
      <c r="AJ119" s="20">
        <f t="shared" si="22"/>
        <v>2.5318734865431201E-4</v>
      </c>
      <c r="AK119" s="20">
        <f t="shared" si="22"/>
        <v>1.647697190845E-4</v>
      </c>
      <c r="AL119" s="20">
        <f t="shared" si="22"/>
        <v>2.10156053183749E-5</v>
      </c>
      <c r="AM119" s="20">
        <f t="shared" si="22"/>
        <v>3.01974861160813E-5</v>
      </c>
      <c r="AN119" s="20">
        <f t="shared" si="22"/>
        <v>-4.5344412526847499E-5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-1.37971675234157E-2</v>
      </c>
      <c r="BC119" s="20" t="e">
        <f>#REF!</f>
        <v>#REF!</v>
      </c>
    </row>
    <row r="120" spans="1:55" ht="15">
      <c r="A120" s="1">
        <v>49948</v>
      </c>
      <c r="B120" s="16">
        <v>-2.0662594736443798E-5</v>
      </c>
      <c r="C120">
        <v>-1.07000098363132E-4</v>
      </c>
      <c r="D120">
        <v>0.15404788855052701</v>
      </c>
      <c r="E120">
        <v>-6.8082554378274304E-4</v>
      </c>
      <c r="F120">
        <v>-1.49531092583848</v>
      </c>
      <c r="G120">
        <v>4.1639307661600997E-2</v>
      </c>
      <c r="H120" s="16">
        <v>1.1076638971053699E-5</v>
      </c>
      <c r="I120">
        <v>1.12301270844577E-3</v>
      </c>
      <c r="J120">
        <v>1.6034038130409301E-4</v>
      </c>
      <c r="K120">
        <v>2.8932732667292099E-3</v>
      </c>
      <c r="L120">
        <v>-3.6387528016950998E-2</v>
      </c>
      <c r="M120">
        <v>0</v>
      </c>
      <c r="N120">
        <v>0</v>
      </c>
      <c r="O120">
        <v>-7.9309949073498795E-2</v>
      </c>
      <c r="P120">
        <v>0</v>
      </c>
      <c r="Q120">
        <v>-1.6348856400870799E-3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7.4721602558750801E-4</v>
      </c>
      <c r="Z120">
        <v>2.33555016026071E-4</v>
      </c>
      <c r="AA120">
        <v>1.46381636468422E-4</v>
      </c>
      <c r="AB120" s="16">
        <v>1.7735372632599099E-5</v>
      </c>
      <c r="AC120" s="16">
        <v>2.3467147604772102E-5</v>
      </c>
      <c r="AD120" s="16">
        <v>-4.0209771950911499E-5</v>
      </c>
      <c r="AE120">
        <v>0.92740500169856199</v>
      </c>
      <c r="AF120">
        <v>-0.485043730473113</v>
      </c>
      <c r="AH120" s="20">
        <f t="shared" si="13"/>
        <v>3.6330171320608428E-3</v>
      </c>
      <c r="AI120" s="20">
        <f t="shared" si="17"/>
        <v>7.3981784711634457E-7</v>
      </c>
      <c r="AJ120" s="20">
        <f t="shared" si="22"/>
        <v>2.33555016026071E-4</v>
      </c>
      <c r="AK120" s="20">
        <f t="shared" si="22"/>
        <v>1.46381636468422E-4</v>
      </c>
      <c r="AL120" s="20">
        <f t="shared" si="22"/>
        <v>1.7735372632599099E-5</v>
      </c>
      <c r="AM120" s="20">
        <f t="shared" si="22"/>
        <v>2.3467147604772102E-5</v>
      </c>
      <c r="AN120" s="20">
        <f t="shared" si="22"/>
        <v>-4.0209771950911499E-5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-1.37971675234157E-2</v>
      </c>
      <c r="BC120" s="20" t="e">
        <f>#REF!</f>
        <v>#REF!</v>
      </c>
    </row>
    <row r="121" spans="1:55" ht="15">
      <c r="A121" s="1">
        <v>50040</v>
      </c>
      <c r="B121" s="16">
        <v>-1.6188200096986399E-5</v>
      </c>
      <c r="C121">
        <v>-1.1022314640532699E-4</v>
      </c>
      <c r="D121">
        <v>0.15250707324343599</v>
      </c>
      <c r="E121">
        <v>-6.6178902185797905E-4</v>
      </c>
      <c r="F121">
        <v>-1.47909249594865</v>
      </c>
      <c r="G121">
        <v>4.9044057766576499E-2</v>
      </c>
      <c r="H121" s="16">
        <v>1.0957397121092301E-5</v>
      </c>
      <c r="I121">
        <v>9.55211989923049E-4</v>
      </c>
      <c r="J121">
        <v>1.7417020480044E-4</v>
      </c>
      <c r="K121">
        <v>2.6817699046816201E-3</v>
      </c>
      <c r="L121">
        <v>-3.4906727092977298E-2</v>
      </c>
      <c r="M121">
        <v>0</v>
      </c>
      <c r="N121">
        <v>0</v>
      </c>
      <c r="O121">
        <v>-7.8505537469386696E-2</v>
      </c>
      <c r="P121">
        <v>0</v>
      </c>
      <c r="Q121">
        <v>-1.57931023823932E-3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6.5676753495557305E-4</v>
      </c>
      <c r="Z121">
        <v>2.1574182323993001E-4</v>
      </c>
      <c r="AA121">
        <v>1.30284553264807E-4</v>
      </c>
      <c r="AB121" s="16">
        <v>1.5252562304334099E-5</v>
      </c>
      <c r="AC121" s="16">
        <v>1.8109137868268599E-5</v>
      </c>
      <c r="AD121" s="16">
        <v>-3.5265487069973298E-5</v>
      </c>
      <c r="AE121">
        <v>0.92364382644054699</v>
      </c>
      <c r="AF121">
        <v>-0.46485431404569</v>
      </c>
      <c r="AH121" s="20">
        <f t="shared" si="13"/>
        <v>3.3319697642876372E-3</v>
      </c>
      <c r="AI121" s="20">
        <f t="shared" si="17"/>
        <v>6.5026488609462675E-7</v>
      </c>
      <c r="AJ121" s="20">
        <f t="shared" si="22"/>
        <v>2.1574182323993001E-4</v>
      </c>
      <c r="AK121" s="20">
        <f t="shared" si="22"/>
        <v>1.30284553264807E-4</v>
      </c>
      <c r="AL121" s="20">
        <f t="shared" si="22"/>
        <v>1.5252562304334099E-5</v>
      </c>
      <c r="AM121" s="20">
        <f t="shared" si="22"/>
        <v>1.8109137868268599E-5</v>
      </c>
      <c r="AN121" s="20">
        <f t="shared" si="22"/>
        <v>-3.5265487069973298E-5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-1.37971675234157E-2</v>
      </c>
      <c r="BC121" s="20" t="e">
        <f>#REF!</f>
        <v>#REF!</v>
      </c>
    </row>
    <row r="122" spans="1:55" ht="15">
      <c r="A122" s="1">
        <v>50130</v>
      </c>
      <c r="B122" s="16">
        <v>-1.2401306657319801E-5</v>
      </c>
      <c r="C122">
        <v>-1.0985569066471099E-4</v>
      </c>
      <c r="D122">
        <v>0.15098111944803</v>
      </c>
      <c r="E122">
        <v>-6.3100215654922896E-4</v>
      </c>
      <c r="F122">
        <v>-1.46304863301344</v>
      </c>
      <c r="G122">
        <v>5.6159767748957298E-2</v>
      </c>
      <c r="H122" s="16">
        <v>1.0795747546029501E-5</v>
      </c>
      <c r="I122">
        <v>8.0677387359457395E-4</v>
      </c>
      <c r="J122">
        <v>1.8329004482147801E-4</v>
      </c>
      <c r="K122">
        <v>2.4865644961869801E-3</v>
      </c>
      <c r="L122">
        <v>-3.3508855788764898E-2</v>
      </c>
      <c r="M122">
        <v>0</v>
      </c>
      <c r="N122">
        <v>0</v>
      </c>
      <c r="O122">
        <v>-7.7709941966954493E-2</v>
      </c>
      <c r="P122">
        <v>0</v>
      </c>
      <c r="Q122">
        <v>-1.52996065990059E-3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5.7678170501535204E-4</v>
      </c>
      <c r="Z122">
        <v>1.9960679413221001E-4</v>
      </c>
      <c r="AA122">
        <v>1.16254210826781E-4</v>
      </c>
      <c r="AB122" s="16">
        <v>1.3445639743535899E-5</v>
      </c>
      <c r="AC122" s="16">
        <v>1.3941331567634E-5</v>
      </c>
      <c r="AD122" s="16">
        <v>-3.0540492227030703E-5</v>
      </c>
      <c r="AE122">
        <v>0.91991559834095704</v>
      </c>
      <c r="AF122">
        <v>-0.44511725169358202</v>
      </c>
      <c r="AH122" s="20">
        <f t="shared" si="13"/>
        <v>3.0575783841521788E-3</v>
      </c>
      <c r="AI122" s="20">
        <f t="shared" si="17"/>
        <v>5.7107099506470501E-7</v>
      </c>
      <c r="AJ122" s="20">
        <f t="shared" si="22"/>
        <v>1.9960679413221001E-4</v>
      </c>
      <c r="AK122" s="20">
        <f t="shared" si="22"/>
        <v>1.16254210826781E-4</v>
      </c>
      <c r="AL122" s="20">
        <f t="shared" si="22"/>
        <v>1.3445639743535899E-5</v>
      </c>
      <c r="AM122" s="20">
        <f t="shared" si="22"/>
        <v>1.3941331567634E-5</v>
      </c>
      <c r="AN122" s="20">
        <f t="shared" si="22"/>
        <v>-3.0540492227030703E-5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-1.37971675234157E-2</v>
      </c>
      <c r="BC122" s="20" t="e">
        <f>#REF!</f>
        <v>#REF!</v>
      </c>
    </row>
    <row r="123" spans="1:55" ht="15">
      <c r="A123" s="1">
        <v>50221</v>
      </c>
      <c r="B123" s="16">
        <v>-9.2220183816165303E-6</v>
      </c>
      <c r="C123">
        <v>-1.0682363547672E-4</v>
      </c>
      <c r="D123">
        <v>0.14946989148395901</v>
      </c>
      <c r="E123">
        <v>-5.9212179891142197E-4</v>
      </c>
      <c r="F123">
        <v>-1.44717809399592</v>
      </c>
      <c r="G123">
        <v>6.2997404418072001E-2</v>
      </c>
      <c r="H123" s="16">
        <v>1.05978745228547E-5</v>
      </c>
      <c r="I123">
        <v>6.7615073535846697E-4</v>
      </c>
      <c r="J123">
        <v>1.88708032000394E-4</v>
      </c>
      <c r="K123">
        <v>2.3067935077732702E-3</v>
      </c>
      <c r="L123">
        <v>-3.2188644306057002E-2</v>
      </c>
      <c r="M123">
        <v>0</v>
      </c>
      <c r="N123">
        <v>0</v>
      </c>
      <c r="O123">
        <v>-7.6923067457864799E-2</v>
      </c>
      <c r="P123">
        <v>0</v>
      </c>
      <c r="Q123">
        <v>-1.48581370159682E-3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5.0637825357364801E-4</v>
      </c>
      <c r="Z123">
        <v>1.85013844983824E-4</v>
      </c>
      <c r="AA123">
        <v>1.0407835161006299E-4</v>
      </c>
      <c r="AB123" s="16">
        <v>1.2204243405389799E-5</v>
      </c>
      <c r="AC123" s="16">
        <v>1.07955513527926E-5</v>
      </c>
      <c r="AD123" s="16">
        <v>-2.6058794940172499E-5</v>
      </c>
      <c r="AE123">
        <v>0.91621998516423997</v>
      </c>
      <c r="AF123">
        <v>-0.42582184424805303</v>
      </c>
      <c r="AH123" s="20">
        <f t="shared" si="13"/>
        <v>2.8081079788111821E-3</v>
      </c>
      <c r="AI123" s="20">
        <f t="shared" si="17"/>
        <v>5.0136460749866145E-7</v>
      </c>
      <c r="AJ123" s="20">
        <f t="shared" si="22"/>
        <v>1.85013844983824E-4</v>
      </c>
      <c r="AK123" s="20">
        <f t="shared" si="22"/>
        <v>1.0407835161006299E-4</v>
      </c>
      <c r="AL123" s="20">
        <f t="shared" si="22"/>
        <v>1.2204243405389799E-5</v>
      </c>
      <c r="AM123" s="20">
        <f t="shared" si="22"/>
        <v>1.07955513527926E-5</v>
      </c>
      <c r="AN123" s="20">
        <f t="shared" si="22"/>
        <v>-2.6058794940172499E-5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-1.37971675234157E-2</v>
      </c>
      <c r="BC123" s="20" t="e">
        <f>#REF!</f>
        <v>#REF!</v>
      </c>
    </row>
    <row r="124" spans="1:55" ht="15">
      <c r="A124" s="1">
        <v>50313</v>
      </c>
      <c r="B124" s="16">
        <v>-6.5776539644025202E-6</v>
      </c>
      <c r="C124">
        <v>-1.01888530727403E-4</v>
      </c>
      <c r="D124">
        <v>0.14797326333305</v>
      </c>
      <c r="E124">
        <v>-5.4811595024814596E-4</v>
      </c>
      <c r="F124">
        <v>-1.4314795392891</v>
      </c>
      <c r="G124">
        <v>6.9567652399394803E-2</v>
      </c>
      <c r="H124" s="16">
        <v>1.0369504806586699E-5</v>
      </c>
      <c r="I124">
        <v>5.6184196477302199E-4</v>
      </c>
      <c r="J124">
        <v>1.9126562723614999E-4</v>
      </c>
      <c r="K124">
        <v>2.1415743022412501E-3</v>
      </c>
      <c r="L124">
        <v>-3.0940992565658101E-2</v>
      </c>
      <c r="M124">
        <v>0</v>
      </c>
      <c r="N124">
        <v>0</v>
      </c>
      <c r="O124">
        <v>-7.6144810447297803E-2</v>
      </c>
      <c r="P124">
        <v>0</v>
      </c>
      <c r="Q124">
        <v>-1.44596298993153E-3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4.4470387399806897E-4</v>
      </c>
      <c r="Z124">
        <v>1.71832464835717E-4</v>
      </c>
      <c r="AA124" s="16">
        <v>9.3557533564378605E-5</v>
      </c>
      <c r="AB124" s="16">
        <v>1.14290856676765E-5</v>
      </c>
      <c r="AC124" s="16">
        <v>8.5179196692625602E-6</v>
      </c>
      <c r="AD124" s="16">
        <v>-2.18392918172152E-5</v>
      </c>
      <c r="AE124">
        <v>0.91255665807985198</v>
      </c>
      <c r="AF124">
        <v>-0.40695706062943499</v>
      </c>
      <c r="AH124" s="20">
        <f t="shared" si="13"/>
        <v>2.5818311374993384E-3</v>
      </c>
      <c r="AI124" s="20">
        <f t="shared" si="17"/>
        <v>4.4030086534462272E-7</v>
      </c>
      <c r="AJ124" s="20">
        <f t="shared" si="22"/>
        <v>1.71832464835717E-4</v>
      </c>
      <c r="AK124" s="20">
        <f t="shared" si="22"/>
        <v>9.3557533564378605E-5</v>
      </c>
      <c r="AL124" s="20">
        <f t="shared" si="22"/>
        <v>1.14290856676765E-5</v>
      </c>
      <c r="AM124" s="20">
        <f t="shared" si="22"/>
        <v>8.5179196692625602E-6</v>
      </c>
      <c r="AN124" s="20">
        <f t="shared" si="22"/>
        <v>-2.18392918172152E-5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-1.37971675234157E-2</v>
      </c>
      <c r="BC124" s="20" t="e">
        <f>#REF!</f>
        <v>#REF!</v>
      </c>
    </row>
    <row r="125" spans="1:55" ht="15">
      <c r="A125" s="1">
        <v>50405</v>
      </c>
      <c r="B125" s="16">
        <v>-4.4022496088608501E-6</v>
      </c>
      <c r="C125" s="16">
        <v>-9.5670203844853199E-5</v>
      </c>
      <c r="D125">
        <v>0.14649111653213701</v>
      </c>
      <c r="E125">
        <v>-5.01361727797687E-4</v>
      </c>
      <c r="F125">
        <v>-1.4159515447016899</v>
      </c>
      <c r="G125">
        <v>7.5880893561225404E-2</v>
      </c>
      <c r="H125" s="16">
        <v>1.01159104598177E-5</v>
      </c>
      <c r="I125">
        <v>4.62402029328203E-4</v>
      </c>
      <c r="J125">
        <v>1.9165886560545199E-4</v>
      </c>
      <c r="K125">
        <v>1.9900149245036399E-3</v>
      </c>
      <c r="L125">
        <v>-2.9761003801069299E-2</v>
      </c>
      <c r="M125">
        <v>0</v>
      </c>
      <c r="N125">
        <v>0</v>
      </c>
      <c r="O125">
        <v>-7.5375060955449102E-2</v>
      </c>
      <c r="P125">
        <v>0</v>
      </c>
      <c r="Q125">
        <v>-1.40961270329129E-3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3.9093871201026402E-4</v>
      </c>
      <c r="Z125">
        <v>1.5993826886044599E-4</v>
      </c>
      <c r="AA125" s="16">
        <v>8.4505645248666406E-5</v>
      </c>
      <c r="AB125" s="16">
        <v>1.10316593928215E-5</v>
      </c>
      <c r="AC125" s="16">
        <v>6.9688771270948296E-6</v>
      </c>
      <c r="AD125" s="16">
        <v>-1.7895816610582802E-5</v>
      </c>
      <c r="AE125">
        <v>0.90892529162726898</v>
      </c>
      <c r="AF125">
        <v>-0.38851167554598598</v>
      </c>
      <c r="AH125" s="20">
        <f t="shared" si="13"/>
        <v>2.3770442493938012E-3</v>
      </c>
      <c r="AI125" s="20">
        <f t="shared" si="17"/>
        <v>3.8706803169333071E-7</v>
      </c>
      <c r="AJ125" s="20">
        <f t="shared" si="22"/>
        <v>1.5993826886044599E-4</v>
      </c>
      <c r="AK125" s="20">
        <f t="shared" si="22"/>
        <v>8.4505645248666406E-5</v>
      </c>
      <c r="AL125" s="20">
        <f t="shared" si="22"/>
        <v>1.10316593928215E-5</v>
      </c>
      <c r="AM125" s="20">
        <f t="shared" si="22"/>
        <v>6.9688771270948296E-6</v>
      </c>
      <c r="AN125" s="20">
        <f t="shared" si="22"/>
        <v>-1.7895816610582802E-5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-1.37971675234157E-2</v>
      </c>
      <c r="BC125" s="20" t="e">
        <f>#REF!</f>
        <v>#REF!</v>
      </c>
    </row>
    <row r="126" spans="1:55" ht="15">
      <c r="A126" s="1">
        <v>50495</v>
      </c>
      <c r="B126" s="16">
        <v>-2.6360897887546999E-6</v>
      </c>
      <c r="C126" s="16">
        <v>-8.8666961839946497E-5</v>
      </c>
      <c r="D126">
        <v>0.14502333836932799</v>
      </c>
      <c r="E126">
        <v>-4.5373251066655498E-4</v>
      </c>
      <c r="F126">
        <v>-1.4005926130380999</v>
      </c>
      <c r="G126">
        <v>8.1947191430130698E-2</v>
      </c>
      <c r="H126" s="16">
        <v>9.8419160399277001E-6</v>
      </c>
      <c r="I126">
        <v>3.7644736400907302E-4</v>
      </c>
      <c r="J126">
        <v>1.90457691856995E-4</v>
      </c>
      <c r="K126">
        <v>1.8512234250606099E-3</v>
      </c>
      <c r="L126">
        <v>-2.8644009537235799E-2</v>
      </c>
      <c r="M126">
        <v>0</v>
      </c>
      <c r="N126">
        <v>0</v>
      </c>
      <c r="O126">
        <v>-7.4613704215725593E-2</v>
      </c>
      <c r="P126">
        <v>0</v>
      </c>
      <c r="Q126">
        <v>-1.3760705988636001E-3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3.4430147135844802E-4</v>
      </c>
      <c r="Z126">
        <v>1.49213424940309E-4</v>
      </c>
      <c r="AA126" s="16">
        <v>7.6750158584429899E-5</v>
      </c>
      <c r="AB126" s="16">
        <v>1.0933795828618E-5</v>
      </c>
      <c r="AC126" s="16">
        <v>6.0229338948060796E-6</v>
      </c>
      <c r="AD126" s="16">
        <v>-1.42373588028432E-5</v>
      </c>
      <c r="AE126">
        <v>0.90532556368122097</v>
      </c>
      <c r="AF126">
        <v>-0.37047438464853599</v>
      </c>
      <c r="AH126" s="20">
        <f t="shared" si="13"/>
        <v>2.1920818817054732E-3</v>
      </c>
      <c r="AI126" s="20">
        <f t="shared" si="17"/>
        <v>3.4089254589945348E-7</v>
      </c>
      <c r="AJ126" s="20">
        <f t="shared" si="22"/>
        <v>1.49213424940309E-4</v>
      </c>
      <c r="AK126" s="20">
        <f t="shared" si="22"/>
        <v>7.6750158584429899E-5</v>
      </c>
      <c r="AL126" s="20">
        <f t="shared" si="22"/>
        <v>1.0933795828618E-5</v>
      </c>
      <c r="AM126" s="20">
        <f t="shared" si="22"/>
        <v>6.0229338948060796E-6</v>
      </c>
      <c r="AN126" s="20">
        <f t="shared" si="22"/>
        <v>-1.42373588028432E-5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-1.37971675234157E-2</v>
      </c>
      <c r="BC126" s="20" t="e">
        <f>#REF!</f>
        <v>#REF!</v>
      </c>
    </row>
    <row r="127" spans="1:55" ht="15">
      <c r="A127" s="1">
        <v>50586</v>
      </c>
      <c r="B127" s="16">
        <v>-1.22526298993189E-6</v>
      </c>
      <c r="C127" s="16">
        <v>-8.1273546633074301E-5</v>
      </c>
      <c r="D127">
        <v>0.14356982035549101</v>
      </c>
      <c r="E127">
        <v>-4.06675122175087E-4</v>
      </c>
      <c r="F127">
        <v>-1.38540118513098</v>
      </c>
      <c r="G127">
        <v>8.7776280062993595E-2</v>
      </c>
      <c r="H127" s="16">
        <v>9.5519095006548294E-6</v>
      </c>
      <c r="I127">
        <v>3.0266199921515601E-4</v>
      </c>
      <c r="J127">
        <v>1.88123448241512E-4</v>
      </c>
      <c r="K127">
        <v>1.7243164648865E-3</v>
      </c>
      <c r="L127">
        <v>-2.7585587079656401E-2</v>
      </c>
      <c r="M127">
        <v>0</v>
      </c>
      <c r="N127">
        <v>0</v>
      </c>
      <c r="O127">
        <v>-7.3860622173630305E-2</v>
      </c>
      <c r="P127">
        <v>0</v>
      </c>
      <c r="Q127">
        <v>-1.34474058107622E-3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3.0405325667232498E-4</v>
      </c>
      <c r="Z127">
        <v>1.3954695794809801E-4</v>
      </c>
      <c r="AA127" s="16">
        <v>7.0132155338985299E-5</v>
      </c>
      <c r="AB127" s="16">
        <v>1.1067112815048599E-5</v>
      </c>
      <c r="AC127" s="16">
        <v>5.5682120206215302E-6</v>
      </c>
      <c r="AD127" s="16">
        <v>-1.08684024092438E-5</v>
      </c>
      <c r="AE127">
        <v>0.90175715541741897</v>
      </c>
      <c r="AF127">
        <v>-0.352833899946768</v>
      </c>
      <c r="AH127" s="20">
        <f t="shared" si="13"/>
        <v>2.0253291889921021E-3</v>
      </c>
      <c r="AI127" s="20">
        <f t="shared" si="17"/>
        <v>3.0104282838844056E-7</v>
      </c>
      <c r="AJ127" s="20">
        <f t="shared" si="22"/>
        <v>1.3954695794809801E-4</v>
      </c>
      <c r="AK127" s="20">
        <f t="shared" si="22"/>
        <v>7.0132155338985299E-5</v>
      </c>
      <c r="AL127" s="20">
        <f t="shared" si="22"/>
        <v>1.1067112815048599E-5</v>
      </c>
      <c r="AM127" s="20">
        <f t="shared" si="22"/>
        <v>5.5682120206215302E-6</v>
      </c>
      <c r="AN127" s="20">
        <f t="shared" si="22"/>
        <v>-1.08684024092438E-5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-1.37971675234157E-2</v>
      </c>
      <c r="BC127" s="20" t="e">
        <f>#REF!</f>
        <v>#REF!</v>
      </c>
    </row>
    <row r="128" spans="1:55" ht="15">
      <c r="A128" s="1">
        <v>50678</v>
      </c>
      <c r="B128" s="16">
        <v>-1.2124023448543E-7</v>
      </c>
      <c r="C128" s="16">
        <v>-7.3797022649976199E-5</v>
      </c>
      <c r="D128">
        <v>0.14213045694349999</v>
      </c>
      <c r="E128">
        <v>-3.6127787693318402E-4</v>
      </c>
      <c r="F128">
        <v>-1.3703756502233</v>
      </c>
      <c r="G128">
        <v>9.3377556866591702E-2</v>
      </c>
      <c r="H128" s="16">
        <v>9.2498562089849398E-6</v>
      </c>
      <c r="I128">
        <v>2.3980190616187E-4</v>
      </c>
      <c r="J128">
        <v>1.85024593602239E-4</v>
      </c>
      <c r="K128">
        <v>1.60842703449487E-3</v>
      </c>
      <c r="L128">
        <v>-2.65815705568722E-2</v>
      </c>
      <c r="M128">
        <v>0</v>
      </c>
      <c r="N128">
        <v>0</v>
      </c>
      <c r="O128">
        <v>-7.3115694793866898E-2</v>
      </c>
      <c r="P128">
        <v>0</v>
      </c>
      <c r="Q128">
        <v>-1.31511501380586E-3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2.69500272734888E-4</v>
      </c>
      <c r="Z128">
        <v>1.3083493933366901E-4</v>
      </c>
      <c r="AA128" s="16">
        <v>6.4506161883732096E-5</v>
      </c>
      <c r="AB128" s="16">
        <v>1.1372386261496099E-5</v>
      </c>
      <c r="AC128" s="16">
        <v>5.5058287270490699E-6</v>
      </c>
      <c r="AD128" s="16">
        <v>-7.7893443218059301E-6</v>
      </c>
      <c r="AE128">
        <v>0.89821975127857001</v>
      </c>
      <c r="AF128">
        <v>-0.33557902800369499</v>
      </c>
      <c r="AH128" s="20">
        <f t="shared" si="13"/>
        <v>1.8752323045024091E-3</v>
      </c>
      <c r="AI128" s="20">
        <f t="shared" si="17"/>
        <v>2.6683195320285942E-7</v>
      </c>
      <c r="AJ128" s="20">
        <f t="shared" si="22"/>
        <v>1.3083493933366901E-4</v>
      </c>
      <c r="AK128" s="20">
        <f t="shared" si="22"/>
        <v>6.4506161883732096E-5</v>
      </c>
      <c r="AL128" s="20">
        <f t="shared" si="22"/>
        <v>1.1372386261496099E-5</v>
      </c>
      <c r="AM128" s="20">
        <f t="shared" si="22"/>
        <v>5.5058287270490699E-6</v>
      </c>
      <c r="AN128" s="20">
        <f t="shared" si="22"/>
        <v>-7.7893443218059301E-6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-1.37971675234157E-2</v>
      </c>
      <c r="BC128" s="20" t="e">
        <f>#REF!</f>
        <v>#REF!</v>
      </c>
    </row>
    <row r="129" spans="1:55" ht="15">
      <c r="A129" s="1">
        <v>50770</v>
      </c>
      <c r="B129" s="16">
        <v>7.1952520507466797E-7</v>
      </c>
      <c r="C129" s="16">
        <v>-6.6470770054936895E-5</v>
      </c>
      <c r="D129">
        <v>0.140705144468947</v>
      </c>
      <c r="E129">
        <v>-3.18330288481847E-4</v>
      </c>
      <c r="F129">
        <v>-1.35551435563031</v>
      </c>
      <c r="G129">
        <v>9.8760078881832802E-2</v>
      </c>
      <c r="H129" s="16">
        <v>8.9393155223977704E-6</v>
      </c>
      <c r="I129">
        <v>1.8669808879873801E-4</v>
      </c>
      <c r="J129">
        <v>1.81450746084199E-4</v>
      </c>
      <c r="K129">
        <v>1.5027111906515799E-3</v>
      </c>
      <c r="L129">
        <v>-2.5628056475281699E-2</v>
      </c>
      <c r="M129">
        <v>0</v>
      </c>
      <c r="N129">
        <v>0</v>
      </c>
      <c r="O129">
        <v>-7.2378801185784103E-2</v>
      </c>
      <c r="P129">
        <v>0</v>
      </c>
      <c r="Q129">
        <v>-1.2867669474473601E-3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2.3999550470107001E-4</v>
      </c>
      <c r="Z129">
        <v>1.2298057172100199E-4</v>
      </c>
      <c r="AA129" s="16">
        <v>5.9739824706329098E-5</v>
      </c>
      <c r="AB129" s="16">
        <v>1.17988725008067E-5</v>
      </c>
      <c r="AC129" s="16">
        <v>5.7491635645496002E-6</v>
      </c>
      <c r="AD129" s="16">
        <v>-4.9969597046491501E-6</v>
      </c>
      <c r="AE129">
        <v>0.89471303894076104</v>
      </c>
      <c r="AF129">
        <v>-0.318698733161904</v>
      </c>
      <c r="AH129" s="20">
        <f t="shared" si="13"/>
        <v>1.7403067403056393E-3</v>
      </c>
      <c r="AI129" s="20">
        <f t="shared" si="17"/>
        <v>2.3761931158521784E-7</v>
      </c>
      <c r="AJ129" s="20">
        <f t="shared" si="22"/>
        <v>1.2298057172100199E-4</v>
      </c>
      <c r="AK129" s="20">
        <f t="shared" si="22"/>
        <v>5.9739824706329098E-5</v>
      </c>
      <c r="AL129" s="20">
        <f t="shared" si="22"/>
        <v>1.17988725008067E-5</v>
      </c>
      <c r="AM129" s="20">
        <f t="shared" si="22"/>
        <v>5.7491635645496002E-6</v>
      </c>
      <c r="AN129" s="20">
        <f t="shared" si="22"/>
        <v>-4.9969597046491501E-6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-1.37971675234157E-2</v>
      </c>
      <c r="BC129" s="20" t="e">
        <f>#REF!</f>
        <v>#REF!</v>
      </c>
    </row>
    <row r="130" spans="1:55" ht="15">
      <c r="A130" s="1">
        <v>50860</v>
      </c>
      <c r="B130" s="16">
        <v>1.3359780506016901E-6</v>
      </c>
      <c r="C130" s="16">
        <v>-5.9466750270480003E-5</v>
      </c>
      <c r="D130">
        <v>0.139293780287327</v>
      </c>
      <c r="E130">
        <v>-2.7837519716071801E-4</v>
      </c>
      <c r="F130">
        <v>-1.3408156156390201</v>
      </c>
      <c r="G130">
        <v>0.103932562078682</v>
      </c>
      <c r="H130" s="16">
        <v>8.6234594153124708E-6</v>
      </c>
      <c r="I130">
        <v>1.42258487785551E-4</v>
      </c>
      <c r="J130">
        <v>1.77625151194142E-4</v>
      </c>
      <c r="K130">
        <v>1.4063537695191699E-3</v>
      </c>
      <c r="L130">
        <v>-2.47214046610401E-2</v>
      </c>
      <c r="M130">
        <v>0</v>
      </c>
      <c r="N130">
        <v>0</v>
      </c>
      <c r="O130">
        <v>-7.1649820559092595E-2</v>
      </c>
      <c r="P130">
        <v>0</v>
      </c>
      <c r="Q130">
        <v>-1.2593424032885799E-3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2.1493950466458701E-4</v>
      </c>
      <c r="Z130">
        <v>1.15894179514666E-4</v>
      </c>
      <c r="AA130" s="16">
        <v>5.5713456738287003E-5</v>
      </c>
      <c r="AB130" s="16">
        <v>1.2303604373698E-5</v>
      </c>
      <c r="AC130" s="16">
        <v>6.2230458284328696E-6</v>
      </c>
      <c r="AD130" s="16">
        <v>-2.4848888649161101E-6</v>
      </c>
      <c r="AE130">
        <v>0.89123670928009802</v>
      </c>
      <c r="AF130">
        <v>-0.30218218781536699</v>
      </c>
      <c r="AH130" s="20">
        <f t="shared" ref="AH130:AH132" si="24">K130+Y130-Y130/100</f>
        <v>1.619143879137111E-3</v>
      </c>
      <c r="AI130" s="20">
        <f t="shared" si="17"/>
        <v>2.1281139075701685E-7</v>
      </c>
      <c r="AJ130" s="20">
        <f t="shared" si="22"/>
        <v>1.15894179514666E-4</v>
      </c>
      <c r="AK130" s="20">
        <f t="shared" si="22"/>
        <v>5.5713456738287003E-5</v>
      </c>
      <c r="AL130" s="20">
        <f t="shared" si="22"/>
        <v>1.2303604373698E-5</v>
      </c>
      <c r="AM130" s="20">
        <f t="shared" si="22"/>
        <v>6.2230458284328696E-6</v>
      </c>
      <c r="AN130" s="20">
        <f t="shared" si="22"/>
        <v>-2.4848888649161101E-6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-1.37971675234157E-2</v>
      </c>
      <c r="BC130" s="20" t="e">
        <f>#REF!</f>
        <v>#REF!</v>
      </c>
    </row>
    <row r="131" spans="1:55" ht="15">
      <c r="A131" s="1">
        <v>50951</v>
      </c>
      <c r="B131" s="16">
        <v>1.7628220535519101E-6</v>
      </c>
      <c r="C131" s="16">
        <v>-5.2906202846723899E-5</v>
      </c>
      <c r="D131">
        <v>0.13789626208421099</v>
      </c>
      <c r="E131">
        <v>-2.41754038876601E-4</v>
      </c>
      <c r="F131">
        <v>-1.32627771962584</v>
      </c>
      <c r="G131">
        <v>0.108903383238562</v>
      </c>
      <c r="H131" s="16">
        <v>8.3050926869524998E-6</v>
      </c>
      <c r="I131">
        <v>1.05468787562807E-4</v>
      </c>
      <c r="J131">
        <v>1.73715682872176E-4</v>
      </c>
      <c r="K131">
        <v>1.31857307746025E-3</v>
      </c>
      <c r="L131">
        <v>-2.3858235380846901E-2</v>
      </c>
      <c r="M131">
        <v>0</v>
      </c>
      <c r="N131">
        <v>0</v>
      </c>
      <c r="O131">
        <v>-7.0928633022939794E-2</v>
      </c>
      <c r="P131">
        <v>0</v>
      </c>
      <c r="Q131">
        <v>-1.2325528316370099E-3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1.93780407444034E-4</v>
      </c>
      <c r="Z131">
        <v>1.0949311716957601E-4</v>
      </c>
      <c r="AA131" s="16">
        <v>5.2319481928152799E-5</v>
      </c>
      <c r="AB131" s="16">
        <v>1.28506797070646E-5</v>
      </c>
      <c r="AC131" s="16">
        <v>6.8628928153003399E-6</v>
      </c>
      <c r="AD131" s="16">
        <v>-2.4412583091132202E-7</v>
      </c>
      <c r="AE131">
        <v>0.88779045634006404</v>
      </c>
      <c r="AF131">
        <v>-0.28601881152413999</v>
      </c>
      <c r="AH131" s="20">
        <f t="shared" si="24"/>
        <v>1.5104156808298437E-3</v>
      </c>
      <c r="AI131" s="20">
        <f t="shared" si="17"/>
        <v>1.9186178954854852E-7</v>
      </c>
      <c r="AJ131" s="20">
        <f t="shared" si="22"/>
        <v>1.0949311716957601E-4</v>
      </c>
      <c r="AK131" s="20">
        <f t="shared" si="22"/>
        <v>5.2319481928152799E-5</v>
      </c>
      <c r="AL131" s="20">
        <f t="shared" si="22"/>
        <v>1.28506797070646E-5</v>
      </c>
      <c r="AM131" s="20">
        <f t="shared" si="22"/>
        <v>6.8628928153003399E-6</v>
      </c>
      <c r="AN131" s="20">
        <f t="shared" si="22"/>
        <v>-2.4412583091132202E-7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-1.37971675234157E-2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-1.37971675234157E-2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32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opLeftCell="AW1" zoomScale="175" zoomScaleNormal="175" workbookViewId="0">
      <selection activeCell="BE36" sqref="BE3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318</v>
      </c>
      <c r="BB1" s="20" t="s">
        <v>0</v>
      </c>
      <c r="BC1" s="20" t="s">
        <v>199</v>
      </c>
      <c r="BD1" s="20" t="s">
        <v>326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1.37971675234157E-2</v>
      </c>
      <c r="AU2" s="21">
        <f>EA_raw_policy_shocks!AF141</f>
        <v>3.8435449264890594E-15</v>
      </c>
      <c r="AV2" s="21">
        <f>EA_raw_policy_shocks!AG141</f>
        <v>4.7247635968459003E-14</v>
      </c>
      <c r="AW2" s="21">
        <f>EA_raw_policy_shocks!AH141</f>
        <v>1.6390195240730501E-14</v>
      </c>
      <c r="AX2" s="21">
        <f>EA_raw_policy_shocks!AI141</f>
        <v>-3.0029616666569099E-14</v>
      </c>
      <c r="AY2" s="21">
        <f>EA_raw_policy_shocks!AJ141</f>
        <v>-2.8316154287304499E-14</v>
      </c>
      <c r="AZ2" s="21">
        <f>EA_raw_policy_shocks!AK141</f>
        <v>9.5238012575053702E-17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-9.0196517159850303E-2</v>
      </c>
      <c r="AU3" s="21">
        <f>EA_raw_policy_shocks!AF142</f>
        <v>3.8423510967293997E-15</v>
      </c>
      <c r="AV3" s="21">
        <f>EA_raw_policy_shocks!AG142</f>
        <v>4.7444922720250499E-14</v>
      </c>
      <c r="AW3" s="21">
        <f>EA_raw_policy_shocks!AH142</f>
        <v>1.6246321676546799E-14</v>
      </c>
      <c r="AX3" s="21">
        <f>EA_raw_policy_shocks!AI142</f>
        <v>-3.0179400564360203E-14</v>
      </c>
      <c r="AY3" s="21">
        <f>EA_raw_policy_shocks!AJ142</f>
        <v>-2.8489396201176799E-14</v>
      </c>
      <c r="AZ3" s="21">
        <f>EA_raw_policy_shocks!AK142</f>
        <v>6.3440663161528394E-17</v>
      </c>
      <c r="BB3" s="22">
        <f t="shared" si="3"/>
        <v>39263</v>
      </c>
      <c r="BC3" s="20">
        <f t="shared" si="4"/>
        <v>-0.103993684683266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1.58984807747415E-2</v>
      </c>
      <c r="AU4" s="21">
        <f>EA_raw_policy_shocks!AF143</f>
        <v>3.7911917376625401E-15</v>
      </c>
      <c r="AV4" s="21">
        <f>EA_raw_policy_shocks!AG143</f>
        <v>4.6899459568946797E-14</v>
      </c>
      <c r="AW4" s="21">
        <f>EA_raw_policy_shocks!AH143</f>
        <v>1.6070872110777801E-14</v>
      </c>
      <c r="AX4" s="21">
        <f>EA_raw_policy_shocks!AI143</f>
        <v>-3.0922858318050402E-14</v>
      </c>
      <c r="AY4" s="21">
        <f>EA_raw_policy_shocks!AJ143</f>
        <v>-2.8762183462287902E-14</v>
      </c>
      <c r="AZ4" s="21">
        <f>EA_raw_policy_shocks!AK143</f>
        <v>-1.9293425596467999E-16</v>
      </c>
      <c r="BB4" s="22">
        <f t="shared" si="3"/>
        <v>39355</v>
      </c>
      <c r="BC4" s="20">
        <f t="shared" si="4"/>
        <v>2.1013132513257992E-3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-6.76395929432409E-2</v>
      </c>
      <c r="AU5" s="21">
        <f>EA_raw_policy_shocks!AF144</f>
        <v>3.7652487136724501E-15</v>
      </c>
      <c r="AV5" s="21">
        <f>EA_raw_policy_shocks!AG144</f>
        <v>4.7288658325287698E-14</v>
      </c>
      <c r="AW5" s="21">
        <f>EA_raw_policy_shocks!AH144</f>
        <v>1.5232486176741E-14</v>
      </c>
      <c r="AX5" s="21">
        <f>EA_raw_policy_shocks!AI144</f>
        <v>-3.0542402614681899E-14</v>
      </c>
      <c r="AY5" s="21">
        <f>EA_raw_policy_shocks!AJ144</f>
        <v>-2.8633767634455498E-14</v>
      </c>
      <c r="AZ5" s="21">
        <f>EA_raw_policy_shocks!AK144</f>
        <v>-9.9429041629116304E-17</v>
      </c>
      <c r="BB5" s="22">
        <f t="shared" si="3"/>
        <v>39447</v>
      </c>
      <c r="BC5" s="20">
        <f t="shared" si="4"/>
        <v>-8.1436760466656599E-2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-0.119555985667241</v>
      </c>
      <c r="AU6" s="21">
        <f>EA_raw_policy_shocks!AF145</f>
        <v>3.7499599102509097E-15</v>
      </c>
      <c r="AV6" s="21">
        <f>EA_raw_policy_shocks!AG145</f>
        <v>4.63312501783401E-14</v>
      </c>
      <c r="AW6" s="21">
        <f>EA_raw_policy_shocks!AH145</f>
        <v>1.4999709988315201E-14</v>
      </c>
      <c r="AX6" s="21">
        <f>EA_raw_policy_shocks!AI145</f>
        <v>-3.0633912909391702E-14</v>
      </c>
      <c r="AY6" s="21">
        <f>EA_raw_policy_shocks!AJ145</f>
        <v>-2.8556195950028997E-14</v>
      </c>
      <c r="AZ6" s="21">
        <f>EA_raw_policy_shocks!AK145</f>
        <v>-3.73884129338041E-16</v>
      </c>
      <c r="BB6" s="22">
        <f t="shared" si="3"/>
        <v>39538</v>
      </c>
      <c r="BC6" s="20">
        <f t="shared" si="4"/>
        <v>-0.13335315319065671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7.9994874288624701E-2</v>
      </c>
      <c r="AU7" s="21">
        <f>EA_raw_policy_shocks!AF146</f>
        <v>3.7566371368024201E-15</v>
      </c>
      <c r="AV7" s="21">
        <f>EA_raw_policy_shocks!AG146</f>
        <v>4.7207531036306501E-14</v>
      </c>
      <c r="AW7" s="21">
        <f>EA_raw_policy_shocks!AH146</f>
        <v>1.51134171118327E-14</v>
      </c>
      <c r="AX7" s="21">
        <f>EA_raw_policy_shocks!AI146</f>
        <v>-2.9057698992797103E-14</v>
      </c>
      <c r="AY7" s="21">
        <f>EA_raw_policy_shocks!AJ146</f>
        <v>-2.7993501320050799E-14</v>
      </c>
      <c r="AZ7" s="21">
        <f>EA_raw_policy_shocks!AK146</f>
        <v>1.20581330906863E-16</v>
      </c>
      <c r="BB7" s="22">
        <f t="shared" si="3"/>
        <v>39629</v>
      </c>
      <c r="BC7" s="20">
        <f t="shared" si="4"/>
        <v>6.6197706765209002E-2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0.10640827432155001</v>
      </c>
      <c r="AU8" s="21">
        <f>EA_raw_policy_shocks!AF147</f>
        <v>3.73789357770049E-15</v>
      </c>
      <c r="AV8" s="21">
        <f>EA_raw_policy_shocks!AG147</f>
        <v>4.6577910387470597E-14</v>
      </c>
      <c r="AW8" s="21">
        <f>EA_raw_policy_shocks!AH147</f>
        <v>1.6187539903586499E-14</v>
      </c>
      <c r="AX8" s="21">
        <f>EA_raw_policy_shocks!AI147</f>
        <v>-2.9500594946980501E-14</v>
      </c>
      <c r="AY8" s="21">
        <f>EA_raw_policy_shocks!AJ147</f>
        <v>-2.7947650008377E-14</v>
      </c>
      <c r="AZ8" s="21">
        <f>EA_raw_policy_shocks!AK147</f>
        <v>-3.9617361946700601E-16</v>
      </c>
      <c r="BB8" s="22">
        <f t="shared" si="3"/>
        <v>39721</v>
      </c>
      <c r="BC8" s="20">
        <f t="shared" si="4"/>
        <v>9.2611106798134307E-2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2.3792536285154299E-2</v>
      </c>
      <c r="AU9" s="21">
        <f>EA_raw_policy_shocks!AF148</f>
        <v>-6.7138194586993495E-3</v>
      </c>
      <c r="AV9" s="21">
        <f>EA_raw_policy_shocks!AG148</f>
        <v>-8.3341170003186705E-4</v>
      </c>
      <c r="AW9" s="21">
        <f>EA_raw_policy_shocks!AH148</f>
        <v>8.9342529066034591E-3</v>
      </c>
      <c r="AX9" s="21">
        <f>EA_raw_policy_shocks!AI148</f>
        <v>-3.7872789702323001E-3</v>
      </c>
      <c r="AY9" s="21">
        <f>EA_raw_policy_shocks!AJ148</f>
        <v>-2.7821879562335101E-3</v>
      </c>
      <c r="AZ9" s="21">
        <f>EA_raw_policy_shocks!AK148</f>
        <v>-8.0533020935432699E-4</v>
      </c>
      <c r="BB9" s="22">
        <f t="shared" si="3"/>
        <v>39813</v>
      </c>
      <c r="BC9" s="20">
        <f t="shared" si="4"/>
        <v>9.9953687617385985E-3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-0.244158877848281</v>
      </c>
      <c r="AU10" s="21">
        <f>EA_raw_policy_shocks!AF149</f>
        <v>2.7209416261186298E-3</v>
      </c>
      <c r="AV10" s="21">
        <f>EA_raw_policy_shocks!AG149</f>
        <v>3.5039493832700698E-2</v>
      </c>
      <c r="AW10" s="21">
        <f>EA_raw_policy_shocks!AH149</f>
        <v>6.3860374400726196E-3</v>
      </c>
      <c r="AX10" s="21">
        <f>EA_raw_policy_shocks!AI149</f>
        <v>6.4439797579044396E-3</v>
      </c>
      <c r="AY10" s="21">
        <f>EA_raw_policy_shocks!AJ149</f>
        <v>8.9615337194333695E-3</v>
      </c>
      <c r="AZ10" s="21">
        <f>EA_raw_policy_shocks!AK149</f>
        <v>1.3995001340782401E-2</v>
      </c>
      <c r="BB10" s="22">
        <f t="shared" si="3"/>
        <v>39903</v>
      </c>
      <c r="BC10" s="20">
        <f t="shared" si="4"/>
        <v>-0.2579560453716967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-4.7360626987221002E-2</v>
      </c>
      <c r="AU11" s="21">
        <f>EA_raw_policy_shocks!AF150</f>
        <v>1.6390564764861299E-3</v>
      </c>
      <c r="AV11" s="21">
        <f>EA_raw_policy_shocks!AG150</f>
        <v>1.14607239158185E-2</v>
      </c>
      <c r="AW11" s="21">
        <f>EA_raw_policy_shocks!AH150</f>
        <v>5.06406203275635E-3</v>
      </c>
      <c r="AX11" s="21">
        <f>EA_raw_policy_shocks!AI150</f>
        <v>9.5536443656909203E-3</v>
      </c>
      <c r="AY11" s="21">
        <f>EA_raw_policy_shocks!AJ150</f>
        <v>8.5882358382238302E-3</v>
      </c>
      <c r="AZ11" s="21">
        <f>EA_raw_policy_shocks!AK150</f>
        <v>1.2180828408050201E-2</v>
      </c>
      <c r="BB11" s="22">
        <f t="shared" si="3"/>
        <v>39994</v>
      </c>
      <c r="BC11" s="20">
        <f t="shared" si="4"/>
        <v>-6.1157794510636701E-2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2.64224157302596E-2</v>
      </c>
      <c r="AU12" s="21">
        <f>EA_raw_policy_shocks!AF151</f>
        <v>2.2669136797297799E-4</v>
      </c>
      <c r="AV12" s="21">
        <f>EA_raw_policy_shocks!AG151</f>
        <v>1.1629021624429E-2</v>
      </c>
      <c r="AW12" s="21">
        <f>EA_raw_policy_shocks!AH151</f>
        <v>7.4436403499917097E-3</v>
      </c>
      <c r="AX12" s="21">
        <f>EA_raw_policy_shocks!AI151</f>
        <v>1.0577593648466299E-2</v>
      </c>
      <c r="AY12" s="21">
        <f>EA_raw_policy_shocks!AJ151</f>
        <v>1.15861814581396E-2</v>
      </c>
      <c r="AZ12" s="21">
        <f>EA_raw_policy_shocks!AK151</f>
        <v>1.46050566020811E-2</v>
      </c>
      <c r="BB12" s="22">
        <f t="shared" si="3"/>
        <v>40086</v>
      </c>
      <c r="BC12" s="20">
        <f t="shared" si="4"/>
        <v>1.26252482068439E-2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7.3585163096683101E-2</v>
      </c>
      <c r="AU13" s="21">
        <f>EA_raw_policy_shocks!AF152</f>
        <v>1.1490552428102599E-3</v>
      </c>
      <c r="AV13" s="21">
        <f>EA_raw_policy_shocks!AG152</f>
        <v>2.3411682428661599E-2</v>
      </c>
      <c r="AW13" s="21">
        <f>EA_raw_policy_shocks!AH152</f>
        <v>2.6797220046253602E-2</v>
      </c>
      <c r="AX13" s="21">
        <f>EA_raw_policy_shocks!AI152</f>
        <v>2.7259057249000199E-2</v>
      </c>
      <c r="AY13" s="21">
        <f>EA_raw_policy_shocks!AJ152</f>
        <v>2.2620844170834101E-2</v>
      </c>
      <c r="AZ13" s="21">
        <f>EA_raw_policy_shocks!AK152</f>
        <v>2.2676287050775599E-2</v>
      </c>
      <c r="BB13" s="22">
        <f t="shared" si="3"/>
        <v>40178</v>
      </c>
      <c r="BC13" s="20">
        <f t="shared" si="4"/>
        <v>5.9787995573267402E-2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-2.3830642032823E-2</v>
      </c>
      <c r="AU14" s="21">
        <f>EA_raw_policy_shocks!AF153</f>
        <v>-1.8853116129503901E-3</v>
      </c>
      <c r="AV14" s="21">
        <f>EA_raw_policy_shocks!AG153</f>
        <v>2.0177058109971301E-2</v>
      </c>
      <c r="AW14" s="21">
        <f>EA_raw_policy_shocks!AH153</f>
        <v>1.45753210393289E-2</v>
      </c>
      <c r="AX14" s="21">
        <f>EA_raw_policy_shocks!AI153</f>
        <v>1.5015250043096199E-2</v>
      </c>
      <c r="AY14" s="21">
        <f>EA_raw_policy_shocks!AJ153</f>
        <v>1.21569115354119E-2</v>
      </c>
      <c r="AZ14" s="21">
        <f>EA_raw_policy_shocks!AK153</f>
        <v>1.24350574729246E-2</v>
      </c>
      <c r="BB14" s="22">
        <f t="shared" si="3"/>
        <v>40268</v>
      </c>
      <c r="BC14" s="20">
        <f t="shared" si="4"/>
        <v>-3.7627809556238699E-2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2.4622726486920099E-2</v>
      </c>
      <c r="AU15" s="21">
        <f>EA_raw_policy_shocks!AF154</f>
        <v>-1.71236765830824E-3</v>
      </c>
      <c r="AV15" s="21">
        <f>EA_raw_policy_shocks!AG154</f>
        <v>7.8011009484707803E-3</v>
      </c>
      <c r="AW15" s="21">
        <f>EA_raw_policy_shocks!AH154</f>
        <v>-5.2769545653280096E-3</v>
      </c>
      <c r="AX15" s="21">
        <f>EA_raw_policy_shocks!AI154</f>
        <v>-5.0530613705312699E-3</v>
      </c>
      <c r="AY15" s="21">
        <f>EA_raw_policy_shocks!AJ154</f>
        <v>-3.4371315487421602E-3</v>
      </c>
      <c r="AZ15" s="21">
        <f>EA_raw_policy_shocks!AK154</f>
        <v>-2.78033102955518E-3</v>
      </c>
      <c r="BB15" s="22">
        <f t="shared" si="3"/>
        <v>40359</v>
      </c>
      <c r="BC15" s="20">
        <f t="shared" si="4"/>
        <v>1.0825558963504399E-2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8.0714388828723296E-2</v>
      </c>
      <c r="AU16" s="21">
        <f>EA_raw_policy_shocks!AF155</f>
        <v>-2.2455645888307197E-3</v>
      </c>
      <c r="AV16" s="21">
        <f>EA_raw_policy_shocks!AG155</f>
        <v>1.9457748688978701E-2</v>
      </c>
      <c r="AW16" s="21">
        <f>EA_raw_policy_shocks!AH155</f>
        <v>5.73565707988807E-3</v>
      </c>
      <c r="AX16" s="21">
        <f>EA_raw_policy_shocks!AI155</f>
        <v>3.8248516698756499E-3</v>
      </c>
      <c r="AY16" s="21">
        <f>EA_raw_policy_shocks!AJ155</f>
        <v>2.4016727386073199E-3</v>
      </c>
      <c r="AZ16" s="21">
        <f>EA_raw_policy_shocks!AK155</f>
        <v>1.5072161963155799E-3</v>
      </c>
      <c r="BB16" s="22">
        <f t="shared" si="3"/>
        <v>40451</v>
      </c>
      <c r="BC16" s="20">
        <f t="shared" si="4"/>
        <v>6.6917221305307598E-2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5.79208698081757E-2</v>
      </c>
      <c r="AU17" s="21">
        <f>EA_raw_policy_shocks!AF156</f>
        <v>-2.26813814393811E-3</v>
      </c>
      <c r="AV17" s="21">
        <f>EA_raw_policy_shocks!AG156</f>
        <v>3.3810172354779698E-2</v>
      </c>
      <c r="AW17" s="21">
        <f>EA_raw_policy_shocks!AH156</f>
        <v>1.6709641161766299E-2</v>
      </c>
      <c r="AX17" s="21">
        <f>EA_raw_policy_shocks!AI156</f>
        <v>1.5242350138410601E-2</v>
      </c>
      <c r="AY17" s="21">
        <f>EA_raw_policy_shocks!AJ156</f>
        <v>1.4645829653677601E-2</v>
      </c>
      <c r="AZ17" s="21">
        <f>EA_raw_policy_shocks!AK156</f>
        <v>1.3125024034692101E-2</v>
      </c>
      <c r="BB17" s="22">
        <f t="shared" si="3"/>
        <v>40543</v>
      </c>
      <c r="BC17" s="20">
        <f t="shared" si="4"/>
        <v>4.4123702284760001E-2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1.83183745053043E-2</v>
      </c>
      <c r="AU18" s="21">
        <f>EA_raw_policy_shocks!AF157</f>
        <v>-4.0308434907897103E-4</v>
      </c>
      <c r="AV18" s="21">
        <f>EA_raw_policy_shocks!AG157</f>
        <v>4.6816195933138502E-2</v>
      </c>
      <c r="AW18" s="21">
        <f>EA_raw_policy_shocks!AH157</f>
        <v>3.0279973650153599E-2</v>
      </c>
      <c r="AX18" s="21">
        <f>EA_raw_policy_shocks!AI157</f>
        <v>2.81604158876766E-2</v>
      </c>
      <c r="AY18" s="21">
        <f>EA_raw_policy_shocks!AJ157</f>
        <v>2.5708921936637201E-2</v>
      </c>
      <c r="AZ18" s="21">
        <f>EA_raw_policy_shocks!AK157</f>
        <v>2.3904025118384301E-2</v>
      </c>
      <c r="BB18" s="22">
        <f t="shared" si="3"/>
        <v>40633</v>
      </c>
      <c r="BC18" s="20">
        <f t="shared" si="4"/>
        <v>4.5212069818885998E-3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0.164052564814818</v>
      </c>
      <c r="AU19" s="21">
        <f>EA_raw_policy_shocks!AF158</f>
        <v>-1.3606118708424301E-3</v>
      </c>
      <c r="AV19" s="21">
        <f>EA_raw_policy_shocks!AG158</f>
        <v>6.4207106652372406E-2</v>
      </c>
      <c r="AW19" s="21">
        <f>EA_raw_policy_shocks!AH158</f>
        <v>4.0638071567541401E-2</v>
      </c>
      <c r="AX19" s="21">
        <f>EA_raw_policy_shocks!AI158</f>
        <v>3.6268110960788802E-2</v>
      </c>
      <c r="AY19" s="21">
        <f>EA_raw_policy_shocks!AJ158</f>
        <v>3.2312475032261298E-2</v>
      </c>
      <c r="AZ19" s="21">
        <f>EA_raw_policy_shocks!AK158</f>
        <v>2.8693064089877301E-2</v>
      </c>
      <c r="BB19" s="22">
        <f t="shared" si="3"/>
        <v>40724</v>
      </c>
      <c r="BC19" s="20">
        <f t="shared" si="4"/>
        <v>0.1502553972914023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0.15327378292688501</v>
      </c>
      <c r="AU20" s="21">
        <f>EA_raw_policy_shocks!AF159</f>
        <v>-1.00768775374371E-2</v>
      </c>
      <c r="AV20" s="21">
        <f>EA_raw_policy_shocks!AG159</f>
        <v>3.2551049379305197E-2</v>
      </c>
      <c r="AW20" s="21">
        <f>EA_raw_policy_shocks!AH159</f>
        <v>3.3834570647971798E-4</v>
      </c>
      <c r="AX20" s="21">
        <f>EA_raw_policy_shocks!AI159</f>
        <v>-8.5007586209560199E-4</v>
      </c>
      <c r="AY20" s="21">
        <f>EA_raw_policy_shocks!AJ159</f>
        <v>-7.1721190538939002E-4</v>
      </c>
      <c r="AZ20" s="21">
        <f>EA_raw_policy_shocks!AK159</f>
        <v>-1.6856254781787601E-3</v>
      </c>
      <c r="BB20" s="22">
        <f t="shared" si="3"/>
        <v>40816</v>
      </c>
      <c r="BC20" s="20">
        <f t="shared" si="4"/>
        <v>0.13947661540346931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9.7722501600949502E-2</v>
      </c>
      <c r="AU21" s="21">
        <f>EA_raw_policy_shocks!AF160</f>
        <v>-1.4612057974926701E-2</v>
      </c>
      <c r="AV21" s="21">
        <f>EA_raw_policy_shocks!AG160</f>
        <v>2.3512004986593098E-2</v>
      </c>
      <c r="AW21" s="21">
        <f>EA_raw_policy_shocks!AH160</f>
        <v>-1.4699995892628199E-2</v>
      </c>
      <c r="AX21" s="21">
        <f>EA_raw_policy_shocks!AI160</f>
        <v>-1.69745082387125E-2</v>
      </c>
      <c r="AY21" s="21">
        <f>EA_raw_policy_shocks!AJ160</f>
        <v>-1.5259377162502001E-2</v>
      </c>
      <c r="AZ21" s="21">
        <f>EA_raw_policy_shocks!AK160</f>
        <v>-1.3071833568653801E-2</v>
      </c>
      <c r="BB21" s="22">
        <f t="shared" si="3"/>
        <v>40908</v>
      </c>
      <c r="BC21" s="20">
        <f t="shared" si="4"/>
        <v>8.3925334077533803E-2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-1.7304033757864299E-2</v>
      </c>
      <c r="AU22" s="21">
        <f>EA_raw_policy_shocks!AF161</f>
        <v>-3.2341716922012404E-3</v>
      </c>
      <c r="AV22" s="21">
        <f>EA_raw_policy_shocks!AG161</f>
        <v>5.1956958877780899E-3</v>
      </c>
      <c r="AW22" s="21">
        <f>EA_raw_policy_shocks!AH161</f>
        <v>-1.5312475807217601E-2</v>
      </c>
      <c r="AX22" s="21">
        <f>EA_raw_policy_shocks!AI161</f>
        <v>-1.6068452649166499E-2</v>
      </c>
      <c r="AY22" s="21">
        <f>EA_raw_policy_shocks!AJ161</f>
        <v>-1.5184453418375999E-2</v>
      </c>
      <c r="AZ22" s="21">
        <f>EA_raw_policy_shocks!AK161</f>
        <v>-1.3411727840893501E-2</v>
      </c>
      <c r="BB22" s="22">
        <f t="shared" si="3"/>
        <v>40999</v>
      </c>
      <c r="BC22" s="20">
        <f t="shared" si="4"/>
        <v>-3.1101201281280001E-2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0.14636855135362201</v>
      </c>
      <c r="AU23" s="21">
        <f>EA_raw_policy_shocks!AF162</f>
        <v>-8.60167667536515E-4</v>
      </c>
      <c r="AV23" s="21">
        <f>EA_raw_policy_shocks!AG162</f>
        <v>-4.1301191110178102E-3</v>
      </c>
      <c r="AW23" s="21">
        <f>EA_raw_policy_shocks!AH162</f>
        <v>-1.2876888046870601E-2</v>
      </c>
      <c r="AX23" s="21">
        <f>EA_raw_policy_shocks!AI162</f>
        <v>-1.49022157372943E-2</v>
      </c>
      <c r="AY23" s="21">
        <f>EA_raw_policy_shocks!AJ162</f>
        <v>-1.48038929336782E-2</v>
      </c>
      <c r="AZ23" s="21">
        <f>EA_raw_policy_shocks!AK162</f>
        <v>-1.39195852107087E-2</v>
      </c>
      <c r="BB23" s="22">
        <f t="shared" si="3"/>
        <v>41090</v>
      </c>
      <c r="BC23" s="20">
        <f t="shared" si="4"/>
        <v>0.13257138383020631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0.142603996416372</v>
      </c>
      <c r="AU24" s="21">
        <f>EA_raw_policy_shocks!AF163</f>
        <v>3.6245351976961097E-4</v>
      </c>
      <c r="AV24" s="21">
        <f>EA_raw_policy_shocks!AG163</f>
        <v>-3.66787941507334E-3</v>
      </c>
      <c r="AW24" s="21">
        <f>EA_raw_policy_shocks!AH163</f>
        <v>-1.15532176904002E-2</v>
      </c>
      <c r="AX24" s="21">
        <f>EA_raw_policy_shocks!AI163</f>
        <v>-1.3964930596217401E-2</v>
      </c>
      <c r="AY24" s="21">
        <f>EA_raw_policy_shocks!AJ163</f>
        <v>-1.40939645734823E-2</v>
      </c>
      <c r="AZ24" s="21">
        <f>EA_raw_policy_shocks!AK163</f>
        <v>-1.34851362802548E-2</v>
      </c>
      <c r="BB24" s="22">
        <f t="shared" si="3"/>
        <v>41182</v>
      </c>
      <c r="BC24" s="20">
        <f t="shared" si="4"/>
        <v>0.1288068288929563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0.19859973063803499</v>
      </c>
      <c r="AU25" s="21">
        <f>EA_raw_policy_shocks!AF164</f>
        <v>3.89833969375848E-4</v>
      </c>
      <c r="AV25" s="21">
        <f>EA_raw_policy_shocks!AG164</f>
        <v>4.3871385371595803E-3</v>
      </c>
      <c r="AW25" s="21">
        <f>EA_raw_policy_shocks!AH164</f>
        <v>-4.8029862291577499E-4</v>
      </c>
      <c r="AX25" s="21">
        <f>EA_raw_policy_shocks!AI164</f>
        <v>-4.4137006529255396E-3</v>
      </c>
      <c r="AY25" s="21">
        <f>EA_raw_policy_shocks!AJ164</f>
        <v>-5.6357509841584996E-3</v>
      </c>
      <c r="AZ25" s="21">
        <f>EA_raw_policy_shocks!AK164</f>
        <v>-5.9743355282690803E-3</v>
      </c>
      <c r="BB25" s="22">
        <f t="shared" si="3"/>
        <v>41274</v>
      </c>
      <c r="BC25" s="20">
        <f t="shared" si="4"/>
        <v>0.18480256311461929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0.28680139040994501</v>
      </c>
      <c r="AU26" s="21">
        <f>EA_raw_policy_shocks!AF165</f>
        <v>2.3247212465323801E-3</v>
      </c>
      <c r="AV26" s="21">
        <f>EA_raw_policy_shocks!AG165</f>
        <v>2.1476087746516801E-2</v>
      </c>
      <c r="AW26" s="21">
        <f>EA_raw_policy_shocks!AH165</f>
        <v>1.0487802617493E-2</v>
      </c>
      <c r="AX26" s="21">
        <f>EA_raw_policy_shocks!AI165</f>
        <v>6.0396380551252897E-3</v>
      </c>
      <c r="AY26" s="21">
        <f>EA_raw_policy_shocks!AJ165</f>
        <v>2.7530783776707601E-3</v>
      </c>
      <c r="AZ26" s="21">
        <f>EA_raw_policy_shocks!AK165</f>
        <v>3.7295744443251698E-4</v>
      </c>
      <c r="BB26" s="22">
        <f t="shared" si="3"/>
        <v>41364</v>
      </c>
      <c r="BC26" s="20">
        <f t="shared" si="4"/>
        <v>0.27300422288652931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0.18214363530067099</v>
      </c>
      <c r="AU27" s="21">
        <f>EA_raw_policy_shocks!AF166</f>
        <v>7.7876595552090996E-4</v>
      </c>
      <c r="AV27" s="21">
        <f>EA_raw_policy_shocks!AG166</f>
        <v>1.09553656187154E-2</v>
      </c>
      <c r="AW27" s="21">
        <f>EA_raw_policy_shocks!AH166</f>
        <v>2.5172047523002602E-3</v>
      </c>
      <c r="AX27" s="21">
        <f>EA_raw_policy_shocks!AI166</f>
        <v>-1.80979777886455E-3</v>
      </c>
      <c r="AY27" s="21">
        <f>EA_raw_policy_shocks!AJ166</f>
        <v>-4.4706926032137299E-3</v>
      </c>
      <c r="AZ27" s="21">
        <f>EA_raw_policy_shocks!AK166</f>
        <v>-5.6910630468480399E-3</v>
      </c>
      <c r="BB27" s="22">
        <f t="shared" si="3"/>
        <v>41455</v>
      </c>
      <c r="BC27" s="20">
        <f t="shared" si="4"/>
        <v>0.16834646777725529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0.15392776879549699</v>
      </c>
      <c r="AU28" s="21">
        <f>EA_raw_policy_shocks!AF167</f>
        <v>9.6279622261672792E-4</v>
      </c>
      <c r="AV28" s="21">
        <f>EA_raw_policy_shocks!AG167</f>
        <v>1.1373137533266501E-2</v>
      </c>
      <c r="AW28" s="21">
        <f>EA_raw_policy_shocks!AH167</f>
        <v>6.0096735786826904E-3</v>
      </c>
      <c r="AX28" s="21">
        <f>EA_raw_policy_shocks!AI167</f>
        <v>3.1063650903445398E-3</v>
      </c>
      <c r="AY28" s="21">
        <f>EA_raw_policy_shocks!AJ167</f>
        <v>5.65111178576546E-5</v>
      </c>
      <c r="AZ28" s="21">
        <f>EA_raw_policy_shocks!AK167</f>
        <v>-1.4031282620955701E-3</v>
      </c>
      <c r="BB28" s="22">
        <f t="shared" si="3"/>
        <v>41547</v>
      </c>
      <c r="BC28" s="20">
        <f t="shared" si="4"/>
        <v>0.1401306012720813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0.15439609373190799</v>
      </c>
      <c r="AU29" s="21">
        <f>EA_raw_policy_shocks!AF168</f>
        <v>1.6511391685163901E-3</v>
      </c>
      <c r="AV29" s="21">
        <f>EA_raw_policy_shocks!AG168</f>
        <v>1.8373868728565699E-2</v>
      </c>
      <c r="AW29" s="21">
        <f>EA_raw_policy_shocks!AH168</f>
        <v>1.2147128732910999E-2</v>
      </c>
      <c r="AX29" s="21">
        <f>EA_raw_policy_shocks!AI168</f>
        <v>7.6327414415716301E-3</v>
      </c>
      <c r="AY29" s="21">
        <f>EA_raw_policy_shocks!AJ168</f>
        <v>4.7698267733492401E-3</v>
      </c>
      <c r="AZ29" s="21">
        <f>EA_raw_policy_shocks!AK168</f>
        <v>2.7742668947485201E-3</v>
      </c>
      <c r="BB29" s="22">
        <f t="shared" si="3"/>
        <v>41639</v>
      </c>
      <c r="BC29" s="20">
        <f t="shared" si="4"/>
        <v>0.14059892620849229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0.30709104437295098</v>
      </c>
      <c r="AU30" s="21">
        <f>EA_raw_policy_shocks!AF169</f>
        <v>1.6850262994468599E-3</v>
      </c>
      <c r="AV30" s="21">
        <f>EA_raw_policy_shocks!AG169</f>
        <v>3.3165906144902897E-2</v>
      </c>
      <c r="AW30" s="21">
        <f>EA_raw_policy_shocks!AH169</f>
        <v>2.1092427462338501E-2</v>
      </c>
      <c r="AX30" s="21">
        <f>EA_raw_policy_shocks!AI169</f>
        <v>1.47798135456387E-2</v>
      </c>
      <c r="AY30" s="21">
        <f>EA_raw_policy_shocks!AJ169</f>
        <v>1.08914562989691E-2</v>
      </c>
      <c r="AZ30" s="21">
        <f>EA_raw_policy_shocks!AK169</f>
        <v>7.8269816417900605E-3</v>
      </c>
      <c r="BB30" s="22">
        <f t="shared" si="3"/>
        <v>41729</v>
      </c>
      <c r="BC30" s="20">
        <f t="shared" si="4"/>
        <v>0.29329387684953528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0.200537913029605</v>
      </c>
      <c r="AU31" s="21">
        <f>EA_raw_policy_shocks!AF170</f>
        <v>3.4861409251995697E-3</v>
      </c>
      <c r="AV31" s="21">
        <f>EA_raw_policy_shocks!AG170</f>
        <v>4.96076904978957E-2</v>
      </c>
      <c r="AW31" s="21">
        <f>EA_raw_policy_shocks!AH170</f>
        <v>3.6995612352316798E-2</v>
      </c>
      <c r="AX31" s="21">
        <f>EA_raw_policy_shocks!AI170</f>
        <v>2.92552853670839E-2</v>
      </c>
      <c r="AY31" s="21">
        <f>EA_raw_policy_shocks!AJ170</f>
        <v>2.3550754784085699E-2</v>
      </c>
      <c r="AZ31" s="21">
        <f>EA_raw_policy_shocks!AK170</f>
        <v>1.8315787416848799E-2</v>
      </c>
      <c r="BB31" s="22">
        <f t="shared" si="3"/>
        <v>41820</v>
      </c>
      <c r="BC31" s="20">
        <f t="shared" si="4"/>
        <v>0.1867407455061893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0.124874130090878</v>
      </c>
      <c r="AU32" s="21">
        <f>EA_raw_policy_shocks!AF171</f>
        <v>3.05193982649178E-3</v>
      </c>
      <c r="AV32" s="21">
        <f>EA_raw_policy_shocks!AG171</f>
        <v>2.9384591321655901E-2</v>
      </c>
      <c r="AW32" s="21">
        <f>EA_raw_policy_shocks!AH171</f>
        <v>1.5687230674870201E-2</v>
      </c>
      <c r="AX32" s="21">
        <f>EA_raw_policy_shocks!AI171</f>
        <v>1.0770889785264999E-2</v>
      </c>
      <c r="AY32" s="21">
        <f>EA_raw_policy_shocks!AJ171</f>
        <v>8.1857702857050397E-3</v>
      </c>
      <c r="AZ32" s="21">
        <f>EA_raw_policy_shocks!AK171</f>
        <v>4.41084067536829E-3</v>
      </c>
      <c r="BB32" s="22">
        <f t="shared" si="3"/>
        <v>41912</v>
      </c>
      <c r="BC32" s="20">
        <f t="shared" si="4"/>
        <v>0.1110769625674623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0.13389072214772399</v>
      </c>
      <c r="AU33" s="21">
        <f>EA_raw_policy_shocks!AF172</f>
        <v>6.3710262634293201E-3</v>
      </c>
      <c r="AV33" s="21">
        <f>EA_raw_policy_shocks!AG172</f>
        <v>3.8852237037305497E-2</v>
      </c>
      <c r="AW33" s="21">
        <f>EA_raw_policy_shocks!AH172</f>
        <v>2.8989532036521101E-2</v>
      </c>
      <c r="AX33" s="21">
        <f>EA_raw_policy_shocks!AI172</f>
        <v>2.3307475683180801E-2</v>
      </c>
      <c r="AY33" s="21">
        <f>EA_raw_policy_shocks!AJ172</f>
        <v>1.93304366239774E-2</v>
      </c>
      <c r="AZ33" s="21">
        <f>EA_raw_policy_shocks!AK172</f>
        <v>1.3886527430643E-2</v>
      </c>
      <c r="BB33" s="22">
        <f t="shared" si="3"/>
        <v>42004</v>
      </c>
      <c r="BC33" s="20">
        <f t="shared" si="4"/>
        <v>0.12009355462430829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0.27991223414536998</v>
      </c>
      <c r="AU34" s="21">
        <f>EA_raw_policy_shocks!AF173</f>
        <v>5.0146967326978407E-3</v>
      </c>
      <c r="AV34" s="21">
        <f>EA_raw_policy_shocks!AG173</f>
        <v>4.8851496974087402E-2</v>
      </c>
      <c r="AW34" s="21">
        <f>EA_raw_policy_shocks!AH173</f>
        <v>3.7673070753422397E-2</v>
      </c>
      <c r="AX34" s="21">
        <f>EA_raw_policy_shocks!AI173</f>
        <v>2.9642916673154399E-2</v>
      </c>
      <c r="AY34" s="21">
        <f>EA_raw_policy_shocks!AJ173</f>
        <v>2.3600323402393701E-2</v>
      </c>
      <c r="AZ34" s="21">
        <f>EA_raw_policy_shocks!AK173</f>
        <v>1.75642762305908E-2</v>
      </c>
      <c r="BB34" s="22">
        <f t="shared" ref="BB34:BB65" si="7">AR34</f>
        <v>42094</v>
      </c>
      <c r="BC34" s="20">
        <f t="shared" ref="BC34:BC65" si="8">AT34-$AT$2</f>
        <v>0.26611506662195428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9.5036633382061003E-2</v>
      </c>
      <c r="AU35" s="21">
        <f>EA_raw_policy_shocks!AF174</f>
        <v>1.5051969464701599E-3</v>
      </c>
      <c r="AV35" s="21">
        <f>EA_raw_policy_shocks!AG174</f>
        <v>2.7587429160759701E-2</v>
      </c>
      <c r="AW35" s="21">
        <f>EA_raw_policy_shocks!AH174</f>
        <v>1.9181162484473602E-2</v>
      </c>
      <c r="AX35" s="21">
        <f>EA_raw_policy_shocks!AI174</f>
        <v>1.4956552465043601E-2</v>
      </c>
      <c r="AY35" s="21">
        <f>EA_raw_policy_shocks!AJ174</f>
        <v>1.17438780920072E-2</v>
      </c>
      <c r="AZ35" s="21">
        <f>EA_raw_policy_shocks!AK174</f>
        <v>8.5588235242029295E-3</v>
      </c>
      <c r="BB35" s="22">
        <f t="shared" si="7"/>
        <v>42185</v>
      </c>
      <c r="BC35" s="20">
        <f t="shared" si="8"/>
        <v>8.1239465858645304E-2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0.161145096741832</v>
      </c>
      <c r="AU36" s="21">
        <f>EA_raw_policy_shocks!AF175</f>
        <v>4.7176158718475001E-3</v>
      </c>
      <c r="AV36" s="21">
        <f>EA_raw_policy_shocks!AG175</f>
        <v>4.29062160348938E-2</v>
      </c>
      <c r="AW36" s="21">
        <f>EA_raw_policy_shocks!AH175</f>
        <v>3.1074998220433199E-2</v>
      </c>
      <c r="AX36" s="21">
        <f>EA_raw_policy_shocks!AI175</f>
        <v>2.4133065029640001E-2</v>
      </c>
      <c r="AY36" s="21">
        <f>EA_raw_policy_shocks!AJ175</f>
        <v>1.9030234805699601E-2</v>
      </c>
      <c r="AZ36" s="21">
        <f>EA_raw_policy_shocks!AK175</f>
        <v>1.4081429595741501E-2</v>
      </c>
      <c r="BB36" s="22">
        <f t="shared" si="7"/>
        <v>42277</v>
      </c>
      <c r="BC36" s="20">
        <f t="shared" si="8"/>
        <v>0.1473479292184163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0.146667125341779</v>
      </c>
      <c r="AU37" s="21">
        <f>EA_raw_policy_shocks!AF176</f>
        <v>1.62510273298514E-3</v>
      </c>
      <c r="AV37" s="21">
        <f>EA_raw_policy_shocks!AG176</f>
        <v>1.8195550189024499E-2</v>
      </c>
      <c r="AW37" s="21">
        <f>EA_raw_policy_shocks!AH176</f>
        <v>1.15020053770484E-2</v>
      </c>
      <c r="AX37" s="21">
        <f>EA_raw_policy_shocks!AI176</f>
        <v>7.6045090125048901E-3</v>
      </c>
      <c r="AY37" s="21">
        <f>EA_raw_policy_shocks!AJ176</f>
        <v>4.7621902390001204E-3</v>
      </c>
      <c r="AZ37" s="21">
        <f>EA_raw_policy_shocks!AK176</f>
        <v>1.3823062314236099E-3</v>
      </c>
      <c r="BB37" s="22">
        <f t="shared" si="7"/>
        <v>42369</v>
      </c>
      <c r="BC37" s="20">
        <f t="shared" si="8"/>
        <v>0.1328699578183633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6.9229675713217101E-2</v>
      </c>
      <c r="AU38" s="21">
        <f>EA_raw_policy_shocks!AF177</f>
        <v>3.3624290696344103E-3</v>
      </c>
      <c r="AV38" s="21">
        <f>EA_raw_policy_shocks!AG177</f>
        <v>1.8074923764836399E-2</v>
      </c>
      <c r="AW38" s="21">
        <f>EA_raw_policy_shocks!AH177</f>
        <v>1.3379289270911801E-2</v>
      </c>
      <c r="AX38" s="21">
        <f>EA_raw_policy_shocks!AI177</f>
        <v>1.0378055605978801E-2</v>
      </c>
      <c r="AY38" s="21">
        <f>EA_raw_policy_shocks!AJ177</f>
        <v>7.9776951229165692E-3</v>
      </c>
      <c r="AZ38" s="21">
        <f>EA_raw_policy_shocks!AK177</f>
        <v>4.0292139304284203E-3</v>
      </c>
      <c r="BB38" s="22">
        <f t="shared" si="7"/>
        <v>42460</v>
      </c>
      <c r="BC38" s="20">
        <f t="shared" si="8"/>
        <v>5.5432508189801402E-2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7.5837712287255998E-2</v>
      </c>
      <c r="AU39" s="21">
        <f>EA_raw_policy_shocks!AF178</f>
        <v>3.9854946336672602E-3</v>
      </c>
      <c r="AV39" s="21">
        <f>EA_raw_policy_shocks!AG178</f>
        <v>1.55332586954635E-2</v>
      </c>
      <c r="AW39" s="21">
        <f>EA_raw_policy_shocks!AH178</f>
        <v>1.25325298523302E-2</v>
      </c>
      <c r="AX39" s="21">
        <f>EA_raw_policy_shocks!AI178</f>
        <v>8.23953821919674E-3</v>
      </c>
      <c r="AY39" s="21">
        <f>EA_raw_policy_shocks!AJ178</f>
        <v>4.8676559055851297E-3</v>
      </c>
      <c r="AZ39" s="21">
        <f>EA_raw_policy_shocks!AK178</f>
        <v>1.54659198569508E-3</v>
      </c>
      <c r="BB39" s="22">
        <f t="shared" si="7"/>
        <v>42551</v>
      </c>
      <c r="BC39" s="20">
        <f t="shared" si="8"/>
        <v>6.20405447638403E-2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0.119899388574539</v>
      </c>
      <c r="AU40" s="21">
        <f>EA_raw_policy_shocks!AF179</f>
        <v>2.73048653575811E-3</v>
      </c>
      <c r="AV40" s="21">
        <f>EA_raw_policy_shocks!AG179</f>
        <v>9.2376678563630202E-3</v>
      </c>
      <c r="AW40" s="21">
        <f>EA_raw_policy_shocks!AH179</f>
        <v>7.6068796763616399E-3</v>
      </c>
      <c r="AX40" s="21">
        <f>EA_raw_policy_shocks!AI179</f>
        <v>3.4365815383804502E-3</v>
      </c>
      <c r="AY40" s="21">
        <f>EA_raw_policy_shocks!AJ179</f>
        <v>1.81587209396421E-4</v>
      </c>
      <c r="AZ40" s="21">
        <f>EA_raw_policy_shocks!AK179</f>
        <v>-2.3518013202215699E-3</v>
      </c>
      <c r="BB40" s="22">
        <f t="shared" si="7"/>
        <v>42643</v>
      </c>
      <c r="BC40" s="20">
        <f t="shared" si="8"/>
        <v>0.1061022210511233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4.7662772384252497E-2</v>
      </c>
      <c r="AU41" s="21">
        <f>EA_raw_policy_shocks!AF180</f>
        <v>2.3516471308801801E-3</v>
      </c>
      <c r="AV41" s="21">
        <f>EA_raw_policy_shocks!AG180</f>
        <v>1.3061478517189799E-2</v>
      </c>
      <c r="AW41" s="21">
        <f>EA_raw_policy_shocks!AH180</f>
        <v>9.0427398331655306E-3</v>
      </c>
      <c r="AX41" s="21">
        <f>EA_raw_policy_shocks!AI180</f>
        <v>5.2799927110821002E-3</v>
      </c>
      <c r="AY41" s="21">
        <f>EA_raw_policy_shocks!AJ180</f>
        <v>2.20101607053372E-3</v>
      </c>
      <c r="AZ41" s="21">
        <f>EA_raw_policy_shocks!AK180</f>
        <v>-2.7522155509604202E-4</v>
      </c>
      <c r="BB41" s="22">
        <f t="shared" si="7"/>
        <v>42735</v>
      </c>
      <c r="BC41" s="20">
        <f t="shared" si="8"/>
        <v>3.3865604860836798E-2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4.8498245248163402E-2</v>
      </c>
      <c r="AU42" s="21">
        <f>EA_raw_policy_shocks!AF181</f>
        <v>1.9614203259066898E-3</v>
      </c>
      <c r="AV42" s="21">
        <f>EA_raw_policy_shocks!AG181</f>
        <v>9.37757009094237E-3</v>
      </c>
      <c r="AW42" s="21">
        <f>EA_raw_policy_shocks!AH181</f>
        <v>6.3769101436575801E-3</v>
      </c>
      <c r="AX42" s="21">
        <f>EA_raw_policy_shocks!AI181</f>
        <v>3.3766103083513101E-3</v>
      </c>
      <c r="AY42" s="21">
        <f>EA_raw_policy_shocks!AJ181</f>
        <v>6.3092961462552204E-4</v>
      </c>
      <c r="AZ42" s="21">
        <f>EA_raw_policy_shocks!AK181</f>
        <v>-9.1187433691382498E-4</v>
      </c>
      <c r="BB42" s="22">
        <f t="shared" si="7"/>
        <v>42825</v>
      </c>
      <c r="BC42" s="20">
        <f t="shared" si="8"/>
        <v>3.4701077724747703E-2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4.95867635970315E-2</v>
      </c>
      <c r="AU43" s="21">
        <f>EA_raw_policy_shocks!AF182</f>
        <v>1.1780379802269301E-3</v>
      </c>
      <c r="AV43" s="21">
        <f>EA_raw_policy_shocks!AG182</f>
        <v>6.3194366209502499E-3</v>
      </c>
      <c r="AW43" s="21">
        <f>EA_raw_policy_shocks!AH182</f>
        <v>3.8883284335749502E-3</v>
      </c>
      <c r="AX43" s="21">
        <f>EA_raw_policy_shocks!AI182</f>
        <v>2.0569224363924301E-3</v>
      </c>
      <c r="AY43" s="21">
        <f>EA_raw_policy_shocks!AJ182</f>
        <v>4.5905368093630299E-5</v>
      </c>
      <c r="AZ43" s="21">
        <f>EA_raw_policy_shocks!AK182</f>
        <v>-8.7774273384379296E-4</v>
      </c>
      <c r="BB43" s="22">
        <f t="shared" si="7"/>
        <v>42916</v>
      </c>
      <c r="BC43" s="20">
        <f t="shared" si="8"/>
        <v>3.5789596073615801E-2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8.28070799911554E-2</v>
      </c>
      <c r="AU44" s="21">
        <f>EA_raw_policy_shocks!AF183</f>
        <v>3.7541292412926696E-3</v>
      </c>
      <c r="AV44" s="21">
        <f>EA_raw_policy_shocks!AG183</f>
        <v>2.7417244304653001E-2</v>
      </c>
      <c r="AW44" s="21">
        <f>EA_raw_policy_shocks!AH183</f>
        <v>2.0331926740767201E-2</v>
      </c>
      <c r="AX44" s="21">
        <f>EA_raw_policy_shocks!AI183</f>
        <v>1.6083880869242902E-2</v>
      </c>
      <c r="AY44" s="21">
        <f>EA_raw_policy_shocks!AJ183</f>
        <v>1.2213357920616201E-2</v>
      </c>
      <c r="AZ44" s="21">
        <f>EA_raw_policy_shocks!AK183</f>
        <v>9.5513475207200296E-3</v>
      </c>
      <c r="BB44" s="22">
        <f t="shared" si="7"/>
        <v>43008</v>
      </c>
      <c r="BC44" s="20">
        <f t="shared" si="8"/>
        <v>6.9009912467739701E-2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1.1517638733449E-2</v>
      </c>
      <c r="AU45" s="21">
        <f>EA_raw_policy_shocks!AF184</f>
        <v>2.1614924849225801E-3</v>
      </c>
      <c r="AV45" s="21">
        <f>EA_raw_policy_shocks!AG184</f>
        <v>1.1950078963122199E-2</v>
      </c>
      <c r="AW45" s="21">
        <f>EA_raw_policy_shocks!AH184</f>
        <v>7.9503316492051494E-3</v>
      </c>
      <c r="AX45" s="21">
        <f>EA_raw_policy_shocks!AI184</f>
        <v>4.6733338878857502E-3</v>
      </c>
      <c r="AY45" s="21">
        <f>EA_raw_policy_shocks!AJ184</f>
        <v>2.2828873557810899E-3</v>
      </c>
      <c r="AZ45" s="21">
        <f>EA_raw_policy_shocks!AK184</f>
        <v>9.1796056401213604E-4</v>
      </c>
      <c r="BB45" s="22">
        <f t="shared" si="7"/>
        <v>43100</v>
      </c>
      <c r="BC45" s="20">
        <f t="shared" si="8"/>
        <v>-2.2795287899667008E-3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8.7333317773675007E-3</v>
      </c>
      <c r="AU46" s="21">
        <f>EA_raw_policy_shocks!AF185</f>
        <v>-9.4056608271522409E-4</v>
      </c>
      <c r="AV46" s="21">
        <f>EA_raw_policy_shocks!AG185</f>
        <v>-6.90525663543226E-3</v>
      </c>
      <c r="AW46" s="21">
        <f>EA_raw_policy_shocks!AH185</f>
        <v>-7.0889645952793897E-3</v>
      </c>
      <c r="AX46" s="21">
        <f>EA_raw_policy_shocks!AI185</f>
        <v>-6.9794061680407797E-3</v>
      </c>
      <c r="AY46" s="21">
        <f>EA_raw_policy_shocks!AJ185</f>
        <v>-6.1022551508446501E-3</v>
      </c>
      <c r="AZ46" s="21">
        <f>EA_raw_policy_shocks!AK185</f>
        <v>-4.3463191569875796E-3</v>
      </c>
      <c r="BB46" s="22">
        <f t="shared" si="7"/>
        <v>43190</v>
      </c>
      <c r="BC46" s="20">
        <f t="shared" si="8"/>
        <v>-5.0638357460481998E-3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-7.8968794725277305E-2</v>
      </c>
      <c r="AU47" s="21">
        <f>EA_raw_policy_shocks!AF186</f>
        <v>-9.3214291699146091E-4</v>
      </c>
      <c r="AV47" s="21">
        <f>EA_raw_policy_shocks!AG186</f>
        <v>-8.7839584454321596E-3</v>
      </c>
      <c r="AW47" s="21">
        <f>EA_raw_policy_shocks!AH186</f>
        <v>-8.8636933431661194E-3</v>
      </c>
      <c r="AX47" s="21">
        <f>EA_raw_policy_shocks!AI186</f>
        <v>-8.1720154492104097E-3</v>
      </c>
      <c r="AY47" s="21">
        <f>EA_raw_policy_shocks!AJ186</f>
        <v>-7.3557030891669402E-3</v>
      </c>
      <c r="AZ47" s="21">
        <f>EA_raw_policy_shocks!AK186</f>
        <v>-5.9380029428043497E-3</v>
      </c>
      <c r="BB47" s="22">
        <f t="shared" si="7"/>
        <v>43281</v>
      </c>
      <c r="BC47" s="20">
        <f t="shared" si="8"/>
        <v>-9.2765962248693004E-2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3.7009306094418202E-3</v>
      </c>
      <c r="AU48" s="21">
        <f>EA_raw_policy_shocks!AF187</f>
        <v>-1.4610144677126499E-3</v>
      </c>
      <c r="AV48" s="21">
        <f>EA_raw_policy_shocks!AG187</f>
        <v>-1.6409853443989299E-2</v>
      </c>
      <c r="AW48" s="21">
        <f>EA_raw_policy_shocks!AH187</f>
        <v>-1.67265250738305E-2</v>
      </c>
      <c r="AX48" s="21">
        <f>EA_raw_policy_shocks!AI187</f>
        <v>-1.5700369433974602E-2</v>
      </c>
      <c r="AY48" s="21">
        <f>EA_raw_policy_shocks!AJ187</f>
        <v>-1.3813928300567499E-2</v>
      </c>
      <c r="AZ48" s="21">
        <f>EA_raw_policy_shocks!AK187</f>
        <v>-1.11795098101308E-2</v>
      </c>
      <c r="BB48" s="22">
        <f t="shared" si="7"/>
        <v>43373</v>
      </c>
      <c r="BC48" s="20">
        <f t="shared" si="8"/>
        <v>-1.0096236913973881E-2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-4.7032269285279697E-2</v>
      </c>
      <c r="AU49" s="21">
        <f>EA_raw_policy_shocks!AF188</f>
        <v>-1.7836247748123501E-3</v>
      </c>
      <c r="AV49" s="21">
        <f>EA_raw_policy_shocks!AG188</f>
        <v>-1.6862719081150199E-2</v>
      </c>
      <c r="AW49" s="21">
        <f>EA_raw_policy_shocks!AH188</f>
        <v>-1.6068173593411599E-2</v>
      </c>
      <c r="AX49" s="21">
        <f>EA_raw_policy_shocks!AI188</f>
        <v>-1.56297739518628E-2</v>
      </c>
      <c r="AY49" s="21">
        <f>EA_raw_policy_shocks!AJ188</f>
        <v>-1.39196954206118E-2</v>
      </c>
      <c r="AZ49" s="21">
        <f>EA_raw_policy_shocks!AK188</f>
        <v>-1.1607518747918899E-2</v>
      </c>
      <c r="BB49" s="22">
        <f t="shared" si="7"/>
        <v>43465</v>
      </c>
      <c r="BC49" s="20">
        <f t="shared" si="8"/>
        <v>-6.0829436808695396E-2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-3.2446234464853202E-2</v>
      </c>
      <c r="AU50" s="21">
        <f>EA_raw_policy_shocks!AF189</f>
        <v>6.7920804367072594E-4</v>
      </c>
      <c r="AV50" s="21">
        <f>EA_raw_policy_shocks!AG189</f>
        <v>-3.0322674827957998E-3</v>
      </c>
      <c r="AW50" s="21">
        <f>EA_raw_policy_shocks!AH189</f>
        <v>-4.5005578045345202E-3</v>
      </c>
      <c r="AX50" s="21">
        <f>EA_raw_policy_shocks!AI189</f>
        <v>-4.9951137325817798E-3</v>
      </c>
      <c r="AY50" s="21">
        <f>EA_raw_policy_shocks!AJ189</f>
        <v>-5.4018037101011204E-3</v>
      </c>
      <c r="AZ50" s="21">
        <f>EA_raw_policy_shocks!AK189</f>
        <v>-5.06808288434271E-3</v>
      </c>
      <c r="BB50" s="22">
        <f t="shared" si="7"/>
        <v>43555</v>
      </c>
      <c r="BC50" s="20">
        <f t="shared" si="8"/>
        <v>-4.6243401988268901E-2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-3.4077041601498298E-2</v>
      </c>
      <c r="AU51" s="21">
        <f>EA_raw_policy_shocks!AF190</f>
        <v>-2.7278746636617301E-3</v>
      </c>
      <c r="AV51" s="21">
        <f>EA_raw_policy_shocks!AG190</f>
        <v>-1.7969809272994099E-2</v>
      </c>
      <c r="AW51" s="21">
        <f>EA_raw_policy_shocks!AH190</f>
        <v>-1.55941565674744E-2</v>
      </c>
      <c r="AX51" s="21">
        <f>EA_raw_policy_shocks!AI190</f>
        <v>-1.50460986985269E-2</v>
      </c>
      <c r="AY51" s="21">
        <f>EA_raw_policy_shocks!AJ190</f>
        <v>-1.3614656413933701E-2</v>
      </c>
      <c r="AZ51" s="21">
        <f>EA_raw_policy_shocks!AK190</f>
        <v>-1.24887866646796E-2</v>
      </c>
      <c r="BB51" s="22">
        <f t="shared" si="7"/>
        <v>43646</v>
      </c>
      <c r="BC51" s="20">
        <f t="shared" si="8"/>
        <v>-4.7874209124913997E-2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-4.8786907327921902E-2</v>
      </c>
      <c r="AU52" s="21">
        <f>EA_raw_policy_shocks!AF191</f>
        <v>1.44955351768586E-3</v>
      </c>
      <c r="AV52" s="21">
        <f>EA_raw_policy_shocks!AG191</f>
        <v>-4.1786407689532396E-3</v>
      </c>
      <c r="AW52" s="21">
        <f>EA_raw_policy_shocks!AH191</f>
        <v>7.4571101029143505E-4</v>
      </c>
      <c r="AX52" s="21">
        <f>EA_raw_policy_shocks!AI191</f>
        <v>6.9937298298252304E-4</v>
      </c>
      <c r="AY52" s="21">
        <f>EA_raw_policy_shocks!AJ191</f>
        <v>3.35102284196392E-4</v>
      </c>
      <c r="AZ52" s="21">
        <f>EA_raw_policy_shocks!AK191</f>
        <v>-9.0771780669040897E-4</v>
      </c>
      <c r="BB52" s="22">
        <f t="shared" si="7"/>
        <v>43738</v>
      </c>
      <c r="BC52" s="20">
        <f t="shared" si="8"/>
        <v>-6.2584074851337601E-2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2.9057866082919498E-3</v>
      </c>
      <c r="AU53" s="21">
        <f>EA_raw_policy_shocks!AF192</f>
        <v>-1.43320401633543E-3</v>
      </c>
      <c r="AV53" s="21">
        <f>EA_raw_policy_shocks!AG192</f>
        <v>-1.19721025983229E-2</v>
      </c>
      <c r="AW53" s="21">
        <f>EA_raw_policy_shocks!AH192</f>
        <v>-1.1089441430109599E-2</v>
      </c>
      <c r="AX53" s="21">
        <f>EA_raw_policy_shocks!AI192</f>
        <v>-9.4315195710857804E-3</v>
      </c>
      <c r="AY53" s="21">
        <f>EA_raw_policy_shocks!AJ192</f>
        <v>-7.7271376317498098E-3</v>
      </c>
      <c r="AZ53" s="21">
        <f>EA_raw_policy_shocks!AK192</f>
        <v>-7.2264605413804297E-3</v>
      </c>
      <c r="BB53" s="22">
        <f t="shared" si="7"/>
        <v>43830</v>
      </c>
      <c r="BC53" s="20">
        <f t="shared" si="8"/>
        <v>-1.089138091512375E-2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0.31236684917798502</v>
      </c>
      <c r="AU54" s="21">
        <f>EA_raw_policy_shocks!AF193</f>
        <v>2.8799278271682198E-3</v>
      </c>
      <c r="AV54" s="21">
        <f>EA_raw_policy_shocks!AG193</f>
        <v>1.0057684254628199E-2</v>
      </c>
      <c r="AW54" s="21">
        <f>EA_raw_policy_shocks!AH193</f>
        <v>6.0099708726888603E-3</v>
      </c>
      <c r="AX54" s="21">
        <f>EA_raw_policy_shocks!AI193</f>
        <v>3.6247325489914498E-3</v>
      </c>
      <c r="AY54" s="21">
        <f>EA_raw_policy_shocks!AJ193</f>
        <v>2.54419997917336E-3</v>
      </c>
      <c r="AZ54" s="21">
        <f>EA_raw_policy_shocks!AK193</f>
        <v>4.0096804625494798E-4</v>
      </c>
      <c r="BB54" s="22">
        <f t="shared" si="7"/>
        <v>43921</v>
      </c>
      <c r="BC54" s="20">
        <f t="shared" si="8"/>
        <v>0.29856968165456932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0.48888238095880798</v>
      </c>
      <c r="AU55" s="21">
        <f>EA_raw_policy_shocks!AF194</f>
        <v>5.0868682619463201E-3</v>
      </c>
      <c r="AV55" s="21">
        <f>EA_raw_policy_shocks!AG194</f>
        <v>2.4990822335979199E-2</v>
      </c>
      <c r="AW55" s="21">
        <f>EA_raw_policy_shocks!AH194</f>
        <v>1.66217635190575E-2</v>
      </c>
      <c r="AX55" s="21">
        <f>EA_raw_policy_shocks!AI194</f>
        <v>1.06850071489229E-2</v>
      </c>
      <c r="AY55" s="21">
        <f>EA_raw_policy_shocks!AJ194</f>
        <v>6.6702987433336098E-3</v>
      </c>
      <c r="AZ55" s="21">
        <f>EA_raw_policy_shocks!AK194</f>
        <v>3.2721331477268498E-3</v>
      </c>
      <c r="BB55" s="22">
        <f t="shared" si="7"/>
        <v>44012</v>
      </c>
      <c r="BC55" s="20">
        <f t="shared" si="8"/>
        <v>0.47508521343539228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0.65848996391625902</v>
      </c>
      <c r="AU56" s="21">
        <f>EA_raw_policy_shocks!AF195</f>
        <v>8.8004093226064107E-3</v>
      </c>
      <c r="AV56" s="21">
        <f>EA_raw_policy_shocks!AG195</f>
        <v>3.8357559448217997E-2</v>
      </c>
      <c r="AW56" s="21">
        <f>EA_raw_policy_shocks!AH195</f>
        <v>3.00155013791535E-2</v>
      </c>
      <c r="AX56" s="21">
        <f>EA_raw_policy_shocks!AI195</f>
        <v>2.05454591835285E-2</v>
      </c>
      <c r="AY56" s="21">
        <f>EA_raw_policy_shocks!AJ195</f>
        <v>1.3614025303815501E-2</v>
      </c>
      <c r="AZ56" s="21">
        <f>EA_raw_policy_shocks!AK195</f>
        <v>8.0219389925049508E-3</v>
      </c>
      <c r="BB56" s="22">
        <f t="shared" si="7"/>
        <v>44104</v>
      </c>
      <c r="BC56" s="20">
        <f t="shared" si="8"/>
        <v>0.64469279639284327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0.66022548739470499</v>
      </c>
      <c r="AU57" s="21">
        <f>EA_raw_policy_shocks!AF196</f>
        <v>1.13079527500733E-2</v>
      </c>
      <c r="AV57" s="21">
        <f>EA_raw_policy_shocks!AG196</f>
        <v>4.7060089217122597E-2</v>
      </c>
      <c r="AW57" s="21">
        <f>EA_raw_policy_shocks!AH196</f>
        <v>3.4277384193633603E-2</v>
      </c>
      <c r="AX57" s="21">
        <f>EA_raw_policy_shocks!AI196</f>
        <v>2.2527223019584399E-2</v>
      </c>
      <c r="AY57" s="21">
        <f>EA_raw_policy_shocks!AJ196</f>
        <v>1.47123193113074E-2</v>
      </c>
      <c r="AZ57" s="21">
        <f>EA_raw_policy_shocks!AK196</f>
        <v>8.2937059436977694E-3</v>
      </c>
      <c r="BB57" s="22">
        <f t="shared" si="7"/>
        <v>44196</v>
      </c>
      <c r="BC57" s="20">
        <f t="shared" si="8"/>
        <v>0.64642831987128924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0.36203547462316299</v>
      </c>
      <c r="AU58" s="21">
        <f>EA_raw_policy_shocks!AF197</f>
        <v>8.26795352630098E-3</v>
      </c>
      <c r="AV58" s="21">
        <f>EA_raw_policy_shocks!AG197</f>
        <v>4.3171754672538698E-2</v>
      </c>
      <c r="AW58" s="21">
        <f>EA_raw_policy_shocks!AH197</f>
        <v>3.6658118663772901E-2</v>
      </c>
      <c r="AX58" s="21">
        <f>EA_raw_policy_shocks!AI197</f>
        <v>2.63113040424699E-2</v>
      </c>
      <c r="AY58" s="21">
        <f>EA_raw_policy_shocks!AJ197</f>
        <v>1.8977822495503501E-2</v>
      </c>
      <c r="AZ58" s="21">
        <f>EA_raw_policy_shocks!AK197</f>
        <v>1.28818233893239E-2</v>
      </c>
      <c r="BB58" s="22">
        <f t="shared" si="7"/>
        <v>44286</v>
      </c>
      <c r="BC58" s="20">
        <f t="shared" si="8"/>
        <v>0.34823830709974729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-0.452467845975487</v>
      </c>
      <c r="AU59" s="21">
        <f>EA_raw_policy_shocks!AF198</f>
        <v>5.8731138379499695E-4</v>
      </c>
      <c r="AV59" s="21">
        <f>EA_raw_policy_shocks!AG198</f>
        <v>-1.8853716405590401E-2</v>
      </c>
      <c r="AW59" s="21">
        <f>EA_raw_policy_shocks!AH198</f>
        <v>-1.03998368639495E-2</v>
      </c>
      <c r="AX59" s="21">
        <f>EA_raw_policy_shocks!AI198</f>
        <v>-9.1379912335069306E-3</v>
      </c>
      <c r="AY59" s="21">
        <f>EA_raw_policy_shocks!AJ198</f>
        <v>-7.9781550232433298E-3</v>
      </c>
      <c r="AZ59" s="21">
        <f>EA_raw_policy_shocks!AK198</f>
        <v>-8.6178329894513392E-3</v>
      </c>
      <c r="BB59" s="22">
        <f t="shared" si="7"/>
        <v>44377</v>
      </c>
      <c r="BC59" s="20">
        <f t="shared" si="8"/>
        <v>-0.4662650134989027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-0.381761307719238</v>
      </c>
      <c r="AU60" s="21">
        <f>EA_raw_policy_shocks!AF199</f>
        <v>-1.0766378715888999E-3</v>
      </c>
      <c r="AV60" s="21">
        <f>EA_raw_policy_shocks!AG199</f>
        <v>-2.54764597840536E-2</v>
      </c>
      <c r="AW60" s="21">
        <f>EA_raw_policy_shocks!AH199</f>
        <v>-1.5319712616826299E-2</v>
      </c>
      <c r="AX60" s="21">
        <f>EA_raw_policy_shocks!AI199</f>
        <v>-1.2680606162368199E-2</v>
      </c>
      <c r="AY60" s="21">
        <f>EA_raw_policy_shocks!AJ199</f>
        <v>-1.02880708976592E-2</v>
      </c>
      <c r="AZ60" s="21">
        <f>EA_raw_policy_shocks!AK199</f>
        <v>-9.9198418302054205E-3</v>
      </c>
      <c r="BB60" s="22">
        <f t="shared" si="7"/>
        <v>44469</v>
      </c>
      <c r="BC60" s="20">
        <f t="shared" si="8"/>
        <v>-0.3955584752426537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-1.5323767015875E-2</v>
      </c>
      <c r="AU61" s="21">
        <f>EA_raw_policy_shocks!AF200</f>
        <v>1.9599046284726001E-3</v>
      </c>
      <c r="AV61" s="21">
        <f>EA_raw_policy_shocks!AG200</f>
        <v>-1.74410064422129E-2</v>
      </c>
      <c r="AW61" s="21">
        <f>EA_raw_policy_shocks!AH200</f>
        <v>-6.5515622647541296E-3</v>
      </c>
      <c r="AX61" s="21">
        <f>EA_raw_policy_shocks!AI200</f>
        <v>-5.9510166727050704E-3</v>
      </c>
      <c r="AY61" s="21">
        <f>EA_raw_policy_shocks!AJ200</f>
        <v>1.5197235706687601E-2</v>
      </c>
      <c r="AZ61" s="21">
        <f>EA_raw_policy_shocks!AK200</f>
        <v>2.1606936969941599E-2</v>
      </c>
      <c r="BB61" s="22">
        <f t="shared" si="7"/>
        <v>44561</v>
      </c>
      <c r="BC61" s="20">
        <f t="shared" si="8"/>
        <v>-2.91209345392907E-2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-0.151360801064505</v>
      </c>
      <c r="AU62" s="21">
        <f>EA_raw_policy_shocks!AF201</f>
        <v>-3.61771743108664E-4</v>
      </c>
      <c r="AV62" s="21">
        <f>EA_raw_policy_shocks!AG201</f>
        <v>2.19151290707971E-3</v>
      </c>
      <c r="AW62" s="21">
        <f>EA_raw_policy_shocks!AH201</f>
        <v>1.5703991730512401E-2</v>
      </c>
      <c r="AX62" s="21">
        <f>EA_raw_policy_shocks!AI201</f>
        <v>2.6458499529359799E-2</v>
      </c>
      <c r="AY62" s="21">
        <f>EA_raw_policy_shocks!AJ201</f>
        <v>3.1587260295025003E-2</v>
      </c>
      <c r="AZ62" s="21">
        <f>EA_raw_policy_shocks!AK201</f>
        <v>6.5645613279943496E-3</v>
      </c>
      <c r="BB62" s="22">
        <f t="shared" si="7"/>
        <v>44651</v>
      </c>
      <c r="BC62" s="20">
        <f t="shared" si="8"/>
        <v>-0.1651579685879207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-0.192390220222247</v>
      </c>
      <c r="AU63" s="21">
        <f>EA_raw_policy_shocks!AF202</f>
        <v>3.3024101260070798E-3</v>
      </c>
      <c r="AV63" s="21">
        <f>EA_raw_policy_shocks!AG202</f>
        <v>4.7503017232822797E-2</v>
      </c>
      <c r="AW63" s="21">
        <f>EA_raw_policy_shocks!AH202</f>
        <v>4.48534198106363E-2</v>
      </c>
      <c r="AX63" s="21">
        <f>EA_raw_policy_shocks!AI202</f>
        <v>4.6640323745705502E-2</v>
      </c>
      <c r="AY63" s="21">
        <f>EA_raw_policy_shocks!AJ202</f>
        <v>1.67059917076188E-2</v>
      </c>
      <c r="AZ63" s="21">
        <f>EA_raw_policy_shocks!AK202</f>
        <v>1.0711598724886501E-2</v>
      </c>
      <c r="BB63" s="22">
        <f t="shared" si="7"/>
        <v>44742</v>
      </c>
      <c r="BC63" s="20">
        <f t="shared" si="8"/>
        <v>-0.2061873877456627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-2.2685501953544299E-2</v>
      </c>
      <c r="AU64" s="21">
        <f>EA_raw_policy_shocks!AF203</f>
        <v>6.9804146229413598E-3</v>
      </c>
      <c r="AV64" s="21">
        <f>EA_raw_policy_shocks!AG203</f>
        <v>4.8419741973785999E-2</v>
      </c>
      <c r="AW64" s="21">
        <f>EA_raw_policy_shocks!AH203</f>
        <v>4.8387825158715397E-2</v>
      </c>
      <c r="AX64" s="21">
        <f>EA_raw_policy_shocks!AI203</f>
        <v>1.4776228877284201E-2</v>
      </c>
      <c r="AY64" s="21">
        <f>EA_raw_policy_shocks!AJ203</f>
        <v>1.03587355613791E-2</v>
      </c>
      <c r="AZ64" s="21">
        <f>EA_raw_policy_shocks!AK203</f>
        <v>-1.26757960607169E-3</v>
      </c>
      <c r="BB64" s="22">
        <f t="shared" si="7"/>
        <v>44834</v>
      </c>
      <c r="BC64" s="20">
        <f t="shared" si="8"/>
        <v>-3.6482669476960002E-2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0.28269833420482299</v>
      </c>
      <c r="AU65" s="21">
        <f>EA_raw_policy_shocks!AF204</f>
        <v>7.0087665789935498E-3</v>
      </c>
      <c r="AV65" s="21">
        <f>EA_raw_policy_shocks!AG204</f>
        <v>6.0236122656754099E-2</v>
      </c>
      <c r="AW65" s="21">
        <f>EA_raw_policy_shocks!AH204</f>
        <v>2.17529406323262E-2</v>
      </c>
      <c r="AX65" s="21">
        <f>EA_raw_policy_shocks!AI204</f>
        <v>1.8134420726564598E-2</v>
      </c>
      <c r="AY65" s="21">
        <f>EA_raw_policy_shocks!AJ204</f>
        <v>5.0603073439861798E-3</v>
      </c>
      <c r="AZ65" s="21">
        <f>EA_raw_policy_shocks!AK204</f>
        <v>4.1253334523595302E-3</v>
      </c>
      <c r="BB65" s="22">
        <f t="shared" si="7"/>
        <v>44926</v>
      </c>
      <c r="BC65" s="20">
        <f t="shared" si="8"/>
        <v>0.26890116668140729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0.158540656544781</v>
      </c>
      <c r="AU66" s="21">
        <f>EA_raw_policy_shocks!AF205</f>
        <v>5.4838918117889306E-3</v>
      </c>
      <c r="AV66" s="21">
        <f>EA_raw_policy_shocks!AG205</f>
        <v>1.4873911924097601E-2</v>
      </c>
      <c r="AW66" s="21">
        <f>EA_raw_policy_shocks!AH205</f>
        <v>1.3864107245501901E-2</v>
      </c>
      <c r="AX66" s="21">
        <f>EA_raw_policy_shocks!AI205</f>
        <v>8.4500848606133003E-4</v>
      </c>
      <c r="AY66" s="21">
        <f>EA_raw_policy_shocks!AJ205</f>
        <v>-9.19793470321396E-4</v>
      </c>
      <c r="AZ66" s="21">
        <f>EA_raw_policy_shocks!AK205</f>
        <v>-8.1574219384861202E-3</v>
      </c>
      <c r="BB66" s="22">
        <f t="shared" ref="BB66:BB97" si="12">AR66</f>
        <v>45016</v>
      </c>
      <c r="BC66" s="20">
        <f t="shared" ref="BC66:BC97" si="13">AT66-$AT$2</f>
        <v>0.1447434890213653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0.14903440722421801</v>
      </c>
      <c r="AU67" s="21">
        <f>EA_raw_policy_shocks!AF206</f>
        <v>1.5086597098440801E-3</v>
      </c>
      <c r="AV67" s="21">
        <f>EA_raw_policy_shocks!AG206</f>
        <v>1.5457832548292499E-2</v>
      </c>
      <c r="AW67" s="21">
        <f>EA_raw_policy_shocks!AH206</f>
        <v>1.22750319092293E-3</v>
      </c>
      <c r="AX67" s="21">
        <f>EA_raw_policy_shocks!AI206</f>
        <v>-2.5529502564043101E-3</v>
      </c>
      <c r="AY67" s="21">
        <f>EA_raw_policy_shocks!AJ206</f>
        <v>-1.3974147083310099E-2</v>
      </c>
      <c r="AZ67" s="21">
        <f>EA_raw_policy_shocks!AK206</f>
        <v>-5.2624886976203496E-3</v>
      </c>
      <c r="BB67" s="22">
        <f t="shared" si="12"/>
        <v>45107</v>
      </c>
      <c r="BC67" s="20">
        <f t="shared" si="13"/>
        <v>0.13523723970080231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0.117318315444966</v>
      </c>
      <c r="AU68" s="21">
        <f>EA_raw_policy_shocks!AF207</f>
        <v>2.2498903760021899E-3</v>
      </c>
      <c r="AV68" s="21">
        <f>EA_raw_policy_shocks!AG207</f>
        <v>2.9517371341129602E-3</v>
      </c>
      <c r="AW68" s="21">
        <f>EA_raw_policy_shocks!AH207</f>
        <v>-4.1737640075373596E-3</v>
      </c>
      <c r="AX68" s="21">
        <f>EA_raw_policy_shocks!AI207</f>
        <v>-2.05726901600598E-2</v>
      </c>
      <c r="AY68" s="21">
        <f>EA_raw_policy_shocks!AJ207</f>
        <v>-1.18027639945341E-2</v>
      </c>
      <c r="AZ68" s="21">
        <f>EA_raw_policy_shocks!AK207</f>
        <v>-6.5242059130192001E-3</v>
      </c>
      <c r="BB68" s="22">
        <f t="shared" si="12"/>
        <v>45199</v>
      </c>
      <c r="BC68" s="20">
        <f t="shared" si="13"/>
        <v>0.1035211479215503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0.192577646701868</v>
      </c>
      <c r="AU69" s="21">
        <f>EA_raw_policy_shocks!AF208</f>
        <v>1.8668613481181199E-3</v>
      </c>
      <c r="AV69" s="21">
        <f>EA_raw_policy_shocks!AG208</f>
        <v>1.47335855071801E-3</v>
      </c>
      <c r="AW69" s="21">
        <f>EA_raw_policy_shocks!AH208</f>
        <v>-2.1307097412622902E-2</v>
      </c>
      <c r="AX69" s="21">
        <f>EA_raw_policy_shocks!AI208</f>
        <v>-1.3288762673558E-2</v>
      </c>
      <c r="AY69" s="21">
        <f>EA_raw_policy_shocks!AJ208</f>
        <v>-8.5580496591257903E-3</v>
      </c>
      <c r="AZ69" s="21">
        <f>EA_raw_policy_shocks!AK208</f>
        <v>-2.4479624049330699E-3</v>
      </c>
      <c r="BB69" s="22">
        <f t="shared" si="12"/>
        <v>45291</v>
      </c>
      <c r="BC69" s="20">
        <f t="shared" si="13"/>
        <v>0.1787804791784523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3.3245972733829197E-2</v>
      </c>
      <c r="AU70" s="21">
        <f>EA_raw_policy_shocks!AF209</f>
        <v>-1.00949282563222E-3</v>
      </c>
      <c r="AV70" s="21">
        <f>EA_raw_policy_shocks!AG209</f>
        <v>-3.2140845192617298E-2</v>
      </c>
      <c r="AW70" s="21">
        <f>EA_raw_policy_shocks!AH209</f>
        <v>-2.19374581380779E-2</v>
      </c>
      <c r="AX70" s="21">
        <f>EA_raw_policy_shocks!AI209</f>
        <v>-1.5551722012265399E-2</v>
      </c>
      <c r="AY70" s="21">
        <f>EA_raw_policy_shocks!AJ209</f>
        <v>-8.1736448290196002E-3</v>
      </c>
      <c r="AZ70" s="21">
        <f>EA_raw_policy_shocks!AK209</f>
        <v>-4.6975890689376701E-3</v>
      </c>
      <c r="BB70" s="22">
        <f t="shared" si="12"/>
        <v>45382</v>
      </c>
      <c r="BC70" s="20">
        <f t="shared" si="13"/>
        <v>1.9448805210413499E-2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0.117003268840203</v>
      </c>
      <c r="AU71" s="21">
        <f>EA_raw_policy_shocks!AF210</f>
        <v>-2.26667265848004E-3</v>
      </c>
      <c r="AV71" s="21">
        <f>EA_raw_policy_shocks!AG210</f>
        <v>-1.7312121589305701E-2</v>
      </c>
      <c r="AW71" s="21">
        <f>EA_raw_policy_shocks!AH210</f>
        <v>-1.23701692759781E-2</v>
      </c>
      <c r="AX71" s="21">
        <f>EA_raw_policy_shocks!AI210</f>
        <v>-6.0296690760063302E-3</v>
      </c>
      <c r="AY71" s="21">
        <f>EA_raw_policy_shocks!AJ210</f>
        <v>-3.3103507272468501E-3</v>
      </c>
      <c r="AZ71" s="21">
        <f>EA_raw_policy_shocks!AK210</f>
        <v>8.1503831018284103E-4</v>
      </c>
      <c r="BB71" s="22">
        <f t="shared" si="12"/>
        <v>45473</v>
      </c>
      <c r="BC71" s="20">
        <f t="shared" si="13"/>
        <v>0.1032061013167873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-1.37971675234157E-2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-1.37971675234157E-2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-1.37971675234157E-2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-1.37971675234157E-2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-1.37971675234157E-2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-1.37971675234157E-2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-1.37971675234157E-2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-1.37971675234157E-2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-1.37971675234157E-2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-1.37971675234157E-2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-1.37971675234157E-2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-1.37971675234157E-2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-1.37971675234157E-2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-1.37971675234157E-2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-1.37971675234157E-2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-1.37971675234157E-2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-1.37971675234157E-2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-1.37971675234157E-2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-1.37971675234157E-2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-1.37971675234157E-2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-1.37971675234157E-2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-1.37971675234157E-2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-1.37971675234157E-2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-1.37971675234157E-2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-1.37971675234157E-2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-1.37971675234157E-2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-1.37971675234157E-2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-1.37971675234157E-2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-1.37971675234157E-2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-1.37971675234157E-2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-1.37971675234157E-2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-1.37971675234157E-2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-1.37971675234157E-2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-1.37971675234157E-2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-1.37971675234157E-2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-1.37971675234157E-2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-1.37971675234157E-2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-1.37971675234157E-2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-1.37971675234157E-2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-1.37971675234157E-2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-1.37971675234157E-2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-1.37971675234157E-2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-1.37971675234157E-2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-1.37971675234157E-2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-1.37971675234157E-2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-1.37971675234157E-2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-1.37971675234157E-2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-1.37971675234157E-2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-1.37971675234157E-2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-1.37971675234157E-2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-1.37971675234157E-2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-1.37971675234157E-2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-1.37971675234157E-2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-1.37971675234157E-2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-1.37971675234157E-2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-1.37971675234157E-2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-1.37971675234157E-2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-1.37971675234157E-2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-1.37971675234157E-2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-1.37971675234157E-2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-1.37971675234157E-2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zoomScaleNormal="100" workbookViewId="0">
      <selection activeCell="B9" sqref="B9:B217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0.84473677441141137</v>
      </c>
      <c r="K3">
        <f>+CORREL(C9:C217,$E$9:$E$217)</f>
        <v>0.8347810063413359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0.42126183896175068</v>
      </c>
      <c r="K4">
        <f t="shared" ref="K4:L4" si="0">+CORREL(C80:C155,$E$80:$E$155)</f>
        <v>0.40227019935536079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0.38381584343792585</v>
      </c>
      <c r="K5">
        <f>+CORREL(C153:C217,$E$153:$E$217)</f>
        <v>0.20083037635330486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3.80393336093627</v>
      </c>
      <c r="C9">
        <f>+hist_Forward5YearRNatR_woFG!D2</f>
        <v>2.74215451498804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3.9836895893790598</v>
      </c>
      <c r="C10">
        <f>+hist_Forward5YearRNatR_woFG!D3</f>
        <v>2.9430937381301101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4.3206825051606703</v>
      </c>
      <c r="C11">
        <f>+hist_Forward5YearRNatR_woFG!D4</f>
        <v>3.2090535613006099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4.3759537499564196</v>
      </c>
      <c r="C12">
        <f>+hist_Forward5YearRNatR_woFG!D5</f>
        <v>3.2670827850419601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4.6791312578169997</v>
      </c>
      <c r="C13">
        <f>+hist_Forward5YearRNatR_woFG!D6</f>
        <v>3.53243411457979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4.9922554767019998</v>
      </c>
      <c r="C14">
        <f>+hist_Forward5YearRNatR_woFG!D7</f>
        <v>3.8032280156734499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5.2172568931062804</v>
      </c>
      <c r="C15">
        <f>+hist_Forward5YearRNatR_woFG!D8</f>
        <v>4.0375242734110603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5.3314810601152596</v>
      </c>
      <c r="C16">
        <f>+hist_Forward5YearRNatR_woFG!D9</f>
        <v>4.12801810901097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5.5611755162886496</v>
      </c>
      <c r="C17">
        <f>+hist_Forward5YearRNatR_woFG!D10</f>
        <v>4.3459046796996299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5.6952780398103302</v>
      </c>
      <c r="C18">
        <f>+hist_Forward5YearRNatR_woFG!D11</f>
        <v>4.4443509372258001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5.3896745174007403</v>
      </c>
      <c r="C19">
        <f>+hist_Forward5YearRNatR_woFG!D12</f>
        <v>4.0851828199075104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5.0569891381404499</v>
      </c>
      <c r="C20">
        <f>+hist_Forward5YearRNatR_woFG!D13</f>
        <v>3.78683963718718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5.0199626023620603</v>
      </c>
      <c r="C21">
        <f>+hist_Forward5YearRNatR_woFG!D14</f>
        <v>3.8062034593863299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5.0578728636853798</v>
      </c>
      <c r="C22">
        <f>+hist_Forward5YearRNatR_woFG!D15</f>
        <v>3.8413958660788299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5.2009549659819196</v>
      </c>
      <c r="C23">
        <f>+hist_Forward5YearRNatR_woFG!D16</f>
        <v>3.96214017792374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5.2880883728334203</v>
      </c>
      <c r="C24">
        <f>+hist_Forward5YearRNatR_woFG!D17</f>
        <v>4.0362185880395298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5.5457405075646502</v>
      </c>
      <c r="C25">
        <f>+hist_Forward5YearRNatR_woFG!D18</f>
        <v>4.1980711764129497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5.6436055906053504</v>
      </c>
      <c r="C26">
        <f>+hist_Forward5YearRNatR_woFG!D19</f>
        <v>4.2698491861427303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5.8249785295590897</v>
      </c>
      <c r="C27">
        <f>+hist_Forward5YearRNatR_woFG!D20</f>
        <v>4.4760442896721298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5.7740631217329303</v>
      </c>
      <c r="C28">
        <f>+hist_Forward5YearRNatR_woFG!D21</f>
        <v>4.3596781709964096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5.6138725819511697</v>
      </c>
      <c r="C29">
        <f>+hist_Forward5YearRNatR_woFG!D22</f>
        <v>4.2161304187549202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5.6853345689170496</v>
      </c>
      <c r="C30">
        <f>+hist_Forward5YearRNatR_woFG!D23</f>
        <v>4.28585770160851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5.70253886585287</v>
      </c>
      <c r="C31">
        <f>+hist_Forward5YearRNatR_woFG!D24</f>
        <v>4.2962527769724703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5.42290802455011</v>
      </c>
      <c r="C32">
        <f>+hist_Forward5YearRNatR_woFG!D25</f>
        <v>4.03646823244922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5.4948527588648002</v>
      </c>
      <c r="C33">
        <f>+hist_Forward5YearRNatR_woFG!D26</f>
        <v>4.1488978971592303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5.7085750711245602</v>
      </c>
      <c r="C34">
        <f>+hist_Forward5YearRNatR_woFG!D27</f>
        <v>4.3404895653915201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5.8416065075943697</v>
      </c>
      <c r="C35">
        <f>+hist_Forward5YearRNatR_woFG!D28</f>
        <v>4.5183584154129299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5.6362488206543997</v>
      </c>
      <c r="C36">
        <f>+hist_Forward5YearRNatR_woFG!D29</f>
        <v>4.3730469296637304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6.2617939656952899</v>
      </c>
      <c r="C37">
        <f>+hist_Forward5YearRNatR_woFG!D30</f>
        <v>4.9839139537624799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6.33425694970399</v>
      </c>
      <c r="C38">
        <f>+hist_Forward5YearRNatR_woFG!D31</f>
        <v>4.9836107094024999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6.8037464245938297</v>
      </c>
      <c r="C39">
        <f>+hist_Forward5YearRNatR_woFG!D32</f>
        <v>5.4672924122471196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7.00413842387918</v>
      </c>
      <c r="C40">
        <f>+hist_Forward5YearRNatR_woFG!D33</f>
        <v>5.6824616824524403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6.8118020454064796</v>
      </c>
      <c r="C41">
        <f>+hist_Forward5YearRNatR_woFG!D34</f>
        <v>5.4309675695573398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6.8394962945041602</v>
      </c>
      <c r="C42">
        <f>+hist_Forward5YearRNatR_woFG!D35</f>
        <v>5.5307056038665996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7.1092071029345698</v>
      </c>
      <c r="C43">
        <f>+hist_Forward5YearRNatR_woFG!D36</f>
        <v>5.7766890984846402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7.2860704721301603</v>
      </c>
      <c r="C44">
        <f>+hist_Forward5YearRNatR_woFG!D37</f>
        <v>5.9297402046998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7.8615613773258097</v>
      </c>
      <c r="C45">
        <f>+hist_Forward5YearRNatR_woFG!D38</f>
        <v>6.43231715723521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7.9431754655064104</v>
      </c>
      <c r="C46">
        <f>+hist_Forward5YearRNatR_woFG!D39</f>
        <v>6.4938861825593204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7.7191763904040096</v>
      </c>
      <c r="C47">
        <f>+hist_Forward5YearRNatR_woFG!D40</f>
        <v>6.28945920531398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7.5194758469912202</v>
      </c>
      <c r="C48">
        <f>+hist_Forward5YearRNatR_woFG!D41</f>
        <v>6.1006303585246604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7.4120141734564999</v>
      </c>
      <c r="C49">
        <f>+hist_Forward5YearRNatR_woFG!D42</f>
        <v>5.9816785496109404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7.1702378859192004</v>
      </c>
      <c r="C50">
        <f>+hist_Forward5YearRNatR_woFG!D43</f>
        <v>5.7596343307426601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6.9765207048582702</v>
      </c>
      <c r="C51">
        <f>+hist_Forward5YearRNatR_woFG!D44</f>
        <v>5.6033316732444103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6.7341242438816797</v>
      </c>
      <c r="C52">
        <f>+hist_Forward5YearRNatR_woFG!D45</f>
        <v>5.3977424779505903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6.77878974539325</v>
      </c>
      <c r="C53">
        <f>+hist_Forward5YearRNatR_woFG!D46</f>
        <v>5.46257166914409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6.7976074881149797</v>
      </c>
      <c r="C54">
        <f>+hist_Forward5YearRNatR_woFG!D47</f>
        <v>5.4653070107028903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6.7069376831510201</v>
      </c>
      <c r="C55">
        <f>+hist_Forward5YearRNatR_woFG!D48</f>
        <v>5.4307582296711203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6.5381369110872596</v>
      </c>
      <c r="C56">
        <f>+hist_Forward5YearRNatR_woFG!D49</f>
        <v>5.3069271201030102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6.2303671562297698</v>
      </c>
      <c r="C57">
        <f>+hist_Forward5YearRNatR_woFG!D50</f>
        <v>5.0136904530672703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6.2735640160589901</v>
      </c>
      <c r="C58">
        <f>+hist_Forward5YearRNatR_woFG!D51</f>
        <v>5.1092763422954004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6.1339006564684402</v>
      </c>
      <c r="C59">
        <f>+hist_Forward5YearRNatR_woFG!D52</f>
        <v>5.0288259465504597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5.9347698684483499</v>
      </c>
      <c r="C60">
        <f>+hist_Forward5YearRNatR_woFG!D53</f>
        <v>4.8761756008321697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5.9211855369848498</v>
      </c>
      <c r="C61">
        <f>+hist_Forward5YearRNatR_woFG!D54</f>
        <v>4.8772092855719498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5.7742923790694798</v>
      </c>
      <c r="C62">
        <f>+hist_Forward5YearRNatR_woFG!D55</f>
        <v>4.7751075244387797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5.5374686543642602</v>
      </c>
      <c r="C63">
        <f>+hist_Forward5YearRNatR_woFG!D56</f>
        <v>4.5720834126505103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5.2647752607065597</v>
      </c>
      <c r="C64">
        <f>+hist_Forward5YearRNatR_woFG!D57</f>
        <v>4.2948272044233597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5.0448919019827096</v>
      </c>
      <c r="C65">
        <f>+hist_Forward5YearRNatR_woFG!D58</f>
        <v>4.1908976390827197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4.8969845993736403</v>
      </c>
      <c r="C66">
        <f>+hist_Forward5YearRNatR_woFG!D59</f>
        <v>4.0754429186672603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5.0365520084132296</v>
      </c>
      <c r="C67">
        <f>+hist_Forward5YearRNatR_woFG!D60</f>
        <v>4.2489762350675404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5.0312545240002704</v>
      </c>
      <c r="C68">
        <f>+hist_Forward5YearRNatR_woFG!D61</f>
        <v>4.2429936043258802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5.3521410823410998</v>
      </c>
      <c r="C69">
        <f>+hist_Forward5YearRNatR_woFG!D62</f>
        <v>4.6156796643934497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5.4449256991450401</v>
      </c>
      <c r="C70">
        <f>+hist_Forward5YearRNatR_woFG!D63</f>
        <v>4.7028274380553601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5.3824644134681998</v>
      </c>
      <c r="C71">
        <f>+hist_Forward5YearRNatR_woFG!D64</f>
        <v>4.6480047374441797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5.0438207274225899</v>
      </c>
      <c r="C72">
        <f>+hist_Forward5YearRNatR_woFG!D65</f>
        <v>4.3220104460308102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5.0689867756049596</v>
      </c>
      <c r="C73">
        <f>+hist_Forward5YearRNatR_woFG!D66</f>
        <v>4.3731471504358401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5.2338876646537704</v>
      </c>
      <c r="C74">
        <f>+hist_Forward5YearRNatR_woFG!D67</f>
        <v>4.5521135463741302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5.1780720435373997</v>
      </c>
      <c r="C75">
        <f>+hist_Forward5YearRNatR_woFG!D68</f>
        <v>4.4935218590041499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5.4175339654900698</v>
      </c>
      <c r="C76">
        <f>+hist_Forward5YearRNatR_woFG!D69</f>
        <v>4.7261329879303604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5.4176939299233204</v>
      </c>
      <c r="C77">
        <f>+hist_Forward5YearRNatR_woFG!D70</f>
        <v>4.7555787270056298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5.4347124043402699</v>
      </c>
      <c r="C78">
        <f>+hist_Forward5YearRNatR_woFG!D71</f>
        <v>4.77592887011253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5.60155402009502</v>
      </c>
      <c r="C79">
        <f>+hist_Forward5YearRNatR_woFG!D72</f>
        <v>4.9189686079380897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5.7113080179423701</v>
      </c>
      <c r="C80">
        <f>+hist_Forward5YearRNatR_woFG!D73</f>
        <v>5.0399040528310204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5.4739371338810798</v>
      </c>
      <c r="C81">
        <f>+hist_Forward5YearRNatR_woFG!D74</f>
        <v>4.8456394518987604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5.5227118423236696</v>
      </c>
      <c r="C82">
        <f>+hist_Forward5YearRNatR_woFG!D75</f>
        <v>4.9287883405209501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5.6295740445222702</v>
      </c>
      <c r="C83">
        <f>+hist_Forward5YearRNatR_woFG!D76</f>
        <v>5.0562908784892802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5.4237377852589397</v>
      </c>
      <c r="C84">
        <f>+hist_Forward5YearRNatR_woFG!D77</f>
        <v>4.8895907312851401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5.3570474352976802</v>
      </c>
      <c r="C85">
        <f>+hist_Forward5YearRNatR_woFG!D78</f>
        <v>4.8856324932434196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5.3284995012981504</v>
      </c>
      <c r="C86">
        <f>+hist_Forward5YearRNatR_woFG!D79</f>
        <v>4.8644486932943201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5.27728433869318</v>
      </c>
      <c r="C87">
        <f>+hist_Forward5YearRNatR_woFG!D80</f>
        <v>4.8684153970835897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5.1769754666486199</v>
      </c>
      <c r="C88">
        <f>+hist_Forward5YearRNatR_woFG!D81</f>
        <v>4.7864291605658504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5.0333021507076801</v>
      </c>
      <c r="C89">
        <f>+hist_Forward5YearRNatR_woFG!D82</f>
        <v>4.6189955237270297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5.2013815287499297</v>
      </c>
      <c r="C90">
        <f>+hist_Forward5YearRNatR_woFG!D83</f>
        <v>4.72519878506042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5.0373083398124496</v>
      </c>
      <c r="C91">
        <f>+hist_Forward5YearRNatR_woFG!D84</f>
        <v>4.5890784382933001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4.5068685467615097</v>
      </c>
      <c r="C92">
        <f>+hist_Forward5YearRNatR_woFG!D85</f>
        <v>4.0014711659211502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4.2892724912355904</v>
      </c>
      <c r="C93">
        <f>+hist_Forward5YearRNatR_woFG!D86</f>
        <v>3.8363491253181499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3.9801978180302902</v>
      </c>
      <c r="C94">
        <f>+hist_Forward5YearRNatR_woFG!D87</f>
        <v>3.55989341430669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3.6913294211302499</v>
      </c>
      <c r="C95">
        <f>+hist_Forward5YearRNatR_woFG!D88</f>
        <v>3.2885246599108102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3.5998463692502898</v>
      </c>
      <c r="C96">
        <f>+hist_Forward5YearRNatR_woFG!D89</f>
        <v>3.2069388348026999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3.7089558857129399</v>
      </c>
      <c r="C97">
        <f>+hist_Forward5YearRNatR_woFG!D90</f>
        <v>3.3175097510386302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3.8144730840922101</v>
      </c>
      <c r="C98">
        <f>+hist_Forward5YearRNatR_woFG!D91</f>
        <v>3.4260231360537499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3.8539888229286601</v>
      </c>
      <c r="C99">
        <f>+hist_Forward5YearRNatR_woFG!D92</f>
        <v>3.4537021366998299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3.7905430644537299</v>
      </c>
      <c r="C100">
        <f>+hist_Forward5YearRNatR_woFG!D93</f>
        <v>3.4029898751179202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3.7289644881871</v>
      </c>
      <c r="C101">
        <f>+hist_Forward5YearRNatR_woFG!D94</f>
        <v>3.3632269614918999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3.38434180762947</v>
      </c>
      <c r="C102">
        <f>+hist_Forward5YearRNatR_woFG!D95</f>
        <v>3.0493386309749302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3.28331120051338</v>
      </c>
      <c r="C103">
        <f>+hist_Forward5YearRNatR_woFG!D96</f>
        <v>2.9772727698372701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2.99316778631606</v>
      </c>
      <c r="C104">
        <f>+hist_Forward5YearRNatR_woFG!D97</f>
        <v>2.7795222813001099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2.9341481033103598</v>
      </c>
      <c r="C105">
        <f>+hist_Forward5YearRNatR_woFG!D98</f>
        <v>2.76354122561139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2.8168279003958698</v>
      </c>
      <c r="C106">
        <f>+hist_Forward5YearRNatR_woFG!D99</f>
        <v>2.70504194550933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2.543446201559</v>
      </c>
      <c r="C107">
        <f>+hist_Forward5YearRNatR_woFG!D100</f>
        <v>2.4874605793362399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2.4446455852435802</v>
      </c>
      <c r="C108">
        <f>+hist_Forward5YearRNatR_woFG!D101</f>
        <v>2.42399547183294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2.4766710634528701</v>
      </c>
      <c r="C109">
        <f>+hist_Forward5YearRNatR_woFG!D102</f>
        <v>2.47829608283786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2.1654904719317098</v>
      </c>
      <c r="C110">
        <f>+hist_Forward5YearRNatR_woFG!D103</f>
        <v>2.2010721178253001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2.0916898027769699</v>
      </c>
      <c r="C111">
        <f>+hist_Forward5YearRNatR_woFG!D104</f>
        <v>2.1547376866163099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1.83972287963952</v>
      </c>
      <c r="C112">
        <f>+hist_Forward5YearRNatR_woFG!D105</f>
        <v>1.9162926383605601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1.6725378373344399</v>
      </c>
      <c r="C113">
        <f>+hist_Forward5YearRNatR_woFG!D106</f>
        <v>1.7714866748114999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1.68305842332818</v>
      </c>
      <c r="C114">
        <f>+hist_Forward5YearRNatR_woFG!D107</f>
        <v>1.83869038934908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1.4724571991209401</v>
      </c>
      <c r="C115">
        <f>+hist_Forward5YearRNatR_woFG!D108</f>
        <v>1.66226748926246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1.2728381436021801</v>
      </c>
      <c r="C116">
        <f>+hist_Forward5YearRNatR_woFG!D109</f>
        <v>1.5010859600601401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1.2421783752564699</v>
      </c>
      <c r="C117">
        <f>+hist_Forward5YearRNatR_woFG!D110</f>
        <v>1.5365176662266899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1.2539379447774199</v>
      </c>
      <c r="C118">
        <f>+hist_Forward5YearRNatR_woFG!D111</f>
        <v>1.57967481821172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1.2036687701623801</v>
      </c>
      <c r="C119">
        <f>+hist_Forward5YearRNatR_woFG!D112</f>
        <v>1.55348579226122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1.1843865884126099</v>
      </c>
      <c r="C120">
        <f>+hist_Forward5YearRNatR_woFG!D113</f>
        <v>1.5782261417894099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1.1774776140049901</v>
      </c>
      <c r="C121">
        <f>+hist_Forward5YearRNatR_woFG!D114</f>
        <v>1.5640605188522601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1.2345947073661201</v>
      </c>
      <c r="C122">
        <f>+hist_Forward5YearRNatR_woFG!D115</f>
        <v>1.61423634569769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1.37523980489597</v>
      </c>
      <c r="C123">
        <f>+hist_Forward5YearRNatR_woFG!D116</f>
        <v>1.77835687173973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1.3098732419223</v>
      </c>
      <c r="C124">
        <f>+hist_Forward5YearRNatR_woFG!D117</f>
        <v>1.7650034059326001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1.3249628158525599</v>
      </c>
      <c r="C125">
        <f>+hist_Forward5YearRNatR_woFG!D118</f>
        <v>1.79465364428727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1.39101758340286</v>
      </c>
      <c r="C126">
        <f>+hist_Forward5YearRNatR_woFG!D119</f>
        <v>1.86752944555554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1.4806556985927399</v>
      </c>
      <c r="C127">
        <f>+hist_Forward5YearRNatR_woFG!D120</f>
        <v>1.98299562279035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1.5814949636097799</v>
      </c>
      <c r="C128">
        <f>+hist_Forward5YearRNatR_woFG!D121</f>
        <v>2.04747222496274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1.6174713074104801</v>
      </c>
      <c r="C129">
        <f>+hist_Forward5YearRNatR_woFG!D122</f>
        <v>2.0770665104787698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1.3548984125605501</v>
      </c>
      <c r="C130">
        <f>+hist_Forward5YearRNatR_woFG!D123</f>
        <v>1.7806496192175301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1.15599409794426</v>
      </c>
      <c r="C131">
        <f>+hist_Forward5YearRNatR_woFG!D124</f>
        <v>1.55761366847741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0.61639984712226603</v>
      </c>
      <c r="C132">
        <f>+hist_Forward5YearRNatR_woFG!D125</f>
        <v>1.0075363177208401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0.365608211673078</v>
      </c>
      <c r="C133">
        <f>+hist_Forward5YearRNatR_woFG!D126</f>
        <v>0.76308702070227097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0.54794019615955403</v>
      </c>
      <c r="C134">
        <f>+hist_Forward5YearRNatR_woFG!D127</f>
        <v>1.03114203738468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0.69242700486675302</v>
      </c>
      <c r="C135">
        <f>+hist_Forward5YearRNatR_woFG!D128</f>
        <v>1.2329778401129901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0.72612136530261795</v>
      </c>
      <c r="C136">
        <f>+hist_Forward5YearRNatR_woFG!D129</f>
        <v>1.33870162024801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0.87329972432671099</v>
      </c>
      <c r="C137">
        <f>+hist_Forward5YearRNatR_woFG!D130</f>
        <v>1.5403465996281001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0.82641870325342703</v>
      </c>
      <c r="C138">
        <f>+hist_Forward5YearRNatR_woFG!D131</f>
        <v>1.5028993964795001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0.60054520776867404</v>
      </c>
      <c r="C139">
        <f>+hist_Forward5YearRNatR_woFG!D132</f>
        <v>1.2834160722718799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0.34032341384207498</v>
      </c>
      <c r="C140">
        <f>+hist_Forward5YearRNatR_woFG!D133</f>
        <v>0.98582161806746504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0.24398787041091499</v>
      </c>
      <c r="C141">
        <f>+hist_Forward5YearRNatR_woFG!D134</f>
        <v>0.856399883976104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-0.20544927400068799</v>
      </c>
      <c r="C142">
        <f>+hist_Forward5YearRNatR_woFG!D135</f>
        <v>0.353501690570307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-0.38013844301795902</v>
      </c>
      <c r="C143">
        <f>+hist_Forward5YearRNatR_woFG!D136</f>
        <v>0.15732551537516801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-0.20026968093147299</v>
      </c>
      <c r="C144">
        <f>+hist_Forward5YearRNatR_woFG!D137</f>
        <v>0.36682961892840099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-0.15677269827229701</v>
      </c>
      <c r="C145">
        <f>+hist_Forward5YearRNatR_woFG!D138</f>
        <v>0.46316894165640299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-0.105719210283818</v>
      </c>
      <c r="C146">
        <f>+hist_Forward5YearRNatR_woFG!D139</f>
        <v>0.554421772416684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-9.6807239563670697E-2</v>
      </c>
      <c r="C147">
        <f>+hist_Forward5YearRNatR_woFG!D140</f>
        <v>0.611579130570017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-0.20306695924229101</v>
      </c>
      <c r="C148">
        <f>+hist_Forward5YearRNatR_woFG!D141</f>
        <v>0.52038547676109403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-0.290889355974985</v>
      </c>
      <c r="C149">
        <f>+hist_Forward5YearRNatR_woFG!D142</f>
        <v>0.46713891652530398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-0.19307424456281799</v>
      </c>
      <c r="C150">
        <f>+hist_Forward5YearRNatR_woFG!D143</f>
        <v>0.51701309335289802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-0.39497445269368497</v>
      </c>
      <c r="C151">
        <f>+hist_Forward5YearRNatR_woFG!D144</f>
        <v>0.37322618796013102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-0.29071336054401098</v>
      </c>
      <c r="C152">
        <f>+hist_Forward5YearRNatR_woFG!D145</f>
        <v>0.471265556357715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-0.48913319075193901</v>
      </c>
      <c r="C153">
        <f>+hist_Forward5YearRNatR_woFG!D146</f>
        <v>0.28023943770878201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-0.25794169194858602</v>
      </c>
      <c r="C154">
        <f>+hist_Forward5YearRNatR_woFG!D147</f>
        <v>0.47279712239224803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-4.3881012575330801E-3</v>
      </c>
      <c r="C155">
        <f>+hist_Forward5YearRNatR_woFG!D148</f>
        <v>0.61874306967144799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-0.38481293550982998</v>
      </c>
      <c r="C156">
        <f>+hist_Forward5YearRNatR_woFG!D149</f>
        <v>0.31246553559027301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-0.38142540970894601</v>
      </c>
      <c r="C157">
        <f>+hist_Forward5YearRNatR_woFG!D150</f>
        <v>0.38081541630927901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-0.419000728226814</v>
      </c>
      <c r="C158">
        <f>+hist_Forward5YearRNatR_woFG!D151</f>
        <v>0.407687712598305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-0.63373039231634798</v>
      </c>
      <c r="C159">
        <f>+hist_Forward5YearRNatR_woFG!D152</f>
        <v>0.20861115175155401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-0.62751994631533803</v>
      </c>
      <c r="C160">
        <f>+hist_Forward5YearRNatR_woFG!D153</f>
        <v>0.34556512412629797</v>
      </c>
      <c r="D160">
        <f>+'2025Q2'!M203</f>
        <v>0.98586774304987101</v>
      </c>
      <c r="E160">
        <f>+'Chart NA - DSGE Raw Data'!D205</f>
        <v>3.2500000000000001E-2</v>
      </c>
    </row>
    <row r="161" spans="1:9">
      <c r="A161" s="1">
        <v>40359</v>
      </c>
      <c r="B161">
        <f>+hist_Forward5YearRNatR_wFG!D154</f>
        <v>-0.62157900435186197</v>
      </c>
      <c r="C161">
        <f>+hist_Forward5YearRNatR_woFG!D154</f>
        <v>0.42763001590799399</v>
      </c>
      <c r="D161">
        <f>+'2025Q2'!M204</f>
        <v>1.10556539540365</v>
      </c>
      <c r="E161">
        <f>+'Chart NA - DSGE Raw Data'!D206</f>
        <v>4.7500000000000001E-2</v>
      </c>
    </row>
    <row r="162" spans="1:9">
      <c r="A162" s="1">
        <v>40451</v>
      </c>
      <c r="B162">
        <f>+hist_Forward5YearRNatR_wFG!D155</f>
        <v>-0.76714917119433501</v>
      </c>
      <c r="C162">
        <f>+hist_Forward5YearRNatR_woFG!D155</f>
        <v>0.23383258201266599</v>
      </c>
      <c r="D162">
        <f>+'2025Q2'!M205</f>
        <v>1.17749731517268</v>
      </c>
      <c r="E162">
        <f>+'Chart NA - DSGE Raw Data'!D207</f>
        <v>4.7500000000000001E-2</v>
      </c>
      <c r="G162">
        <f>AVERAGE(B116:B217)</f>
        <v>-0.55155328166802264</v>
      </c>
      <c r="H162">
        <f>AVERAGE(C116:C217)</f>
        <v>0.25304865219599754</v>
      </c>
      <c r="I162">
        <f>AVERAGE(D116:D217)</f>
        <v>1.2080973513051914</v>
      </c>
    </row>
    <row r="163" spans="1:9">
      <c r="A163" s="1">
        <v>40543</v>
      </c>
      <c r="B163">
        <f>+hist_Forward5YearRNatR_wFG!D156</f>
        <v>-0.83258483492314905</v>
      </c>
      <c r="C163">
        <f>+hist_Forward5YearRNatR_woFG!D156</f>
        <v>0.15911857052046999</v>
      </c>
      <c r="D163">
        <f>+'2025Q2'!M206</f>
        <v>1.15864162678995</v>
      </c>
      <c r="E163">
        <f>+'Chart NA - DSGE Raw Data'!D208</f>
        <v>4.7500000000000001E-2</v>
      </c>
    </row>
    <row r="164" spans="1:9">
      <c r="A164" s="1">
        <v>40633</v>
      </c>
      <c r="B164">
        <f>+hist_Forward5YearRNatR_wFG!D157</f>
        <v>-0.62501333552443805</v>
      </c>
      <c r="C164">
        <f>+hist_Forward5YearRNatR_woFG!D157</f>
        <v>0.38134569899184401</v>
      </c>
      <c r="D164">
        <f>+'2025Q2'!M207</f>
        <v>1.3236580224177299</v>
      </c>
      <c r="E164">
        <f>+'Chart NA - DSGE Raw Data'!D209</f>
        <v>3.7499999999999999E-2</v>
      </c>
    </row>
    <row r="165" spans="1:9">
      <c r="A165" s="1">
        <v>40724</v>
      </c>
      <c r="B165">
        <f>+hist_Forward5YearRNatR_wFG!D158</f>
        <v>-0.53590421263188204</v>
      </c>
      <c r="C165">
        <f>+hist_Forward5YearRNatR_woFG!D158</f>
        <v>0.47114142113894197</v>
      </c>
      <c r="D165">
        <f>+'2025Q2'!M208</f>
        <v>1.3167006708409099</v>
      </c>
      <c r="E165">
        <f>+'Chart NA - DSGE Raw Data'!D210</f>
        <v>2.2499999999999999E-2</v>
      </c>
    </row>
    <row r="166" spans="1:9">
      <c r="A166" s="1">
        <v>40816</v>
      </c>
      <c r="B166">
        <f>+hist_Forward5YearRNatR_wFG!D159</f>
        <v>-0.57237115190295795</v>
      </c>
      <c r="C166">
        <f>+hist_Forward5YearRNatR_woFG!D159</f>
        <v>0.66944549131824804</v>
      </c>
      <c r="D166">
        <f>+'2025Q2'!M209</f>
        <v>1.0690962288721499</v>
      </c>
      <c r="E166">
        <f>+'Chart NA - DSGE Raw Data'!D211</f>
        <v>0.02</v>
      </c>
    </row>
    <row r="167" spans="1:9">
      <c r="A167" s="1">
        <v>40908</v>
      </c>
      <c r="B167">
        <f>+hist_Forward5YearRNatR_wFG!D160</f>
        <v>-0.59858879172479296</v>
      </c>
      <c r="C167">
        <f>+hist_Forward5YearRNatR_woFG!D160</f>
        <v>0.78883578188565295</v>
      </c>
      <c r="D167">
        <f>+'2025Q2'!M210</f>
        <v>1.13555021285234</v>
      </c>
      <c r="E167">
        <f>+'Chart NA - DSGE Raw Data'!D212</f>
        <v>1.7500000000000002E-2</v>
      </c>
    </row>
    <row r="168" spans="1:9">
      <c r="A168" s="1">
        <v>40999</v>
      </c>
      <c r="B168">
        <f>+hist_Forward5YearRNatR_wFG!D161</f>
        <v>-0.79501722266208297</v>
      </c>
      <c r="C168">
        <f>+hist_Forward5YearRNatR_woFG!D161</f>
        <v>0.61594748654268805</v>
      </c>
      <c r="D168">
        <f>+'2025Q2'!M211</f>
        <v>0.94104575600295004</v>
      </c>
      <c r="E168">
        <f>+'Chart NA - DSGE Raw Data'!D213</f>
        <v>2.5000000000000001E-2</v>
      </c>
    </row>
    <row r="169" spans="1:9">
      <c r="A169" s="1">
        <v>41090</v>
      </c>
      <c r="B169">
        <f>+hist_Forward5YearRNatR_wFG!D162</f>
        <v>-0.83191263433058005</v>
      </c>
      <c r="C169">
        <f>+hist_Forward5YearRNatR_woFG!D162</f>
        <v>0.61150081296676295</v>
      </c>
      <c r="D169">
        <f>+'2025Q2'!M212</f>
        <v>0.88576790921514903</v>
      </c>
      <c r="E169">
        <f>+'Chart NA - DSGE Raw Data'!D214</f>
        <v>3.7499999999999999E-2</v>
      </c>
    </row>
    <row r="170" spans="1:9">
      <c r="A170" s="1">
        <v>41182</v>
      </c>
      <c r="B170">
        <f>+hist_Forward5YearRNatR_wFG!D163</f>
        <v>-1.0317888525244201</v>
      </c>
      <c r="C170">
        <f>+hist_Forward5YearRNatR_woFG!D163</f>
        <v>0.390112529933476</v>
      </c>
      <c r="D170">
        <f>+'2025Q2'!M213</f>
        <v>0.70520264241486996</v>
      </c>
      <c r="E170">
        <f>+'Chart NA - DSGE Raw Data'!D215</f>
        <v>3.5000000000000003E-2</v>
      </c>
    </row>
    <row r="171" spans="1:9">
      <c r="A171" s="1">
        <v>41274</v>
      </c>
      <c r="B171">
        <f>+hist_Forward5YearRNatR_wFG!D164</f>
        <v>-1.2825963208643001</v>
      </c>
      <c r="C171">
        <f>+hist_Forward5YearRNatR_woFG!D164</f>
        <v>3.47676596021914E-2</v>
      </c>
      <c r="D171">
        <f>+'2025Q2'!M214</f>
        <v>0.73095503236640202</v>
      </c>
      <c r="E171">
        <f>+'Chart NA - DSGE Raw Data'!D216</f>
        <v>0.04</v>
      </c>
    </row>
    <row r="172" spans="1:9">
      <c r="A172" s="1">
        <v>41364</v>
      </c>
      <c r="B172">
        <f>+hist_Forward5YearRNatR_wFG!D165</f>
        <v>-1.2749698560120799</v>
      </c>
      <c r="C172">
        <f>+hist_Forward5YearRNatR_woFG!D165</f>
        <v>4.56765668276891E-2</v>
      </c>
      <c r="D172">
        <f>+'2025Q2'!M215</f>
        <v>0.49829181605327899</v>
      </c>
      <c r="E172">
        <f>+'Chart NA - DSGE Raw Data'!D217</f>
        <v>3.5000000000000003E-2</v>
      </c>
    </row>
    <row r="173" spans="1:9">
      <c r="A173" s="1">
        <v>41455</v>
      </c>
      <c r="B173">
        <f>+hist_Forward5YearRNatR_wFG!D166</f>
        <v>-1.2197736559689101</v>
      </c>
      <c r="C173">
        <f>+hist_Forward5YearRNatR_woFG!D166</f>
        <v>9.2849926871261201E-2</v>
      </c>
      <c r="D173">
        <f>+'2025Q2'!M216</f>
        <v>0.59105362759128399</v>
      </c>
      <c r="E173">
        <f>+'Chart NA - DSGE Raw Data'!D218</f>
        <v>0.03</v>
      </c>
    </row>
    <row r="174" spans="1:9">
      <c r="A174" s="1">
        <v>41547</v>
      </c>
      <c r="B174">
        <f>+hist_Forward5YearRNatR_wFG!D167</f>
        <v>-1.2209988047061699</v>
      </c>
      <c r="C174">
        <f>+hist_Forward5YearRNatR_woFG!D167</f>
        <v>4.30113928886127E-2</v>
      </c>
      <c r="D174">
        <f>+'2025Q2'!M217</f>
        <v>0.48990140298634299</v>
      </c>
      <c r="E174">
        <f>+'Chart NA - DSGE Raw Data'!D219</f>
        <v>2.2499999999999999E-2</v>
      </c>
    </row>
    <row r="175" spans="1:9">
      <c r="A175" s="1">
        <v>41639</v>
      </c>
      <c r="B175">
        <f>+hist_Forward5YearRNatR_wFG!D168</f>
        <v>-1.3962303584137801</v>
      </c>
      <c r="C175">
        <f>+hist_Forward5YearRNatR_woFG!D168</f>
        <v>-0.157740094603361</v>
      </c>
      <c r="D175">
        <f>+'2025Q2'!M218</f>
        <v>0.31256462296979898</v>
      </c>
      <c r="E175">
        <f>+'Chart NA - DSGE Raw Data'!D220</f>
        <v>2.2499999999999999E-2</v>
      </c>
    </row>
    <row r="176" spans="1:9">
      <c r="A176" s="1">
        <v>41729</v>
      </c>
      <c r="B176">
        <f>+hist_Forward5YearRNatR_wFG!D169</f>
        <v>-1.5691062396451101</v>
      </c>
      <c r="C176">
        <f>+hist_Forward5YearRNatR_woFG!D169</f>
        <v>-0.37494478988684499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-1.8432164175238399</v>
      </c>
      <c r="C177">
        <f>+hist_Forward5YearRNatR_woFG!D170</f>
        <v>-0.74804955557097796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-1.68201911774293</v>
      </c>
      <c r="C178">
        <f>+hist_Forward5YearRNatR_woFG!D171</f>
        <v>-0.59997319373067504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-1.88077567692599</v>
      </c>
      <c r="C179">
        <f>+hist_Forward5YearRNatR_woFG!D172</f>
        <v>-0.84522858736850504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-2.0114884144399698</v>
      </c>
      <c r="C180">
        <f>+hist_Forward5YearRNatR_woFG!D173</f>
        <v>-1.02725414143005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-1.8739476814448599</v>
      </c>
      <c r="C181">
        <f>+hist_Forward5YearRNatR_woFG!D174</f>
        <v>-0.88885611078489002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-2.00125796088847</v>
      </c>
      <c r="C182">
        <f>+hist_Forward5YearRNatR_woFG!D175</f>
        <v>-1.08911371293512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-1.85161286281938</v>
      </c>
      <c r="C183">
        <f>+hist_Forward5YearRNatR_woFG!D176</f>
        <v>-0.93345831243271205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-1.96113249109984</v>
      </c>
      <c r="C184">
        <f>+hist_Forward5YearRNatR_woFG!D177</f>
        <v>-0.99861469477974996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-1.94217862707601</v>
      </c>
      <c r="C185">
        <f>+hist_Forward5YearRNatR_woFG!D178</f>
        <v>-0.95351659806342004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-1.89994350474996</v>
      </c>
      <c r="C186">
        <f>+hist_Forward5YearRNatR_woFG!D179</f>
        <v>-0.89456614593367201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-1.81586108484006</v>
      </c>
      <c r="C187">
        <f>+hist_Forward5YearRNatR_woFG!D180</f>
        <v>-0.76630844775357498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-1.7448367406880001</v>
      </c>
      <c r="C188">
        <f>+hist_Forward5YearRNatR_woFG!D181</f>
        <v>-0.66451927384548004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-1.7907882917489999</v>
      </c>
      <c r="C189">
        <f>+hist_Forward5YearRNatR_woFG!D182</f>
        <v>-0.74877031402332395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-1.99196100929804</v>
      </c>
      <c r="C190">
        <f>+hist_Forward5YearRNatR_woFG!D183</f>
        <v>-1.0203753716853501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-1.8475319783869499</v>
      </c>
      <c r="C191">
        <f>+hist_Forward5YearRNatR_woFG!D184</f>
        <v>-0.879625939902551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-1.71947685447006</v>
      </c>
      <c r="C192">
        <f>+hist_Forward5YearRNatR_woFG!D185</f>
        <v>-0.72142187202053498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-1.68584689562592</v>
      </c>
      <c r="C193">
        <f>+hist_Forward5YearRNatR_woFG!D186</f>
        <v>-0.64268351086891595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-1.5574346317730801</v>
      </c>
      <c r="C194">
        <f>+hist_Forward5YearRNatR_woFG!D187</f>
        <v>-0.45379201935240998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-1.5049709216907701</v>
      </c>
      <c r="C195">
        <f>+hist_Forward5YearRNatR_woFG!D188</f>
        <v>-0.34854691771383201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-1.6954294837130901</v>
      </c>
      <c r="C196">
        <f>+hist_Forward5YearRNatR_woFG!D189</f>
        <v>-0.54943565538069905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-1.6907659189714199</v>
      </c>
      <c r="C197">
        <f>+hist_Forward5YearRNatR_woFG!D190</f>
        <v>-0.46847389469649903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-2.1104529534868899</v>
      </c>
      <c r="C198">
        <f>+hist_Forward5YearRNatR_woFG!D191</f>
        <v>-0.88139447305457197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-1.9247404077688799</v>
      </c>
      <c r="C199">
        <f>+hist_Forward5YearRNatR_woFG!D192</f>
        <v>-0.63872137024397702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-2.0057933213164501</v>
      </c>
      <c r="C200">
        <f>+hist_Forward5YearRNatR_woFG!D193</f>
        <v>-0.79346937127420503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-1.9907029082415</v>
      </c>
      <c r="C201">
        <f>+hist_Forward5YearRNatR_woFG!D194</f>
        <v>-0.86060947731141302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-1.9801807561323399</v>
      </c>
      <c r="C202">
        <f>+hist_Forward5YearRNatR_woFG!D195</f>
        <v>-1.0539018541022001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-1.9841296508316</v>
      </c>
      <c r="C203">
        <f>+hist_Forward5YearRNatR_woFG!D196</f>
        <v>-1.2131803610899401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-2.0864302359373998</v>
      </c>
      <c r="C204">
        <f>+hist_Forward5YearRNatR_woFG!D197</f>
        <v>-1.4500381388397601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-1.6854719089683701</v>
      </c>
      <c r="C205">
        <f>+hist_Forward5YearRNatR_woFG!D198</f>
        <v>-0.93498981093161004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-1.6943250259965501</v>
      </c>
      <c r="C206">
        <f>+hist_Forward5YearRNatR_woFG!D199</f>
        <v>-0.90521307928094696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-1.5958001715091401</v>
      </c>
      <c r="C207">
        <f>+hist_Forward5YearRNatR_woFG!D200</f>
        <v>-0.92080246551168998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-1.3142906826598</v>
      </c>
      <c r="C208">
        <f>+hist_Forward5YearRNatR_woFG!D201</f>
        <v>-0.69644441866236795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-0.894105908021392</v>
      </c>
      <c r="C209">
        <f>+hist_Forward5YearRNatR_woFG!D202</f>
        <v>-0.30511613184515701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-0.57514778343815798</v>
      </c>
      <c r="C210">
        <f>+hist_Forward5YearRNatR_woFG!D203</f>
        <v>-1.49822927786384E-2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-0.56063886517506101</v>
      </c>
      <c r="C211">
        <f>+hist_Forward5YearRNatR_woFG!D204</f>
        <v>-2.3541130302476801E-2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-0.45264059965891201</v>
      </c>
      <c r="C212">
        <f>+hist_Forward5YearRNatR_woFG!D205</f>
        <v>0.11896643732619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-0.35155928302460399</v>
      </c>
      <c r="C213">
        <f>+hist_Forward5YearRNatR_woFG!D206</f>
        <v>0.199004016269234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-0.18982308031747</v>
      </c>
      <c r="C214">
        <f>+hist_Forward5YearRNatR_woFG!D207</f>
        <v>0.35275336288039999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-0.1411919382905</v>
      </c>
      <c r="C215">
        <f>+hist_Forward5YearRNatR_woFG!D208</f>
        <v>0.370212476061338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-0.41984355780035498</v>
      </c>
      <c r="C216">
        <f>+hist_Forward5YearRNatR_woFG!D209</f>
        <v>0.145681817521187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-0.41103897764116898</v>
      </c>
      <c r="C217">
        <f>+hist_Forward5YearRNatR_woFG!D210</f>
        <v>0.1230648727618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zoomScale="85" zoomScaleNormal="85" workbookViewId="0">
      <selection activeCell="I2" sqref="I2:I210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ht="15">
      <c r="A1" s="20" t="s">
        <v>0</v>
      </c>
      <c r="C1" t="s">
        <v>10</v>
      </c>
      <c r="D1" s="20" t="s">
        <v>323</v>
      </c>
      <c r="E1" s="20" t="s">
        <v>322</v>
      </c>
      <c r="F1" s="20" t="s">
        <v>321</v>
      </c>
      <c r="G1" s="20" t="s">
        <v>320</v>
      </c>
      <c r="H1" s="20" t="s">
        <v>319</v>
      </c>
      <c r="I1" s="20" t="s">
        <v>318</v>
      </c>
      <c r="L1" s="20" t="s">
        <v>13</v>
      </c>
      <c r="M1" s="20" t="s">
        <v>324</v>
      </c>
      <c r="N1" s="20" t="s">
        <v>323</v>
      </c>
      <c r="O1" s="20" t="s">
        <v>322</v>
      </c>
      <c r="P1" s="20" t="s">
        <v>321</v>
      </c>
      <c r="Q1" s="20" t="s">
        <v>320</v>
      </c>
      <c r="R1" s="20" t="s">
        <v>319</v>
      </c>
      <c r="S1" s="20" t="s">
        <v>318</v>
      </c>
    </row>
    <row r="2" spans="1:19" ht="15">
      <c r="A2" s="22">
        <v>26480</v>
      </c>
      <c r="B2" s="22"/>
      <c r="C2">
        <v>-0.109333758062221</v>
      </c>
      <c r="D2" s="16">
        <v>4.1525699194404097E-14</v>
      </c>
      <c r="E2" s="16">
        <v>5.0306574788906698E-14</v>
      </c>
      <c r="F2" s="16">
        <v>1.8146612227828799E-14</v>
      </c>
      <c r="G2" s="16">
        <v>-2.5735189885207799E-14</v>
      </c>
      <c r="H2" s="16">
        <v>-2.5969916613927801E-14</v>
      </c>
      <c r="I2" s="16">
        <v>1.45944162827763E-16</v>
      </c>
      <c r="J2" s="22"/>
      <c r="K2" s="22"/>
      <c r="L2" s="22"/>
      <c r="M2" s="21">
        <f t="shared" ref="M2:M65" si="0">C2</f>
        <v>-0.109333758062221</v>
      </c>
      <c r="N2" s="21">
        <f t="shared" ref="N2:N65" si="1">D2/10</f>
        <v>4.15256991944041E-15</v>
      </c>
      <c r="O2" s="21">
        <f t="shared" ref="O2:O65" si="2">E2</f>
        <v>5.0306574788906698E-14</v>
      </c>
      <c r="P2" s="21">
        <f t="shared" ref="P2:P65" si="3">F2</f>
        <v>1.8146612227828799E-14</v>
      </c>
      <c r="Q2" s="21">
        <f t="shared" ref="Q2:Q65" si="4">G2</f>
        <v>-2.5735189885207799E-14</v>
      </c>
      <c r="R2" s="21">
        <f t="shared" ref="R2:R65" si="5">H2</f>
        <v>-2.5969916613927801E-14</v>
      </c>
      <c r="S2" s="21">
        <f t="shared" ref="S2:S65" si="6">I2</f>
        <v>1.45944162827763E-16</v>
      </c>
    </row>
    <row r="3" spans="1:19" ht="15">
      <c r="A3" s="22">
        <v>26572</v>
      </c>
      <c r="B3" s="22"/>
      <c r="C3">
        <v>-0.24764974002494</v>
      </c>
      <c r="D3" s="16">
        <v>4.1149070778433102E-14</v>
      </c>
      <c r="E3" s="16">
        <v>5.0311743667469699E-14</v>
      </c>
      <c r="F3" s="16">
        <v>1.80921873672843E-14</v>
      </c>
      <c r="G3" s="16">
        <v>-2.6123490838603201E-14</v>
      </c>
      <c r="H3" s="16">
        <v>-2.6183794720459499E-14</v>
      </c>
      <c r="I3" s="16">
        <v>-4.4366474691642801E-19</v>
      </c>
      <c r="J3" s="22"/>
      <c r="K3" s="22"/>
      <c r="L3" s="22"/>
      <c r="M3" s="21">
        <f t="shared" si="0"/>
        <v>-0.24764974002494</v>
      </c>
      <c r="N3" s="21">
        <f t="shared" si="1"/>
        <v>4.1149070778433105E-15</v>
      </c>
      <c r="O3" s="21">
        <f t="shared" si="2"/>
        <v>5.0311743667469699E-14</v>
      </c>
      <c r="P3" s="21">
        <f t="shared" si="3"/>
        <v>1.80921873672843E-14</v>
      </c>
      <c r="Q3" s="21">
        <f t="shared" si="4"/>
        <v>-2.6123490838603201E-14</v>
      </c>
      <c r="R3" s="21">
        <f t="shared" si="5"/>
        <v>-2.6183794720459499E-14</v>
      </c>
      <c r="S3" s="21">
        <f t="shared" si="6"/>
        <v>-4.4366474691642801E-19</v>
      </c>
    </row>
    <row r="4" spans="1:19" ht="15">
      <c r="A4" s="22">
        <v>26664</v>
      </c>
      <c r="B4" s="22"/>
      <c r="C4">
        <v>0.23209293408666901</v>
      </c>
      <c r="D4" s="16">
        <v>4.07794359522641E-14</v>
      </c>
      <c r="E4" s="16">
        <v>4.9993224486454198E-14</v>
      </c>
      <c r="F4" s="16">
        <v>1.7725715953503701E-14</v>
      </c>
      <c r="G4" s="16">
        <v>-2.6641599641316202E-14</v>
      </c>
      <c r="H4" s="16">
        <v>-2.64090687988189E-14</v>
      </c>
      <c r="I4" s="16">
        <v>-7.2467398910138404E-17</v>
      </c>
      <c r="J4" s="22"/>
      <c r="K4" s="22"/>
      <c r="L4" s="22"/>
      <c r="M4" s="21">
        <f t="shared" si="0"/>
        <v>0.23209293408666901</v>
      </c>
      <c r="N4" s="21">
        <f t="shared" si="1"/>
        <v>4.0779435952264097E-15</v>
      </c>
      <c r="O4" s="21">
        <f t="shared" si="2"/>
        <v>4.9993224486454198E-14</v>
      </c>
      <c r="P4" s="21">
        <f t="shared" si="3"/>
        <v>1.7725715953503701E-14</v>
      </c>
      <c r="Q4" s="21">
        <f t="shared" si="4"/>
        <v>-2.6641599641316202E-14</v>
      </c>
      <c r="R4" s="21">
        <f t="shared" si="5"/>
        <v>-2.64090687988189E-14</v>
      </c>
      <c r="S4" s="21">
        <f t="shared" si="6"/>
        <v>-7.2467398910138404E-17</v>
      </c>
    </row>
    <row r="5" spans="1:19" ht="15">
      <c r="A5" s="22">
        <v>26754</v>
      </c>
      <c r="B5" s="22"/>
      <c r="C5">
        <v>-6.0434593503151203E-2</v>
      </c>
      <c r="D5" s="16">
        <v>4.0702189234357603E-14</v>
      </c>
      <c r="E5" s="16">
        <v>4.9902226929212902E-14</v>
      </c>
      <c r="F5" s="16">
        <v>1.7060401218988001E-14</v>
      </c>
      <c r="G5" s="16">
        <v>-2.65463122213511E-14</v>
      </c>
      <c r="H5" s="16">
        <v>-2.62792975364267E-14</v>
      </c>
      <c r="I5" s="16">
        <v>1.5601747000927201E-17</v>
      </c>
      <c r="J5" s="22"/>
      <c r="K5" s="22"/>
      <c r="L5" s="22"/>
      <c r="M5" s="21">
        <f t="shared" si="0"/>
        <v>-6.0434593503151203E-2</v>
      </c>
      <c r="N5" s="21">
        <f t="shared" si="1"/>
        <v>4.0702189234357601E-15</v>
      </c>
      <c r="O5" s="21">
        <f t="shared" si="2"/>
        <v>4.9902226929212902E-14</v>
      </c>
      <c r="P5" s="21">
        <f t="shared" si="3"/>
        <v>1.7060401218988001E-14</v>
      </c>
      <c r="Q5" s="21">
        <f t="shared" si="4"/>
        <v>-2.65463122213511E-14</v>
      </c>
      <c r="R5" s="21">
        <f t="shared" si="5"/>
        <v>-2.62792975364267E-14</v>
      </c>
      <c r="S5" s="21">
        <f t="shared" si="6"/>
        <v>1.5601747000927201E-17</v>
      </c>
    </row>
    <row r="6" spans="1:19" ht="15">
      <c r="A6" s="22">
        <v>26845</v>
      </c>
      <c r="B6" s="22"/>
      <c r="C6">
        <v>0.27229781550806997</v>
      </c>
      <c r="D6" s="16">
        <v>4.05087390313781E-14</v>
      </c>
      <c r="E6" s="16">
        <v>4.9168562117308502E-14</v>
      </c>
      <c r="F6" s="16">
        <v>1.7062006634642401E-14</v>
      </c>
      <c r="G6" s="16">
        <v>-2.6471450677009899E-14</v>
      </c>
      <c r="H6" s="16">
        <v>-2.6192737627232399E-14</v>
      </c>
      <c r="I6" s="16">
        <v>-3.2448561016249799E-17</v>
      </c>
      <c r="J6" s="22"/>
      <c r="K6" s="22"/>
      <c r="L6" s="22"/>
      <c r="M6" s="21">
        <f t="shared" si="0"/>
        <v>0.27229781550806997</v>
      </c>
      <c r="N6" s="21">
        <f t="shared" si="1"/>
        <v>4.0508739031378098E-15</v>
      </c>
      <c r="O6" s="21">
        <f t="shared" si="2"/>
        <v>4.9168562117308502E-14</v>
      </c>
      <c r="P6" s="21">
        <f t="shared" si="3"/>
        <v>1.7062006634642401E-14</v>
      </c>
      <c r="Q6" s="21">
        <f t="shared" si="4"/>
        <v>-2.6471450677009899E-14</v>
      </c>
      <c r="R6" s="21">
        <f t="shared" si="5"/>
        <v>-2.6192737627232399E-14</v>
      </c>
      <c r="S6" s="21">
        <f t="shared" si="6"/>
        <v>-3.2448561016249799E-17</v>
      </c>
    </row>
    <row r="7" spans="1:19" ht="15">
      <c r="A7" s="22">
        <v>26937</v>
      </c>
      <c r="B7" s="22"/>
      <c r="C7">
        <v>0.38426247855791001</v>
      </c>
      <c r="D7" s="16">
        <v>3.9610476867661298E-14</v>
      </c>
      <c r="E7" s="16">
        <v>4.9110847239979399E-14</v>
      </c>
      <c r="F7" s="16">
        <v>1.7105806734281901E-14</v>
      </c>
      <c r="G7" s="16">
        <v>-2.6465912736945001E-14</v>
      </c>
      <c r="H7" s="16">
        <v>-2.6213030269255399E-14</v>
      </c>
      <c r="I7" s="16">
        <v>-9.94125120298673E-17</v>
      </c>
      <c r="J7" s="22"/>
      <c r="K7" s="22"/>
      <c r="L7" s="22"/>
      <c r="M7" s="21">
        <f t="shared" si="0"/>
        <v>0.38426247855791001</v>
      </c>
      <c r="N7" s="21">
        <f t="shared" si="1"/>
        <v>3.9610476867661298E-15</v>
      </c>
      <c r="O7" s="21">
        <f t="shared" si="2"/>
        <v>4.9110847239979399E-14</v>
      </c>
      <c r="P7" s="21">
        <f t="shared" si="3"/>
        <v>1.7105806734281901E-14</v>
      </c>
      <c r="Q7" s="21">
        <f t="shared" si="4"/>
        <v>-2.6465912736945001E-14</v>
      </c>
      <c r="R7" s="21">
        <f t="shared" si="5"/>
        <v>-2.6213030269255399E-14</v>
      </c>
      <c r="S7" s="21">
        <f t="shared" si="6"/>
        <v>-9.94125120298673E-17</v>
      </c>
    </row>
    <row r="8" spans="1:19" ht="15">
      <c r="A8" s="22">
        <v>27029</v>
      </c>
      <c r="B8" s="22"/>
      <c r="C8">
        <v>0.107705061630004</v>
      </c>
      <c r="D8" s="16">
        <v>3.9752393243390202E-14</v>
      </c>
      <c r="E8" s="16">
        <v>4.9409131631416802E-14</v>
      </c>
      <c r="F8" s="16">
        <v>1.6960329897022699E-14</v>
      </c>
      <c r="G8" s="16">
        <v>-2.6174720656608699E-14</v>
      </c>
      <c r="H8" s="16">
        <v>-2.60758279167311E-14</v>
      </c>
      <c r="I8" s="16">
        <v>-6.5815275778344505E-17</v>
      </c>
      <c r="J8" s="22"/>
      <c r="K8" s="22"/>
      <c r="L8" s="22"/>
      <c r="M8" s="21">
        <f t="shared" si="0"/>
        <v>0.107705061630004</v>
      </c>
      <c r="N8" s="21">
        <f t="shared" si="1"/>
        <v>3.9752393243390202E-15</v>
      </c>
      <c r="O8" s="21">
        <f t="shared" si="2"/>
        <v>4.9409131631416802E-14</v>
      </c>
      <c r="P8" s="21">
        <f t="shared" si="3"/>
        <v>1.6960329897022699E-14</v>
      </c>
      <c r="Q8" s="21">
        <f t="shared" si="4"/>
        <v>-2.6174720656608699E-14</v>
      </c>
      <c r="R8" s="21">
        <f t="shared" si="5"/>
        <v>-2.60758279167311E-14</v>
      </c>
      <c r="S8" s="21">
        <f t="shared" si="6"/>
        <v>-6.5815275778344505E-17</v>
      </c>
    </row>
    <row r="9" spans="1:19" ht="15">
      <c r="A9" s="22">
        <v>27119</v>
      </c>
      <c r="B9" s="22"/>
      <c r="C9">
        <v>4.5152625700963601E-2</v>
      </c>
      <c r="D9" s="16">
        <v>3.9985982020902403E-14</v>
      </c>
      <c r="E9" s="16">
        <v>4.9239429659697202E-14</v>
      </c>
      <c r="F9" s="16">
        <v>1.72577139896119E-14</v>
      </c>
      <c r="G9" s="16">
        <v>-2.5991144324956101E-14</v>
      </c>
      <c r="H9" s="16">
        <v>-2.5933328501310699E-14</v>
      </c>
      <c r="I9" s="16">
        <v>3.2309009356083301E-18</v>
      </c>
      <c r="J9" s="22"/>
      <c r="K9" s="22"/>
      <c r="L9" s="22"/>
      <c r="M9" s="21">
        <f t="shared" si="0"/>
        <v>4.5152625700963601E-2</v>
      </c>
      <c r="N9" s="21">
        <f t="shared" si="1"/>
        <v>3.9985982020902403E-15</v>
      </c>
      <c r="O9" s="21">
        <f t="shared" si="2"/>
        <v>4.9239429659697202E-14</v>
      </c>
      <c r="P9" s="21">
        <f t="shared" si="3"/>
        <v>1.72577139896119E-14</v>
      </c>
      <c r="Q9" s="21">
        <f t="shared" si="4"/>
        <v>-2.5991144324956101E-14</v>
      </c>
      <c r="R9" s="21">
        <f t="shared" si="5"/>
        <v>-2.5933328501310699E-14</v>
      </c>
      <c r="S9" s="21">
        <f t="shared" si="6"/>
        <v>3.2309009356083301E-18</v>
      </c>
    </row>
    <row r="10" spans="1:19" ht="15">
      <c r="A10" s="22">
        <v>27210</v>
      </c>
      <c r="B10" s="22"/>
      <c r="C10">
        <v>-3.31462652559937E-2</v>
      </c>
      <c r="D10" s="16">
        <v>3.9738183752449397E-14</v>
      </c>
      <c r="E10" s="16">
        <v>4.9439009406355099E-14</v>
      </c>
      <c r="F10" s="16">
        <v>1.7236226743226399E-14</v>
      </c>
      <c r="G10" s="16">
        <v>-2.5963688559099802E-14</v>
      </c>
      <c r="H10" s="16">
        <v>-2.59232389240583E-14</v>
      </c>
      <c r="I10" s="16">
        <v>-8.7180142574639805E-17</v>
      </c>
      <c r="J10" s="22"/>
      <c r="K10" s="22"/>
      <c r="L10" s="22"/>
      <c r="M10" s="21">
        <f t="shared" si="0"/>
        <v>-3.31462652559937E-2</v>
      </c>
      <c r="N10" s="21">
        <f t="shared" si="1"/>
        <v>3.9738183752449396E-15</v>
      </c>
      <c r="O10" s="21">
        <f t="shared" si="2"/>
        <v>4.9439009406355099E-14</v>
      </c>
      <c r="P10" s="21">
        <f t="shared" si="3"/>
        <v>1.7236226743226399E-14</v>
      </c>
      <c r="Q10" s="21">
        <f t="shared" si="4"/>
        <v>-2.5963688559099802E-14</v>
      </c>
      <c r="R10" s="21">
        <f t="shared" si="5"/>
        <v>-2.59232389240583E-14</v>
      </c>
      <c r="S10" s="21">
        <f t="shared" si="6"/>
        <v>-8.7180142574639805E-17</v>
      </c>
    </row>
    <row r="11" spans="1:19" ht="15">
      <c r="A11" s="22">
        <v>27302</v>
      </c>
      <c r="B11" s="22"/>
      <c r="C11">
        <v>2.4068590056797599E-2</v>
      </c>
      <c r="D11" s="16">
        <v>3.9981422408125299E-14</v>
      </c>
      <c r="E11" s="16">
        <v>4.9510893895496799E-14</v>
      </c>
      <c r="F11" s="16">
        <v>1.7503131095497399E-14</v>
      </c>
      <c r="G11" s="16">
        <v>-2.5736664984634E-14</v>
      </c>
      <c r="H11" s="16">
        <v>-2.5781311394521401E-14</v>
      </c>
      <c r="I11" s="16">
        <v>1.341746734158E-17</v>
      </c>
      <c r="J11" s="22"/>
      <c r="K11" s="22"/>
      <c r="L11" s="22"/>
      <c r="M11" s="21">
        <f t="shared" si="0"/>
        <v>2.4068590056797599E-2</v>
      </c>
      <c r="N11" s="21">
        <f t="shared" si="1"/>
        <v>3.9981422408125302E-15</v>
      </c>
      <c r="O11" s="21">
        <f t="shared" si="2"/>
        <v>4.9510893895496799E-14</v>
      </c>
      <c r="P11" s="21">
        <f t="shared" si="3"/>
        <v>1.7503131095497399E-14</v>
      </c>
      <c r="Q11" s="21">
        <f t="shared" si="4"/>
        <v>-2.5736664984634E-14</v>
      </c>
      <c r="R11" s="21">
        <f t="shared" si="5"/>
        <v>-2.5781311394521401E-14</v>
      </c>
      <c r="S11" s="21">
        <f t="shared" si="6"/>
        <v>1.341746734158E-17</v>
      </c>
    </row>
    <row r="12" spans="1:19" ht="15">
      <c r="A12" s="22">
        <v>27394</v>
      </c>
      <c r="B12" s="22"/>
      <c r="C12">
        <v>5.74980684014905E-2</v>
      </c>
      <c r="D12" s="16">
        <v>3.98888636779344E-14</v>
      </c>
      <c r="E12" s="16">
        <v>4.9565681869381401E-14</v>
      </c>
      <c r="F12" s="16">
        <v>1.73990670689147E-14</v>
      </c>
      <c r="G12" s="16">
        <v>-2.57357191083097E-14</v>
      </c>
      <c r="H12" s="16">
        <v>-2.57635066964414E-14</v>
      </c>
      <c r="I12" s="16">
        <v>2.3240135555974199E-17</v>
      </c>
      <c r="J12" s="22"/>
      <c r="K12" s="22"/>
      <c r="L12" s="22"/>
      <c r="M12" s="21">
        <f t="shared" si="0"/>
        <v>5.74980684014905E-2</v>
      </c>
      <c r="N12" s="21">
        <f t="shared" si="1"/>
        <v>3.98888636779344E-15</v>
      </c>
      <c r="O12" s="21">
        <f t="shared" si="2"/>
        <v>4.9565681869381401E-14</v>
      </c>
      <c r="P12" s="21">
        <f t="shared" si="3"/>
        <v>1.73990670689147E-14</v>
      </c>
      <c r="Q12" s="21">
        <f t="shared" si="4"/>
        <v>-2.57357191083097E-14</v>
      </c>
      <c r="R12" s="21">
        <f t="shared" si="5"/>
        <v>-2.57635066964414E-14</v>
      </c>
      <c r="S12" s="21">
        <f t="shared" si="6"/>
        <v>2.3240135555974199E-17</v>
      </c>
    </row>
    <row r="13" spans="1:19" ht="15">
      <c r="A13" s="22">
        <v>27484</v>
      </c>
      <c r="B13" s="22"/>
      <c r="C13">
        <v>-0.306002824375328</v>
      </c>
      <c r="D13" s="16">
        <v>4.0218813731741699E-14</v>
      </c>
      <c r="E13" s="16">
        <v>4.9584311579712998E-14</v>
      </c>
      <c r="F13" s="16">
        <v>1.77241775061015E-14</v>
      </c>
      <c r="G13" s="16">
        <v>-2.54869934123609E-14</v>
      </c>
      <c r="H13" s="16">
        <v>-2.56012325899414E-14</v>
      </c>
      <c r="I13" s="16">
        <v>9.2270050964034295E-17</v>
      </c>
      <c r="J13" s="22"/>
      <c r="K13" s="22"/>
      <c r="L13" s="22"/>
      <c r="M13" s="21">
        <f t="shared" si="0"/>
        <v>-0.306002824375328</v>
      </c>
      <c r="N13" s="21">
        <f t="shared" si="1"/>
        <v>4.0218813731741699E-15</v>
      </c>
      <c r="O13" s="21">
        <f t="shared" si="2"/>
        <v>4.9584311579712998E-14</v>
      </c>
      <c r="P13" s="21">
        <f t="shared" si="3"/>
        <v>1.77241775061015E-14</v>
      </c>
      <c r="Q13" s="21">
        <f t="shared" si="4"/>
        <v>-2.54869934123609E-14</v>
      </c>
      <c r="R13" s="21">
        <f t="shared" si="5"/>
        <v>-2.56012325899414E-14</v>
      </c>
      <c r="S13" s="21">
        <f t="shared" si="6"/>
        <v>9.2270050964034295E-17</v>
      </c>
    </row>
    <row r="14" spans="1:19" ht="15">
      <c r="A14" s="22">
        <v>27575</v>
      </c>
      <c r="B14" s="22"/>
      <c r="C14">
        <v>-0.524474004472119</v>
      </c>
      <c r="D14" s="16">
        <v>4.0076485040047401E-14</v>
      </c>
      <c r="E14" s="16">
        <v>4.96202364116661E-14</v>
      </c>
      <c r="F14" s="16">
        <v>1.7980435169319802E-14</v>
      </c>
      <c r="G14" s="16">
        <v>-2.5715435311768799E-14</v>
      </c>
      <c r="H14" s="16">
        <v>-2.5749799556411499E-14</v>
      </c>
      <c r="I14" s="16">
        <v>-4.3389365541689902E-17</v>
      </c>
      <c r="J14" s="22"/>
      <c r="K14" s="22"/>
      <c r="L14" s="22"/>
      <c r="M14" s="21">
        <f t="shared" si="0"/>
        <v>-0.524474004472119</v>
      </c>
      <c r="N14" s="21">
        <f t="shared" si="1"/>
        <v>4.0076485040047398E-15</v>
      </c>
      <c r="O14" s="21">
        <f t="shared" si="2"/>
        <v>4.96202364116661E-14</v>
      </c>
      <c r="P14" s="21">
        <f t="shared" si="3"/>
        <v>1.7980435169319802E-14</v>
      </c>
      <c r="Q14" s="21">
        <f t="shared" si="4"/>
        <v>-2.5715435311768799E-14</v>
      </c>
      <c r="R14" s="21">
        <f t="shared" si="5"/>
        <v>-2.5749799556411499E-14</v>
      </c>
      <c r="S14" s="21">
        <f t="shared" si="6"/>
        <v>-4.3389365541689902E-17</v>
      </c>
    </row>
    <row r="15" spans="1:19" ht="15">
      <c r="A15" s="22">
        <v>27667</v>
      </c>
      <c r="B15" s="22"/>
      <c r="C15">
        <v>-0.29723264918653702</v>
      </c>
      <c r="D15" s="16">
        <v>4.0097649495614998E-14</v>
      </c>
      <c r="E15" s="16">
        <v>4.9851014780749299E-14</v>
      </c>
      <c r="F15" s="16">
        <v>1.7840422724004699E-14</v>
      </c>
      <c r="G15" s="16">
        <v>-2.58342899611535E-14</v>
      </c>
      <c r="H15" s="16">
        <v>-2.5791533519391499E-14</v>
      </c>
      <c r="I15" s="16">
        <v>2.33636977779869E-17</v>
      </c>
      <c r="J15" s="22"/>
      <c r="K15" s="22"/>
      <c r="L15" s="22"/>
      <c r="M15" s="21">
        <f t="shared" si="0"/>
        <v>-0.29723264918653702</v>
      </c>
      <c r="N15" s="21">
        <f t="shared" si="1"/>
        <v>4.0097649495614996E-15</v>
      </c>
      <c r="O15" s="21">
        <f t="shared" si="2"/>
        <v>4.9851014780749299E-14</v>
      </c>
      <c r="P15" s="21">
        <f t="shared" si="3"/>
        <v>1.7840422724004699E-14</v>
      </c>
      <c r="Q15" s="21">
        <f t="shared" si="4"/>
        <v>-2.58342899611535E-14</v>
      </c>
      <c r="R15" s="21">
        <f t="shared" si="5"/>
        <v>-2.5791533519391499E-14</v>
      </c>
      <c r="S15" s="21">
        <f t="shared" si="6"/>
        <v>2.33636977779869E-17</v>
      </c>
    </row>
    <row r="16" spans="1:19" ht="15">
      <c r="A16" s="22">
        <v>27759</v>
      </c>
      <c r="B16" s="22"/>
      <c r="C16">
        <v>-0.134095923103663</v>
      </c>
      <c r="D16" s="16">
        <v>4.0308752376660999E-14</v>
      </c>
      <c r="E16" s="16">
        <v>4.9665359126365098E-14</v>
      </c>
      <c r="F16" s="16">
        <v>1.7765130370102401E-14</v>
      </c>
      <c r="G16" s="16">
        <v>-2.5938737360505002E-14</v>
      </c>
      <c r="H16" s="16">
        <v>-2.57322252434047E-14</v>
      </c>
      <c r="I16" s="16">
        <v>1.51643375698567E-17</v>
      </c>
      <c r="J16" s="22"/>
      <c r="K16" s="22"/>
      <c r="L16" s="22"/>
      <c r="M16" s="21">
        <f t="shared" si="0"/>
        <v>-0.134095923103663</v>
      </c>
      <c r="N16" s="21">
        <f t="shared" si="1"/>
        <v>4.0308752376660996E-15</v>
      </c>
      <c r="O16" s="21">
        <f t="shared" si="2"/>
        <v>4.9665359126365098E-14</v>
      </c>
      <c r="P16" s="21">
        <f t="shared" si="3"/>
        <v>1.7765130370102401E-14</v>
      </c>
      <c r="Q16" s="21">
        <f t="shared" si="4"/>
        <v>-2.5938737360505002E-14</v>
      </c>
      <c r="R16" s="21">
        <f t="shared" si="5"/>
        <v>-2.57322252434047E-14</v>
      </c>
      <c r="S16" s="21">
        <f t="shared" si="6"/>
        <v>1.51643375698567E-17</v>
      </c>
    </row>
    <row r="17" spans="1:19" ht="15">
      <c r="A17" s="22">
        <v>27850</v>
      </c>
      <c r="B17" s="22"/>
      <c r="C17">
        <v>-0.151516173122208</v>
      </c>
      <c r="D17" s="16">
        <v>4.01737839753626E-14</v>
      </c>
      <c r="E17" s="16">
        <v>4.9525758090878699E-14</v>
      </c>
      <c r="F17" s="16">
        <v>1.7552714891180102E-14</v>
      </c>
      <c r="G17" s="16">
        <v>-2.59549693744298E-14</v>
      </c>
      <c r="H17" s="16">
        <v>-2.57677009832658E-14</v>
      </c>
      <c r="I17" s="16">
        <v>5.0240263921378601E-17</v>
      </c>
      <c r="J17" s="22"/>
      <c r="K17" s="22"/>
      <c r="L17" s="22"/>
      <c r="M17" s="21">
        <f t="shared" si="0"/>
        <v>-0.151516173122208</v>
      </c>
      <c r="N17" s="21">
        <f t="shared" si="1"/>
        <v>4.0173783975362597E-15</v>
      </c>
      <c r="O17" s="21">
        <f t="shared" si="2"/>
        <v>4.9525758090878699E-14</v>
      </c>
      <c r="P17" s="21">
        <f t="shared" si="3"/>
        <v>1.7552714891180102E-14</v>
      </c>
      <c r="Q17" s="21">
        <f t="shared" si="4"/>
        <v>-2.59549693744298E-14</v>
      </c>
      <c r="R17" s="21">
        <f t="shared" si="5"/>
        <v>-2.57677009832658E-14</v>
      </c>
      <c r="S17" s="21">
        <f t="shared" si="6"/>
        <v>5.0240263921378601E-17</v>
      </c>
    </row>
    <row r="18" spans="1:19" ht="15">
      <c r="A18" s="22">
        <v>27941</v>
      </c>
      <c r="B18" s="22"/>
      <c r="C18">
        <v>0.26693730001532501</v>
      </c>
      <c r="D18" s="16">
        <v>3.9669565874393602E-14</v>
      </c>
      <c r="E18" s="16">
        <v>4.9007952087213799E-14</v>
      </c>
      <c r="F18" s="16">
        <v>1.7597953675958702E-14</v>
      </c>
      <c r="G18" s="16">
        <v>-2.63344103173873E-14</v>
      </c>
      <c r="H18" s="16">
        <v>-2.5864811108184799E-14</v>
      </c>
      <c r="I18" s="16">
        <v>-1.6016764894623199E-17</v>
      </c>
      <c r="J18" s="22"/>
      <c r="K18" s="22"/>
      <c r="L18" s="22"/>
      <c r="M18" s="21">
        <f t="shared" si="0"/>
        <v>0.26693730001532501</v>
      </c>
      <c r="N18" s="21">
        <f t="shared" si="1"/>
        <v>3.9669565874393606E-15</v>
      </c>
      <c r="O18" s="21">
        <f t="shared" si="2"/>
        <v>4.9007952087213799E-14</v>
      </c>
      <c r="P18" s="21">
        <f t="shared" si="3"/>
        <v>1.7597953675958702E-14</v>
      </c>
      <c r="Q18" s="21">
        <f t="shared" si="4"/>
        <v>-2.63344103173873E-14</v>
      </c>
      <c r="R18" s="21">
        <f t="shared" si="5"/>
        <v>-2.5864811108184799E-14</v>
      </c>
      <c r="S18" s="21">
        <f t="shared" si="6"/>
        <v>-1.6016764894623199E-17</v>
      </c>
    </row>
    <row r="19" spans="1:19" ht="15">
      <c r="A19" s="22">
        <v>28033</v>
      </c>
      <c r="B19" s="22"/>
      <c r="C19">
        <v>0.13373619212318599</v>
      </c>
      <c r="D19" s="16">
        <v>3.9307497093287997E-14</v>
      </c>
      <c r="E19" s="16">
        <v>4.9218116392966802E-14</v>
      </c>
      <c r="F19" s="16">
        <v>1.7118316445116799E-14</v>
      </c>
      <c r="G19" s="16">
        <v>-2.6236878249323601E-14</v>
      </c>
      <c r="H19" s="16">
        <v>-2.5840382618626701E-14</v>
      </c>
      <c r="I19" s="16">
        <v>-1.8827002304075399E-17</v>
      </c>
      <c r="J19" s="22"/>
      <c r="K19" s="22"/>
      <c r="L19" s="22"/>
      <c r="M19" s="21">
        <f t="shared" si="0"/>
        <v>0.13373619212318599</v>
      </c>
      <c r="N19" s="21">
        <f t="shared" si="1"/>
        <v>3.9307497093287995E-15</v>
      </c>
      <c r="O19" s="21">
        <f t="shared" si="2"/>
        <v>4.9218116392966802E-14</v>
      </c>
      <c r="P19" s="21">
        <f t="shared" si="3"/>
        <v>1.7118316445116799E-14</v>
      </c>
      <c r="Q19" s="21">
        <f t="shared" si="4"/>
        <v>-2.6236878249323601E-14</v>
      </c>
      <c r="R19" s="21">
        <f t="shared" si="5"/>
        <v>-2.5840382618626701E-14</v>
      </c>
      <c r="S19" s="21">
        <f t="shared" si="6"/>
        <v>-1.8827002304075399E-17</v>
      </c>
    </row>
    <row r="20" spans="1:19" ht="15">
      <c r="A20" s="22">
        <v>28125</v>
      </c>
      <c r="B20" s="22"/>
      <c r="C20">
        <v>-0.20901332796295899</v>
      </c>
      <c r="D20" s="16">
        <v>3.9694988936429502E-14</v>
      </c>
      <c r="E20" s="16">
        <v>4.8910571186085498E-14</v>
      </c>
      <c r="F20" s="16">
        <v>1.7412285281126099E-14</v>
      </c>
      <c r="G20" s="16">
        <v>-2.60392238366752E-14</v>
      </c>
      <c r="H20" s="16">
        <v>-2.5735578776009001E-14</v>
      </c>
      <c r="I20" s="16">
        <v>-6.8828122024530597E-19</v>
      </c>
      <c r="J20" s="22"/>
      <c r="K20" s="22"/>
      <c r="L20" s="22"/>
      <c r="M20" s="21">
        <f t="shared" si="0"/>
        <v>-0.20901332796295899</v>
      </c>
      <c r="N20" s="21">
        <f t="shared" si="1"/>
        <v>3.9694988936429499E-15</v>
      </c>
      <c r="O20" s="21">
        <f t="shared" si="2"/>
        <v>4.8910571186085498E-14</v>
      </c>
      <c r="P20" s="21">
        <f t="shared" si="3"/>
        <v>1.7412285281126099E-14</v>
      </c>
      <c r="Q20" s="21">
        <f t="shared" si="4"/>
        <v>-2.60392238366752E-14</v>
      </c>
      <c r="R20" s="21">
        <f t="shared" si="5"/>
        <v>-2.5735578776009001E-14</v>
      </c>
      <c r="S20" s="21">
        <f t="shared" si="6"/>
        <v>-6.8828122024530597E-19</v>
      </c>
    </row>
    <row r="21" spans="1:19" ht="15">
      <c r="A21" s="22">
        <v>28215</v>
      </c>
      <c r="B21" s="22"/>
      <c r="C21">
        <v>0.24307837118352099</v>
      </c>
      <c r="D21" s="16">
        <v>3.9284847337738802E-14</v>
      </c>
      <c r="E21" s="16">
        <v>4.90483665344272E-14</v>
      </c>
      <c r="F21" s="16">
        <v>1.74007941847948E-14</v>
      </c>
      <c r="G21" s="16">
        <v>-2.6022948070417699E-14</v>
      </c>
      <c r="H21" s="16">
        <v>-2.5744614813128799E-14</v>
      </c>
      <c r="I21" s="16">
        <v>9.6691621156661204E-17</v>
      </c>
      <c r="J21" s="22"/>
      <c r="K21" s="22"/>
      <c r="L21" s="22"/>
      <c r="M21" s="21">
        <f t="shared" si="0"/>
        <v>0.24307837118352099</v>
      </c>
      <c r="N21" s="21">
        <f t="shared" si="1"/>
        <v>3.92848473377388E-15</v>
      </c>
      <c r="O21" s="21">
        <f t="shared" si="2"/>
        <v>4.90483665344272E-14</v>
      </c>
      <c r="P21" s="21">
        <f t="shared" si="3"/>
        <v>1.74007941847948E-14</v>
      </c>
      <c r="Q21" s="21">
        <f t="shared" si="4"/>
        <v>-2.6022948070417699E-14</v>
      </c>
      <c r="R21" s="21">
        <f t="shared" si="5"/>
        <v>-2.5744614813128799E-14</v>
      </c>
      <c r="S21" s="21">
        <f t="shared" si="6"/>
        <v>9.6691621156661204E-17</v>
      </c>
    </row>
    <row r="22" spans="1:19" ht="15">
      <c r="A22" s="22">
        <v>28306</v>
      </c>
      <c r="B22" s="22"/>
      <c r="C22">
        <v>-0.20754384161204001</v>
      </c>
      <c r="D22" s="16">
        <v>3.9384302562358997E-14</v>
      </c>
      <c r="E22" s="16">
        <v>4.8860660341178499E-14</v>
      </c>
      <c r="F22" s="16">
        <v>1.7446487446048899E-14</v>
      </c>
      <c r="G22" s="16">
        <v>-2.6263610701449699E-14</v>
      </c>
      <c r="H22" s="16">
        <v>-2.5824635415765201E-14</v>
      </c>
      <c r="I22" s="16">
        <v>2.2221305944146301E-17</v>
      </c>
      <c r="J22" s="22"/>
      <c r="K22" s="22"/>
      <c r="L22" s="22"/>
      <c r="M22" s="21">
        <f t="shared" si="0"/>
        <v>-0.20754384161204001</v>
      </c>
      <c r="N22" s="21">
        <f t="shared" si="1"/>
        <v>3.9384302562359E-15</v>
      </c>
      <c r="O22" s="21">
        <f t="shared" si="2"/>
        <v>4.8860660341178499E-14</v>
      </c>
      <c r="P22" s="21">
        <f t="shared" si="3"/>
        <v>1.7446487446048899E-14</v>
      </c>
      <c r="Q22" s="21">
        <f t="shared" si="4"/>
        <v>-2.6263610701449699E-14</v>
      </c>
      <c r="R22" s="21">
        <f t="shared" si="5"/>
        <v>-2.5824635415765201E-14</v>
      </c>
      <c r="S22" s="21">
        <f t="shared" si="6"/>
        <v>2.2221305944146301E-17</v>
      </c>
    </row>
    <row r="23" spans="1:19" ht="15">
      <c r="A23" s="22">
        <v>28398</v>
      </c>
      <c r="B23" s="22"/>
      <c r="C23">
        <v>-0.16214762929964799</v>
      </c>
      <c r="D23" s="16">
        <v>3.9247944789068799E-14</v>
      </c>
      <c r="E23" s="16">
        <v>4.8906214674338197E-14</v>
      </c>
      <c r="F23" s="16">
        <v>1.7573761132596401E-14</v>
      </c>
      <c r="G23" s="16">
        <v>-2.6303522328996699E-14</v>
      </c>
      <c r="H23" s="16">
        <v>-2.5855374765624E-14</v>
      </c>
      <c r="I23" s="16">
        <v>5.5698223999706595E-17</v>
      </c>
      <c r="J23" s="22"/>
      <c r="K23" s="22"/>
      <c r="L23" s="22"/>
      <c r="M23" s="21">
        <f t="shared" si="0"/>
        <v>-0.16214762929964799</v>
      </c>
      <c r="N23" s="21">
        <f t="shared" si="1"/>
        <v>3.9247944789068798E-15</v>
      </c>
      <c r="O23" s="21">
        <f t="shared" si="2"/>
        <v>4.8906214674338197E-14</v>
      </c>
      <c r="P23" s="21">
        <f t="shared" si="3"/>
        <v>1.7573761132596401E-14</v>
      </c>
      <c r="Q23" s="21">
        <f t="shared" si="4"/>
        <v>-2.6303522328996699E-14</v>
      </c>
      <c r="R23" s="21">
        <f t="shared" si="5"/>
        <v>-2.5855374765624E-14</v>
      </c>
      <c r="S23" s="21">
        <f t="shared" si="6"/>
        <v>5.5698223999706595E-17</v>
      </c>
    </row>
    <row r="24" spans="1:19" ht="15">
      <c r="A24" s="22">
        <v>28490</v>
      </c>
      <c r="B24" s="22"/>
      <c r="C24">
        <v>-5.61454960665351E-2</v>
      </c>
      <c r="D24" s="16">
        <v>3.9254459882394598E-14</v>
      </c>
      <c r="E24" s="16">
        <v>4.8905547597723199E-14</v>
      </c>
      <c r="F24" s="16">
        <v>1.74853493586845E-14</v>
      </c>
      <c r="G24" s="16">
        <v>-2.6494372771042299E-14</v>
      </c>
      <c r="H24" s="16">
        <v>-2.5917636366060999E-14</v>
      </c>
      <c r="I24" s="16">
        <v>6.7525018968834003E-17</v>
      </c>
      <c r="J24" s="22"/>
      <c r="K24" s="22"/>
      <c r="L24" s="22"/>
      <c r="M24" s="21">
        <f t="shared" si="0"/>
        <v>-5.61454960665351E-2</v>
      </c>
      <c r="N24" s="21">
        <f t="shared" si="1"/>
        <v>3.9254459882394595E-15</v>
      </c>
      <c r="O24" s="21">
        <f t="shared" si="2"/>
        <v>4.8905547597723199E-14</v>
      </c>
      <c r="P24" s="21">
        <f t="shared" si="3"/>
        <v>1.74853493586845E-14</v>
      </c>
      <c r="Q24" s="21">
        <f t="shared" si="4"/>
        <v>-2.6494372771042299E-14</v>
      </c>
      <c r="R24" s="21">
        <f t="shared" si="5"/>
        <v>-2.5917636366060999E-14</v>
      </c>
      <c r="S24" s="21">
        <f t="shared" si="6"/>
        <v>6.7525018968834003E-17</v>
      </c>
    </row>
    <row r="25" spans="1:19" ht="15">
      <c r="A25" s="22">
        <v>28580</v>
      </c>
      <c r="B25" s="22"/>
      <c r="C25">
        <v>-0.218895267227734</v>
      </c>
      <c r="D25" s="16">
        <v>3.9241875007569999E-14</v>
      </c>
      <c r="E25" s="16">
        <v>4.8718146570460099E-14</v>
      </c>
      <c r="F25" s="16">
        <v>1.7282134688318299E-14</v>
      </c>
      <c r="G25" s="16">
        <v>-2.6661788617324001E-14</v>
      </c>
      <c r="H25" s="16">
        <v>-2.5999032432363199E-14</v>
      </c>
      <c r="I25" s="16">
        <v>1.05984006931384E-16</v>
      </c>
      <c r="J25" s="22"/>
      <c r="K25" s="22"/>
      <c r="L25" s="22"/>
      <c r="M25" s="21">
        <f t="shared" si="0"/>
        <v>-0.218895267227734</v>
      </c>
      <c r="N25" s="21">
        <f t="shared" si="1"/>
        <v>3.9241875007569996E-15</v>
      </c>
      <c r="O25" s="21">
        <f t="shared" si="2"/>
        <v>4.8718146570460099E-14</v>
      </c>
      <c r="P25" s="21">
        <f t="shared" si="3"/>
        <v>1.7282134688318299E-14</v>
      </c>
      <c r="Q25" s="21">
        <f t="shared" si="4"/>
        <v>-2.6661788617324001E-14</v>
      </c>
      <c r="R25" s="21">
        <f t="shared" si="5"/>
        <v>-2.5999032432363199E-14</v>
      </c>
      <c r="S25" s="21">
        <f t="shared" si="6"/>
        <v>1.05984006931384E-16</v>
      </c>
    </row>
    <row r="26" spans="1:19" ht="15">
      <c r="A26" s="22">
        <v>28671</v>
      </c>
      <c r="B26" s="22"/>
      <c r="C26">
        <v>-0.16927072295638901</v>
      </c>
      <c r="D26" s="16">
        <v>3.9084312644600999E-14</v>
      </c>
      <c r="E26" s="16">
        <v>4.8460888388806203E-14</v>
      </c>
      <c r="F26" s="16">
        <v>1.7255193014826999E-14</v>
      </c>
      <c r="G26" s="16">
        <v>-2.68502962290044E-14</v>
      </c>
      <c r="H26" s="16">
        <v>-2.6050227759659499E-14</v>
      </c>
      <c r="I26" s="16">
        <v>5.3914269374151598E-17</v>
      </c>
      <c r="J26" s="22"/>
      <c r="K26" s="22"/>
      <c r="L26" s="22"/>
      <c r="M26" s="21">
        <f t="shared" si="0"/>
        <v>-0.16927072295638901</v>
      </c>
      <c r="N26" s="21">
        <f t="shared" si="1"/>
        <v>3.9084312644600997E-15</v>
      </c>
      <c r="O26" s="21">
        <f t="shared" si="2"/>
        <v>4.8460888388806203E-14</v>
      </c>
      <c r="P26" s="21">
        <f t="shared" si="3"/>
        <v>1.7255193014826999E-14</v>
      </c>
      <c r="Q26" s="21">
        <f t="shared" si="4"/>
        <v>-2.68502962290044E-14</v>
      </c>
      <c r="R26" s="21">
        <f t="shared" si="5"/>
        <v>-2.6050227759659499E-14</v>
      </c>
      <c r="S26" s="21">
        <f t="shared" si="6"/>
        <v>5.3914269374151598E-17</v>
      </c>
    </row>
    <row r="27" spans="1:19" ht="15">
      <c r="A27" s="22">
        <v>28763</v>
      </c>
      <c r="B27" s="22"/>
      <c r="C27">
        <v>0.203587960323654</v>
      </c>
      <c r="D27" s="16">
        <v>3.8543999751959499E-14</v>
      </c>
      <c r="E27" s="16">
        <v>4.8195939115032497E-14</v>
      </c>
      <c r="F27" s="16">
        <v>1.7001574165751399E-14</v>
      </c>
      <c r="G27" s="16">
        <v>-2.7200578705243899E-14</v>
      </c>
      <c r="H27" s="16">
        <v>-2.6253721764250901E-14</v>
      </c>
      <c r="I27" s="16">
        <v>-3.2058627910501698E-17</v>
      </c>
      <c r="J27" s="22"/>
      <c r="K27" s="22"/>
      <c r="L27" s="22"/>
      <c r="M27" s="21">
        <f t="shared" si="0"/>
        <v>0.203587960323654</v>
      </c>
      <c r="N27" s="21">
        <f t="shared" si="1"/>
        <v>3.8543999751959496E-15</v>
      </c>
      <c r="O27" s="21">
        <f t="shared" si="2"/>
        <v>4.8195939115032497E-14</v>
      </c>
      <c r="P27" s="21">
        <f t="shared" si="3"/>
        <v>1.7001574165751399E-14</v>
      </c>
      <c r="Q27" s="21">
        <f t="shared" si="4"/>
        <v>-2.7200578705243899E-14</v>
      </c>
      <c r="R27" s="21">
        <f t="shared" si="5"/>
        <v>-2.6253721764250901E-14</v>
      </c>
      <c r="S27" s="21">
        <f t="shared" si="6"/>
        <v>-3.2058627910501698E-17</v>
      </c>
    </row>
    <row r="28" spans="1:19" ht="15">
      <c r="A28" s="22">
        <v>28855</v>
      </c>
      <c r="B28" s="22"/>
      <c r="C28">
        <v>-0.13213268368118</v>
      </c>
      <c r="D28" s="16">
        <v>3.84389931427467E-14</v>
      </c>
      <c r="E28" s="16">
        <v>4.8130955315874299E-14</v>
      </c>
      <c r="F28" s="16">
        <v>1.6699445349045E-14</v>
      </c>
      <c r="G28" s="16">
        <v>-2.7208215918879001E-14</v>
      </c>
      <c r="H28" s="16">
        <v>-2.6217097848593901E-14</v>
      </c>
      <c r="I28" s="16">
        <v>-5.3912477637398497E-18</v>
      </c>
      <c r="J28" s="22"/>
      <c r="K28" s="22"/>
      <c r="L28" s="22"/>
      <c r="M28" s="21">
        <f t="shared" si="0"/>
        <v>-0.13213268368118</v>
      </c>
      <c r="N28" s="21">
        <f t="shared" si="1"/>
        <v>3.8438993142746701E-15</v>
      </c>
      <c r="O28" s="21">
        <f t="shared" si="2"/>
        <v>4.8130955315874299E-14</v>
      </c>
      <c r="P28" s="21">
        <f t="shared" si="3"/>
        <v>1.6699445349045E-14</v>
      </c>
      <c r="Q28" s="21">
        <f t="shared" si="4"/>
        <v>-2.7208215918879001E-14</v>
      </c>
      <c r="R28" s="21">
        <f t="shared" si="5"/>
        <v>-2.6217097848593901E-14</v>
      </c>
      <c r="S28" s="21">
        <f t="shared" si="6"/>
        <v>-5.3912477637398497E-18</v>
      </c>
    </row>
    <row r="29" spans="1:19" ht="15">
      <c r="A29" s="22">
        <v>28945</v>
      </c>
      <c r="B29" s="22"/>
      <c r="C29">
        <v>-0.45309824262286802</v>
      </c>
      <c r="D29" s="16">
        <v>3.84746832944711E-14</v>
      </c>
      <c r="E29" s="16">
        <v>4.7830209365305099E-14</v>
      </c>
      <c r="F29" s="16">
        <v>1.6630626777815501E-14</v>
      </c>
      <c r="G29" s="16">
        <v>-2.7138445091445502E-14</v>
      </c>
      <c r="H29" s="16">
        <v>-2.6208993320718701E-14</v>
      </c>
      <c r="I29" s="16">
        <v>9.0610813971151999E-17</v>
      </c>
      <c r="J29" s="22"/>
      <c r="K29" s="22"/>
      <c r="L29" s="22"/>
      <c r="M29" s="21">
        <f t="shared" si="0"/>
        <v>-0.45309824262286802</v>
      </c>
      <c r="N29" s="21">
        <f t="shared" si="1"/>
        <v>3.84746832944711E-15</v>
      </c>
      <c r="O29" s="21">
        <f t="shared" si="2"/>
        <v>4.7830209365305099E-14</v>
      </c>
      <c r="P29" s="21">
        <f t="shared" si="3"/>
        <v>1.6630626777815501E-14</v>
      </c>
      <c r="Q29" s="21">
        <f t="shared" si="4"/>
        <v>-2.7138445091445502E-14</v>
      </c>
      <c r="R29" s="21">
        <f t="shared" si="5"/>
        <v>-2.6208993320718701E-14</v>
      </c>
      <c r="S29" s="21">
        <f t="shared" si="6"/>
        <v>9.0610813971151999E-17</v>
      </c>
    </row>
    <row r="30" spans="1:19" ht="15">
      <c r="A30" s="22">
        <v>29036</v>
      </c>
      <c r="B30" s="22"/>
      <c r="C30">
        <v>6.3710830470509697E-2</v>
      </c>
      <c r="D30" s="16">
        <v>3.7981260290518898E-14</v>
      </c>
      <c r="E30" s="16">
        <v>4.7629942824863898E-14</v>
      </c>
      <c r="F30" s="16">
        <v>1.70641576051872E-14</v>
      </c>
      <c r="G30" s="16">
        <v>-2.73648368610608E-14</v>
      </c>
      <c r="H30" s="16">
        <v>-2.6199048726239599E-14</v>
      </c>
      <c r="I30" s="16">
        <v>-4.1310537262483597E-17</v>
      </c>
      <c r="J30" s="22"/>
      <c r="K30" s="22"/>
      <c r="L30" s="22"/>
      <c r="M30" s="21">
        <f t="shared" si="0"/>
        <v>6.3710830470509697E-2</v>
      </c>
      <c r="N30" s="21">
        <f t="shared" si="1"/>
        <v>3.7981260290518901E-15</v>
      </c>
      <c r="O30" s="21">
        <f t="shared" si="2"/>
        <v>4.7629942824863898E-14</v>
      </c>
      <c r="P30" s="21">
        <f t="shared" si="3"/>
        <v>1.70641576051872E-14</v>
      </c>
      <c r="Q30" s="21">
        <f t="shared" si="4"/>
        <v>-2.73648368610608E-14</v>
      </c>
      <c r="R30" s="21">
        <f t="shared" si="5"/>
        <v>-2.6199048726239599E-14</v>
      </c>
      <c r="S30" s="21">
        <f t="shared" si="6"/>
        <v>-4.1310537262483597E-17</v>
      </c>
    </row>
    <row r="31" spans="1:19" ht="15">
      <c r="A31" s="22">
        <v>29128</v>
      </c>
      <c r="B31" s="22"/>
      <c r="C31">
        <v>0.396328118668477</v>
      </c>
      <c r="D31" s="16">
        <v>3.7591844837874698E-14</v>
      </c>
      <c r="E31" s="16">
        <v>4.7946431788975901E-14</v>
      </c>
      <c r="F31" s="16">
        <v>1.6353886845390601E-14</v>
      </c>
      <c r="G31" s="16">
        <v>-2.7454623739507201E-14</v>
      </c>
      <c r="H31" s="16">
        <v>-2.63595506096245E-14</v>
      </c>
      <c r="I31" s="16">
        <v>1.5276776563636299E-17</v>
      </c>
      <c r="J31" s="22"/>
      <c r="K31" s="22"/>
      <c r="L31" s="22"/>
      <c r="M31" s="21">
        <f t="shared" si="0"/>
        <v>0.396328118668477</v>
      </c>
      <c r="N31" s="21">
        <f t="shared" si="1"/>
        <v>3.75918448378747E-15</v>
      </c>
      <c r="O31" s="21">
        <f t="shared" si="2"/>
        <v>4.7946431788975901E-14</v>
      </c>
      <c r="P31" s="21">
        <f t="shared" si="3"/>
        <v>1.6353886845390601E-14</v>
      </c>
      <c r="Q31" s="21">
        <f t="shared" si="4"/>
        <v>-2.7454623739507201E-14</v>
      </c>
      <c r="R31" s="21">
        <f t="shared" si="5"/>
        <v>-2.63595506096245E-14</v>
      </c>
      <c r="S31" s="21">
        <f t="shared" si="6"/>
        <v>1.5276776563636299E-17</v>
      </c>
    </row>
    <row r="32" spans="1:19" ht="15">
      <c r="A32" s="22">
        <v>29220</v>
      </c>
      <c r="B32" s="22"/>
      <c r="C32">
        <v>0.18042460850172901</v>
      </c>
      <c r="D32" s="16">
        <v>3.8124705856785702E-14</v>
      </c>
      <c r="E32" s="16">
        <v>4.7489986115496397E-14</v>
      </c>
      <c r="F32" s="16">
        <v>1.6399399487929001E-14</v>
      </c>
      <c r="G32" s="16">
        <v>-2.7401490158885799E-14</v>
      </c>
      <c r="H32" s="16">
        <v>-2.61855775964995E-14</v>
      </c>
      <c r="I32" s="16">
        <v>-6.5371309795109195E-17</v>
      </c>
      <c r="J32" s="22"/>
      <c r="K32" s="22"/>
      <c r="L32" s="22"/>
      <c r="M32" s="21">
        <f t="shared" si="0"/>
        <v>0.18042460850172901</v>
      </c>
      <c r="N32" s="21">
        <f t="shared" si="1"/>
        <v>3.8124705856785704E-15</v>
      </c>
      <c r="O32" s="21">
        <f t="shared" si="2"/>
        <v>4.7489986115496397E-14</v>
      </c>
      <c r="P32" s="21">
        <f t="shared" si="3"/>
        <v>1.6399399487929001E-14</v>
      </c>
      <c r="Q32" s="21">
        <f t="shared" si="4"/>
        <v>-2.7401490158885799E-14</v>
      </c>
      <c r="R32" s="21">
        <f t="shared" si="5"/>
        <v>-2.61855775964995E-14</v>
      </c>
      <c r="S32" s="21">
        <f t="shared" si="6"/>
        <v>-6.5371309795109195E-17</v>
      </c>
    </row>
    <row r="33" spans="1:19" ht="15">
      <c r="A33" s="22">
        <v>29311</v>
      </c>
      <c r="B33" s="22"/>
      <c r="C33">
        <v>-0.16233851497837001</v>
      </c>
      <c r="D33" s="16">
        <v>3.7731536013550802E-14</v>
      </c>
      <c r="E33" s="16">
        <v>4.7610871740068198E-14</v>
      </c>
      <c r="F33" s="16">
        <v>1.6408788103673202E-14</v>
      </c>
      <c r="G33" s="16">
        <v>-2.7124957170910501E-14</v>
      </c>
      <c r="H33" s="16">
        <v>-2.61823735836222E-14</v>
      </c>
      <c r="I33" s="16">
        <v>2.8617041448092101E-17</v>
      </c>
      <c r="J33" s="22"/>
      <c r="K33" s="22"/>
      <c r="L33" s="22"/>
      <c r="M33" s="21">
        <f t="shared" si="0"/>
        <v>-0.16233851497837001</v>
      </c>
      <c r="N33" s="21">
        <f t="shared" si="1"/>
        <v>3.7731536013550803E-15</v>
      </c>
      <c r="O33" s="21">
        <f t="shared" si="2"/>
        <v>4.7610871740068198E-14</v>
      </c>
      <c r="P33" s="21">
        <f t="shared" si="3"/>
        <v>1.6408788103673202E-14</v>
      </c>
      <c r="Q33" s="21">
        <f t="shared" si="4"/>
        <v>-2.7124957170910501E-14</v>
      </c>
      <c r="R33" s="21">
        <f t="shared" si="5"/>
        <v>-2.61823735836222E-14</v>
      </c>
      <c r="S33" s="21">
        <f t="shared" si="6"/>
        <v>2.8617041448092101E-17</v>
      </c>
    </row>
    <row r="34" spans="1:19" ht="15">
      <c r="A34" s="22">
        <v>29402</v>
      </c>
      <c r="B34" s="22"/>
      <c r="C34">
        <v>0.26268047006578799</v>
      </c>
      <c r="D34" s="16">
        <v>3.7758024249709998E-14</v>
      </c>
      <c r="E34" s="16">
        <v>4.7433519501623501E-14</v>
      </c>
      <c r="F34" s="16">
        <v>1.6602482055437299E-14</v>
      </c>
      <c r="G34" s="16">
        <v>-2.7213853998796399E-14</v>
      </c>
      <c r="H34" s="16">
        <v>-2.6145337206975901E-14</v>
      </c>
      <c r="I34" s="16">
        <v>1.4712866706922101E-16</v>
      </c>
      <c r="J34" s="22"/>
      <c r="K34" s="22"/>
      <c r="L34" s="22"/>
      <c r="M34" s="21">
        <f t="shared" si="0"/>
        <v>0.26268047006578799</v>
      </c>
      <c r="N34" s="21">
        <f t="shared" si="1"/>
        <v>3.7758024249709998E-15</v>
      </c>
      <c r="O34" s="21">
        <f t="shared" si="2"/>
        <v>4.7433519501623501E-14</v>
      </c>
      <c r="P34" s="21">
        <f t="shared" si="3"/>
        <v>1.6602482055437299E-14</v>
      </c>
      <c r="Q34" s="21">
        <f t="shared" si="4"/>
        <v>-2.7213853998796399E-14</v>
      </c>
      <c r="R34" s="21">
        <f t="shared" si="5"/>
        <v>-2.6145337206975901E-14</v>
      </c>
      <c r="S34" s="21">
        <f t="shared" si="6"/>
        <v>1.4712866706922101E-16</v>
      </c>
    </row>
    <row r="35" spans="1:19" ht="15">
      <c r="A35" s="22">
        <v>29494</v>
      </c>
      <c r="B35" s="22"/>
      <c r="C35">
        <v>-0.31475488850425298</v>
      </c>
      <c r="D35" s="16">
        <v>3.7638901479120799E-14</v>
      </c>
      <c r="E35" s="16">
        <v>4.7563081859945902E-14</v>
      </c>
      <c r="F35" s="16">
        <v>1.6853679980864799E-14</v>
      </c>
      <c r="G35" s="16">
        <v>-2.7347965599586601E-14</v>
      </c>
      <c r="H35" s="16">
        <v>-2.6194451213921701E-14</v>
      </c>
      <c r="I35" s="16">
        <v>9.9164022269740098E-18</v>
      </c>
      <c r="J35" s="22"/>
      <c r="K35" s="22"/>
      <c r="L35" s="22"/>
      <c r="M35" s="21">
        <f t="shared" si="0"/>
        <v>-0.31475488850425298</v>
      </c>
      <c r="N35" s="21">
        <f t="shared" si="1"/>
        <v>3.7638901479120797E-15</v>
      </c>
      <c r="O35" s="21">
        <f t="shared" si="2"/>
        <v>4.7563081859945902E-14</v>
      </c>
      <c r="P35" s="21">
        <f t="shared" si="3"/>
        <v>1.6853679980864799E-14</v>
      </c>
      <c r="Q35" s="21">
        <f t="shared" si="4"/>
        <v>-2.7347965599586601E-14</v>
      </c>
      <c r="R35" s="21">
        <f t="shared" si="5"/>
        <v>-2.6194451213921701E-14</v>
      </c>
      <c r="S35" s="21">
        <f t="shared" si="6"/>
        <v>9.9164022269740098E-18</v>
      </c>
    </row>
    <row r="36" spans="1:19" ht="15">
      <c r="A36" s="22">
        <v>29586</v>
      </c>
      <c r="B36" s="22"/>
      <c r="C36">
        <v>4.7212855274538397E-2</v>
      </c>
      <c r="D36" s="16">
        <v>3.7445106960976703E-14</v>
      </c>
      <c r="E36" s="16">
        <v>4.7539390971698998E-14</v>
      </c>
      <c r="F36" s="16">
        <v>1.6607437804474301E-14</v>
      </c>
      <c r="G36" s="16">
        <v>-2.7715294796680299E-14</v>
      </c>
      <c r="H36" s="16">
        <v>-2.6469758257244801E-14</v>
      </c>
      <c r="I36" s="16">
        <v>-5.9389347685043703E-17</v>
      </c>
      <c r="J36" s="22"/>
      <c r="K36" s="22"/>
      <c r="L36" s="22"/>
      <c r="M36" s="21">
        <f t="shared" si="0"/>
        <v>4.7212855274538397E-2</v>
      </c>
      <c r="N36" s="21">
        <f t="shared" si="1"/>
        <v>3.7445106960976704E-15</v>
      </c>
      <c r="O36" s="21">
        <f t="shared" si="2"/>
        <v>4.7539390971698998E-14</v>
      </c>
      <c r="P36" s="21">
        <f t="shared" si="3"/>
        <v>1.6607437804474301E-14</v>
      </c>
      <c r="Q36" s="21">
        <f t="shared" si="4"/>
        <v>-2.7715294796680299E-14</v>
      </c>
      <c r="R36" s="21">
        <f t="shared" si="5"/>
        <v>-2.6469758257244801E-14</v>
      </c>
      <c r="S36" s="21">
        <f t="shared" si="6"/>
        <v>-5.9389347685043703E-17</v>
      </c>
    </row>
    <row r="37" spans="1:19" ht="15">
      <c r="A37" s="22">
        <v>29676</v>
      </c>
      <c r="B37" s="22"/>
      <c r="C37">
        <v>0.16126656741081299</v>
      </c>
      <c r="D37" s="16">
        <v>3.7498461400296899E-14</v>
      </c>
      <c r="E37" s="16">
        <v>4.7421276138905997E-14</v>
      </c>
      <c r="F37" s="16">
        <v>1.62506429634025E-14</v>
      </c>
      <c r="G37" s="16">
        <v>-2.7794142251863799E-14</v>
      </c>
      <c r="H37" s="16">
        <v>-2.6380725005011999E-14</v>
      </c>
      <c r="I37" s="16">
        <v>4.5103699760312398E-18</v>
      </c>
      <c r="J37" s="22"/>
      <c r="K37" s="22"/>
      <c r="L37" s="22"/>
      <c r="M37" s="21">
        <f t="shared" si="0"/>
        <v>0.16126656741081299</v>
      </c>
      <c r="N37" s="21">
        <f t="shared" si="1"/>
        <v>3.7498461400296902E-15</v>
      </c>
      <c r="O37" s="21">
        <f t="shared" si="2"/>
        <v>4.7421276138905997E-14</v>
      </c>
      <c r="P37" s="21">
        <f t="shared" si="3"/>
        <v>1.62506429634025E-14</v>
      </c>
      <c r="Q37" s="21">
        <f t="shared" si="4"/>
        <v>-2.7794142251863799E-14</v>
      </c>
      <c r="R37" s="21">
        <f t="shared" si="5"/>
        <v>-2.6380725005011999E-14</v>
      </c>
      <c r="S37" s="21">
        <f t="shared" si="6"/>
        <v>4.5103699760312398E-18</v>
      </c>
    </row>
    <row r="38" spans="1:19" ht="15">
      <c r="A38" s="22">
        <v>29767</v>
      </c>
      <c r="B38" s="22"/>
      <c r="C38">
        <v>0.48654417718383602</v>
      </c>
      <c r="D38" s="16">
        <v>3.7028796938928998E-14</v>
      </c>
      <c r="E38" s="16">
        <v>4.6894862320234101E-14</v>
      </c>
      <c r="F38" s="16">
        <v>1.5979287596367501E-14</v>
      </c>
      <c r="G38" s="16">
        <v>-2.7963865428502901E-14</v>
      </c>
      <c r="H38" s="16">
        <v>-2.6415580311787999E-14</v>
      </c>
      <c r="I38" s="16">
        <v>-1.8905735876443999E-16</v>
      </c>
      <c r="J38" s="22"/>
      <c r="K38" s="22"/>
      <c r="L38" s="22"/>
      <c r="M38" s="21">
        <f t="shared" si="0"/>
        <v>0.48654417718383602</v>
      </c>
      <c r="N38" s="21">
        <f t="shared" si="1"/>
        <v>3.7028796938929E-15</v>
      </c>
      <c r="O38" s="21">
        <f t="shared" si="2"/>
        <v>4.6894862320234101E-14</v>
      </c>
      <c r="P38" s="21">
        <f t="shared" si="3"/>
        <v>1.5979287596367501E-14</v>
      </c>
      <c r="Q38" s="21">
        <f t="shared" si="4"/>
        <v>-2.7963865428502901E-14</v>
      </c>
      <c r="R38" s="21">
        <f t="shared" si="5"/>
        <v>-2.6415580311787999E-14</v>
      </c>
      <c r="S38" s="21">
        <f t="shared" si="6"/>
        <v>-1.8905735876443999E-16</v>
      </c>
    </row>
    <row r="39" spans="1:19" ht="15">
      <c r="A39" s="22">
        <v>29859</v>
      </c>
      <c r="B39" s="22"/>
      <c r="C39">
        <v>0.211748119508993</v>
      </c>
      <c r="D39" s="16">
        <v>3.6907105345200598E-14</v>
      </c>
      <c r="E39" s="16">
        <v>4.7102409244629002E-14</v>
      </c>
      <c r="F39" s="16">
        <v>1.5678695679400299E-14</v>
      </c>
      <c r="G39" s="16">
        <v>-2.73402212951702E-14</v>
      </c>
      <c r="H39" s="16">
        <v>-2.6199723246056701E-14</v>
      </c>
      <c r="I39" s="16">
        <v>1.56687793012319E-19</v>
      </c>
      <c r="J39" s="22"/>
      <c r="K39" s="22"/>
      <c r="L39" s="22"/>
      <c r="M39" s="21">
        <f t="shared" si="0"/>
        <v>0.211748119508993</v>
      </c>
      <c r="N39" s="21">
        <f t="shared" si="1"/>
        <v>3.6907105345200597E-15</v>
      </c>
      <c r="O39" s="21">
        <f t="shared" si="2"/>
        <v>4.7102409244629002E-14</v>
      </c>
      <c r="P39" s="21">
        <f t="shared" si="3"/>
        <v>1.5678695679400299E-14</v>
      </c>
      <c r="Q39" s="21">
        <f t="shared" si="4"/>
        <v>-2.73402212951702E-14</v>
      </c>
      <c r="R39" s="21">
        <f t="shared" si="5"/>
        <v>-2.6199723246056701E-14</v>
      </c>
      <c r="S39" s="21">
        <f t="shared" si="6"/>
        <v>1.56687793012319E-19</v>
      </c>
    </row>
    <row r="40" spans="1:19" ht="15">
      <c r="A40" s="22">
        <v>29951</v>
      </c>
      <c r="B40" s="22"/>
      <c r="C40">
        <v>-0.10199729990423401</v>
      </c>
      <c r="D40" s="16">
        <v>3.7325871238012199E-14</v>
      </c>
      <c r="E40" s="16">
        <v>4.6867778647357399E-14</v>
      </c>
      <c r="F40" s="16">
        <v>1.6484164630919199E-14</v>
      </c>
      <c r="G40" s="16">
        <v>-2.6986770952165498E-14</v>
      </c>
      <c r="H40" s="16">
        <v>-2.5985093003084501E-14</v>
      </c>
      <c r="I40" s="16">
        <v>9.7973385961870994E-17</v>
      </c>
      <c r="J40" s="22"/>
      <c r="K40" s="22"/>
      <c r="L40" s="22"/>
      <c r="M40" s="21">
        <f t="shared" si="0"/>
        <v>-0.10199729990423401</v>
      </c>
      <c r="N40" s="21">
        <f t="shared" si="1"/>
        <v>3.73258712380122E-15</v>
      </c>
      <c r="O40" s="21">
        <f t="shared" si="2"/>
        <v>4.6867778647357399E-14</v>
      </c>
      <c r="P40" s="21">
        <f t="shared" si="3"/>
        <v>1.6484164630919199E-14</v>
      </c>
      <c r="Q40" s="21">
        <f t="shared" si="4"/>
        <v>-2.6986770952165498E-14</v>
      </c>
      <c r="R40" s="21">
        <f t="shared" si="5"/>
        <v>-2.5985093003084501E-14</v>
      </c>
      <c r="S40" s="21">
        <f t="shared" si="6"/>
        <v>9.7973385961870994E-17</v>
      </c>
    </row>
    <row r="41" spans="1:19" ht="15">
      <c r="A41" s="22">
        <v>30041</v>
      </c>
      <c r="B41" s="22"/>
      <c r="C41">
        <v>-0.15950394442249999</v>
      </c>
      <c r="D41" s="16">
        <v>3.7040843921215898E-14</v>
      </c>
      <c r="E41" s="16">
        <v>4.7519636663979697E-14</v>
      </c>
      <c r="F41" s="16">
        <v>1.72624525599122E-14</v>
      </c>
      <c r="G41" s="16">
        <v>-2.6935774360463301E-14</v>
      </c>
      <c r="H41" s="16">
        <v>-2.6014765019725901E-14</v>
      </c>
      <c r="I41" s="16">
        <v>1.16247440403422E-16</v>
      </c>
      <c r="J41" s="22"/>
      <c r="K41" s="22"/>
      <c r="L41" s="22"/>
      <c r="M41" s="21">
        <f t="shared" si="0"/>
        <v>-0.15950394442249999</v>
      </c>
      <c r="N41" s="21">
        <f t="shared" si="1"/>
        <v>3.7040843921215902E-15</v>
      </c>
      <c r="O41" s="21">
        <f t="shared" si="2"/>
        <v>4.7519636663979697E-14</v>
      </c>
      <c r="P41" s="21">
        <f t="shared" si="3"/>
        <v>1.72624525599122E-14</v>
      </c>
      <c r="Q41" s="21">
        <f t="shared" si="4"/>
        <v>-2.6935774360463301E-14</v>
      </c>
      <c r="R41" s="21">
        <f t="shared" si="5"/>
        <v>-2.6014765019725901E-14</v>
      </c>
      <c r="S41" s="21">
        <f t="shared" si="6"/>
        <v>1.16247440403422E-16</v>
      </c>
    </row>
    <row r="42" spans="1:19" ht="15">
      <c r="A42" s="22">
        <v>30132</v>
      </c>
      <c r="B42" s="22"/>
      <c r="C42">
        <v>0.10920271676554801</v>
      </c>
      <c r="D42" s="16">
        <v>3.7568674149799199E-14</v>
      </c>
      <c r="E42" s="16">
        <v>4.8086331253017901E-14</v>
      </c>
      <c r="F42" s="16">
        <v>1.71946581854162E-14</v>
      </c>
      <c r="G42" s="16">
        <v>-2.72304519234092E-14</v>
      </c>
      <c r="H42" s="16">
        <v>-2.6206774800879299E-14</v>
      </c>
      <c r="I42" s="16">
        <v>6.3353553148519504E-17</v>
      </c>
      <c r="J42" s="22"/>
      <c r="K42" s="22"/>
      <c r="L42" s="22"/>
      <c r="M42" s="21">
        <f t="shared" si="0"/>
        <v>0.10920271676554801</v>
      </c>
      <c r="N42" s="21">
        <f t="shared" si="1"/>
        <v>3.7568674149799199E-15</v>
      </c>
      <c r="O42" s="21">
        <f t="shared" si="2"/>
        <v>4.8086331253017901E-14</v>
      </c>
      <c r="P42" s="21">
        <f t="shared" si="3"/>
        <v>1.71946581854162E-14</v>
      </c>
      <c r="Q42" s="21">
        <f t="shared" si="4"/>
        <v>-2.72304519234092E-14</v>
      </c>
      <c r="R42" s="21">
        <f t="shared" si="5"/>
        <v>-2.6206774800879299E-14</v>
      </c>
      <c r="S42" s="21">
        <f t="shared" si="6"/>
        <v>6.3353553148519504E-17</v>
      </c>
    </row>
    <row r="43" spans="1:19" ht="15">
      <c r="A43" s="22">
        <v>30224</v>
      </c>
      <c r="B43" s="22"/>
      <c r="C43">
        <v>-8.4050782458553006E-2</v>
      </c>
      <c r="D43" s="16">
        <v>3.80961265078686E-14</v>
      </c>
      <c r="E43" s="16">
        <v>4.79399424967723E-14</v>
      </c>
      <c r="F43" s="16">
        <v>1.69359929081782E-14</v>
      </c>
      <c r="G43" s="16">
        <v>-2.7505202489046098E-14</v>
      </c>
      <c r="H43" s="16">
        <v>-2.6344464254834901E-14</v>
      </c>
      <c r="I43" s="16">
        <v>4.4255691053807701E-17</v>
      </c>
      <c r="J43" s="22"/>
      <c r="K43" s="22"/>
      <c r="L43" s="22"/>
      <c r="M43" s="21">
        <f t="shared" si="0"/>
        <v>-8.4050782458553006E-2</v>
      </c>
      <c r="N43" s="21">
        <f t="shared" si="1"/>
        <v>3.8096126507868599E-15</v>
      </c>
      <c r="O43" s="21">
        <f t="shared" si="2"/>
        <v>4.79399424967723E-14</v>
      </c>
      <c r="P43" s="21">
        <f t="shared" si="3"/>
        <v>1.69359929081782E-14</v>
      </c>
      <c r="Q43" s="21">
        <f t="shared" si="4"/>
        <v>-2.7505202489046098E-14</v>
      </c>
      <c r="R43" s="21">
        <f t="shared" si="5"/>
        <v>-2.6344464254834901E-14</v>
      </c>
      <c r="S43" s="21">
        <f t="shared" si="6"/>
        <v>4.4255691053807701E-17</v>
      </c>
    </row>
    <row r="44" spans="1:19" ht="15">
      <c r="A44" s="22">
        <v>30316</v>
      </c>
      <c r="B44" s="22"/>
      <c r="C44">
        <v>-0.14042524101392001</v>
      </c>
      <c r="D44" s="16">
        <v>3.8060604525724602E-14</v>
      </c>
      <c r="E44" s="16">
        <v>4.77013562476736E-14</v>
      </c>
      <c r="F44" s="16">
        <v>1.6770526517744701E-14</v>
      </c>
      <c r="G44" s="16">
        <v>-2.76081180304857E-14</v>
      </c>
      <c r="H44" s="16">
        <v>-2.6386816826474901E-14</v>
      </c>
      <c r="I44" s="16">
        <v>6.1944645995462397E-17</v>
      </c>
      <c r="J44" s="22"/>
      <c r="K44" s="22"/>
      <c r="L44" s="22"/>
      <c r="M44" s="21">
        <f t="shared" si="0"/>
        <v>-0.14042524101392001</v>
      </c>
      <c r="N44" s="21">
        <f t="shared" si="1"/>
        <v>3.8060604525724605E-15</v>
      </c>
      <c r="O44" s="21">
        <f t="shared" si="2"/>
        <v>4.77013562476736E-14</v>
      </c>
      <c r="P44" s="21">
        <f t="shared" si="3"/>
        <v>1.6770526517744701E-14</v>
      </c>
      <c r="Q44" s="21">
        <f t="shared" si="4"/>
        <v>-2.76081180304857E-14</v>
      </c>
      <c r="R44" s="21">
        <f t="shared" si="5"/>
        <v>-2.6386816826474901E-14</v>
      </c>
      <c r="S44" s="21">
        <f t="shared" si="6"/>
        <v>6.1944645995462397E-17</v>
      </c>
    </row>
    <row r="45" spans="1:19" ht="15">
      <c r="A45" s="22">
        <v>30406</v>
      </c>
      <c r="B45" s="22"/>
      <c r="C45">
        <v>-0.128929077873641</v>
      </c>
      <c r="D45" s="16">
        <v>3.7826187737551303E-14</v>
      </c>
      <c r="E45" s="16">
        <v>4.7473235561688102E-14</v>
      </c>
      <c r="F45" s="16">
        <v>1.68605671652376E-14</v>
      </c>
      <c r="G45" s="16">
        <v>-2.7717925285771999E-14</v>
      </c>
      <c r="H45" s="16">
        <v>-2.64275403925384E-14</v>
      </c>
      <c r="I45" s="16">
        <v>9.2776435037324302E-17</v>
      </c>
      <c r="J45" s="22"/>
      <c r="K45" s="22"/>
      <c r="L45" s="22"/>
      <c r="M45" s="21">
        <f t="shared" si="0"/>
        <v>-0.128929077873641</v>
      </c>
      <c r="N45" s="21">
        <f t="shared" si="1"/>
        <v>3.7826187737551303E-15</v>
      </c>
      <c r="O45" s="21">
        <f t="shared" si="2"/>
        <v>4.7473235561688102E-14</v>
      </c>
      <c r="P45" s="21">
        <f t="shared" si="3"/>
        <v>1.68605671652376E-14</v>
      </c>
      <c r="Q45" s="21">
        <f t="shared" si="4"/>
        <v>-2.7717925285771999E-14</v>
      </c>
      <c r="R45" s="21">
        <f t="shared" si="5"/>
        <v>-2.64275403925384E-14</v>
      </c>
      <c r="S45" s="21">
        <f t="shared" si="6"/>
        <v>9.2776435037324302E-17</v>
      </c>
    </row>
    <row r="46" spans="1:19" ht="15">
      <c r="A46" s="22">
        <v>30497</v>
      </c>
      <c r="B46" s="22"/>
      <c r="C46">
        <v>-2.82055204822431E-3</v>
      </c>
      <c r="D46" s="16">
        <v>3.7371917836288603E-14</v>
      </c>
      <c r="E46" s="16">
        <v>4.7374953276994997E-14</v>
      </c>
      <c r="F46" s="16">
        <v>1.6623431475508299E-14</v>
      </c>
      <c r="G46" s="16">
        <v>-2.80576554677955E-14</v>
      </c>
      <c r="H46" s="16">
        <v>-2.6598863929973301E-14</v>
      </c>
      <c r="I46" s="16">
        <v>-5.1036300413316399E-17</v>
      </c>
      <c r="J46" s="22"/>
      <c r="K46" s="22"/>
      <c r="L46" s="22"/>
      <c r="M46" s="21">
        <f t="shared" si="0"/>
        <v>-2.82055204822431E-3</v>
      </c>
      <c r="N46" s="21">
        <f t="shared" si="1"/>
        <v>3.7371917836288603E-15</v>
      </c>
      <c r="O46" s="21">
        <f t="shared" si="2"/>
        <v>4.7374953276994997E-14</v>
      </c>
      <c r="P46" s="21">
        <f t="shared" si="3"/>
        <v>1.6623431475508299E-14</v>
      </c>
      <c r="Q46" s="21">
        <f t="shared" si="4"/>
        <v>-2.80576554677955E-14</v>
      </c>
      <c r="R46" s="21">
        <f t="shared" si="5"/>
        <v>-2.6598863929973301E-14</v>
      </c>
      <c r="S46" s="21">
        <f t="shared" si="6"/>
        <v>-5.1036300413316399E-17</v>
      </c>
    </row>
    <row r="47" spans="1:19" ht="15">
      <c r="A47" s="22">
        <v>30589</v>
      </c>
      <c r="B47" s="22"/>
      <c r="C47">
        <v>0.17729132616436699</v>
      </c>
      <c r="D47" s="16">
        <v>3.7292868079972099E-14</v>
      </c>
      <c r="E47" s="16">
        <v>4.7277813614799697E-14</v>
      </c>
      <c r="F47" s="16">
        <v>1.61916609130592E-14</v>
      </c>
      <c r="G47" s="16">
        <v>-2.8039209449448499E-14</v>
      </c>
      <c r="H47" s="16">
        <v>-2.6611158945476799E-14</v>
      </c>
      <c r="I47" s="16">
        <v>-8.1131124448708405E-18</v>
      </c>
      <c r="J47" s="22"/>
      <c r="K47" s="22"/>
      <c r="L47" s="22"/>
      <c r="M47" s="21">
        <f t="shared" si="0"/>
        <v>0.17729132616436699</v>
      </c>
      <c r="N47" s="21">
        <f t="shared" si="1"/>
        <v>3.72928680799721E-15</v>
      </c>
      <c r="O47" s="21">
        <f t="shared" si="2"/>
        <v>4.7277813614799697E-14</v>
      </c>
      <c r="P47" s="21">
        <f t="shared" si="3"/>
        <v>1.61916609130592E-14</v>
      </c>
      <c r="Q47" s="21">
        <f t="shared" si="4"/>
        <v>-2.8039209449448499E-14</v>
      </c>
      <c r="R47" s="21">
        <f t="shared" si="5"/>
        <v>-2.6611158945476799E-14</v>
      </c>
      <c r="S47" s="21">
        <f t="shared" si="6"/>
        <v>-8.1131124448708405E-18</v>
      </c>
    </row>
    <row r="48" spans="1:19" ht="15">
      <c r="A48" s="22">
        <v>30681</v>
      </c>
      <c r="B48" s="22"/>
      <c r="C48">
        <v>-5.1075277045909202E-2</v>
      </c>
      <c r="D48" s="16">
        <v>3.7529081713735599E-14</v>
      </c>
      <c r="E48" s="16">
        <v>4.7096578233738502E-14</v>
      </c>
      <c r="F48" s="16">
        <v>1.6185189263222001E-14</v>
      </c>
      <c r="G48" s="16">
        <v>-2.7755907382001301E-14</v>
      </c>
      <c r="H48" s="16">
        <v>-2.64517066872341E-14</v>
      </c>
      <c r="I48" s="16">
        <v>5.9943742689913306E-17</v>
      </c>
      <c r="J48" s="22"/>
      <c r="K48" s="22"/>
      <c r="L48" s="22"/>
      <c r="M48" s="21">
        <f t="shared" si="0"/>
        <v>-5.1075277045909202E-2</v>
      </c>
      <c r="N48" s="21">
        <f t="shared" si="1"/>
        <v>3.7529081713735599E-15</v>
      </c>
      <c r="O48" s="21">
        <f t="shared" si="2"/>
        <v>4.7096578233738502E-14</v>
      </c>
      <c r="P48" s="21">
        <f t="shared" si="3"/>
        <v>1.6185189263222001E-14</v>
      </c>
      <c r="Q48" s="21">
        <f t="shared" si="4"/>
        <v>-2.7755907382001301E-14</v>
      </c>
      <c r="R48" s="21">
        <f t="shared" si="5"/>
        <v>-2.64517066872341E-14</v>
      </c>
      <c r="S48" s="21">
        <f t="shared" si="6"/>
        <v>5.9943742689913306E-17</v>
      </c>
    </row>
    <row r="49" spans="1:19" ht="15">
      <c r="A49" s="22">
        <v>30772</v>
      </c>
      <c r="B49" s="22"/>
      <c r="C49">
        <v>-0.175573736122413</v>
      </c>
      <c r="D49" s="16">
        <v>3.7250683183895603E-14</v>
      </c>
      <c r="E49" s="16">
        <v>4.6966038942149398E-14</v>
      </c>
      <c r="F49" s="16">
        <v>1.6739312176781199E-14</v>
      </c>
      <c r="G49" s="16">
        <v>-2.7767047840405499E-14</v>
      </c>
      <c r="H49" s="16">
        <v>-2.65216835594821E-14</v>
      </c>
      <c r="I49" s="16">
        <v>4.0707673323628298E-17</v>
      </c>
      <c r="J49" s="22"/>
      <c r="K49" s="22"/>
      <c r="L49" s="22"/>
      <c r="M49" s="21">
        <f t="shared" si="0"/>
        <v>-0.175573736122413</v>
      </c>
      <c r="N49" s="21">
        <f t="shared" si="1"/>
        <v>3.7250683183895601E-15</v>
      </c>
      <c r="O49" s="21">
        <f t="shared" si="2"/>
        <v>4.6966038942149398E-14</v>
      </c>
      <c r="P49" s="21">
        <f t="shared" si="3"/>
        <v>1.6739312176781199E-14</v>
      </c>
      <c r="Q49" s="21">
        <f t="shared" si="4"/>
        <v>-2.7767047840405499E-14</v>
      </c>
      <c r="R49" s="21">
        <f t="shared" si="5"/>
        <v>-2.65216835594821E-14</v>
      </c>
      <c r="S49" s="21">
        <f t="shared" si="6"/>
        <v>4.0707673323628298E-17</v>
      </c>
    </row>
    <row r="50" spans="1:19" ht="15">
      <c r="A50" s="22">
        <v>30863</v>
      </c>
      <c r="B50" s="22"/>
      <c r="C50">
        <v>-7.6267686663802599E-3</v>
      </c>
      <c r="D50" s="16">
        <v>3.7099626841327298E-14</v>
      </c>
      <c r="E50" s="16">
        <v>4.7423876881357299E-14</v>
      </c>
      <c r="F50" s="16">
        <v>1.66523572377454E-14</v>
      </c>
      <c r="G50" s="16">
        <v>-2.78652653989833E-14</v>
      </c>
      <c r="H50" s="16">
        <v>-2.6592782749057301E-14</v>
      </c>
      <c r="I50" s="16">
        <v>1.21118863218916E-16</v>
      </c>
      <c r="J50" s="22"/>
      <c r="K50" s="22"/>
      <c r="L50" s="22"/>
      <c r="M50" s="21">
        <f t="shared" si="0"/>
        <v>-7.6267686663802599E-3</v>
      </c>
      <c r="N50" s="21">
        <f t="shared" si="1"/>
        <v>3.7099626841327298E-15</v>
      </c>
      <c r="O50" s="21">
        <f t="shared" si="2"/>
        <v>4.7423876881357299E-14</v>
      </c>
      <c r="P50" s="21">
        <f t="shared" si="3"/>
        <v>1.66523572377454E-14</v>
      </c>
      <c r="Q50" s="21">
        <f t="shared" si="4"/>
        <v>-2.78652653989833E-14</v>
      </c>
      <c r="R50" s="21">
        <f t="shared" si="5"/>
        <v>-2.6592782749057301E-14</v>
      </c>
      <c r="S50" s="21">
        <f t="shared" si="6"/>
        <v>1.21118863218916E-16</v>
      </c>
    </row>
    <row r="51" spans="1:19" ht="15">
      <c r="A51" s="22">
        <v>30955</v>
      </c>
      <c r="B51" s="22"/>
      <c r="C51">
        <v>-7.20823331109018E-2</v>
      </c>
      <c r="D51" s="16">
        <v>3.73183568200465E-14</v>
      </c>
      <c r="E51" s="16">
        <v>4.7161322751312199E-14</v>
      </c>
      <c r="F51" s="16">
        <v>1.6795335535203999E-14</v>
      </c>
      <c r="G51" s="16">
        <v>-2.8258293905611898E-14</v>
      </c>
      <c r="H51" s="16">
        <v>-2.6724650108406301E-14</v>
      </c>
      <c r="I51" s="16">
        <v>-8.5182136028219801E-17</v>
      </c>
      <c r="J51" s="22"/>
      <c r="K51" s="22"/>
      <c r="L51" s="22"/>
      <c r="M51" s="21">
        <f t="shared" si="0"/>
        <v>-7.20823331109018E-2</v>
      </c>
      <c r="N51" s="21">
        <f t="shared" si="1"/>
        <v>3.7318356820046497E-15</v>
      </c>
      <c r="O51" s="21">
        <f t="shared" si="2"/>
        <v>4.7161322751312199E-14</v>
      </c>
      <c r="P51" s="21">
        <f t="shared" si="3"/>
        <v>1.6795335535203999E-14</v>
      </c>
      <c r="Q51" s="21">
        <f t="shared" si="4"/>
        <v>-2.8258293905611898E-14</v>
      </c>
      <c r="R51" s="21">
        <f t="shared" si="5"/>
        <v>-2.6724650108406301E-14</v>
      </c>
      <c r="S51" s="21">
        <f t="shared" si="6"/>
        <v>-8.5182136028219801E-17</v>
      </c>
    </row>
    <row r="52" spans="1:19" ht="15">
      <c r="A52" s="22">
        <v>31047</v>
      </c>
      <c r="B52" s="22"/>
      <c r="C52">
        <v>-6.4567864303118602E-2</v>
      </c>
      <c r="D52" s="16">
        <v>3.7237211279747802E-14</v>
      </c>
      <c r="E52" s="16">
        <v>4.7595063415928799E-14</v>
      </c>
      <c r="F52" s="16">
        <v>1.6150328404281E-14</v>
      </c>
      <c r="G52" s="16">
        <v>-2.8046312671407199E-14</v>
      </c>
      <c r="H52" s="16">
        <v>-2.6752223887399701E-14</v>
      </c>
      <c r="I52" s="16">
        <v>-2.1081191316907799E-17</v>
      </c>
      <c r="J52" s="22"/>
      <c r="K52" s="22"/>
      <c r="L52" s="22"/>
      <c r="M52" s="21">
        <f t="shared" si="0"/>
        <v>-6.4567864303118602E-2</v>
      </c>
      <c r="N52" s="21">
        <f t="shared" si="1"/>
        <v>3.7237211279747806E-15</v>
      </c>
      <c r="O52" s="21">
        <f t="shared" si="2"/>
        <v>4.7595063415928799E-14</v>
      </c>
      <c r="P52" s="21">
        <f t="shared" si="3"/>
        <v>1.6150328404281E-14</v>
      </c>
      <c r="Q52" s="21">
        <f t="shared" si="4"/>
        <v>-2.8046312671407199E-14</v>
      </c>
      <c r="R52" s="21">
        <f t="shared" si="5"/>
        <v>-2.6752223887399701E-14</v>
      </c>
      <c r="S52" s="21">
        <f t="shared" si="6"/>
        <v>-2.1081191316907799E-17</v>
      </c>
    </row>
    <row r="53" spans="1:19" ht="15">
      <c r="A53" s="22">
        <v>31137</v>
      </c>
      <c r="B53" s="22"/>
      <c r="C53">
        <v>-7.4020936442147703E-2</v>
      </c>
      <c r="D53" s="16">
        <v>3.77231273340171E-14</v>
      </c>
      <c r="E53" s="16">
        <v>4.6995755933457799E-14</v>
      </c>
      <c r="F53" s="16">
        <v>1.62288548063337E-14</v>
      </c>
      <c r="G53" s="16">
        <v>-2.8001859916080501E-14</v>
      </c>
      <c r="H53" s="16">
        <v>-2.6656561082638999E-14</v>
      </c>
      <c r="I53" s="16">
        <v>1.72181098399794E-17</v>
      </c>
      <c r="J53" s="22"/>
      <c r="K53" s="22"/>
      <c r="L53" s="22"/>
      <c r="M53" s="21">
        <f t="shared" si="0"/>
        <v>-7.4020936442147703E-2</v>
      </c>
      <c r="N53" s="21">
        <f t="shared" si="1"/>
        <v>3.7723127334017097E-15</v>
      </c>
      <c r="O53" s="21">
        <f t="shared" si="2"/>
        <v>4.6995755933457799E-14</v>
      </c>
      <c r="P53" s="21">
        <f t="shared" si="3"/>
        <v>1.62288548063337E-14</v>
      </c>
      <c r="Q53" s="21">
        <f t="shared" si="4"/>
        <v>-2.8001859916080501E-14</v>
      </c>
      <c r="R53" s="21">
        <f t="shared" si="5"/>
        <v>-2.6656561082638999E-14</v>
      </c>
      <c r="S53" s="21">
        <f t="shared" si="6"/>
        <v>1.72181098399794E-17</v>
      </c>
    </row>
    <row r="54" spans="1:19" ht="15">
      <c r="A54" s="22">
        <v>31228</v>
      </c>
      <c r="B54" s="22"/>
      <c r="C54">
        <v>6.3701459593364096E-2</v>
      </c>
      <c r="D54" s="16">
        <v>3.7113703140329597E-14</v>
      </c>
      <c r="E54" s="16">
        <v>4.7107579230236497E-14</v>
      </c>
      <c r="F54" s="16">
        <v>1.65751429175243E-14</v>
      </c>
      <c r="G54" s="16">
        <v>-2.78557256933192E-14</v>
      </c>
      <c r="H54" s="16">
        <v>-2.6576433911037701E-14</v>
      </c>
      <c r="I54" s="16">
        <v>3.5727461176899598E-17</v>
      </c>
      <c r="J54" s="22"/>
      <c r="K54" s="22"/>
      <c r="L54" s="22"/>
      <c r="M54" s="21">
        <f t="shared" si="0"/>
        <v>6.3701459593364096E-2</v>
      </c>
      <c r="N54" s="21">
        <f t="shared" si="1"/>
        <v>3.71137031403296E-15</v>
      </c>
      <c r="O54" s="21">
        <f t="shared" si="2"/>
        <v>4.7107579230236497E-14</v>
      </c>
      <c r="P54" s="21">
        <f t="shared" si="3"/>
        <v>1.65751429175243E-14</v>
      </c>
      <c r="Q54" s="21">
        <f t="shared" si="4"/>
        <v>-2.78557256933192E-14</v>
      </c>
      <c r="R54" s="21">
        <f t="shared" si="5"/>
        <v>-2.6576433911037701E-14</v>
      </c>
      <c r="S54" s="21">
        <f t="shared" si="6"/>
        <v>3.5727461176899598E-17</v>
      </c>
    </row>
    <row r="55" spans="1:19" ht="15">
      <c r="A55" s="22">
        <v>31320</v>
      </c>
      <c r="B55" s="22"/>
      <c r="C55">
        <v>-0.110294140802515</v>
      </c>
      <c r="D55" s="16">
        <v>3.73625185906918E-14</v>
      </c>
      <c r="E55" s="16">
        <v>4.7560886004281501E-14</v>
      </c>
      <c r="F55" s="16">
        <v>1.66278660534714E-14</v>
      </c>
      <c r="G55" s="16">
        <v>-2.7691910291266799E-14</v>
      </c>
      <c r="H55" s="16">
        <v>-2.65963161657189E-14</v>
      </c>
      <c r="I55" s="16">
        <v>5.43231704205538E-17</v>
      </c>
      <c r="J55" s="22"/>
      <c r="K55" s="22"/>
      <c r="L55" s="22"/>
      <c r="M55" s="21">
        <f t="shared" si="0"/>
        <v>-0.110294140802515</v>
      </c>
      <c r="N55" s="21">
        <f t="shared" si="1"/>
        <v>3.73625185906918E-15</v>
      </c>
      <c r="O55" s="21">
        <f t="shared" si="2"/>
        <v>4.7560886004281501E-14</v>
      </c>
      <c r="P55" s="21">
        <f t="shared" si="3"/>
        <v>1.66278660534714E-14</v>
      </c>
      <c r="Q55" s="21">
        <f t="shared" si="4"/>
        <v>-2.7691910291266799E-14</v>
      </c>
      <c r="R55" s="21">
        <f t="shared" si="5"/>
        <v>-2.65963161657189E-14</v>
      </c>
      <c r="S55" s="21">
        <f t="shared" si="6"/>
        <v>5.43231704205538E-17</v>
      </c>
    </row>
    <row r="56" spans="1:19" ht="15">
      <c r="A56" s="22">
        <v>31412</v>
      </c>
      <c r="B56" s="22"/>
      <c r="C56">
        <v>-0.13864100697604201</v>
      </c>
      <c r="D56" s="16">
        <v>3.7923491846508002E-14</v>
      </c>
      <c r="E56" s="16">
        <v>4.7656425557207901E-14</v>
      </c>
      <c r="F56" s="16">
        <v>1.6861417010360401E-14</v>
      </c>
      <c r="G56" s="16">
        <v>-2.7659041034965201E-14</v>
      </c>
      <c r="H56" s="16">
        <v>-2.6597928757104999E-14</v>
      </c>
      <c r="I56" s="16">
        <v>1.13299312518855E-16</v>
      </c>
      <c r="J56" s="22"/>
      <c r="K56" s="22"/>
      <c r="L56" s="22"/>
      <c r="M56" s="21">
        <f t="shared" si="0"/>
        <v>-0.13864100697604201</v>
      </c>
      <c r="N56" s="21">
        <f t="shared" si="1"/>
        <v>3.7923491846508E-15</v>
      </c>
      <c r="O56" s="21">
        <f t="shared" si="2"/>
        <v>4.7656425557207901E-14</v>
      </c>
      <c r="P56" s="21">
        <f t="shared" si="3"/>
        <v>1.6861417010360401E-14</v>
      </c>
      <c r="Q56" s="21">
        <f t="shared" si="4"/>
        <v>-2.7659041034965201E-14</v>
      </c>
      <c r="R56" s="21">
        <f t="shared" si="5"/>
        <v>-2.6597928757104999E-14</v>
      </c>
      <c r="S56" s="21">
        <f t="shared" si="6"/>
        <v>1.13299312518855E-16</v>
      </c>
    </row>
    <row r="57" spans="1:19" ht="15">
      <c r="A57" s="22">
        <v>31502</v>
      </c>
      <c r="B57" s="22"/>
      <c r="C57">
        <v>0.11186689161856</v>
      </c>
      <c r="D57" s="16">
        <v>3.7763974794992102E-14</v>
      </c>
      <c r="E57" s="16">
        <v>4.7614986282661197E-14</v>
      </c>
      <c r="F57" s="16">
        <v>1.6769364979464299E-14</v>
      </c>
      <c r="G57" s="16">
        <v>-2.7996836153202198E-14</v>
      </c>
      <c r="H57" s="16">
        <v>-2.6754975990393801E-14</v>
      </c>
      <c r="I57" s="16">
        <v>2.21651087975571E-17</v>
      </c>
      <c r="J57" s="22"/>
      <c r="K57" s="22"/>
      <c r="L57" s="22"/>
      <c r="M57" s="21">
        <f t="shared" si="0"/>
        <v>0.11186689161856</v>
      </c>
      <c r="N57" s="21">
        <f t="shared" si="1"/>
        <v>3.7763974794992098E-15</v>
      </c>
      <c r="O57" s="21">
        <f t="shared" si="2"/>
        <v>4.7614986282661197E-14</v>
      </c>
      <c r="P57" s="21">
        <f t="shared" si="3"/>
        <v>1.6769364979464299E-14</v>
      </c>
      <c r="Q57" s="21">
        <f t="shared" si="4"/>
        <v>-2.7996836153202198E-14</v>
      </c>
      <c r="R57" s="21">
        <f t="shared" si="5"/>
        <v>-2.6754975990393801E-14</v>
      </c>
      <c r="S57" s="21">
        <f t="shared" si="6"/>
        <v>2.21651087975571E-17</v>
      </c>
    </row>
    <row r="58" spans="1:19" ht="15">
      <c r="A58" s="22">
        <v>31593</v>
      </c>
      <c r="B58" s="22"/>
      <c r="C58">
        <v>-0.191624504843558</v>
      </c>
      <c r="D58" s="16">
        <v>3.8032705440408203E-14</v>
      </c>
      <c r="E58" s="16">
        <v>4.7797474100049502E-14</v>
      </c>
      <c r="F58" s="16">
        <v>1.68101935315543E-14</v>
      </c>
      <c r="G58" s="16">
        <v>-2.7849623661222802E-14</v>
      </c>
      <c r="H58" s="16">
        <v>-2.6696489644906901E-14</v>
      </c>
      <c r="I58" s="16">
        <v>9.2756627392186004E-17</v>
      </c>
      <c r="J58" s="22"/>
      <c r="K58" s="22"/>
      <c r="L58" s="22"/>
      <c r="M58" s="21">
        <f t="shared" si="0"/>
        <v>-0.191624504843558</v>
      </c>
      <c r="N58" s="21">
        <f t="shared" si="1"/>
        <v>3.80327054404082E-15</v>
      </c>
      <c r="O58" s="21">
        <f t="shared" si="2"/>
        <v>4.7797474100049502E-14</v>
      </c>
      <c r="P58" s="21">
        <f t="shared" si="3"/>
        <v>1.68101935315543E-14</v>
      </c>
      <c r="Q58" s="21">
        <f t="shared" si="4"/>
        <v>-2.7849623661222802E-14</v>
      </c>
      <c r="R58" s="21">
        <f t="shared" si="5"/>
        <v>-2.6696489644906901E-14</v>
      </c>
      <c r="S58" s="21">
        <f t="shared" si="6"/>
        <v>9.2756627392186004E-17</v>
      </c>
    </row>
    <row r="59" spans="1:19" ht="15">
      <c r="A59" s="22">
        <v>31685</v>
      </c>
      <c r="B59" s="22"/>
      <c r="C59">
        <v>-3.1246192198793399E-3</v>
      </c>
      <c r="D59" s="16">
        <v>3.8068449126878902E-14</v>
      </c>
      <c r="E59" s="16">
        <v>4.7678523445416299E-14</v>
      </c>
      <c r="F59" s="16">
        <v>1.67922602134014E-14</v>
      </c>
      <c r="G59" s="16">
        <v>-2.80339125235596E-14</v>
      </c>
      <c r="H59" s="16">
        <v>-2.6858797487588401E-14</v>
      </c>
      <c r="I59" s="16">
        <v>5.2965103906022501E-17</v>
      </c>
      <c r="J59" s="22"/>
      <c r="K59" s="22"/>
      <c r="L59" s="22"/>
      <c r="M59" s="21">
        <f t="shared" si="0"/>
        <v>-3.1246192198793399E-3</v>
      </c>
      <c r="N59" s="21">
        <f t="shared" si="1"/>
        <v>3.8068449126878905E-15</v>
      </c>
      <c r="O59" s="21">
        <f t="shared" si="2"/>
        <v>4.7678523445416299E-14</v>
      </c>
      <c r="P59" s="21">
        <f t="shared" si="3"/>
        <v>1.67922602134014E-14</v>
      </c>
      <c r="Q59" s="21">
        <f t="shared" si="4"/>
        <v>-2.80339125235596E-14</v>
      </c>
      <c r="R59" s="21">
        <f t="shared" si="5"/>
        <v>-2.6858797487588401E-14</v>
      </c>
      <c r="S59" s="21">
        <f t="shared" si="6"/>
        <v>5.2965103906022501E-17</v>
      </c>
    </row>
    <row r="60" spans="1:19" ht="15">
      <c r="A60" s="22">
        <v>31777</v>
      </c>
      <c r="B60" s="22"/>
      <c r="C60">
        <v>-1.3784437378029001E-2</v>
      </c>
      <c r="D60" s="16">
        <v>3.78505039714057E-14</v>
      </c>
      <c r="E60" s="16">
        <v>4.76443986886829E-14</v>
      </c>
      <c r="F60" s="16">
        <v>1.65806842769657E-14</v>
      </c>
      <c r="G60" s="16">
        <v>-2.8286802849810501E-14</v>
      </c>
      <c r="H60" s="16">
        <v>-2.69429223820697E-14</v>
      </c>
      <c r="I60" s="16">
        <v>-6.4894231922341498E-17</v>
      </c>
      <c r="J60" s="22"/>
      <c r="K60" s="22"/>
      <c r="L60" s="22"/>
      <c r="M60" s="21">
        <f t="shared" si="0"/>
        <v>-1.3784437378029001E-2</v>
      </c>
      <c r="N60" s="21">
        <f t="shared" si="1"/>
        <v>3.7850503971405703E-15</v>
      </c>
      <c r="O60" s="21">
        <f t="shared" si="2"/>
        <v>4.76443986886829E-14</v>
      </c>
      <c r="P60" s="21">
        <f t="shared" si="3"/>
        <v>1.65806842769657E-14</v>
      </c>
      <c r="Q60" s="21">
        <f t="shared" si="4"/>
        <v>-2.8286802849810501E-14</v>
      </c>
      <c r="R60" s="21">
        <f t="shared" si="5"/>
        <v>-2.69429223820697E-14</v>
      </c>
      <c r="S60" s="21">
        <f t="shared" si="6"/>
        <v>-6.4894231922341498E-17</v>
      </c>
    </row>
    <row r="61" spans="1:19" ht="15">
      <c r="A61" s="22">
        <v>31867</v>
      </c>
      <c r="B61" s="22"/>
      <c r="C61">
        <v>5.7560842308587899E-2</v>
      </c>
      <c r="D61" s="16">
        <v>3.75662933891898E-14</v>
      </c>
      <c r="E61" s="16">
        <v>4.73688851172064E-14</v>
      </c>
      <c r="F61" s="16">
        <v>1.6003032808690601E-14</v>
      </c>
      <c r="G61" s="16">
        <v>-2.84352248823109E-14</v>
      </c>
      <c r="H61" s="16">
        <v>-2.7013165739841301E-14</v>
      </c>
      <c r="I61" s="16">
        <v>-1.40248748699123E-16</v>
      </c>
      <c r="J61" s="22"/>
      <c r="K61" s="22"/>
      <c r="L61" s="22"/>
      <c r="M61" s="21">
        <f t="shared" si="0"/>
        <v>5.7560842308587899E-2</v>
      </c>
      <c r="N61" s="21">
        <f t="shared" si="1"/>
        <v>3.7566293389189803E-15</v>
      </c>
      <c r="O61" s="21">
        <f t="shared" si="2"/>
        <v>4.73688851172064E-14</v>
      </c>
      <c r="P61" s="21">
        <f t="shared" si="3"/>
        <v>1.6003032808690601E-14</v>
      </c>
      <c r="Q61" s="21">
        <f t="shared" si="4"/>
        <v>-2.84352248823109E-14</v>
      </c>
      <c r="R61" s="21">
        <f t="shared" si="5"/>
        <v>-2.7013165739841301E-14</v>
      </c>
      <c r="S61" s="21">
        <f t="shared" si="6"/>
        <v>-1.40248748699123E-16</v>
      </c>
    </row>
    <row r="62" spans="1:19" ht="15">
      <c r="A62" s="22">
        <v>31958</v>
      </c>
      <c r="B62" s="22"/>
      <c r="C62">
        <v>-4.4111268992051103E-2</v>
      </c>
      <c r="D62" s="16">
        <v>3.73981572587221E-14</v>
      </c>
      <c r="E62" s="16">
        <v>4.7124697158015799E-14</v>
      </c>
      <c r="F62" s="16">
        <v>1.5873777356268099E-14</v>
      </c>
      <c r="G62" s="16">
        <v>-2.8113335795418701E-14</v>
      </c>
      <c r="H62" s="16">
        <v>-2.6758746158658999E-14</v>
      </c>
      <c r="I62" s="16">
        <v>-1.4659595535452099E-16</v>
      </c>
      <c r="J62" s="22"/>
      <c r="K62" s="22"/>
      <c r="L62" s="22"/>
      <c r="M62" s="21">
        <f t="shared" si="0"/>
        <v>-4.4111268992051103E-2</v>
      </c>
      <c r="N62" s="21">
        <f t="shared" si="1"/>
        <v>3.7398157258722097E-15</v>
      </c>
      <c r="O62" s="21">
        <f t="shared" si="2"/>
        <v>4.7124697158015799E-14</v>
      </c>
      <c r="P62" s="21">
        <f t="shared" si="3"/>
        <v>1.5873777356268099E-14</v>
      </c>
      <c r="Q62" s="21">
        <f t="shared" si="4"/>
        <v>-2.8113335795418701E-14</v>
      </c>
      <c r="R62" s="21">
        <f t="shared" si="5"/>
        <v>-2.6758746158658999E-14</v>
      </c>
      <c r="S62" s="21">
        <f t="shared" si="6"/>
        <v>-1.4659595535452099E-16</v>
      </c>
    </row>
    <row r="63" spans="1:19" ht="15">
      <c r="A63" s="22">
        <v>32050</v>
      </c>
      <c r="B63" s="22"/>
      <c r="C63">
        <v>1.5849741136416601E-2</v>
      </c>
      <c r="D63" s="16">
        <v>3.7326074902461997E-14</v>
      </c>
      <c r="E63" s="16">
        <v>4.7277305608105401E-14</v>
      </c>
      <c r="F63" s="16">
        <v>1.5875496307610101E-14</v>
      </c>
      <c r="G63" s="16">
        <v>-2.74839005119768E-14</v>
      </c>
      <c r="H63" s="16">
        <v>-2.6555850998090201E-14</v>
      </c>
      <c r="I63" s="16">
        <v>-2.8953970399268297E-17</v>
      </c>
      <c r="J63" s="22"/>
      <c r="K63" s="22"/>
      <c r="L63" s="22"/>
      <c r="M63" s="21">
        <f t="shared" si="0"/>
        <v>1.5849741136416601E-2</v>
      </c>
      <c r="N63" s="21">
        <f t="shared" si="1"/>
        <v>3.7326074902461997E-15</v>
      </c>
      <c r="O63" s="21">
        <f t="shared" si="2"/>
        <v>4.7277305608105401E-14</v>
      </c>
      <c r="P63" s="21">
        <f t="shared" si="3"/>
        <v>1.5875496307610101E-14</v>
      </c>
      <c r="Q63" s="21">
        <f t="shared" si="4"/>
        <v>-2.74839005119768E-14</v>
      </c>
      <c r="R63" s="21">
        <f t="shared" si="5"/>
        <v>-2.6555850998090201E-14</v>
      </c>
      <c r="S63" s="21">
        <f t="shared" si="6"/>
        <v>-2.8953970399268297E-17</v>
      </c>
    </row>
    <row r="64" spans="1:19" ht="15">
      <c r="A64" s="22">
        <v>32142</v>
      </c>
      <c r="B64" s="22"/>
      <c r="C64">
        <v>5.8616195075899599E-3</v>
      </c>
      <c r="D64" s="16">
        <v>3.7715599982776402E-14</v>
      </c>
      <c r="E64" s="16">
        <v>4.7475478033302202E-14</v>
      </c>
      <c r="F64" s="16">
        <v>1.6553579689343999E-14</v>
      </c>
      <c r="G64" s="16">
        <v>-2.7024664873399602E-14</v>
      </c>
      <c r="H64" s="16">
        <v>-2.6320596918914699E-14</v>
      </c>
      <c r="I64" s="16">
        <v>5.99136439165024E-17</v>
      </c>
      <c r="J64" s="22"/>
      <c r="K64" s="22"/>
      <c r="L64" s="22"/>
      <c r="M64" s="21">
        <f t="shared" si="0"/>
        <v>5.8616195075899599E-3</v>
      </c>
      <c r="N64" s="21">
        <f t="shared" si="1"/>
        <v>3.7715599982776398E-15</v>
      </c>
      <c r="O64" s="21">
        <f t="shared" si="2"/>
        <v>4.7475478033302202E-14</v>
      </c>
      <c r="P64" s="21">
        <f t="shared" si="3"/>
        <v>1.6553579689343999E-14</v>
      </c>
      <c r="Q64" s="21">
        <f t="shared" si="4"/>
        <v>-2.7024664873399602E-14</v>
      </c>
      <c r="R64" s="21">
        <f t="shared" si="5"/>
        <v>-2.6320596918914699E-14</v>
      </c>
      <c r="S64" s="21">
        <f t="shared" si="6"/>
        <v>5.99136439165024E-17</v>
      </c>
    </row>
    <row r="65" spans="1:19" ht="15">
      <c r="A65" s="22">
        <v>32233</v>
      </c>
      <c r="B65" s="22"/>
      <c r="C65">
        <v>-0.12532667831074701</v>
      </c>
      <c r="D65" s="16">
        <v>3.7929645463227097E-14</v>
      </c>
      <c r="E65" s="16">
        <v>4.81290816133214E-14</v>
      </c>
      <c r="F65" s="16">
        <v>1.7113069322082001E-14</v>
      </c>
      <c r="G65" s="16">
        <v>-2.6824079682494E-14</v>
      </c>
      <c r="H65" s="16">
        <v>-2.6303995842113499E-14</v>
      </c>
      <c r="I65" s="16">
        <v>7.3287230418390497E-17</v>
      </c>
      <c r="J65" s="22"/>
      <c r="K65" s="22"/>
      <c r="L65" s="22"/>
      <c r="M65" s="21">
        <f t="shared" si="0"/>
        <v>-0.12532667831074701</v>
      </c>
      <c r="N65" s="21">
        <f t="shared" si="1"/>
        <v>3.7929645463227099E-15</v>
      </c>
      <c r="O65" s="21">
        <f t="shared" si="2"/>
        <v>4.81290816133214E-14</v>
      </c>
      <c r="P65" s="21">
        <f t="shared" si="3"/>
        <v>1.7113069322082001E-14</v>
      </c>
      <c r="Q65" s="21">
        <f t="shared" si="4"/>
        <v>-2.6824079682494E-14</v>
      </c>
      <c r="R65" s="21">
        <f t="shared" si="5"/>
        <v>-2.6303995842113499E-14</v>
      </c>
      <c r="S65" s="21">
        <f t="shared" si="6"/>
        <v>7.3287230418390497E-17</v>
      </c>
    </row>
    <row r="66" spans="1:19" ht="15">
      <c r="A66" s="22">
        <v>32324</v>
      </c>
      <c r="B66" s="22"/>
      <c r="C66">
        <v>-5.9227531522564103E-2</v>
      </c>
      <c r="D66" s="16">
        <v>3.8524903130171298E-14</v>
      </c>
      <c r="E66" s="16">
        <v>4.8632557146850197E-14</v>
      </c>
      <c r="F66" s="16">
        <v>1.7249913056549799E-14</v>
      </c>
      <c r="G66" s="16">
        <v>-2.69086435406154E-14</v>
      </c>
      <c r="H66" s="16">
        <v>-2.6351702584523599E-14</v>
      </c>
      <c r="I66" s="16">
        <v>-8.1399204646658794E-18</v>
      </c>
      <c r="J66" s="22"/>
      <c r="K66" s="22"/>
      <c r="L66" s="22"/>
      <c r="M66" s="21">
        <f t="shared" ref="M66:M129" si="7">C66</f>
        <v>-5.9227531522564103E-2</v>
      </c>
      <c r="N66" s="21">
        <f t="shared" ref="N66:N129" si="8">D66/10</f>
        <v>3.8524903130171298E-15</v>
      </c>
      <c r="O66" s="21">
        <f t="shared" ref="O66:O129" si="9">E66</f>
        <v>4.8632557146850197E-14</v>
      </c>
      <c r="P66" s="21">
        <f t="shared" ref="P66:P129" si="10">F66</f>
        <v>1.7249913056549799E-14</v>
      </c>
      <c r="Q66" s="21">
        <f t="shared" ref="Q66:Q129" si="11">G66</f>
        <v>-2.69086435406154E-14</v>
      </c>
      <c r="R66" s="21">
        <f t="shared" ref="R66:R129" si="12">H66</f>
        <v>-2.6351702584523599E-14</v>
      </c>
      <c r="S66" s="21">
        <f t="shared" ref="S66:S129" si="13">I66</f>
        <v>-8.1399204646658794E-18</v>
      </c>
    </row>
    <row r="67" spans="1:19" ht="15">
      <c r="A67" s="22">
        <v>32416</v>
      </c>
      <c r="B67" s="22"/>
      <c r="C67">
        <v>7.5991893592654305E-2</v>
      </c>
      <c r="D67" s="16">
        <v>3.9051363844278001E-14</v>
      </c>
      <c r="E67" s="16">
        <v>4.8807080707054999E-14</v>
      </c>
      <c r="F67" s="16">
        <v>1.7067860478747598E-14</v>
      </c>
      <c r="G67" s="16">
        <v>-2.6922690779692501E-14</v>
      </c>
      <c r="H67" s="16">
        <v>-2.64153237455712E-14</v>
      </c>
      <c r="I67" s="16">
        <v>-2.27814687965238E-17</v>
      </c>
      <c r="J67" s="22"/>
      <c r="K67" s="22"/>
      <c r="L67" s="22"/>
      <c r="M67" s="21">
        <f t="shared" si="7"/>
        <v>7.5991893592654305E-2</v>
      </c>
      <c r="N67" s="21">
        <f t="shared" si="8"/>
        <v>3.9051363844277998E-15</v>
      </c>
      <c r="O67" s="21">
        <f t="shared" si="9"/>
        <v>4.8807080707054999E-14</v>
      </c>
      <c r="P67" s="21">
        <f t="shared" si="10"/>
        <v>1.7067860478747598E-14</v>
      </c>
      <c r="Q67" s="21">
        <f t="shared" si="11"/>
        <v>-2.6922690779692501E-14</v>
      </c>
      <c r="R67" s="21">
        <f t="shared" si="12"/>
        <v>-2.64153237455712E-14</v>
      </c>
      <c r="S67" s="21">
        <f t="shared" si="13"/>
        <v>-2.27814687965238E-17</v>
      </c>
    </row>
    <row r="68" spans="1:19" ht="15">
      <c r="A68" s="22">
        <v>32508</v>
      </c>
      <c r="B68" s="22"/>
      <c r="C68">
        <v>0.14325436681548301</v>
      </c>
      <c r="D68" s="16">
        <v>3.9315597822343501E-14</v>
      </c>
      <c r="E68" s="16">
        <v>4.8702968292504397E-14</v>
      </c>
      <c r="F68" s="16">
        <v>1.7061068881907799E-14</v>
      </c>
      <c r="G68" s="16">
        <v>-2.6862119881570501E-14</v>
      </c>
      <c r="H68" s="16">
        <v>-2.6372703051174399E-14</v>
      </c>
      <c r="I68" s="16">
        <v>4.9443971255412198E-17</v>
      </c>
      <c r="J68" s="22"/>
      <c r="K68" s="22"/>
      <c r="L68" s="22"/>
      <c r="M68" s="21">
        <f t="shared" si="7"/>
        <v>0.14325436681548301</v>
      </c>
      <c r="N68" s="21">
        <f t="shared" si="8"/>
        <v>3.9315597822343503E-15</v>
      </c>
      <c r="O68" s="21">
        <f t="shared" si="9"/>
        <v>4.8702968292504397E-14</v>
      </c>
      <c r="P68" s="21">
        <f t="shared" si="10"/>
        <v>1.7061068881907799E-14</v>
      </c>
      <c r="Q68" s="21">
        <f t="shared" si="11"/>
        <v>-2.6862119881570501E-14</v>
      </c>
      <c r="R68" s="21">
        <f t="shared" si="12"/>
        <v>-2.6372703051174399E-14</v>
      </c>
      <c r="S68" s="21">
        <f t="shared" si="13"/>
        <v>4.9443971255412198E-17</v>
      </c>
    </row>
    <row r="69" spans="1:19" ht="15">
      <c r="A69" s="22">
        <v>32598</v>
      </c>
      <c r="B69" s="22"/>
      <c r="C69">
        <v>0.26868118119072898</v>
      </c>
      <c r="D69" s="16">
        <v>3.9108208937016699E-14</v>
      </c>
      <c r="E69" s="16">
        <v>4.8637480202943102E-14</v>
      </c>
      <c r="F69" s="16">
        <v>1.7070768824843799E-14</v>
      </c>
      <c r="G69" s="16">
        <v>-2.6935036701595099E-14</v>
      </c>
      <c r="H69" s="16">
        <v>-2.6378225924876301E-14</v>
      </c>
      <c r="I69" s="16">
        <v>-5.45697710694154E-17</v>
      </c>
      <c r="J69" s="22"/>
      <c r="K69" s="22"/>
      <c r="L69" s="22"/>
      <c r="M69" s="21">
        <f t="shared" si="7"/>
        <v>0.26868118119072898</v>
      </c>
      <c r="N69" s="21">
        <f t="shared" si="8"/>
        <v>3.9108208937016696E-15</v>
      </c>
      <c r="O69" s="21">
        <f t="shared" si="9"/>
        <v>4.8637480202943102E-14</v>
      </c>
      <c r="P69" s="21">
        <f t="shared" si="10"/>
        <v>1.7070768824843799E-14</v>
      </c>
      <c r="Q69" s="21">
        <f t="shared" si="11"/>
        <v>-2.6935036701595099E-14</v>
      </c>
      <c r="R69" s="21">
        <f t="shared" si="12"/>
        <v>-2.6378225924876301E-14</v>
      </c>
      <c r="S69" s="21">
        <f t="shared" si="13"/>
        <v>-5.45697710694154E-17</v>
      </c>
    </row>
    <row r="70" spans="1:19" ht="15">
      <c r="A70" s="22">
        <v>32689</v>
      </c>
      <c r="B70" s="22"/>
      <c r="C70">
        <v>5.8227892206863897E-2</v>
      </c>
      <c r="D70" s="16">
        <v>3.92711475030306E-14</v>
      </c>
      <c r="E70" s="16">
        <v>4.8855652497496398E-14</v>
      </c>
      <c r="F70" s="16">
        <v>1.68940000836847E-14</v>
      </c>
      <c r="G70" s="16">
        <v>-2.66667004974189E-14</v>
      </c>
      <c r="H70" s="16">
        <v>-2.6339535699316E-14</v>
      </c>
      <c r="I70" s="16">
        <v>2.84092777344146E-17</v>
      </c>
      <c r="J70" s="22"/>
      <c r="K70" s="22"/>
      <c r="L70" s="22"/>
      <c r="M70" s="21">
        <f t="shared" si="7"/>
        <v>5.8227892206863897E-2</v>
      </c>
      <c r="N70" s="21">
        <f t="shared" si="8"/>
        <v>3.9271147503030598E-15</v>
      </c>
      <c r="O70" s="21">
        <f t="shared" si="9"/>
        <v>4.8855652497496398E-14</v>
      </c>
      <c r="P70" s="21">
        <f t="shared" si="10"/>
        <v>1.68940000836847E-14</v>
      </c>
      <c r="Q70" s="21">
        <f t="shared" si="11"/>
        <v>-2.66667004974189E-14</v>
      </c>
      <c r="R70" s="21">
        <f t="shared" si="12"/>
        <v>-2.6339535699316E-14</v>
      </c>
      <c r="S70" s="21">
        <f t="shared" si="13"/>
        <v>2.84092777344146E-17</v>
      </c>
    </row>
    <row r="71" spans="1:19" ht="15">
      <c r="A71" s="22">
        <v>32781</v>
      </c>
      <c r="B71" s="22"/>
      <c r="C71">
        <v>0.15360617068816601</v>
      </c>
      <c r="D71" s="16">
        <v>3.9354732413696201E-14</v>
      </c>
      <c r="E71" s="16">
        <v>4.8532880233186301E-14</v>
      </c>
      <c r="F71" s="16">
        <v>1.71500363947452E-14</v>
      </c>
      <c r="G71" s="16">
        <v>-2.6789570680446798E-14</v>
      </c>
      <c r="H71" s="16">
        <v>-2.6344889953506701E-14</v>
      </c>
      <c r="I71" s="16">
        <v>-1.9777974368479001E-17</v>
      </c>
      <c r="J71" s="22"/>
      <c r="K71" s="22"/>
      <c r="L71" s="22"/>
      <c r="M71" s="21">
        <f t="shared" si="7"/>
        <v>0.15360617068816601</v>
      </c>
      <c r="N71" s="21">
        <f t="shared" si="8"/>
        <v>3.9354732413696197E-15</v>
      </c>
      <c r="O71" s="21">
        <f t="shared" si="9"/>
        <v>4.8532880233186301E-14</v>
      </c>
      <c r="P71" s="21">
        <f t="shared" si="10"/>
        <v>1.71500363947452E-14</v>
      </c>
      <c r="Q71" s="21">
        <f t="shared" si="11"/>
        <v>-2.6789570680446798E-14</v>
      </c>
      <c r="R71" s="21">
        <f t="shared" si="12"/>
        <v>-2.6344889953506701E-14</v>
      </c>
      <c r="S71" s="21">
        <f t="shared" si="13"/>
        <v>-1.9777974368479001E-17</v>
      </c>
    </row>
    <row r="72" spans="1:19" ht="15">
      <c r="A72" s="22">
        <v>32873</v>
      </c>
      <c r="B72" s="22"/>
      <c r="C72">
        <v>0.37242666200542801</v>
      </c>
      <c r="D72" s="16">
        <v>3.8946907378330902E-14</v>
      </c>
      <c r="E72" s="16">
        <v>4.87871409771043E-14</v>
      </c>
      <c r="F72" s="16">
        <v>1.7049637513894099E-14</v>
      </c>
      <c r="G72" s="16">
        <v>-2.67568109674882E-14</v>
      </c>
      <c r="H72" s="16">
        <v>-2.63162333895825E-14</v>
      </c>
      <c r="I72" s="16">
        <v>-2.0284151716548599E-17</v>
      </c>
      <c r="J72" s="22"/>
      <c r="K72" s="22"/>
      <c r="L72" s="22"/>
      <c r="M72" s="21">
        <f t="shared" si="7"/>
        <v>0.37242666200542801</v>
      </c>
      <c r="N72" s="21">
        <f t="shared" si="8"/>
        <v>3.8946907378330899E-15</v>
      </c>
      <c r="O72" s="21">
        <f t="shared" si="9"/>
        <v>4.87871409771043E-14</v>
      </c>
      <c r="P72" s="21">
        <f t="shared" si="10"/>
        <v>1.7049637513894099E-14</v>
      </c>
      <c r="Q72" s="21">
        <f t="shared" si="11"/>
        <v>-2.67568109674882E-14</v>
      </c>
      <c r="R72" s="21">
        <f t="shared" si="12"/>
        <v>-2.63162333895825E-14</v>
      </c>
      <c r="S72" s="21">
        <f t="shared" si="13"/>
        <v>-2.0284151716548599E-17</v>
      </c>
    </row>
    <row r="73" spans="1:19" ht="15">
      <c r="A73" s="22">
        <v>32963</v>
      </c>
      <c r="B73" s="22"/>
      <c r="C73">
        <v>0.25064749769878802</v>
      </c>
      <c r="D73" s="16">
        <v>3.9324822240641899E-14</v>
      </c>
      <c r="E73" s="16">
        <v>4.8849238723062301E-14</v>
      </c>
      <c r="F73" s="16">
        <v>1.69365699003494E-14</v>
      </c>
      <c r="G73" s="16">
        <v>-2.6542987653858801E-14</v>
      </c>
      <c r="H73" s="16">
        <v>-2.6234857902511801E-14</v>
      </c>
      <c r="I73" s="16">
        <v>-7.0009257647422407E-18</v>
      </c>
      <c r="J73" s="22"/>
      <c r="K73" s="22"/>
      <c r="L73" s="22"/>
      <c r="M73" s="21">
        <f t="shared" si="7"/>
        <v>0.25064749769878802</v>
      </c>
      <c r="N73" s="21">
        <f t="shared" si="8"/>
        <v>3.93248222406419E-15</v>
      </c>
      <c r="O73" s="21">
        <f t="shared" si="9"/>
        <v>4.8849238723062301E-14</v>
      </c>
      <c r="P73" s="21">
        <f t="shared" si="10"/>
        <v>1.69365699003494E-14</v>
      </c>
      <c r="Q73" s="21">
        <f t="shared" si="11"/>
        <v>-2.6542987653858801E-14</v>
      </c>
      <c r="R73" s="21">
        <f t="shared" si="12"/>
        <v>-2.6234857902511801E-14</v>
      </c>
      <c r="S73" s="21">
        <f t="shared" si="13"/>
        <v>-7.0009257647422407E-18</v>
      </c>
    </row>
    <row r="74" spans="1:19" ht="15">
      <c r="A74" s="22">
        <v>33054</v>
      </c>
      <c r="B74" s="22"/>
      <c r="C74">
        <v>4.5214684358470598E-2</v>
      </c>
      <c r="D74" s="16">
        <v>3.9656511627966301E-14</v>
      </c>
      <c r="E74" s="16">
        <v>4.8913855698751397E-14</v>
      </c>
      <c r="F74" s="16">
        <v>1.7031671069351299E-14</v>
      </c>
      <c r="G74" s="16">
        <v>-2.6224961560039298E-14</v>
      </c>
      <c r="H74" s="16">
        <v>-2.61441834751719E-14</v>
      </c>
      <c r="I74" s="16">
        <v>7.7647939349255306E-17</v>
      </c>
      <c r="J74" s="22"/>
      <c r="K74" s="22"/>
      <c r="L74" s="22"/>
      <c r="M74" s="21">
        <f t="shared" si="7"/>
        <v>4.5214684358470598E-2</v>
      </c>
      <c r="N74" s="21">
        <f t="shared" si="8"/>
        <v>3.9656511627966301E-15</v>
      </c>
      <c r="O74" s="21">
        <f t="shared" si="9"/>
        <v>4.8913855698751397E-14</v>
      </c>
      <c r="P74" s="21">
        <f t="shared" si="10"/>
        <v>1.7031671069351299E-14</v>
      </c>
      <c r="Q74" s="21">
        <f t="shared" si="11"/>
        <v>-2.6224961560039298E-14</v>
      </c>
      <c r="R74" s="21">
        <f t="shared" si="12"/>
        <v>-2.61441834751719E-14</v>
      </c>
      <c r="S74" s="21">
        <f t="shared" si="13"/>
        <v>7.7647939349255306E-17</v>
      </c>
    </row>
    <row r="75" spans="1:19" ht="15">
      <c r="A75" s="22">
        <v>33146</v>
      </c>
      <c r="B75" s="22"/>
      <c r="C75">
        <v>0.14048430314570701</v>
      </c>
      <c r="D75" s="16">
        <v>3.9625400806576903E-14</v>
      </c>
      <c r="E75" s="16">
        <v>4.88732612735073E-14</v>
      </c>
      <c r="F75" s="16">
        <v>1.75526055885093E-14</v>
      </c>
      <c r="G75" s="16">
        <v>-2.6296905768039901E-14</v>
      </c>
      <c r="H75" s="16">
        <v>-2.6123253583471901E-14</v>
      </c>
      <c r="I75" s="16">
        <v>2.4913544903932199E-17</v>
      </c>
      <c r="J75" s="22"/>
      <c r="K75" s="22"/>
      <c r="L75" s="22"/>
      <c r="M75" s="21">
        <f t="shared" si="7"/>
        <v>0.14048430314570701</v>
      </c>
      <c r="N75" s="21">
        <f t="shared" si="8"/>
        <v>3.9625400806576906E-15</v>
      </c>
      <c r="O75" s="21">
        <f t="shared" si="9"/>
        <v>4.88732612735073E-14</v>
      </c>
      <c r="P75" s="21">
        <f t="shared" si="10"/>
        <v>1.75526055885093E-14</v>
      </c>
      <c r="Q75" s="21">
        <f t="shared" si="11"/>
        <v>-2.6296905768039901E-14</v>
      </c>
      <c r="R75" s="21">
        <f t="shared" si="12"/>
        <v>-2.6123253583471901E-14</v>
      </c>
      <c r="S75" s="21">
        <f t="shared" si="13"/>
        <v>2.4913544903932199E-17</v>
      </c>
    </row>
    <row r="76" spans="1:19" ht="15">
      <c r="A76" s="22">
        <v>33238</v>
      </c>
      <c r="B76" s="22"/>
      <c r="C76">
        <v>0.19162949968985499</v>
      </c>
      <c r="D76" s="16">
        <v>3.9548739134281903E-14</v>
      </c>
      <c r="E76" s="16">
        <v>4.9363051797327002E-14</v>
      </c>
      <c r="F76" s="16">
        <v>1.74488904458812E-14</v>
      </c>
      <c r="G76" s="16">
        <v>-2.6338853742754099E-14</v>
      </c>
      <c r="H76" s="16">
        <v>-2.62091120470693E-14</v>
      </c>
      <c r="I76" s="16">
        <v>-3.1083843038520299E-18</v>
      </c>
      <c r="J76" s="22"/>
      <c r="K76" s="22"/>
      <c r="L76" s="22"/>
      <c r="M76" s="21">
        <f t="shared" si="7"/>
        <v>0.19162949968985499</v>
      </c>
      <c r="N76" s="21">
        <f t="shared" si="8"/>
        <v>3.9548739134281903E-15</v>
      </c>
      <c r="O76" s="21">
        <f t="shared" si="9"/>
        <v>4.9363051797327002E-14</v>
      </c>
      <c r="P76" s="21">
        <f t="shared" si="10"/>
        <v>1.74488904458812E-14</v>
      </c>
      <c r="Q76" s="21">
        <f t="shared" si="11"/>
        <v>-2.6338853742754099E-14</v>
      </c>
      <c r="R76" s="21">
        <f t="shared" si="12"/>
        <v>-2.62091120470693E-14</v>
      </c>
      <c r="S76" s="21">
        <f t="shared" si="13"/>
        <v>-3.1083843038520299E-18</v>
      </c>
    </row>
    <row r="77" spans="1:19" ht="15">
      <c r="A77" s="22">
        <v>33328</v>
      </c>
      <c r="B77" s="22"/>
      <c r="C77">
        <v>0.10746242982295399</v>
      </c>
      <c r="D77" s="16">
        <v>4.0151909650090302E-14</v>
      </c>
      <c r="E77" s="16">
        <v>4.9301140348758497E-14</v>
      </c>
      <c r="F77" s="16">
        <v>1.73945519516469E-14</v>
      </c>
      <c r="G77" s="16">
        <v>-2.63282657945309E-14</v>
      </c>
      <c r="H77" s="16">
        <v>-2.61600216254155E-14</v>
      </c>
      <c r="I77" s="16">
        <v>7.9342290423645897E-17</v>
      </c>
      <c r="J77" s="22"/>
      <c r="K77" s="22"/>
      <c r="L77" s="22"/>
      <c r="M77" s="21">
        <f t="shared" si="7"/>
        <v>0.10746242982295399</v>
      </c>
      <c r="N77" s="21">
        <f t="shared" si="8"/>
        <v>4.0151909650090304E-15</v>
      </c>
      <c r="O77" s="21">
        <f t="shared" si="9"/>
        <v>4.9301140348758497E-14</v>
      </c>
      <c r="P77" s="21">
        <f t="shared" si="10"/>
        <v>1.73945519516469E-14</v>
      </c>
      <c r="Q77" s="21">
        <f t="shared" si="11"/>
        <v>-2.63282657945309E-14</v>
      </c>
      <c r="R77" s="21">
        <f t="shared" si="12"/>
        <v>-2.61600216254155E-14</v>
      </c>
      <c r="S77" s="21">
        <f t="shared" si="13"/>
        <v>7.9342290423645897E-17</v>
      </c>
    </row>
    <row r="78" spans="1:19" ht="15">
      <c r="A78" s="22">
        <v>33419</v>
      </c>
      <c r="B78" s="22"/>
      <c r="C78">
        <v>-0.117349218550181</v>
      </c>
      <c r="D78" s="16">
        <v>3.9863545497097202E-14</v>
      </c>
      <c r="E78" s="16">
        <v>4.90398605601278E-14</v>
      </c>
      <c r="F78" s="16">
        <v>1.74894336161889E-14</v>
      </c>
      <c r="G78" s="16">
        <v>-2.6593464959087399E-14</v>
      </c>
      <c r="H78" s="16">
        <v>-2.6247992615495699E-14</v>
      </c>
      <c r="I78" s="16">
        <v>-5.7272548460517705E-17</v>
      </c>
      <c r="J78" s="22"/>
      <c r="K78" s="22"/>
      <c r="L78" s="22"/>
      <c r="M78" s="21">
        <f t="shared" si="7"/>
        <v>-0.117349218550181</v>
      </c>
      <c r="N78" s="21">
        <f t="shared" si="8"/>
        <v>3.9863545497097202E-15</v>
      </c>
      <c r="O78" s="21">
        <f t="shared" si="9"/>
        <v>4.90398605601278E-14</v>
      </c>
      <c r="P78" s="21">
        <f t="shared" si="10"/>
        <v>1.74894336161889E-14</v>
      </c>
      <c r="Q78" s="21">
        <f t="shared" si="11"/>
        <v>-2.6593464959087399E-14</v>
      </c>
      <c r="R78" s="21">
        <f t="shared" si="12"/>
        <v>-2.6247992615495699E-14</v>
      </c>
      <c r="S78" s="21">
        <f t="shared" si="13"/>
        <v>-5.7272548460517705E-17</v>
      </c>
    </row>
    <row r="79" spans="1:19" ht="15">
      <c r="A79" s="22">
        <v>33511</v>
      </c>
      <c r="B79" s="22"/>
      <c r="C79">
        <v>8.6990858906815197E-2</v>
      </c>
      <c r="D79" s="16">
        <v>3.95667849576225E-14</v>
      </c>
      <c r="E79" s="16">
        <v>4.9174138692984903E-14</v>
      </c>
      <c r="F79" s="16">
        <v>1.7058160753321E-14</v>
      </c>
      <c r="G79" s="16">
        <v>-2.6581732744039901E-14</v>
      </c>
      <c r="H79" s="16">
        <v>-2.62615805423956E-14</v>
      </c>
      <c r="I79" s="16">
        <v>-1.4795176975343801E-17</v>
      </c>
      <c r="J79" s="22"/>
      <c r="K79" s="22"/>
      <c r="L79" s="22"/>
      <c r="M79" s="21">
        <f t="shared" si="7"/>
        <v>8.6990858906815197E-2</v>
      </c>
      <c r="N79" s="21">
        <f t="shared" si="8"/>
        <v>3.95667849576225E-15</v>
      </c>
      <c r="O79" s="21">
        <f t="shared" si="9"/>
        <v>4.9174138692984903E-14</v>
      </c>
      <c r="P79" s="21">
        <f t="shared" si="10"/>
        <v>1.7058160753321E-14</v>
      </c>
      <c r="Q79" s="21">
        <f t="shared" si="11"/>
        <v>-2.6581732744039901E-14</v>
      </c>
      <c r="R79" s="21">
        <f t="shared" si="12"/>
        <v>-2.62615805423956E-14</v>
      </c>
      <c r="S79" s="21">
        <f t="shared" si="13"/>
        <v>-1.4795176975343801E-17</v>
      </c>
    </row>
    <row r="80" spans="1:19" ht="15">
      <c r="A80" s="22">
        <v>33603</v>
      </c>
      <c r="B80" s="22"/>
      <c r="C80">
        <v>5.0865251254759103E-2</v>
      </c>
      <c r="D80" s="16">
        <v>3.9833667631897699E-14</v>
      </c>
      <c r="E80" s="16">
        <v>4.8834651865373598E-14</v>
      </c>
      <c r="F80" s="16">
        <v>1.7097461890342399E-14</v>
      </c>
      <c r="G80" s="16">
        <v>-2.6475475693691399E-14</v>
      </c>
      <c r="H80" s="16">
        <v>-2.6148548186249498E-14</v>
      </c>
      <c r="I80" s="16">
        <v>1.1124960443921201E-17</v>
      </c>
      <c r="J80" s="22"/>
      <c r="K80" s="22"/>
      <c r="L80" s="22"/>
      <c r="M80" s="21">
        <f t="shared" si="7"/>
        <v>5.0865251254759103E-2</v>
      </c>
      <c r="N80" s="21">
        <f t="shared" si="8"/>
        <v>3.9833667631897698E-15</v>
      </c>
      <c r="O80" s="21">
        <f t="shared" si="9"/>
        <v>4.8834651865373598E-14</v>
      </c>
      <c r="P80" s="21">
        <f t="shared" si="10"/>
        <v>1.7097461890342399E-14</v>
      </c>
      <c r="Q80" s="21">
        <f t="shared" si="11"/>
        <v>-2.6475475693691399E-14</v>
      </c>
      <c r="R80" s="21">
        <f t="shared" si="12"/>
        <v>-2.6148548186249498E-14</v>
      </c>
      <c r="S80" s="21">
        <f t="shared" si="13"/>
        <v>1.1124960443921201E-17</v>
      </c>
    </row>
    <row r="81" spans="1:19" ht="15">
      <c r="A81" s="22">
        <v>33694</v>
      </c>
      <c r="B81" s="22"/>
      <c r="C81">
        <v>0.183449940739359</v>
      </c>
      <c r="D81" s="16">
        <v>3.9562224375774998E-14</v>
      </c>
      <c r="E81" s="16">
        <v>4.8876618410540897E-14</v>
      </c>
      <c r="F81" s="16">
        <v>1.7390657711851799E-14</v>
      </c>
      <c r="G81" s="16">
        <v>-2.6356541922412301E-14</v>
      </c>
      <c r="H81" s="16">
        <v>-2.6163166572759399E-14</v>
      </c>
      <c r="I81" s="16">
        <v>8.0395129676896303E-17</v>
      </c>
      <c r="J81" s="22"/>
      <c r="K81" s="22"/>
      <c r="L81" s="22"/>
      <c r="M81" s="21">
        <f t="shared" si="7"/>
        <v>0.183449940739359</v>
      </c>
      <c r="N81" s="21">
        <f t="shared" si="8"/>
        <v>3.9562224375774994E-15</v>
      </c>
      <c r="O81" s="21">
        <f t="shared" si="9"/>
        <v>4.8876618410540897E-14</v>
      </c>
      <c r="P81" s="21">
        <f t="shared" si="10"/>
        <v>1.7390657711851799E-14</v>
      </c>
      <c r="Q81" s="21">
        <f t="shared" si="11"/>
        <v>-2.6356541922412301E-14</v>
      </c>
      <c r="R81" s="21">
        <f t="shared" si="12"/>
        <v>-2.6163166572759399E-14</v>
      </c>
      <c r="S81" s="21">
        <f t="shared" si="13"/>
        <v>8.0395129676896303E-17</v>
      </c>
    </row>
    <row r="82" spans="1:19" ht="15">
      <c r="A82" s="22">
        <v>33785</v>
      </c>
      <c r="B82" s="22"/>
      <c r="C82">
        <v>0.199935563210525</v>
      </c>
      <c r="D82" s="16">
        <v>3.96261081718324E-14</v>
      </c>
      <c r="E82" s="16">
        <v>4.9100824311726601E-14</v>
      </c>
      <c r="F82" s="16">
        <v>1.74989629448405E-14</v>
      </c>
      <c r="G82" s="16">
        <v>-2.6476923397220799E-14</v>
      </c>
      <c r="H82" s="16">
        <v>-2.6229538875501802E-14</v>
      </c>
      <c r="I82" s="16">
        <v>6.9267721456276606E-17</v>
      </c>
      <c r="J82" s="22"/>
      <c r="K82" s="22"/>
      <c r="L82" s="22"/>
      <c r="M82" s="21">
        <f t="shared" si="7"/>
        <v>0.199935563210525</v>
      </c>
      <c r="N82" s="21">
        <f t="shared" si="8"/>
        <v>3.9626108171832402E-15</v>
      </c>
      <c r="O82" s="21">
        <f t="shared" si="9"/>
        <v>4.9100824311726601E-14</v>
      </c>
      <c r="P82" s="21">
        <f t="shared" si="10"/>
        <v>1.74989629448405E-14</v>
      </c>
      <c r="Q82" s="21">
        <f t="shared" si="11"/>
        <v>-2.6476923397220799E-14</v>
      </c>
      <c r="R82" s="21">
        <f t="shared" si="12"/>
        <v>-2.6229538875501802E-14</v>
      </c>
      <c r="S82" s="21">
        <f t="shared" si="13"/>
        <v>6.9267721456276606E-17</v>
      </c>
    </row>
    <row r="83" spans="1:19" ht="15">
      <c r="A83" s="22">
        <v>33877</v>
      </c>
      <c r="B83" s="22"/>
      <c r="C83">
        <v>0.43759216394933698</v>
      </c>
      <c r="D83" s="16">
        <v>3.9513385346219202E-14</v>
      </c>
      <c r="E83" s="16">
        <v>4.8927221614899198E-14</v>
      </c>
      <c r="F83" s="16">
        <v>1.7483589762352799E-14</v>
      </c>
      <c r="G83" s="16">
        <v>-2.69053706867839E-14</v>
      </c>
      <c r="H83" s="16">
        <v>-2.6378827081763199E-14</v>
      </c>
      <c r="I83" s="16">
        <v>-6.6180036828348495E-17</v>
      </c>
      <c r="J83" s="22"/>
      <c r="K83" s="22"/>
      <c r="L83" s="22"/>
      <c r="M83" s="21">
        <f t="shared" si="7"/>
        <v>0.43759216394933698</v>
      </c>
      <c r="N83" s="21">
        <f t="shared" si="8"/>
        <v>3.9513385346219206E-15</v>
      </c>
      <c r="O83" s="21">
        <f t="shared" si="9"/>
        <v>4.8927221614899198E-14</v>
      </c>
      <c r="P83" s="21">
        <f t="shared" si="10"/>
        <v>1.7483589762352799E-14</v>
      </c>
      <c r="Q83" s="21">
        <f t="shared" si="11"/>
        <v>-2.69053706867839E-14</v>
      </c>
      <c r="R83" s="21">
        <f t="shared" si="12"/>
        <v>-2.6378827081763199E-14</v>
      </c>
      <c r="S83" s="21">
        <f t="shared" si="13"/>
        <v>-6.6180036828348495E-17</v>
      </c>
    </row>
    <row r="84" spans="1:19" ht="15">
      <c r="A84" s="22">
        <v>33969</v>
      </c>
      <c r="B84" s="22"/>
      <c r="C84">
        <v>-4.88963650400248E-2</v>
      </c>
      <c r="D84" s="16">
        <v>3.9902261860915601E-14</v>
      </c>
      <c r="E84" s="16">
        <v>4.9353394410417401E-14</v>
      </c>
      <c r="F84" s="16">
        <v>1.7259998518806199E-14</v>
      </c>
      <c r="G84" s="16">
        <v>-2.6477071061962202E-14</v>
      </c>
      <c r="H84" s="16">
        <v>-2.62087198257056E-14</v>
      </c>
      <c r="I84" s="16">
        <v>1.5802431280419099E-16</v>
      </c>
      <c r="J84" s="22"/>
      <c r="K84" s="22"/>
      <c r="L84" s="22"/>
      <c r="M84" s="21">
        <f t="shared" si="7"/>
        <v>-4.88963650400248E-2</v>
      </c>
      <c r="N84" s="21">
        <f t="shared" si="8"/>
        <v>3.9902261860915603E-15</v>
      </c>
      <c r="O84" s="21">
        <f t="shared" si="9"/>
        <v>4.9353394410417401E-14</v>
      </c>
      <c r="P84" s="21">
        <f t="shared" si="10"/>
        <v>1.7259998518806199E-14</v>
      </c>
      <c r="Q84" s="21">
        <f t="shared" si="11"/>
        <v>-2.6477071061962202E-14</v>
      </c>
      <c r="R84" s="21">
        <f t="shared" si="12"/>
        <v>-2.62087198257056E-14</v>
      </c>
      <c r="S84" s="21">
        <f t="shared" si="13"/>
        <v>1.5802431280419099E-16</v>
      </c>
    </row>
    <row r="85" spans="1:19" ht="15">
      <c r="A85" s="22">
        <v>34059</v>
      </c>
      <c r="B85" s="22"/>
      <c r="C85">
        <v>0.121905332006014</v>
      </c>
      <c r="D85" s="16">
        <v>3.99140833455157E-14</v>
      </c>
      <c r="E85" s="16">
        <v>4.8577054275826699E-14</v>
      </c>
      <c r="F85" s="16">
        <v>1.7777318021320901E-14</v>
      </c>
      <c r="G85" s="16">
        <v>-2.69192380215607E-14</v>
      </c>
      <c r="H85" s="16">
        <v>-2.63583913425857E-14</v>
      </c>
      <c r="I85" s="16">
        <v>1.3512547763382299E-16</v>
      </c>
      <c r="J85" s="22"/>
      <c r="K85" s="22"/>
      <c r="L85" s="22"/>
      <c r="M85" s="21">
        <f t="shared" si="7"/>
        <v>0.121905332006014</v>
      </c>
      <c r="N85" s="21">
        <f t="shared" si="8"/>
        <v>3.9914083345515699E-15</v>
      </c>
      <c r="O85" s="21">
        <f t="shared" si="9"/>
        <v>4.8577054275826699E-14</v>
      </c>
      <c r="P85" s="21">
        <f t="shared" si="10"/>
        <v>1.7777318021320901E-14</v>
      </c>
      <c r="Q85" s="21">
        <f t="shared" si="11"/>
        <v>-2.69192380215607E-14</v>
      </c>
      <c r="R85" s="21">
        <f t="shared" si="12"/>
        <v>-2.63583913425857E-14</v>
      </c>
      <c r="S85" s="21">
        <f t="shared" si="13"/>
        <v>1.3512547763382299E-16</v>
      </c>
    </row>
    <row r="86" spans="1:19" ht="15">
      <c r="A86" s="22">
        <v>34150</v>
      </c>
      <c r="B86" s="22"/>
      <c r="C86">
        <v>-0.26875819355819502</v>
      </c>
      <c r="D86" s="16">
        <v>3.90909109440432E-14</v>
      </c>
      <c r="E86" s="16">
        <v>4.9006924241657999E-14</v>
      </c>
      <c r="F86" s="16">
        <v>1.75103526966218E-14</v>
      </c>
      <c r="G86" s="16">
        <v>-2.7251104340362599E-14</v>
      </c>
      <c r="H86" s="16">
        <v>-2.65244160924858E-14</v>
      </c>
      <c r="I86" s="16">
        <v>-1.18807437203427E-17</v>
      </c>
      <c r="J86" s="22"/>
      <c r="K86" s="22"/>
      <c r="L86" s="22"/>
      <c r="M86" s="21">
        <f t="shared" si="7"/>
        <v>-0.26875819355819502</v>
      </c>
      <c r="N86" s="21">
        <f t="shared" si="8"/>
        <v>3.9090910944043197E-15</v>
      </c>
      <c r="O86" s="21">
        <f t="shared" si="9"/>
        <v>4.9006924241657999E-14</v>
      </c>
      <c r="P86" s="21">
        <f t="shared" si="10"/>
        <v>1.75103526966218E-14</v>
      </c>
      <c r="Q86" s="21">
        <f t="shared" si="11"/>
        <v>-2.7251104340362599E-14</v>
      </c>
      <c r="R86" s="21">
        <f t="shared" si="12"/>
        <v>-2.65244160924858E-14</v>
      </c>
      <c r="S86" s="21">
        <f t="shared" si="13"/>
        <v>-1.18807437203427E-17</v>
      </c>
    </row>
    <row r="87" spans="1:19" ht="15">
      <c r="A87" s="22">
        <v>34242</v>
      </c>
      <c r="B87" s="22"/>
      <c r="C87">
        <v>-0.18014959053181001</v>
      </c>
      <c r="D87" s="16">
        <v>3.9648367472958398E-14</v>
      </c>
      <c r="E87" s="16">
        <v>4.88376704794196E-14</v>
      </c>
      <c r="F87" s="16">
        <v>1.72753035583271E-14</v>
      </c>
      <c r="G87" s="16">
        <v>-2.7271146580717402E-14</v>
      </c>
      <c r="H87" s="16">
        <v>-2.66164410480142E-14</v>
      </c>
      <c r="I87" s="16">
        <v>7.7478280490856895E-17</v>
      </c>
      <c r="J87" s="22"/>
      <c r="K87" s="22"/>
      <c r="L87" s="22"/>
      <c r="M87" s="21">
        <f t="shared" si="7"/>
        <v>-0.18014959053181001</v>
      </c>
      <c r="N87" s="21">
        <f t="shared" si="8"/>
        <v>3.9648367472958398E-15</v>
      </c>
      <c r="O87" s="21">
        <f t="shared" si="9"/>
        <v>4.88376704794196E-14</v>
      </c>
      <c r="P87" s="21">
        <f t="shared" si="10"/>
        <v>1.72753035583271E-14</v>
      </c>
      <c r="Q87" s="21">
        <f t="shared" si="11"/>
        <v>-2.7271146580717402E-14</v>
      </c>
      <c r="R87" s="21">
        <f t="shared" si="12"/>
        <v>-2.66164410480142E-14</v>
      </c>
      <c r="S87" s="21">
        <f t="shared" si="13"/>
        <v>7.7478280490856895E-17</v>
      </c>
    </row>
    <row r="88" spans="1:19" ht="15">
      <c r="A88" s="22">
        <v>34334</v>
      </c>
      <c r="B88" s="22"/>
      <c r="C88">
        <v>-0.14942041807130099</v>
      </c>
      <c r="D88" s="16">
        <v>3.9337210936627399E-14</v>
      </c>
      <c r="E88" s="16">
        <v>4.8410815796628002E-14</v>
      </c>
      <c r="F88" s="16">
        <v>1.7194725407113501E-14</v>
      </c>
      <c r="G88" s="16">
        <v>-2.76199062249656E-14</v>
      </c>
      <c r="H88" s="16">
        <v>-2.6721496792790001E-14</v>
      </c>
      <c r="I88" s="16">
        <v>1.11385475870592E-17</v>
      </c>
      <c r="J88" s="22"/>
      <c r="K88" s="22"/>
      <c r="L88" s="22"/>
      <c r="M88" s="21">
        <f t="shared" si="7"/>
        <v>-0.14942041807130099</v>
      </c>
      <c r="N88" s="21">
        <f t="shared" si="8"/>
        <v>3.9337210936627397E-15</v>
      </c>
      <c r="O88" s="21">
        <f t="shared" si="9"/>
        <v>4.8410815796628002E-14</v>
      </c>
      <c r="P88" s="21">
        <f t="shared" si="10"/>
        <v>1.7194725407113501E-14</v>
      </c>
      <c r="Q88" s="21">
        <f t="shared" si="11"/>
        <v>-2.76199062249656E-14</v>
      </c>
      <c r="R88" s="21">
        <f t="shared" si="12"/>
        <v>-2.6721496792790001E-14</v>
      </c>
      <c r="S88" s="21">
        <f t="shared" si="13"/>
        <v>1.11385475870592E-17</v>
      </c>
    </row>
    <row r="89" spans="1:19" ht="15">
      <c r="A89" s="22">
        <v>34424</v>
      </c>
      <c r="B89" s="22"/>
      <c r="C89">
        <v>-3.9927448033372802E-2</v>
      </c>
      <c r="D89" s="16">
        <v>3.8838054915769299E-14</v>
      </c>
      <c r="E89" s="16">
        <v>4.8322876948101802E-14</v>
      </c>
      <c r="F89" s="16">
        <v>1.7013967531386598E-14</v>
      </c>
      <c r="G89" s="16">
        <v>-2.7736173390122999E-14</v>
      </c>
      <c r="H89" s="16">
        <v>-2.6787934282049699E-14</v>
      </c>
      <c r="I89" s="16">
        <v>-1.8027448672980299E-17</v>
      </c>
      <c r="J89" s="22"/>
      <c r="K89" s="22"/>
      <c r="L89" s="22"/>
      <c r="M89" s="21">
        <f t="shared" si="7"/>
        <v>-3.9927448033372802E-2</v>
      </c>
      <c r="N89" s="21">
        <f t="shared" si="8"/>
        <v>3.8838054915769301E-15</v>
      </c>
      <c r="O89" s="21">
        <f t="shared" si="9"/>
        <v>4.8322876948101802E-14</v>
      </c>
      <c r="P89" s="21">
        <f t="shared" si="10"/>
        <v>1.7013967531386598E-14</v>
      </c>
      <c r="Q89" s="21">
        <f t="shared" si="11"/>
        <v>-2.7736173390122999E-14</v>
      </c>
      <c r="R89" s="21">
        <f t="shared" si="12"/>
        <v>-2.6787934282049699E-14</v>
      </c>
      <c r="S89" s="21">
        <f t="shared" si="13"/>
        <v>-1.8027448672980299E-17</v>
      </c>
    </row>
    <row r="90" spans="1:19" ht="15">
      <c r="A90" s="22">
        <v>34515</v>
      </c>
      <c r="B90" s="22"/>
      <c r="C90">
        <v>-8.0528112838298305E-2</v>
      </c>
      <c r="D90" s="16">
        <v>3.8702909456486601E-14</v>
      </c>
      <c r="E90" s="16">
        <v>4.8205100940163098E-14</v>
      </c>
      <c r="F90" s="16">
        <v>1.6683923083861899E-14</v>
      </c>
      <c r="G90" s="16">
        <v>-2.7760087997844299E-14</v>
      </c>
      <c r="H90" s="16">
        <v>-2.6821751132566201E-14</v>
      </c>
      <c r="I90" s="16">
        <v>-7.6300448532292098E-17</v>
      </c>
      <c r="J90" s="22"/>
      <c r="K90" s="22"/>
      <c r="L90" s="22"/>
      <c r="M90" s="21">
        <f t="shared" si="7"/>
        <v>-8.0528112838298305E-2</v>
      </c>
      <c r="N90" s="21">
        <f t="shared" si="8"/>
        <v>3.8702909456486605E-15</v>
      </c>
      <c r="O90" s="21">
        <f t="shared" si="9"/>
        <v>4.8205100940163098E-14</v>
      </c>
      <c r="P90" s="21">
        <f t="shared" si="10"/>
        <v>1.6683923083861899E-14</v>
      </c>
      <c r="Q90" s="21">
        <f t="shared" si="11"/>
        <v>-2.7760087997844299E-14</v>
      </c>
      <c r="R90" s="21">
        <f t="shared" si="12"/>
        <v>-2.6821751132566201E-14</v>
      </c>
      <c r="S90" s="21">
        <f t="shared" si="13"/>
        <v>-7.6300448532292098E-17</v>
      </c>
    </row>
    <row r="91" spans="1:19" ht="15">
      <c r="A91" s="22">
        <v>34607</v>
      </c>
      <c r="B91" s="22"/>
      <c r="C91">
        <v>-3.5547044031024301E-2</v>
      </c>
      <c r="D91" s="16">
        <v>3.8723789296014997E-14</v>
      </c>
      <c r="E91" s="16">
        <v>4.80809408942896E-14</v>
      </c>
      <c r="F91" s="16">
        <v>1.6513650944060999E-14</v>
      </c>
      <c r="G91" s="16">
        <v>-2.75215538563162E-14</v>
      </c>
      <c r="H91" s="16">
        <v>-2.6733713915159099E-14</v>
      </c>
      <c r="I91" s="16">
        <v>-4.6528405123487397E-17</v>
      </c>
      <c r="J91" s="22"/>
      <c r="K91" s="22"/>
      <c r="L91" s="22"/>
      <c r="M91" s="21">
        <f t="shared" si="7"/>
        <v>-3.5547044031024301E-2</v>
      </c>
      <c r="N91" s="21">
        <f t="shared" si="8"/>
        <v>3.8723789296015E-15</v>
      </c>
      <c r="O91" s="21">
        <f t="shared" si="9"/>
        <v>4.80809408942896E-14</v>
      </c>
      <c r="P91" s="21">
        <f t="shared" si="10"/>
        <v>1.6513650944060999E-14</v>
      </c>
      <c r="Q91" s="21">
        <f t="shared" si="11"/>
        <v>-2.75215538563162E-14</v>
      </c>
      <c r="R91" s="21">
        <f t="shared" si="12"/>
        <v>-2.6733713915159099E-14</v>
      </c>
      <c r="S91" s="21">
        <f t="shared" si="13"/>
        <v>-4.6528405123487397E-17</v>
      </c>
    </row>
    <row r="92" spans="1:19" ht="15">
      <c r="A92" s="22">
        <v>34699</v>
      </c>
      <c r="B92" s="22"/>
      <c r="C92">
        <v>8.5571928230803396E-2</v>
      </c>
      <c r="D92" s="16">
        <v>3.8670677482840498E-14</v>
      </c>
      <c r="E92" s="16">
        <v>4.80473751507707E-14</v>
      </c>
      <c r="F92" s="16">
        <v>1.6786795730376099E-14</v>
      </c>
      <c r="G92" s="16">
        <v>-2.7242459546972901E-14</v>
      </c>
      <c r="H92" s="16">
        <v>-2.65968454580613E-14</v>
      </c>
      <c r="I92" s="16">
        <v>-8.7849857613023903E-18</v>
      </c>
      <c r="J92" s="22"/>
      <c r="K92" s="22"/>
      <c r="L92" s="22"/>
      <c r="M92" s="21">
        <f t="shared" si="7"/>
        <v>8.5571928230803396E-2</v>
      </c>
      <c r="N92" s="21">
        <f t="shared" si="8"/>
        <v>3.8670677482840496E-15</v>
      </c>
      <c r="O92" s="21">
        <f t="shared" si="9"/>
        <v>4.80473751507707E-14</v>
      </c>
      <c r="P92" s="21">
        <f t="shared" si="10"/>
        <v>1.6786795730376099E-14</v>
      </c>
      <c r="Q92" s="21">
        <f t="shared" si="11"/>
        <v>-2.7242459546972901E-14</v>
      </c>
      <c r="R92" s="21">
        <f t="shared" si="12"/>
        <v>-2.65968454580613E-14</v>
      </c>
      <c r="S92" s="21">
        <f t="shared" si="13"/>
        <v>-8.7849857613023903E-18</v>
      </c>
    </row>
    <row r="93" spans="1:19" ht="15">
      <c r="A93" s="22">
        <v>34789</v>
      </c>
      <c r="B93" s="22"/>
      <c r="C93">
        <v>0.136271176582767</v>
      </c>
      <c r="D93" s="16">
        <v>3.8798539348764703E-14</v>
      </c>
      <c r="E93" s="16">
        <v>4.8417560180760901E-14</v>
      </c>
      <c r="F93" s="16">
        <v>1.6853752172636799E-14</v>
      </c>
      <c r="G93" s="16">
        <v>-2.69814877221932E-14</v>
      </c>
      <c r="H93" s="16">
        <v>-2.6541841973471999E-14</v>
      </c>
      <c r="I93" s="16">
        <v>5.9081788106212603E-18</v>
      </c>
      <c r="J93" s="22"/>
      <c r="K93" s="22"/>
      <c r="L93" s="22"/>
      <c r="M93" s="21">
        <f t="shared" si="7"/>
        <v>0.136271176582767</v>
      </c>
      <c r="N93" s="21">
        <f t="shared" si="8"/>
        <v>3.8798539348764701E-15</v>
      </c>
      <c r="O93" s="21">
        <f t="shared" si="9"/>
        <v>4.8417560180760901E-14</v>
      </c>
      <c r="P93" s="21">
        <f t="shared" si="10"/>
        <v>1.6853752172636799E-14</v>
      </c>
      <c r="Q93" s="21">
        <f t="shared" si="11"/>
        <v>-2.69814877221932E-14</v>
      </c>
      <c r="R93" s="21">
        <f t="shared" si="12"/>
        <v>-2.6541841973471999E-14</v>
      </c>
      <c r="S93" s="21">
        <f t="shared" si="13"/>
        <v>5.9081788106212603E-18</v>
      </c>
    </row>
    <row r="94" spans="1:19" ht="15">
      <c r="A94" s="22">
        <v>34880</v>
      </c>
      <c r="B94" s="22"/>
      <c r="C94">
        <v>0.118930898073692</v>
      </c>
      <c r="D94" s="16">
        <v>3.9221324769605799E-14</v>
      </c>
      <c r="E94" s="16">
        <v>4.8521818516258097E-14</v>
      </c>
      <c r="F94" s="16">
        <v>1.7413930572447601E-14</v>
      </c>
      <c r="G94" s="16">
        <v>-2.6883254145528601E-14</v>
      </c>
      <c r="H94" s="16">
        <v>-2.6515340809413199E-14</v>
      </c>
      <c r="I94" s="16">
        <v>1.6354495925021001E-17</v>
      </c>
      <c r="J94" s="22"/>
      <c r="K94" s="22"/>
      <c r="L94" s="22"/>
      <c r="M94" s="21">
        <f t="shared" si="7"/>
        <v>0.118930898073692</v>
      </c>
      <c r="N94" s="21">
        <f t="shared" si="8"/>
        <v>3.9221324769605797E-15</v>
      </c>
      <c r="O94" s="21">
        <f t="shared" si="9"/>
        <v>4.8521818516258097E-14</v>
      </c>
      <c r="P94" s="21">
        <f t="shared" si="10"/>
        <v>1.7413930572447601E-14</v>
      </c>
      <c r="Q94" s="21">
        <f t="shared" si="11"/>
        <v>-2.6883254145528601E-14</v>
      </c>
      <c r="R94" s="21">
        <f t="shared" si="12"/>
        <v>-2.6515340809413199E-14</v>
      </c>
      <c r="S94" s="21">
        <f t="shared" si="13"/>
        <v>1.6354495925021001E-17</v>
      </c>
    </row>
    <row r="95" spans="1:19" ht="15">
      <c r="A95" s="22">
        <v>34972</v>
      </c>
      <c r="B95" s="22"/>
      <c r="C95">
        <v>-1.1146080388698999E-2</v>
      </c>
      <c r="D95" s="16">
        <v>3.94718731399623E-14</v>
      </c>
      <c r="E95" s="16">
        <v>4.9131022634098898E-14</v>
      </c>
      <c r="F95" s="16">
        <v>1.75659750287671E-14</v>
      </c>
      <c r="G95" s="16">
        <v>-2.6753428321044901E-14</v>
      </c>
      <c r="H95" s="16">
        <v>-2.64930711542088E-14</v>
      </c>
      <c r="I95" s="16">
        <v>1.2348629889151801E-16</v>
      </c>
      <c r="J95" s="22"/>
      <c r="K95" s="22"/>
      <c r="L95" s="22"/>
      <c r="M95" s="21">
        <f t="shared" si="7"/>
        <v>-1.1146080388698999E-2</v>
      </c>
      <c r="N95" s="21">
        <f t="shared" si="8"/>
        <v>3.9471873139962304E-15</v>
      </c>
      <c r="O95" s="21">
        <f t="shared" si="9"/>
        <v>4.9131022634098898E-14</v>
      </c>
      <c r="P95" s="21">
        <f t="shared" si="10"/>
        <v>1.75659750287671E-14</v>
      </c>
      <c r="Q95" s="21">
        <f t="shared" si="11"/>
        <v>-2.6753428321044901E-14</v>
      </c>
      <c r="R95" s="21">
        <f t="shared" si="12"/>
        <v>-2.64930711542088E-14</v>
      </c>
      <c r="S95" s="21">
        <f t="shared" si="13"/>
        <v>1.2348629889151801E-16</v>
      </c>
    </row>
    <row r="96" spans="1:19" ht="15">
      <c r="A96" s="22">
        <v>35064</v>
      </c>
      <c r="B96" s="22"/>
      <c r="C96">
        <v>3.8241263872542598E-2</v>
      </c>
      <c r="D96" s="16">
        <v>3.9832751060820099E-14</v>
      </c>
      <c r="E96" s="16">
        <v>4.9028421638208497E-14</v>
      </c>
      <c r="F96" s="16">
        <v>1.7815952157881202E-14</v>
      </c>
      <c r="G96" s="16">
        <v>-2.7082233290000199E-14</v>
      </c>
      <c r="H96" s="16">
        <v>-2.6607976915218699E-14</v>
      </c>
      <c r="I96" s="16">
        <v>-1.85760188000182E-17</v>
      </c>
      <c r="J96" s="22"/>
      <c r="K96" s="22"/>
      <c r="L96" s="22"/>
      <c r="M96" s="21">
        <f t="shared" si="7"/>
        <v>3.8241263872542598E-2</v>
      </c>
      <c r="N96" s="21">
        <f t="shared" si="8"/>
        <v>3.9832751060820099E-15</v>
      </c>
      <c r="O96" s="21">
        <f t="shared" si="9"/>
        <v>4.9028421638208497E-14</v>
      </c>
      <c r="P96" s="21">
        <f t="shared" si="10"/>
        <v>1.7815952157881202E-14</v>
      </c>
      <c r="Q96" s="21">
        <f t="shared" si="11"/>
        <v>-2.7082233290000199E-14</v>
      </c>
      <c r="R96" s="21">
        <f t="shared" si="12"/>
        <v>-2.6607976915218699E-14</v>
      </c>
      <c r="S96" s="21">
        <f t="shared" si="13"/>
        <v>-1.85760188000182E-17</v>
      </c>
    </row>
    <row r="97" spans="1:19" ht="15">
      <c r="A97" s="22">
        <v>35155</v>
      </c>
      <c r="B97" s="22"/>
      <c r="C97">
        <v>-0.224279999977581</v>
      </c>
      <c r="D97" s="16">
        <v>3.9947106898383602E-14</v>
      </c>
      <c r="E97" s="16">
        <v>4.9426535004103001E-14</v>
      </c>
      <c r="F97" s="16">
        <v>1.7421276693914301E-14</v>
      </c>
      <c r="G97" s="16">
        <v>-2.6997897843710302E-14</v>
      </c>
      <c r="H97" s="16">
        <v>-2.66631506975648E-14</v>
      </c>
      <c r="I97" s="16">
        <v>5.4153332490128201E-17</v>
      </c>
      <c r="J97" s="22"/>
      <c r="K97" s="22"/>
      <c r="L97" s="22"/>
      <c r="M97" s="21">
        <f t="shared" si="7"/>
        <v>-0.224279999977581</v>
      </c>
      <c r="N97" s="21">
        <f t="shared" si="8"/>
        <v>3.9947106898383605E-15</v>
      </c>
      <c r="O97" s="21">
        <f t="shared" si="9"/>
        <v>4.9426535004103001E-14</v>
      </c>
      <c r="P97" s="21">
        <f t="shared" si="10"/>
        <v>1.7421276693914301E-14</v>
      </c>
      <c r="Q97" s="21">
        <f t="shared" si="11"/>
        <v>-2.6997897843710302E-14</v>
      </c>
      <c r="R97" s="21">
        <f t="shared" si="12"/>
        <v>-2.66631506975648E-14</v>
      </c>
      <c r="S97" s="21">
        <f t="shared" si="13"/>
        <v>5.4153332490128201E-17</v>
      </c>
    </row>
    <row r="98" spans="1:19" ht="15">
      <c r="A98" s="22">
        <v>35246</v>
      </c>
      <c r="B98" s="22"/>
      <c r="C98">
        <v>-4.2831339838001102E-2</v>
      </c>
      <c r="D98" s="16">
        <v>4.0128994323610502E-14</v>
      </c>
      <c r="E98" s="16">
        <v>4.8851442686462999E-14</v>
      </c>
      <c r="F98" s="16">
        <v>1.7703129984122601E-14</v>
      </c>
      <c r="G98" s="16">
        <v>-2.7261846321158399E-14</v>
      </c>
      <c r="H98" s="16">
        <v>-2.6692106422779E-14</v>
      </c>
      <c r="I98" s="16">
        <v>1.4049465004825899E-17</v>
      </c>
      <c r="J98" s="22"/>
      <c r="K98" s="22"/>
      <c r="L98" s="22"/>
      <c r="M98" s="21">
        <f t="shared" si="7"/>
        <v>-4.2831339838001102E-2</v>
      </c>
      <c r="N98" s="21">
        <f t="shared" si="8"/>
        <v>4.0128994323610499E-15</v>
      </c>
      <c r="O98" s="21">
        <f t="shared" si="9"/>
        <v>4.8851442686462999E-14</v>
      </c>
      <c r="P98" s="21">
        <f t="shared" si="10"/>
        <v>1.7703129984122601E-14</v>
      </c>
      <c r="Q98" s="21">
        <f t="shared" si="11"/>
        <v>-2.7261846321158399E-14</v>
      </c>
      <c r="R98" s="21">
        <f t="shared" si="12"/>
        <v>-2.6692106422779E-14</v>
      </c>
      <c r="S98" s="21">
        <f t="shared" si="13"/>
        <v>1.4049465004825899E-17</v>
      </c>
    </row>
    <row r="99" spans="1:19" ht="15">
      <c r="A99" s="22">
        <v>35338</v>
      </c>
      <c r="B99" s="22"/>
      <c r="C99">
        <v>-5.1292845605301098E-2</v>
      </c>
      <c r="D99" s="16">
        <v>3.9584594487128702E-14</v>
      </c>
      <c r="E99" s="16">
        <v>4.9168530941502202E-14</v>
      </c>
      <c r="F99" s="16">
        <v>1.7127856311093899E-14</v>
      </c>
      <c r="G99" s="16">
        <v>-2.7310697311044501E-14</v>
      </c>
      <c r="H99" s="16">
        <v>-2.67912129744203E-14</v>
      </c>
      <c r="I99" s="16">
        <v>-5.0891443033082598E-17</v>
      </c>
      <c r="J99" s="22"/>
      <c r="K99" s="22"/>
      <c r="L99" s="22"/>
      <c r="M99" s="21">
        <f t="shared" si="7"/>
        <v>-5.1292845605301098E-2</v>
      </c>
      <c r="N99" s="21">
        <f t="shared" si="8"/>
        <v>3.9584594487128702E-15</v>
      </c>
      <c r="O99" s="21">
        <f t="shared" si="9"/>
        <v>4.9168530941502202E-14</v>
      </c>
      <c r="P99" s="21">
        <f t="shared" si="10"/>
        <v>1.7127856311093899E-14</v>
      </c>
      <c r="Q99" s="21">
        <f t="shared" si="11"/>
        <v>-2.7310697311044501E-14</v>
      </c>
      <c r="R99" s="21">
        <f t="shared" si="12"/>
        <v>-2.67912129744203E-14</v>
      </c>
      <c r="S99" s="21">
        <f t="shared" si="13"/>
        <v>-5.0891443033082598E-17</v>
      </c>
    </row>
    <row r="100" spans="1:19" ht="15">
      <c r="A100" s="22">
        <v>35430</v>
      </c>
      <c r="B100" s="22"/>
      <c r="C100">
        <v>-3.4329592084209E-2</v>
      </c>
      <c r="D100" s="16">
        <v>3.9867030503659298E-14</v>
      </c>
      <c r="E100" s="16">
        <v>4.8626844584648202E-14</v>
      </c>
      <c r="F100" s="16">
        <v>1.7070283102571601E-14</v>
      </c>
      <c r="G100" s="16">
        <v>-2.73474403152436E-14</v>
      </c>
      <c r="H100" s="16">
        <v>-2.6765109795445899E-14</v>
      </c>
      <c r="I100" s="16">
        <v>-3.4925375559902497E-17</v>
      </c>
      <c r="J100" s="22"/>
      <c r="K100" s="22"/>
      <c r="L100" s="22"/>
      <c r="M100" s="21">
        <f t="shared" si="7"/>
        <v>-3.4329592084209E-2</v>
      </c>
      <c r="N100" s="21">
        <f t="shared" si="8"/>
        <v>3.9867030503659298E-15</v>
      </c>
      <c r="O100" s="21">
        <f t="shared" si="9"/>
        <v>4.8626844584648202E-14</v>
      </c>
      <c r="P100" s="21">
        <f t="shared" si="10"/>
        <v>1.7070283102571601E-14</v>
      </c>
      <c r="Q100" s="21">
        <f t="shared" si="11"/>
        <v>-2.73474403152436E-14</v>
      </c>
      <c r="R100" s="21">
        <f t="shared" si="12"/>
        <v>-2.6765109795445899E-14</v>
      </c>
      <c r="S100" s="21">
        <f t="shared" si="13"/>
        <v>-3.4925375559902497E-17</v>
      </c>
    </row>
    <row r="101" spans="1:19" ht="15">
      <c r="A101" s="22">
        <v>35520</v>
      </c>
      <c r="B101" s="22"/>
      <c r="C101">
        <v>2.9851632385550799E-2</v>
      </c>
      <c r="D101" s="16">
        <v>3.9262158580366001E-14</v>
      </c>
      <c r="E101" s="16">
        <v>4.8603431967760899E-14</v>
      </c>
      <c r="F101" s="16">
        <v>1.7028574627037399E-14</v>
      </c>
      <c r="G101" s="16">
        <v>-2.72791124747719E-14</v>
      </c>
      <c r="H101" s="16">
        <v>-2.6693219075017699E-14</v>
      </c>
      <c r="I101" s="16">
        <v>-6.0955944919575901E-17</v>
      </c>
      <c r="J101" s="22"/>
      <c r="K101" s="22"/>
      <c r="L101" s="22"/>
      <c r="M101" s="21">
        <f t="shared" si="7"/>
        <v>2.9851632385550799E-2</v>
      </c>
      <c r="N101" s="21">
        <f t="shared" si="8"/>
        <v>3.9262158580366002E-15</v>
      </c>
      <c r="O101" s="21">
        <f t="shared" si="9"/>
        <v>4.8603431967760899E-14</v>
      </c>
      <c r="P101" s="21">
        <f t="shared" si="10"/>
        <v>1.7028574627037399E-14</v>
      </c>
      <c r="Q101" s="21">
        <f t="shared" si="11"/>
        <v>-2.72791124747719E-14</v>
      </c>
      <c r="R101" s="21">
        <f t="shared" si="12"/>
        <v>-2.6693219075017699E-14</v>
      </c>
      <c r="S101" s="21">
        <f t="shared" si="13"/>
        <v>-6.0955944919575901E-17</v>
      </c>
    </row>
    <row r="102" spans="1:19" ht="15">
      <c r="A102" s="22">
        <v>35611</v>
      </c>
      <c r="B102" s="22"/>
      <c r="C102">
        <v>3.7355111867391697E-2</v>
      </c>
      <c r="D102" s="16">
        <v>3.9434145894244102E-14</v>
      </c>
      <c r="E102" s="16">
        <v>4.88535405573043E-14</v>
      </c>
      <c r="F102" s="16">
        <v>1.7325144668429998E-14</v>
      </c>
      <c r="G102" s="16">
        <v>-2.6858976381838399E-14</v>
      </c>
      <c r="H102" s="16">
        <v>-2.6491667631145701E-14</v>
      </c>
      <c r="I102" s="16">
        <v>2.8568909616769098E-17</v>
      </c>
      <c r="J102" s="22"/>
      <c r="K102" s="22"/>
      <c r="L102" s="22"/>
      <c r="M102" s="21">
        <f t="shared" si="7"/>
        <v>3.7355111867391697E-2</v>
      </c>
      <c r="N102" s="21">
        <f t="shared" si="8"/>
        <v>3.9434145894244099E-15</v>
      </c>
      <c r="O102" s="21">
        <f t="shared" si="9"/>
        <v>4.88535405573043E-14</v>
      </c>
      <c r="P102" s="21">
        <f t="shared" si="10"/>
        <v>1.7325144668429998E-14</v>
      </c>
      <c r="Q102" s="21">
        <f t="shared" si="11"/>
        <v>-2.6858976381838399E-14</v>
      </c>
      <c r="R102" s="21">
        <f t="shared" si="12"/>
        <v>-2.6491667631145701E-14</v>
      </c>
      <c r="S102" s="21">
        <f t="shared" si="13"/>
        <v>2.8568909616769098E-17</v>
      </c>
    </row>
    <row r="103" spans="1:19" ht="15">
      <c r="A103" s="22">
        <v>35703</v>
      </c>
      <c r="B103" s="22"/>
      <c r="C103">
        <v>-8.8706204962280908E-3</v>
      </c>
      <c r="D103" s="16">
        <v>3.9909305656526701E-14</v>
      </c>
      <c r="E103" s="16">
        <v>4.9225446433264202E-14</v>
      </c>
      <c r="F103" s="16">
        <v>1.7440484764833301E-14</v>
      </c>
      <c r="G103" s="16">
        <v>-2.6584974379730799E-14</v>
      </c>
      <c r="H103" s="16">
        <v>-2.6453133839618501E-14</v>
      </c>
      <c r="I103" s="16">
        <v>1.0244970731502E-16</v>
      </c>
      <c r="J103" s="22"/>
      <c r="K103" s="22"/>
      <c r="L103" s="22"/>
      <c r="M103" s="21">
        <f t="shared" si="7"/>
        <v>-8.8706204962280908E-3</v>
      </c>
      <c r="N103" s="21">
        <f t="shared" si="8"/>
        <v>3.9909305656526698E-15</v>
      </c>
      <c r="O103" s="21">
        <f t="shared" si="9"/>
        <v>4.9225446433264202E-14</v>
      </c>
      <c r="P103" s="21">
        <f t="shared" si="10"/>
        <v>1.7440484764833301E-14</v>
      </c>
      <c r="Q103" s="21">
        <f t="shared" si="11"/>
        <v>-2.6584974379730799E-14</v>
      </c>
      <c r="R103" s="21">
        <f t="shared" si="12"/>
        <v>-2.6453133839618501E-14</v>
      </c>
      <c r="S103" s="21">
        <f t="shared" si="13"/>
        <v>1.0244970731502E-16</v>
      </c>
    </row>
    <row r="104" spans="1:19" ht="15">
      <c r="A104" s="22">
        <v>35795</v>
      </c>
      <c r="B104" s="22"/>
      <c r="C104">
        <v>-4.4175480026778903E-3</v>
      </c>
      <c r="D104" s="16">
        <v>4.0225823921098401E-14</v>
      </c>
      <c r="E104" s="16">
        <v>4.9207451873544099E-14</v>
      </c>
      <c r="F104" s="16">
        <v>1.8124719594824901E-14</v>
      </c>
      <c r="G104" s="16">
        <v>-2.6716907838803601E-14</v>
      </c>
      <c r="H104" s="16">
        <v>-2.6478838011113001E-14</v>
      </c>
      <c r="I104" s="16">
        <v>9.2119053155079899E-17</v>
      </c>
      <c r="J104" s="22"/>
      <c r="K104" s="22"/>
      <c r="L104" s="22"/>
      <c r="M104" s="21">
        <f t="shared" si="7"/>
        <v>-4.4175480026778903E-3</v>
      </c>
      <c r="N104" s="21">
        <f t="shared" si="8"/>
        <v>4.0225823921098404E-15</v>
      </c>
      <c r="O104" s="21">
        <f t="shared" si="9"/>
        <v>4.9207451873544099E-14</v>
      </c>
      <c r="P104" s="21">
        <f t="shared" si="10"/>
        <v>1.8124719594824901E-14</v>
      </c>
      <c r="Q104" s="21">
        <f t="shared" si="11"/>
        <v>-2.6716907838803601E-14</v>
      </c>
      <c r="R104" s="21">
        <f t="shared" si="12"/>
        <v>-2.6478838011113001E-14</v>
      </c>
      <c r="S104" s="21">
        <f t="shared" si="13"/>
        <v>9.2119053155079899E-17</v>
      </c>
    </row>
    <row r="105" spans="1:19" ht="15">
      <c r="A105" s="22">
        <v>35885</v>
      </c>
      <c r="B105" s="22"/>
      <c r="C105">
        <v>3.3473192876290803E-2</v>
      </c>
      <c r="D105" s="16">
        <v>4.0222318129878498E-14</v>
      </c>
      <c r="E105" s="16">
        <v>4.9804791419522902E-14</v>
      </c>
      <c r="F105" s="16">
        <v>1.8067570271412401E-14</v>
      </c>
      <c r="G105" s="16">
        <v>-2.6871881447513599E-14</v>
      </c>
      <c r="H105" s="16">
        <v>-2.6645551591302901E-14</v>
      </c>
      <c r="I105" s="16">
        <v>1.24654442623201E-16</v>
      </c>
      <c r="J105" s="22"/>
      <c r="K105" s="22"/>
      <c r="L105" s="22"/>
      <c r="M105" s="21">
        <f t="shared" si="7"/>
        <v>3.3473192876290803E-2</v>
      </c>
      <c r="N105" s="21">
        <f t="shared" si="8"/>
        <v>4.0222318129878497E-15</v>
      </c>
      <c r="O105" s="21">
        <f t="shared" si="9"/>
        <v>4.9804791419522902E-14</v>
      </c>
      <c r="P105" s="21">
        <f t="shared" si="10"/>
        <v>1.8067570271412401E-14</v>
      </c>
      <c r="Q105" s="21">
        <f t="shared" si="11"/>
        <v>-2.6871881447513599E-14</v>
      </c>
      <c r="R105" s="21">
        <f t="shared" si="12"/>
        <v>-2.6645551591302901E-14</v>
      </c>
      <c r="S105" s="21">
        <f t="shared" si="13"/>
        <v>1.24654442623201E-16</v>
      </c>
    </row>
    <row r="106" spans="1:19" ht="15">
      <c r="A106" s="22">
        <v>35976</v>
      </c>
      <c r="B106" s="22"/>
      <c r="C106">
        <v>-5.2712670742329402E-2</v>
      </c>
      <c r="D106" s="16">
        <v>4.0846163321132899E-14</v>
      </c>
      <c r="E106" s="16">
        <v>4.9651308616240999E-14</v>
      </c>
      <c r="F106" s="16">
        <v>1.7935080179148601E-14</v>
      </c>
      <c r="G106" s="16">
        <v>-2.7222572083854501E-14</v>
      </c>
      <c r="H106" s="16">
        <v>-2.6788535050581601E-14</v>
      </c>
      <c r="I106" s="16">
        <v>9.4495204899332605E-17</v>
      </c>
      <c r="J106" s="22"/>
      <c r="K106" s="22"/>
      <c r="L106" s="22"/>
      <c r="M106" s="21">
        <f t="shared" si="7"/>
        <v>-5.2712670742329402E-2</v>
      </c>
      <c r="N106" s="21">
        <f t="shared" si="8"/>
        <v>4.0846163321132901E-15</v>
      </c>
      <c r="O106" s="21">
        <f t="shared" si="9"/>
        <v>4.9651308616240999E-14</v>
      </c>
      <c r="P106" s="21">
        <f t="shared" si="10"/>
        <v>1.7935080179148601E-14</v>
      </c>
      <c r="Q106" s="21">
        <f t="shared" si="11"/>
        <v>-2.7222572083854501E-14</v>
      </c>
      <c r="R106" s="21">
        <f t="shared" si="12"/>
        <v>-2.6788535050581601E-14</v>
      </c>
      <c r="S106" s="21">
        <f t="shared" si="13"/>
        <v>9.4495204899332605E-17</v>
      </c>
    </row>
    <row r="107" spans="1:19" ht="15">
      <c r="A107" s="22">
        <v>36068</v>
      </c>
      <c r="B107" s="22"/>
      <c r="C107">
        <v>-0.148336380003838</v>
      </c>
      <c r="D107" s="16">
        <v>3.9926740397292402E-14</v>
      </c>
      <c r="E107" s="16">
        <v>4.9028635373027602E-14</v>
      </c>
      <c r="F107" s="16">
        <v>1.7366555848228199E-14</v>
      </c>
      <c r="G107" s="16">
        <v>-2.8034683102086099E-14</v>
      </c>
      <c r="H107" s="16">
        <v>-2.7064272411788101E-14</v>
      </c>
      <c r="I107" s="16">
        <v>-2.6389194084584701E-16</v>
      </c>
      <c r="J107" s="22"/>
      <c r="K107" s="22"/>
      <c r="L107" s="22"/>
      <c r="M107" s="21">
        <f t="shared" si="7"/>
        <v>-0.148336380003838</v>
      </c>
      <c r="N107" s="21">
        <f t="shared" si="8"/>
        <v>3.9926740397292404E-15</v>
      </c>
      <c r="O107" s="21">
        <f t="shared" si="9"/>
        <v>4.9028635373027602E-14</v>
      </c>
      <c r="P107" s="21">
        <f t="shared" si="10"/>
        <v>1.7366555848228199E-14</v>
      </c>
      <c r="Q107" s="21">
        <f t="shared" si="11"/>
        <v>-2.8034683102086099E-14</v>
      </c>
      <c r="R107" s="21">
        <f t="shared" si="12"/>
        <v>-2.7064272411788101E-14</v>
      </c>
      <c r="S107" s="21">
        <f t="shared" si="13"/>
        <v>-2.6389194084584701E-16</v>
      </c>
    </row>
    <row r="108" spans="1:19" ht="15">
      <c r="A108" s="22">
        <v>36160</v>
      </c>
      <c r="B108" s="22"/>
      <c r="C108">
        <v>-0.113195698314943</v>
      </c>
      <c r="D108" s="16">
        <v>3.9448721091510498E-14</v>
      </c>
      <c r="E108" s="16">
        <v>4.8852393048289798E-14</v>
      </c>
      <c r="F108" s="16">
        <v>1.6106691638770699E-14</v>
      </c>
      <c r="G108" s="16">
        <v>-2.7727899983790201E-14</v>
      </c>
      <c r="H108" s="16">
        <v>-2.6994225433883299E-14</v>
      </c>
      <c r="I108" s="16">
        <v>-1.6680660613927599E-16</v>
      </c>
      <c r="J108" s="22"/>
      <c r="K108" s="22"/>
      <c r="L108" s="22"/>
      <c r="M108" s="21">
        <f t="shared" si="7"/>
        <v>-0.113195698314943</v>
      </c>
      <c r="N108" s="21">
        <f t="shared" si="8"/>
        <v>3.9448721091510501E-15</v>
      </c>
      <c r="O108" s="21">
        <f t="shared" si="9"/>
        <v>4.8852393048289798E-14</v>
      </c>
      <c r="P108" s="21">
        <f t="shared" si="10"/>
        <v>1.6106691638770699E-14</v>
      </c>
      <c r="Q108" s="21">
        <f t="shared" si="11"/>
        <v>-2.7727899983790201E-14</v>
      </c>
      <c r="R108" s="21">
        <f t="shared" si="12"/>
        <v>-2.6994225433883299E-14</v>
      </c>
      <c r="S108" s="21">
        <f t="shared" si="13"/>
        <v>-1.6680660613927599E-16</v>
      </c>
    </row>
    <row r="109" spans="1:19" ht="15">
      <c r="A109" s="22">
        <v>36250</v>
      </c>
      <c r="B109" s="22"/>
      <c r="C109">
        <v>-0.16914689701409999</v>
      </c>
      <c r="D109" s="16">
        <v>4.0200435657183901E-14</v>
      </c>
      <c r="E109" s="16">
        <v>4.8337341842991201E-14</v>
      </c>
      <c r="F109" s="16">
        <v>1.6760785726076201E-14</v>
      </c>
      <c r="G109" s="16">
        <v>-2.66796520846921E-14</v>
      </c>
      <c r="H109" s="16">
        <v>-2.64403693650796E-14</v>
      </c>
      <c r="I109" s="16">
        <v>1.9241247662113699E-16</v>
      </c>
      <c r="J109" s="22"/>
      <c r="K109" s="22"/>
      <c r="L109" s="22"/>
      <c r="M109" s="21">
        <f t="shared" si="7"/>
        <v>-0.16914689701409999</v>
      </c>
      <c r="N109" s="21">
        <f t="shared" si="8"/>
        <v>4.0200435657183903E-15</v>
      </c>
      <c r="O109" s="21">
        <f t="shared" si="9"/>
        <v>4.8337341842991201E-14</v>
      </c>
      <c r="P109" s="21">
        <f t="shared" si="10"/>
        <v>1.6760785726076201E-14</v>
      </c>
      <c r="Q109" s="21">
        <f t="shared" si="11"/>
        <v>-2.66796520846921E-14</v>
      </c>
      <c r="R109" s="21">
        <f t="shared" si="12"/>
        <v>-2.64403693650796E-14</v>
      </c>
      <c r="S109" s="21">
        <f t="shared" si="13"/>
        <v>1.9241247662113699E-16</v>
      </c>
    </row>
    <row r="110" spans="1:19" ht="15">
      <c r="A110" s="22">
        <v>36341</v>
      </c>
      <c r="B110" s="22"/>
      <c r="C110">
        <v>-0.30575957054717601</v>
      </c>
      <c r="D110" s="16">
        <v>3.9589868088025502E-14</v>
      </c>
      <c r="E110" s="16">
        <v>4.8721762778054702E-14</v>
      </c>
      <c r="F110" s="16">
        <v>1.8038597768928001E-14</v>
      </c>
      <c r="G110" s="16">
        <v>-2.6575114022528701E-14</v>
      </c>
      <c r="H110" s="16">
        <v>-2.64428839295765E-14</v>
      </c>
      <c r="I110" s="16">
        <v>8.9788263411145506E-17</v>
      </c>
      <c r="J110" s="22"/>
      <c r="K110" s="22"/>
      <c r="L110" s="22"/>
      <c r="M110" s="21">
        <f t="shared" si="7"/>
        <v>-0.30575957054717601</v>
      </c>
      <c r="N110" s="21">
        <f t="shared" si="8"/>
        <v>3.95898680880255E-15</v>
      </c>
      <c r="O110" s="21">
        <f t="shared" si="9"/>
        <v>4.8721762778054702E-14</v>
      </c>
      <c r="P110" s="21">
        <f t="shared" si="10"/>
        <v>1.8038597768928001E-14</v>
      </c>
      <c r="Q110" s="21">
        <f t="shared" si="11"/>
        <v>-2.6575114022528701E-14</v>
      </c>
      <c r="R110" s="21">
        <f t="shared" si="12"/>
        <v>-2.64428839295765E-14</v>
      </c>
      <c r="S110" s="21">
        <f t="shared" si="13"/>
        <v>8.9788263411145506E-17</v>
      </c>
    </row>
    <row r="111" spans="1:19" ht="15">
      <c r="A111" s="22">
        <v>36433</v>
      </c>
      <c r="B111" s="22"/>
      <c r="C111">
        <v>-0.11280647277330599</v>
      </c>
      <c r="D111" s="16">
        <v>3.9704114687236102E-14</v>
      </c>
      <c r="E111" s="16">
        <v>4.9666630873084901E-14</v>
      </c>
      <c r="F111" s="16">
        <v>1.8102101735361501E-14</v>
      </c>
      <c r="G111" s="16">
        <v>-2.69418721457207E-14</v>
      </c>
      <c r="H111" s="16">
        <v>-2.6701879459134899E-14</v>
      </c>
      <c r="I111" s="16">
        <v>9.8486482900262604E-17</v>
      </c>
      <c r="J111" s="22"/>
      <c r="K111" s="22"/>
      <c r="L111" s="22"/>
      <c r="M111" s="21">
        <f t="shared" si="7"/>
        <v>-0.11280647277330599</v>
      </c>
      <c r="N111" s="21">
        <f t="shared" si="8"/>
        <v>3.9704114687236099E-15</v>
      </c>
      <c r="O111" s="21">
        <f t="shared" si="9"/>
        <v>4.9666630873084901E-14</v>
      </c>
      <c r="P111" s="21">
        <f t="shared" si="10"/>
        <v>1.8102101735361501E-14</v>
      </c>
      <c r="Q111" s="21">
        <f t="shared" si="11"/>
        <v>-2.69418721457207E-14</v>
      </c>
      <c r="R111" s="21">
        <f t="shared" si="12"/>
        <v>-2.6701879459134899E-14</v>
      </c>
      <c r="S111" s="21">
        <f t="shared" si="13"/>
        <v>9.8486482900262604E-17</v>
      </c>
    </row>
    <row r="112" spans="1:19" ht="15">
      <c r="A112" s="22">
        <v>36525</v>
      </c>
      <c r="B112" s="22"/>
      <c r="C112">
        <v>3.6618333770362002E-3</v>
      </c>
      <c r="D112" s="16">
        <v>4.06867250815925E-14</v>
      </c>
      <c r="E112" s="16">
        <v>4.9665012708595602E-14</v>
      </c>
      <c r="F112" s="16">
        <v>1.79261128163517E-14</v>
      </c>
      <c r="G112" s="16">
        <v>-2.7353402728953799E-14</v>
      </c>
      <c r="H112" s="16">
        <v>-2.68819629903699E-14</v>
      </c>
      <c r="I112" s="16">
        <v>7.6422678809588202E-17</v>
      </c>
      <c r="J112" s="22"/>
      <c r="K112" s="22"/>
      <c r="L112" s="22"/>
      <c r="M112" s="21">
        <f t="shared" si="7"/>
        <v>3.6618333770362002E-3</v>
      </c>
      <c r="N112" s="21">
        <f t="shared" si="8"/>
        <v>4.0686725081592501E-15</v>
      </c>
      <c r="O112" s="21">
        <f t="shared" si="9"/>
        <v>4.9665012708595602E-14</v>
      </c>
      <c r="P112" s="21">
        <f t="shared" si="10"/>
        <v>1.79261128163517E-14</v>
      </c>
      <c r="Q112" s="21">
        <f t="shared" si="11"/>
        <v>-2.7353402728953799E-14</v>
      </c>
      <c r="R112" s="21">
        <f t="shared" si="12"/>
        <v>-2.68819629903699E-14</v>
      </c>
      <c r="S112" s="21">
        <f t="shared" si="13"/>
        <v>7.6422678809588202E-17</v>
      </c>
    </row>
    <row r="113" spans="1:19" ht="15">
      <c r="A113" s="22">
        <v>36616</v>
      </c>
      <c r="B113" s="22"/>
      <c r="C113">
        <v>-7.3554740672729699E-2</v>
      </c>
      <c r="D113" s="16">
        <v>4.0684088103595201E-14</v>
      </c>
      <c r="E113" s="16">
        <v>4.94664871162468E-14</v>
      </c>
      <c r="F113" s="16">
        <v>1.7740405147389599E-14</v>
      </c>
      <c r="G113" s="16">
        <v>-2.76109217212869E-14</v>
      </c>
      <c r="H113" s="16">
        <v>-2.6977664599263201E-14</v>
      </c>
      <c r="I113" s="16">
        <v>7.3290218782513397E-17</v>
      </c>
      <c r="J113" s="22"/>
      <c r="K113" s="22"/>
      <c r="L113" s="22"/>
      <c r="M113" s="21">
        <f t="shared" si="7"/>
        <v>-7.3554740672729699E-2</v>
      </c>
      <c r="N113" s="21">
        <f t="shared" si="8"/>
        <v>4.0684088103595198E-15</v>
      </c>
      <c r="O113" s="21">
        <f t="shared" si="9"/>
        <v>4.94664871162468E-14</v>
      </c>
      <c r="P113" s="21">
        <f t="shared" si="10"/>
        <v>1.7740405147389599E-14</v>
      </c>
      <c r="Q113" s="21">
        <f t="shared" si="11"/>
        <v>-2.76109217212869E-14</v>
      </c>
      <c r="R113" s="21">
        <f t="shared" si="12"/>
        <v>-2.6977664599263201E-14</v>
      </c>
      <c r="S113" s="21">
        <f t="shared" si="13"/>
        <v>7.3290218782513397E-17</v>
      </c>
    </row>
    <row r="114" spans="1:19" ht="15">
      <c r="A114" s="22">
        <v>36707</v>
      </c>
      <c r="B114" s="22"/>
      <c r="C114">
        <v>8.1037676515564899E-2</v>
      </c>
      <c r="D114" s="16">
        <v>3.9943866380166802E-14</v>
      </c>
      <c r="E114" s="16">
        <v>4.88684203457893E-14</v>
      </c>
      <c r="F114" s="16">
        <v>1.7054413932862801E-14</v>
      </c>
      <c r="G114" s="16">
        <v>-2.82613989979641E-14</v>
      </c>
      <c r="H114" s="16">
        <v>-2.7276275721108299E-14</v>
      </c>
      <c r="I114" s="16">
        <v>-1.6905398247757501E-16</v>
      </c>
      <c r="J114" s="22"/>
      <c r="K114" s="22"/>
      <c r="L114" s="22"/>
      <c r="M114" s="21">
        <f t="shared" si="7"/>
        <v>8.1037676515564899E-2</v>
      </c>
      <c r="N114" s="21">
        <f t="shared" si="8"/>
        <v>3.9943866380166802E-15</v>
      </c>
      <c r="O114" s="21">
        <f t="shared" si="9"/>
        <v>4.88684203457893E-14</v>
      </c>
      <c r="P114" s="21">
        <f t="shared" si="10"/>
        <v>1.7054413932862801E-14</v>
      </c>
      <c r="Q114" s="21">
        <f t="shared" si="11"/>
        <v>-2.82613989979641E-14</v>
      </c>
      <c r="R114" s="21">
        <f t="shared" si="12"/>
        <v>-2.7276275721108299E-14</v>
      </c>
      <c r="S114" s="21">
        <f t="shared" si="13"/>
        <v>-1.6905398247757501E-16</v>
      </c>
    </row>
    <row r="115" spans="1:19" ht="15">
      <c r="A115" s="22">
        <v>36799</v>
      </c>
      <c r="B115" s="22"/>
      <c r="C115">
        <v>4.7682539051769203E-2</v>
      </c>
      <c r="D115" s="16">
        <v>3.9428901013248103E-14</v>
      </c>
      <c r="E115" s="16">
        <v>4.8497947868864003E-14</v>
      </c>
      <c r="F115" s="16">
        <v>1.6383936570308699E-14</v>
      </c>
      <c r="G115" s="16">
        <v>-2.81576836307519E-14</v>
      </c>
      <c r="H115" s="16">
        <v>-2.7233006278204502E-14</v>
      </c>
      <c r="I115" s="16">
        <v>-1.5938181714459199E-16</v>
      </c>
      <c r="J115" s="22"/>
      <c r="K115" s="22"/>
      <c r="L115" s="22"/>
      <c r="M115" s="21">
        <f t="shared" si="7"/>
        <v>4.7682539051769203E-2</v>
      </c>
      <c r="N115" s="21">
        <f t="shared" si="8"/>
        <v>3.9428901013248103E-15</v>
      </c>
      <c r="O115" s="21">
        <f t="shared" si="9"/>
        <v>4.8497947868864003E-14</v>
      </c>
      <c r="P115" s="21">
        <f t="shared" si="10"/>
        <v>1.6383936570308699E-14</v>
      </c>
      <c r="Q115" s="21">
        <f t="shared" si="11"/>
        <v>-2.81576836307519E-14</v>
      </c>
      <c r="R115" s="21">
        <f t="shared" si="12"/>
        <v>-2.7233006278204502E-14</v>
      </c>
      <c r="S115" s="21">
        <f t="shared" si="13"/>
        <v>-1.5938181714459199E-16</v>
      </c>
    </row>
    <row r="116" spans="1:19" ht="15">
      <c r="A116" s="22">
        <v>36891</v>
      </c>
      <c r="B116" s="22"/>
      <c r="C116">
        <v>-1.6635350919496201E-3</v>
      </c>
      <c r="D116" s="16">
        <v>3.8525988360404197E-14</v>
      </c>
      <c r="E116" s="16">
        <v>4.77700740426683E-14</v>
      </c>
      <c r="F116" s="16">
        <v>1.5835130348500101E-14</v>
      </c>
      <c r="G116" s="16">
        <v>-2.81923224365547E-14</v>
      </c>
      <c r="H116" s="16">
        <v>-2.70992348493694E-14</v>
      </c>
      <c r="I116" s="16">
        <v>-4.6257614983687995E-16</v>
      </c>
      <c r="J116" s="22"/>
      <c r="K116" s="22"/>
      <c r="L116" s="22"/>
      <c r="M116" s="21">
        <f t="shared" si="7"/>
        <v>-1.6635350919496201E-3</v>
      </c>
      <c r="N116" s="21">
        <f t="shared" si="8"/>
        <v>3.8525988360404197E-15</v>
      </c>
      <c r="O116" s="21">
        <f t="shared" si="9"/>
        <v>4.77700740426683E-14</v>
      </c>
      <c r="P116" s="21">
        <f t="shared" si="10"/>
        <v>1.5835130348500101E-14</v>
      </c>
      <c r="Q116" s="21">
        <f t="shared" si="11"/>
        <v>-2.81923224365547E-14</v>
      </c>
      <c r="R116" s="21">
        <f t="shared" si="12"/>
        <v>-2.70992348493694E-14</v>
      </c>
      <c r="S116" s="21">
        <f t="shared" si="13"/>
        <v>-4.6257614983687995E-16</v>
      </c>
    </row>
    <row r="117" spans="1:19" ht="15">
      <c r="A117" s="22">
        <v>36981</v>
      </c>
      <c r="B117" s="22"/>
      <c r="C117">
        <v>-0.129561303551811</v>
      </c>
      <c r="D117" s="16">
        <v>3.89926214812845E-14</v>
      </c>
      <c r="E117" s="16">
        <v>4.8451239093178801E-14</v>
      </c>
      <c r="F117" s="16">
        <v>1.57644420555393E-14</v>
      </c>
      <c r="G117" s="16">
        <v>-2.6385987038479901E-14</v>
      </c>
      <c r="H117" s="16">
        <v>-2.6440196470657799E-14</v>
      </c>
      <c r="I117" s="16">
        <v>2.1844365681785601E-17</v>
      </c>
      <c r="J117" s="22"/>
      <c r="K117" s="22"/>
      <c r="L117" s="22"/>
      <c r="M117" s="21">
        <f t="shared" si="7"/>
        <v>-0.129561303551811</v>
      </c>
      <c r="N117" s="21">
        <f t="shared" si="8"/>
        <v>3.8992621481284502E-15</v>
      </c>
      <c r="O117" s="21">
        <f t="shared" si="9"/>
        <v>4.8451239093178801E-14</v>
      </c>
      <c r="P117" s="21">
        <f t="shared" si="10"/>
        <v>1.57644420555393E-14</v>
      </c>
      <c r="Q117" s="21">
        <f t="shared" si="11"/>
        <v>-2.6385987038479901E-14</v>
      </c>
      <c r="R117" s="21">
        <f t="shared" si="12"/>
        <v>-2.6440196470657799E-14</v>
      </c>
      <c r="S117" s="21">
        <f t="shared" si="13"/>
        <v>2.1844365681785601E-17</v>
      </c>
    </row>
    <row r="118" spans="1:19" ht="15">
      <c r="A118" s="22">
        <v>37072</v>
      </c>
      <c r="B118" s="22"/>
      <c r="C118">
        <v>-8.2736385556842804E-2</v>
      </c>
      <c r="D118" s="16">
        <v>3.9326101202445099E-14</v>
      </c>
      <c r="E118" s="16">
        <v>4.8045384091793899E-14</v>
      </c>
      <c r="F118" s="16">
        <v>1.7382650730294499E-14</v>
      </c>
      <c r="G118" s="16">
        <v>-2.6089381161767601E-14</v>
      </c>
      <c r="H118" s="16">
        <v>-2.6140528799901701E-14</v>
      </c>
      <c r="I118" s="16">
        <v>-1.24803241180219E-16</v>
      </c>
      <c r="J118" s="22"/>
      <c r="K118" s="22"/>
      <c r="L118" s="22"/>
      <c r="M118" s="21">
        <f t="shared" si="7"/>
        <v>-8.2736385556842804E-2</v>
      </c>
      <c r="N118" s="21">
        <f t="shared" si="8"/>
        <v>3.9326101202445096E-15</v>
      </c>
      <c r="O118" s="21">
        <f t="shared" si="9"/>
        <v>4.8045384091793899E-14</v>
      </c>
      <c r="P118" s="21">
        <f t="shared" si="10"/>
        <v>1.7382650730294499E-14</v>
      </c>
      <c r="Q118" s="21">
        <f t="shared" si="11"/>
        <v>-2.6089381161767601E-14</v>
      </c>
      <c r="R118" s="21">
        <f t="shared" si="12"/>
        <v>-2.6140528799901701E-14</v>
      </c>
      <c r="S118" s="21">
        <f t="shared" si="13"/>
        <v>-1.24803241180219E-16</v>
      </c>
    </row>
    <row r="119" spans="1:19" ht="15">
      <c r="A119" s="22">
        <v>37164</v>
      </c>
      <c r="B119" s="22"/>
      <c r="C119">
        <v>-9.8371520117735603E-2</v>
      </c>
      <c r="D119" s="16">
        <v>3.8667652038255602E-14</v>
      </c>
      <c r="E119" s="16">
        <v>4.9602376036963201E-14</v>
      </c>
      <c r="F119" s="16">
        <v>1.7440731114818901E-14</v>
      </c>
      <c r="G119" s="16">
        <v>-2.5788354376903399E-14</v>
      </c>
      <c r="H119" s="16">
        <v>-2.6167298062768101E-14</v>
      </c>
      <c r="I119" s="16">
        <v>-2.6758165524613101E-16</v>
      </c>
      <c r="J119" s="22"/>
      <c r="K119" s="22"/>
      <c r="L119" s="22"/>
      <c r="M119" s="21">
        <f t="shared" si="7"/>
        <v>-9.8371520117735603E-2</v>
      </c>
      <c r="N119" s="21">
        <f t="shared" si="8"/>
        <v>3.86676520382556E-15</v>
      </c>
      <c r="O119" s="21">
        <f t="shared" si="9"/>
        <v>4.9602376036963201E-14</v>
      </c>
      <c r="P119" s="21">
        <f t="shared" si="10"/>
        <v>1.7440731114818901E-14</v>
      </c>
      <c r="Q119" s="21">
        <f t="shared" si="11"/>
        <v>-2.5788354376903399E-14</v>
      </c>
      <c r="R119" s="21">
        <f t="shared" si="12"/>
        <v>-2.6167298062768101E-14</v>
      </c>
      <c r="S119" s="21">
        <f t="shared" si="13"/>
        <v>-2.6758165524613101E-16</v>
      </c>
    </row>
    <row r="120" spans="1:19" ht="15">
      <c r="A120" s="22">
        <v>37256</v>
      </c>
      <c r="B120" s="22"/>
      <c r="C120">
        <v>-0.23465516330925901</v>
      </c>
      <c r="D120" s="16">
        <v>4.03289291922509E-14</v>
      </c>
      <c r="E120" s="16">
        <v>5.0004695238287101E-14</v>
      </c>
      <c r="F120" s="16">
        <v>1.7445804641713402E-14</v>
      </c>
      <c r="G120" s="16">
        <v>-2.5273662674992399E-14</v>
      </c>
      <c r="H120" s="16">
        <v>-2.5870289895694201E-14</v>
      </c>
      <c r="I120" s="16">
        <v>-2.6855372758007201E-16</v>
      </c>
      <c r="J120" s="22"/>
      <c r="K120" s="22"/>
      <c r="L120" s="22"/>
      <c r="M120" s="21">
        <f t="shared" si="7"/>
        <v>-0.23465516330925901</v>
      </c>
      <c r="N120" s="21">
        <f t="shared" si="8"/>
        <v>4.0328929192250903E-15</v>
      </c>
      <c r="O120" s="21">
        <f t="shared" si="9"/>
        <v>5.0004695238287101E-14</v>
      </c>
      <c r="P120" s="21">
        <f t="shared" si="10"/>
        <v>1.7445804641713402E-14</v>
      </c>
      <c r="Q120" s="21">
        <f t="shared" si="11"/>
        <v>-2.5273662674992399E-14</v>
      </c>
      <c r="R120" s="21">
        <f t="shared" si="12"/>
        <v>-2.5870289895694201E-14</v>
      </c>
      <c r="S120" s="21">
        <f t="shared" si="13"/>
        <v>-2.6855372758007201E-16</v>
      </c>
    </row>
    <row r="121" spans="1:19" ht="15">
      <c r="A121" s="22">
        <v>37346</v>
      </c>
      <c r="B121" s="22"/>
      <c r="C121">
        <v>-5.7570949116413903E-2</v>
      </c>
      <c r="D121" s="16">
        <v>4.20553235437509E-14</v>
      </c>
      <c r="E121" s="16">
        <v>5.0948505534563897E-14</v>
      </c>
      <c r="F121" s="16">
        <v>1.8249252363245099E-14</v>
      </c>
      <c r="G121" s="16">
        <v>-2.3606428165640601E-14</v>
      </c>
      <c r="H121" s="16">
        <v>-2.51873250853535E-14</v>
      </c>
      <c r="I121" s="16">
        <v>3.3362542488715502E-16</v>
      </c>
      <c r="J121" s="22"/>
      <c r="K121" s="22"/>
      <c r="L121" s="22"/>
      <c r="M121" s="21">
        <f t="shared" si="7"/>
        <v>-5.7570949116413903E-2</v>
      </c>
      <c r="N121" s="21">
        <f t="shared" si="8"/>
        <v>4.2055323543750903E-15</v>
      </c>
      <c r="O121" s="21">
        <f t="shared" si="9"/>
        <v>5.0948505534563897E-14</v>
      </c>
      <c r="P121" s="21">
        <f t="shared" si="10"/>
        <v>1.8249252363245099E-14</v>
      </c>
      <c r="Q121" s="21">
        <f t="shared" si="11"/>
        <v>-2.3606428165640601E-14</v>
      </c>
      <c r="R121" s="21">
        <f t="shared" si="12"/>
        <v>-2.51873250853535E-14</v>
      </c>
      <c r="S121" s="21">
        <f t="shared" si="13"/>
        <v>3.3362542488715502E-16</v>
      </c>
    </row>
    <row r="122" spans="1:19" ht="15">
      <c r="A122" s="22">
        <v>37437</v>
      </c>
      <c r="B122" s="22"/>
      <c r="C122">
        <v>-1.6263296175674E-2</v>
      </c>
      <c r="D122" s="16">
        <v>4.2557211726814402E-14</v>
      </c>
      <c r="E122" s="16">
        <v>5.09717273879773E-14</v>
      </c>
      <c r="F122" s="16">
        <v>2.0241649285619801E-14</v>
      </c>
      <c r="G122" s="16">
        <v>-2.3892108290423701E-14</v>
      </c>
      <c r="H122" s="16">
        <v>-2.5177013507826E-14</v>
      </c>
      <c r="I122" s="16">
        <v>1.4998243114331601E-16</v>
      </c>
      <c r="J122" s="22"/>
      <c r="K122" s="22"/>
      <c r="L122" s="22"/>
      <c r="M122" s="21">
        <f t="shared" si="7"/>
        <v>-1.6263296175674E-2</v>
      </c>
      <c r="N122" s="21">
        <f t="shared" si="8"/>
        <v>4.2557211726814402E-15</v>
      </c>
      <c r="O122" s="21">
        <f t="shared" si="9"/>
        <v>5.09717273879773E-14</v>
      </c>
      <c r="P122" s="21">
        <f t="shared" si="10"/>
        <v>2.0241649285619801E-14</v>
      </c>
      <c r="Q122" s="21">
        <f t="shared" si="11"/>
        <v>-2.3892108290423701E-14</v>
      </c>
      <c r="R122" s="21">
        <f t="shared" si="12"/>
        <v>-2.5177013507826E-14</v>
      </c>
      <c r="S122" s="21">
        <f t="shared" si="13"/>
        <v>1.4998243114331601E-16</v>
      </c>
    </row>
    <row r="123" spans="1:19" ht="15">
      <c r="A123" s="22">
        <v>37529</v>
      </c>
      <c r="B123" s="22"/>
      <c r="C123">
        <v>-1.48286230391944E-2</v>
      </c>
      <c r="D123" s="16">
        <v>4.19093683498241E-14</v>
      </c>
      <c r="E123" s="16">
        <v>5.2317063650797698E-14</v>
      </c>
      <c r="F123" s="16">
        <v>1.9714030238104401E-14</v>
      </c>
      <c r="G123" s="16">
        <v>-2.4672208367762499E-14</v>
      </c>
      <c r="H123" s="16">
        <v>-2.5732428096225499E-14</v>
      </c>
      <c r="I123" s="16">
        <v>-1.29888094962039E-16</v>
      </c>
      <c r="J123" s="22"/>
      <c r="K123" s="22"/>
      <c r="L123" s="22"/>
      <c r="M123" s="21">
        <f t="shared" si="7"/>
        <v>-1.48286230391944E-2</v>
      </c>
      <c r="N123" s="21">
        <f t="shared" si="8"/>
        <v>4.19093683498241E-15</v>
      </c>
      <c r="O123" s="21">
        <f t="shared" si="9"/>
        <v>5.2317063650797698E-14</v>
      </c>
      <c r="P123" s="21">
        <f t="shared" si="10"/>
        <v>1.9714030238104401E-14</v>
      </c>
      <c r="Q123" s="21">
        <f t="shared" si="11"/>
        <v>-2.4672208367762499E-14</v>
      </c>
      <c r="R123" s="21">
        <f t="shared" si="12"/>
        <v>-2.5732428096225499E-14</v>
      </c>
      <c r="S123" s="21">
        <f t="shared" si="13"/>
        <v>-1.29888094962039E-16</v>
      </c>
    </row>
    <row r="124" spans="1:19" ht="15">
      <c r="A124" s="22">
        <v>37621</v>
      </c>
      <c r="B124" s="22"/>
      <c r="C124">
        <v>-8.95818046315702E-2</v>
      </c>
      <c r="D124" s="16">
        <v>4.3848253218807999E-14</v>
      </c>
      <c r="E124" s="16">
        <v>5.2253277047295999E-14</v>
      </c>
      <c r="F124" s="16">
        <v>1.9087437382229701E-14</v>
      </c>
      <c r="G124" s="16">
        <v>-2.4587109448459601E-14</v>
      </c>
      <c r="H124" s="16">
        <v>-2.56772964656707E-14</v>
      </c>
      <c r="I124" s="16">
        <v>8.7272656867817102E-17</v>
      </c>
      <c r="J124" s="22"/>
      <c r="K124" s="22"/>
      <c r="L124" s="22"/>
      <c r="M124" s="21">
        <f t="shared" si="7"/>
        <v>-8.95818046315702E-2</v>
      </c>
      <c r="N124" s="21">
        <f t="shared" si="8"/>
        <v>4.3848253218807998E-15</v>
      </c>
      <c r="O124" s="21">
        <f t="shared" si="9"/>
        <v>5.2253277047295999E-14</v>
      </c>
      <c r="P124" s="21">
        <f t="shared" si="10"/>
        <v>1.9087437382229701E-14</v>
      </c>
      <c r="Q124" s="21">
        <f t="shared" si="11"/>
        <v>-2.4587109448459601E-14</v>
      </c>
      <c r="R124" s="21">
        <f t="shared" si="12"/>
        <v>-2.56772964656707E-14</v>
      </c>
      <c r="S124" s="21">
        <f t="shared" si="13"/>
        <v>8.7272656867817102E-17</v>
      </c>
    </row>
    <row r="125" spans="1:19" ht="15">
      <c r="A125" s="22">
        <v>37711</v>
      </c>
      <c r="B125" s="22"/>
      <c r="C125">
        <v>-0.15434105734384701</v>
      </c>
      <c r="D125" s="16">
        <v>4.4680580457516002E-14</v>
      </c>
      <c r="E125" s="16">
        <v>5.1907233521922299E-14</v>
      </c>
      <c r="F125" s="16">
        <v>1.9801014687878599E-14</v>
      </c>
      <c r="G125" s="16">
        <v>-2.41008571023512E-14</v>
      </c>
      <c r="H125" s="16">
        <v>-2.53997625259297E-14</v>
      </c>
      <c r="I125" s="16">
        <v>5.3883927189665396E-16</v>
      </c>
      <c r="J125" s="22"/>
      <c r="K125" s="22"/>
      <c r="L125" s="22"/>
      <c r="M125" s="21">
        <f t="shared" si="7"/>
        <v>-0.15434105734384701</v>
      </c>
      <c r="N125" s="21">
        <f t="shared" si="8"/>
        <v>4.4680580457516005E-15</v>
      </c>
      <c r="O125" s="21">
        <f t="shared" si="9"/>
        <v>5.1907233521922299E-14</v>
      </c>
      <c r="P125" s="21">
        <f t="shared" si="10"/>
        <v>1.9801014687878599E-14</v>
      </c>
      <c r="Q125" s="21">
        <f t="shared" si="11"/>
        <v>-2.41008571023512E-14</v>
      </c>
      <c r="R125" s="21">
        <f t="shared" si="12"/>
        <v>-2.53997625259297E-14</v>
      </c>
      <c r="S125" s="21">
        <f t="shared" si="13"/>
        <v>5.3883927189665396E-16</v>
      </c>
    </row>
    <row r="126" spans="1:19" ht="15">
      <c r="A126" s="22">
        <v>37802</v>
      </c>
      <c r="B126" s="22"/>
      <c r="C126">
        <v>-6.5876313222888699E-2</v>
      </c>
      <c r="D126" s="16">
        <v>4.3771057460396098E-14</v>
      </c>
      <c r="E126" s="16">
        <v>5.1526319484171202E-14</v>
      </c>
      <c r="F126" s="16">
        <v>2.0862527054023099E-14</v>
      </c>
      <c r="G126" s="16">
        <v>-2.5215253489956401E-14</v>
      </c>
      <c r="H126" s="16">
        <v>-2.58569246876275E-14</v>
      </c>
      <c r="I126" s="16">
        <v>4.0198950104481298E-16</v>
      </c>
      <c r="J126" s="22"/>
      <c r="K126" s="22"/>
      <c r="L126" s="22"/>
      <c r="M126" s="21">
        <f t="shared" si="7"/>
        <v>-6.5876313222888699E-2</v>
      </c>
      <c r="N126" s="21">
        <f t="shared" si="8"/>
        <v>4.3771057460396096E-15</v>
      </c>
      <c r="O126" s="21">
        <f t="shared" si="9"/>
        <v>5.1526319484171202E-14</v>
      </c>
      <c r="P126" s="21">
        <f t="shared" si="10"/>
        <v>2.0862527054023099E-14</v>
      </c>
      <c r="Q126" s="21">
        <f t="shared" si="11"/>
        <v>-2.5215253489956401E-14</v>
      </c>
      <c r="R126" s="21">
        <f t="shared" si="12"/>
        <v>-2.58569246876275E-14</v>
      </c>
      <c r="S126" s="21">
        <f t="shared" si="13"/>
        <v>4.0198950104481298E-16</v>
      </c>
    </row>
    <row r="127" spans="1:19" ht="15">
      <c r="A127" s="22">
        <v>37894</v>
      </c>
      <c r="B127" s="22"/>
      <c r="C127">
        <v>-0.13414556931319399</v>
      </c>
      <c r="D127" s="16">
        <v>4.2938000040462902E-14</v>
      </c>
      <c r="E127" s="16">
        <v>5.1890612663337002E-14</v>
      </c>
      <c r="F127" s="16">
        <v>2.00977980981476E-14</v>
      </c>
      <c r="G127" s="16">
        <v>-2.6664076085464599E-14</v>
      </c>
      <c r="H127" s="16">
        <v>-2.66613458501526E-14</v>
      </c>
      <c r="I127" s="16">
        <v>1.98855688481139E-16</v>
      </c>
      <c r="J127" s="22"/>
      <c r="K127" s="22"/>
      <c r="L127" s="22"/>
      <c r="M127" s="21">
        <f t="shared" si="7"/>
        <v>-0.13414556931319399</v>
      </c>
      <c r="N127" s="21">
        <f t="shared" si="8"/>
        <v>4.2938000040462905E-15</v>
      </c>
      <c r="O127" s="21">
        <f t="shared" si="9"/>
        <v>5.1890612663337002E-14</v>
      </c>
      <c r="P127" s="21">
        <f t="shared" si="10"/>
        <v>2.00977980981476E-14</v>
      </c>
      <c r="Q127" s="21">
        <f t="shared" si="11"/>
        <v>-2.6664076085464599E-14</v>
      </c>
      <c r="R127" s="21">
        <f t="shared" si="12"/>
        <v>-2.66613458501526E-14</v>
      </c>
      <c r="S127" s="21">
        <f t="shared" si="13"/>
        <v>1.98855688481139E-16</v>
      </c>
    </row>
    <row r="128" spans="1:19" ht="15">
      <c r="A128" s="22">
        <v>37986</v>
      </c>
      <c r="B128" s="22"/>
      <c r="C128">
        <v>-7.3603723510544006E-2</v>
      </c>
      <c r="D128" s="16">
        <v>4.31514368105296E-14</v>
      </c>
      <c r="E128" s="16">
        <v>5.08426120296418E-14</v>
      </c>
      <c r="F128" s="16">
        <v>1.87196929752578E-14</v>
      </c>
      <c r="G128" s="16">
        <v>-2.7875853183342601E-14</v>
      </c>
      <c r="H128" s="16">
        <v>-2.7180207494595001E-14</v>
      </c>
      <c r="I128" s="16">
        <v>1.6787390067405501E-16</v>
      </c>
      <c r="J128" s="22"/>
      <c r="K128" s="22"/>
      <c r="L128" s="22"/>
      <c r="M128" s="21">
        <f t="shared" si="7"/>
        <v>-7.3603723510544006E-2</v>
      </c>
      <c r="N128" s="21">
        <f t="shared" si="8"/>
        <v>4.31514368105296E-15</v>
      </c>
      <c r="O128" s="21">
        <f t="shared" si="9"/>
        <v>5.08426120296418E-14</v>
      </c>
      <c r="P128" s="21">
        <f t="shared" si="10"/>
        <v>1.87196929752578E-14</v>
      </c>
      <c r="Q128" s="21">
        <f t="shared" si="11"/>
        <v>-2.7875853183342601E-14</v>
      </c>
      <c r="R128" s="21">
        <f t="shared" si="12"/>
        <v>-2.7180207494595001E-14</v>
      </c>
      <c r="S128" s="21">
        <f t="shared" si="13"/>
        <v>1.6787390067405501E-16</v>
      </c>
    </row>
    <row r="129" spans="1:37" ht="15">
      <c r="A129" s="22">
        <v>38077</v>
      </c>
      <c r="B129" s="22"/>
      <c r="C129">
        <v>-6.3349778466102402E-2</v>
      </c>
      <c r="D129" s="16">
        <v>4.1789283437746597E-14</v>
      </c>
      <c r="E129" s="16">
        <v>4.9147131021371602E-14</v>
      </c>
      <c r="F129" s="16">
        <v>1.76141674638262E-14</v>
      </c>
      <c r="G129" s="16">
        <v>-2.8853231530488098E-14</v>
      </c>
      <c r="H129" s="16">
        <v>-2.7523304208398501E-14</v>
      </c>
      <c r="I129" s="16">
        <v>5.2892388394814098E-17</v>
      </c>
      <c r="J129" s="22"/>
      <c r="K129" s="22"/>
      <c r="L129" s="22"/>
      <c r="M129" s="21">
        <f t="shared" si="7"/>
        <v>-6.3349778466102402E-2</v>
      </c>
      <c r="N129" s="21">
        <f t="shared" si="8"/>
        <v>4.1789283437746597E-15</v>
      </c>
      <c r="O129" s="21">
        <f t="shared" si="9"/>
        <v>4.9147131021371602E-14</v>
      </c>
      <c r="P129" s="21">
        <f t="shared" si="10"/>
        <v>1.76141674638262E-14</v>
      </c>
      <c r="Q129" s="21">
        <f t="shared" si="11"/>
        <v>-2.8853231530488098E-14</v>
      </c>
      <c r="R129" s="21">
        <f t="shared" si="12"/>
        <v>-2.7523304208398501E-14</v>
      </c>
      <c r="S129" s="21">
        <f t="shared" si="13"/>
        <v>5.2892388394814098E-17</v>
      </c>
    </row>
    <row r="130" spans="1:37" ht="15">
      <c r="A130" s="22">
        <v>38168</v>
      </c>
      <c r="B130" s="22"/>
      <c r="C130">
        <v>-5.6414129693167302E-2</v>
      </c>
      <c r="D130" s="16">
        <v>4.01298561766043E-14</v>
      </c>
      <c r="E130" s="16">
        <v>4.8120933109535101E-14</v>
      </c>
      <c r="F130" s="16">
        <v>1.6717351450078699E-14</v>
      </c>
      <c r="G130" s="16">
        <v>-2.9161352188387199E-14</v>
      </c>
      <c r="H130" s="16">
        <v>-2.76806662352848E-14</v>
      </c>
      <c r="I130" s="16">
        <v>4.8537880414618101E-17</v>
      </c>
      <c r="J130" s="22"/>
      <c r="K130" s="22"/>
      <c r="L130" s="22"/>
      <c r="M130" s="21">
        <f t="shared" ref="M130:M193" si="14">C130</f>
        <v>-5.6414129693167302E-2</v>
      </c>
      <c r="N130" s="21">
        <f t="shared" ref="N130:N193" si="15">D130/10</f>
        <v>4.01298561766043E-15</v>
      </c>
      <c r="O130" s="21">
        <f t="shared" ref="O130:O193" si="16">E130</f>
        <v>4.8120933109535101E-14</v>
      </c>
      <c r="P130" s="21">
        <f t="shared" ref="P130:P193" si="17">F130</f>
        <v>1.6717351450078699E-14</v>
      </c>
      <c r="Q130" s="21">
        <f t="shared" ref="Q130:Q193" si="18">G130</f>
        <v>-2.9161352188387199E-14</v>
      </c>
      <c r="R130" s="21">
        <f t="shared" ref="R130:R193" si="19">H130</f>
        <v>-2.76806662352848E-14</v>
      </c>
      <c r="S130" s="21">
        <f t="shared" ref="S130:S193" si="20">I130</f>
        <v>4.8537880414618101E-17</v>
      </c>
    </row>
    <row r="131" spans="1:37" ht="15">
      <c r="A131" s="22">
        <v>38260</v>
      </c>
      <c r="B131" s="22"/>
      <c r="C131">
        <v>-2.0411164216580902E-2</v>
      </c>
      <c r="D131" s="16">
        <v>3.9098629337695001E-14</v>
      </c>
      <c r="E131" s="16">
        <v>4.72603977696144E-14</v>
      </c>
      <c r="F131" s="16">
        <v>1.6401131856991701E-14</v>
      </c>
      <c r="G131" s="16">
        <v>-2.9310722066818702E-14</v>
      </c>
      <c r="H131" s="16">
        <v>-2.7730963501005301E-14</v>
      </c>
      <c r="I131" s="16">
        <v>5.1489995482442801E-17</v>
      </c>
      <c r="J131" s="22"/>
      <c r="K131" s="22"/>
      <c r="L131" s="22"/>
      <c r="M131" s="21">
        <f t="shared" si="14"/>
        <v>-2.0411164216580902E-2</v>
      </c>
      <c r="N131" s="21">
        <f t="shared" si="15"/>
        <v>3.9098629337695003E-15</v>
      </c>
      <c r="O131" s="21">
        <f t="shared" si="16"/>
        <v>4.72603977696144E-14</v>
      </c>
      <c r="P131" s="21">
        <f t="shared" si="17"/>
        <v>1.6401131856991701E-14</v>
      </c>
      <c r="Q131" s="21">
        <f t="shared" si="18"/>
        <v>-2.9310722066818702E-14</v>
      </c>
      <c r="R131" s="21">
        <f t="shared" si="19"/>
        <v>-2.7730963501005301E-14</v>
      </c>
      <c r="S131" s="21">
        <f t="shared" si="20"/>
        <v>5.1489995482442801E-17</v>
      </c>
    </row>
    <row r="132" spans="1:37" ht="15">
      <c r="A132" s="22">
        <v>38352</v>
      </c>
      <c r="B132" s="22"/>
      <c r="C132">
        <v>-7.1648581659532307E-2</v>
      </c>
      <c r="D132" s="16">
        <v>3.84519482901972E-14</v>
      </c>
      <c r="E132" s="16">
        <v>4.7105987190865499E-14</v>
      </c>
      <c r="F132" s="16">
        <v>1.64128266730281E-14</v>
      </c>
      <c r="G132" s="16">
        <v>-2.9218490243639799E-14</v>
      </c>
      <c r="H132" s="16">
        <v>-2.7729543510388101E-14</v>
      </c>
      <c r="I132" s="16">
        <v>1.2075027097861199E-16</v>
      </c>
      <c r="J132" s="22"/>
      <c r="K132" s="22"/>
      <c r="L132" s="22"/>
      <c r="M132" s="21">
        <f t="shared" si="14"/>
        <v>-7.1648581659532307E-2</v>
      </c>
      <c r="N132" s="21">
        <f t="shared" si="15"/>
        <v>3.84519482901972E-15</v>
      </c>
      <c r="O132" s="21">
        <f t="shared" si="16"/>
        <v>4.7105987190865499E-14</v>
      </c>
      <c r="P132" s="21">
        <f t="shared" si="17"/>
        <v>1.64128266730281E-14</v>
      </c>
      <c r="Q132" s="21">
        <f t="shared" si="18"/>
        <v>-2.9218490243639799E-14</v>
      </c>
      <c r="R132" s="21">
        <f t="shared" si="19"/>
        <v>-2.7729543510388101E-14</v>
      </c>
      <c r="S132" s="21">
        <f t="shared" si="20"/>
        <v>1.2075027097861199E-16</v>
      </c>
    </row>
    <row r="133" spans="1:37" ht="15">
      <c r="A133" s="22">
        <v>38442</v>
      </c>
      <c r="B133" s="22"/>
      <c r="C133">
        <v>-3.3019059988011502E-2</v>
      </c>
      <c r="D133" s="16">
        <v>3.8213066090350397E-14</v>
      </c>
      <c r="E133" s="16">
        <v>4.69812246757168E-14</v>
      </c>
      <c r="F133" s="16">
        <v>1.6641446633661099E-14</v>
      </c>
      <c r="G133" s="16">
        <v>-2.94397970389897E-14</v>
      </c>
      <c r="H133" s="16">
        <v>-2.7857149551373398E-14</v>
      </c>
      <c r="I133" s="16">
        <v>1.2063172240118601E-16</v>
      </c>
      <c r="J133" s="22"/>
      <c r="K133" s="22"/>
      <c r="L133" s="22"/>
      <c r="M133" s="21">
        <f t="shared" si="14"/>
        <v>-3.3019059988011502E-2</v>
      </c>
      <c r="N133" s="21">
        <f t="shared" si="15"/>
        <v>3.8213066090350397E-15</v>
      </c>
      <c r="O133" s="21">
        <f t="shared" si="16"/>
        <v>4.69812246757168E-14</v>
      </c>
      <c r="P133" s="21">
        <f t="shared" si="17"/>
        <v>1.6641446633661099E-14</v>
      </c>
      <c r="Q133" s="21">
        <f t="shared" si="18"/>
        <v>-2.94397970389897E-14</v>
      </c>
      <c r="R133" s="21">
        <f t="shared" si="19"/>
        <v>-2.7857149551373398E-14</v>
      </c>
      <c r="S133" s="21">
        <f t="shared" si="20"/>
        <v>1.2063172240118601E-16</v>
      </c>
    </row>
    <row r="134" spans="1:37" ht="15">
      <c r="A134" s="22">
        <v>38533</v>
      </c>
      <c r="B134" s="22"/>
      <c r="C134">
        <v>-0.11279219348038801</v>
      </c>
      <c r="D134" s="16">
        <v>3.7556946352492803E-14</v>
      </c>
      <c r="E134" s="16">
        <v>4.6946430185031601E-14</v>
      </c>
      <c r="F134" s="16">
        <v>1.64033280837088E-14</v>
      </c>
      <c r="G134" s="16">
        <v>-3.0042630828253101E-14</v>
      </c>
      <c r="H134" s="16">
        <v>-2.8085340191744801E-14</v>
      </c>
      <c r="I134" s="16">
        <v>-1.6403065242458301E-16</v>
      </c>
      <c r="J134" s="22"/>
      <c r="K134" s="22"/>
      <c r="L134" s="22"/>
      <c r="M134" s="21">
        <f t="shared" si="14"/>
        <v>-0.11279219348038801</v>
      </c>
      <c r="N134" s="21">
        <f t="shared" si="15"/>
        <v>3.7556946352492801E-15</v>
      </c>
      <c r="O134" s="21">
        <f t="shared" si="16"/>
        <v>4.6946430185031601E-14</v>
      </c>
      <c r="P134" s="21">
        <f t="shared" si="17"/>
        <v>1.64033280837088E-14</v>
      </c>
      <c r="Q134" s="21">
        <f t="shared" si="18"/>
        <v>-3.0042630828253101E-14</v>
      </c>
      <c r="R134" s="21">
        <f t="shared" si="19"/>
        <v>-2.8085340191744801E-14</v>
      </c>
      <c r="S134" s="21">
        <f t="shared" si="20"/>
        <v>-1.6403065242458301E-16</v>
      </c>
    </row>
    <row r="135" spans="1:37" ht="15">
      <c r="A135" s="22">
        <v>38625</v>
      </c>
      <c r="B135" s="22"/>
      <c r="C135">
        <v>-4.3048538188411402E-2</v>
      </c>
      <c r="D135" s="16">
        <v>3.8194905982565101E-14</v>
      </c>
      <c r="E135" s="16">
        <v>4.7352187137999697E-14</v>
      </c>
      <c r="F135" s="16">
        <v>1.56342491007533E-14</v>
      </c>
      <c r="G135" s="16">
        <v>-2.9450944582677401E-14</v>
      </c>
      <c r="H135" s="16">
        <v>-2.7985225505467898E-14</v>
      </c>
      <c r="I135" s="16">
        <v>1.77049013943433E-16</v>
      </c>
      <c r="J135" s="22"/>
      <c r="K135" s="22"/>
      <c r="L135" s="22"/>
      <c r="M135" s="21">
        <f t="shared" si="14"/>
        <v>-4.3048538188411402E-2</v>
      </c>
      <c r="N135" s="21">
        <f t="shared" si="15"/>
        <v>3.8194905982565101E-15</v>
      </c>
      <c r="O135" s="21">
        <f t="shared" si="16"/>
        <v>4.7352187137999697E-14</v>
      </c>
      <c r="P135" s="21">
        <f t="shared" si="17"/>
        <v>1.56342491007533E-14</v>
      </c>
      <c r="Q135" s="21">
        <f t="shared" si="18"/>
        <v>-2.9450944582677401E-14</v>
      </c>
      <c r="R135" s="21">
        <f t="shared" si="19"/>
        <v>-2.7985225505467898E-14</v>
      </c>
      <c r="S135" s="21">
        <f t="shared" si="20"/>
        <v>1.77049013943433E-16</v>
      </c>
    </row>
    <row r="136" spans="1:37" ht="15">
      <c r="A136" s="22">
        <v>38717</v>
      </c>
      <c r="B136" s="22"/>
      <c r="C136">
        <v>-3.3991614304507603E-2</v>
      </c>
      <c r="D136" s="16">
        <v>3.8397791785419603E-14</v>
      </c>
      <c r="E136" s="16">
        <v>4.6369302119653098E-14</v>
      </c>
      <c r="F136" s="16">
        <v>1.6479470999696099E-14</v>
      </c>
      <c r="G136" s="16">
        <v>-2.9741275019964699E-14</v>
      </c>
      <c r="H136" s="16">
        <v>-2.7935916748682401E-14</v>
      </c>
      <c r="I136" s="16">
        <v>5.7892457026359806E-17</v>
      </c>
      <c r="J136" s="22"/>
      <c r="K136" s="22"/>
      <c r="L136" s="22"/>
      <c r="M136" s="21">
        <f t="shared" si="14"/>
        <v>-3.3991614304507603E-2</v>
      </c>
      <c r="N136" s="21">
        <f t="shared" si="15"/>
        <v>3.8397791785419606E-15</v>
      </c>
      <c r="O136" s="21">
        <f t="shared" si="16"/>
        <v>4.6369302119653098E-14</v>
      </c>
      <c r="P136" s="21">
        <f t="shared" si="17"/>
        <v>1.6479470999696099E-14</v>
      </c>
      <c r="Q136" s="21">
        <f t="shared" si="18"/>
        <v>-2.9741275019964699E-14</v>
      </c>
      <c r="R136" s="21">
        <f t="shared" si="19"/>
        <v>-2.7935916748682401E-14</v>
      </c>
      <c r="S136" s="21">
        <f t="shared" si="20"/>
        <v>5.7892457026359806E-17</v>
      </c>
    </row>
    <row r="137" spans="1:37" ht="15">
      <c r="A137" s="22">
        <v>38807</v>
      </c>
      <c r="B137" s="22"/>
      <c r="C137">
        <v>-6.9410083022018704E-2</v>
      </c>
      <c r="D137" s="16">
        <v>3.7342703324291701E-14</v>
      </c>
      <c r="E137" s="16">
        <v>4.7268666801687598E-14</v>
      </c>
      <c r="F137" s="16">
        <v>1.62820706392012E-14</v>
      </c>
      <c r="G137" s="16">
        <v>-2.9719127044055797E-14</v>
      </c>
      <c r="H137" s="16">
        <v>-2.80827204540919E-14</v>
      </c>
      <c r="I137" s="16">
        <v>5.9633595190780701E-18</v>
      </c>
      <c r="J137" s="22"/>
      <c r="K137" s="22"/>
      <c r="L137" s="22"/>
      <c r="M137" s="21">
        <f t="shared" si="14"/>
        <v>-6.9410083022018704E-2</v>
      </c>
      <c r="N137" s="21">
        <f t="shared" si="15"/>
        <v>3.7342703324291699E-15</v>
      </c>
      <c r="O137" s="21">
        <f t="shared" si="16"/>
        <v>4.7268666801687598E-14</v>
      </c>
      <c r="P137" s="21">
        <f t="shared" si="17"/>
        <v>1.62820706392012E-14</v>
      </c>
      <c r="Q137" s="21">
        <f t="shared" si="18"/>
        <v>-2.9719127044055797E-14</v>
      </c>
      <c r="R137" s="21">
        <f t="shared" si="19"/>
        <v>-2.80827204540919E-14</v>
      </c>
      <c r="S137" s="21">
        <f t="shared" si="20"/>
        <v>5.9633595190780701E-18</v>
      </c>
    </row>
    <row r="138" spans="1:37" ht="15">
      <c r="A138" s="22">
        <v>38898</v>
      </c>
      <c r="B138" s="22"/>
      <c r="C138">
        <v>-3.2381332993390001E-2</v>
      </c>
      <c r="D138" s="16">
        <v>3.8377105396320601E-14</v>
      </c>
      <c r="E138" s="16">
        <v>4.71993940793795E-14</v>
      </c>
      <c r="F138" s="16">
        <v>1.6186425412509799E-14</v>
      </c>
      <c r="G138" s="16">
        <v>-2.9760229006668999E-14</v>
      </c>
      <c r="H138" s="16">
        <v>-2.8160634281115499E-14</v>
      </c>
      <c r="I138" s="16">
        <v>9.47489679310087E-17</v>
      </c>
      <c r="J138" s="22"/>
      <c r="K138" s="22"/>
      <c r="L138" s="22"/>
      <c r="M138" s="21">
        <f t="shared" si="14"/>
        <v>-3.2381332993390001E-2</v>
      </c>
      <c r="N138" s="21">
        <f t="shared" si="15"/>
        <v>3.83771053963206E-15</v>
      </c>
      <c r="O138" s="21">
        <f t="shared" si="16"/>
        <v>4.71993940793795E-14</v>
      </c>
      <c r="P138" s="21">
        <f t="shared" si="17"/>
        <v>1.6186425412509799E-14</v>
      </c>
      <c r="Q138" s="21">
        <f t="shared" si="18"/>
        <v>-2.9760229006668999E-14</v>
      </c>
      <c r="R138" s="21">
        <f t="shared" si="19"/>
        <v>-2.8160634281115499E-14</v>
      </c>
      <c r="S138" s="21">
        <f t="shared" si="20"/>
        <v>9.47489679310087E-17</v>
      </c>
    </row>
    <row r="139" spans="1:37" ht="15">
      <c r="A139" s="22">
        <v>38990</v>
      </c>
      <c r="B139" s="22"/>
      <c r="C139">
        <v>-5.4065894046673498E-3</v>
      </c>
      <c r="D139" s="16">
        <v>3.8186227505557399E-14</v>
      </c>
      <c r="E139" s="16">
        <v>4.7041721623442201E-14</v>
      </c>
      <c r="F139" s="16">
        <v>1.63135935437276E-14</v>
      </c>
      <c r="G139" s="16">
        <v>-3.0001136052011198E-14</v>
      </c>
      <c r="H139" s="16">
        <v>-2.8219351912677101E-14</v>
      </c>
      <c r="I139" s="16">
        <v>2.8630527437018701E-17</v>
      </c>
      <c r="J139" s="22"/>
      <c r="K139" s="22"/>
      <c r="L139" s="22"/>
      <c r="M139" s="21">
        <f t="shared" si="14"/>
        <v>-5.4065894046673498E-3</v>
      </c>
      <c r="N139" s="21">
        <f t="shared" si="15"/>
        <v>3.8186227505557399E-15</v>
      </c>
      <c r="O139" s="21">
        <f t="shared" si="16"/>
        <v>4.7041721623442201E-14</v>
      </c>
      <c r="P139" s="21">
        <f t="shared" si="17"/>
        <v>1.63135935437276E-14</v>
      </c>
      <c r="Q139" s="21">
        <f t="shared" si="18"/>
        <v>-3.0001136052011198E-14</v>
      </c>
      <c r="R139" s="21">
        <f t="shared" si="19"/>
        <v>-2.8219351912677101E-14</v>
      </c>
      <c r="S139" s="21">
        <f t="shared" si="20"/>
        <v>2.8630527437018701E-17</v>
      </c>
    </row>
    <row r="140" spans="1:37" ht="15">
      <c r="A140" s="22">
        <v>39082</v>
      </c>
      <c r="B140" s="22"/>
      <c r="C140">
        <v>1.0778090591681E-2</v>
      </c>
      <c r="D140" s="16">
        <v>3.81720236669508E-14</v>
      </c>
      <c r="E140" s="16">
        <v>4.7344171925394998E-14</v>
      </c>
      <c r="F140" s="16">
        <v>1.62141384131627E-14</v>
      </c>
      <c r="G140" s="16">
        <v>-2.9909879172525797E-14</v>
      </c>
      <c r="H140" s="16">
        <v>-2.8257357385847801E-14</v>
      </c>
      <c r="I140" s="16">
        <v>9.54534058117257E-17</v>
      </c>
      <c r="J140" s="22"/>
      <c r="K140" s="22"/>
      <c r="L140" s="22"/>
      <c r="M140" s="21">
        <f t="shared" si="14"/>
        <v>1.0778090591681E-2</v>
      </c>
      <c r="N140" s="21">
        <f t="shared" si="15"/>
        <v>3.81720236669508E-15</v>
      </c>
      <c r="O140" s="21">
        <f t="shared" si="16"/>
        <v>4.7344171925394998E-14</v>
      </c>
      <c r="P140" s="21">
        <f t="shared" si="17"/>
        <v>1.62141384131627E-14</v>
      </c>
      <c r="Q140" s="21">
        <f t="shared" si="18"/>
        <v>-2.9909879172525797E-14</v>
      </c>
      <c r="R140" s="21">
        <f t="shared" si="19"/>
        <v>-2.8257357385847801E-14</v>
      </c>
      <c r="S140" s="21">
        <f t="shared" si="20"/>
        <v>9.54534058117257E-17</v>
      </c>
    </row>
    <row r="141" spans="1:37" ht="15">
      <c r="A141" s="22">
        <v>39172</v>
      </c>
      <c r="B141" s="20" t="s">
        <v>317</v>
      </c>
      <c r="C141">
        <v>1.37971675234157E-2</v>
      </c>
      <c r="D141" s="16">
        <v>3.8435449264890597E-14</v>
      </c>
      <c r="E141" s="16">
        <v>4.7247635968459003E-14</v>
      </c>
      <c r="F141" s="16">
        <v>1.6390195240730501E-14</v>
      </c>
      <c r="G141" s="16">
        <v>-3.0029616666569099E-14</v>
      </c>
      <c r="H141" s="16">
        <v>-2.8316154287304499E-14</v>
      </c>
      <c r="I141" s="16">
        <v>9.5238012575053702E-17</v>
      </c>
      <c r="L141" s="20" t="str">
        <f t="shared" ref="L141:L172" si="21">"20"&amp;RIGHT(B141,2)&amp;"Q"&amp;LEFT(B141,1)</f>
        <v>2007Q1</v>
      </c>
      <c r="M141" s="21">
        <f t="shared" si="14"/>
        <v>1.37971675234157E-2</v>
      </c>
      <c r="N141" s="21">
        <f t="shared" si="15"/>
        <v>3.8435449264890594E-15</v>
      </c>
      <c r="O141" s="21">
        <f t="shared" si="16"/>
        <v>4.7247635968459003E-14</v>
      </c>
      <c r="P141" s="21">
        <f t="shared" si="17"/>
        <v>1.6390195240730501E-14</v>
      </c>
      <c r="Q141" s="21">
        <f t="shared" si="18"/>
        <v>-3.0029616666569099E-14</v>
      </c>
      <c r="R141" s="21">
        <f t="shared" si="19"/>
        <v>-2.8316154287304499E-14</v>
      </c>
      <c r="S141" s="21">
        <f t="shared" si="20"/>
        <v>9.5238012575053702E-17</v>
      </c>
      <c r="AE141" s="21">
        <f>M141</f>
        <v>1.37971675234157E-2</v>
      </c>
      <c r="AF141" s="21">
        <f t="shared" ref="AF141:AK141" si="22">N141</f>
        <v>3.8435449264890594E-15</v>
      </c>
      <c r="AG141" s="21">
        <f t="shared" si="22"/>
        <v>4.7247635968459003E-14</v>
      </c>
      <c r="AH141" s="21">
        <f t="shared" si="22"/>
        <v>1.6390195240730501E-14</v>
      </c>
      <c r="AI141" s="21">
        <f t="shared" si="22"/>
        <v>-3.0029616666569099E-14</v>
      </c>
      <c r="AJ141" s="21">
        <f t="shared" si="22"/>
        <v>-2.8316154287304499E-14</v>
      </c>
      <c r="AK141" s="21">
        <f t="shared" si="22"/>
        <v>9.5238012575053702E-17</v>
      </c>
    </row>
    <row r="142" spans="1:37" ht="15">
      <c r="A142" s="22">
        <v>39263</v>
      </c>
      <c r="B142" s="20" t="s">
        <v>316</v>
      </c>
      <c r="C142">
        <v>-9.0196517159850303E-2</v>
      </c>
      <c r="D142" s="16">
        <v>3.8423510967293998E-14</v>
      </c>
      <c r="E142" s="16">
        <v>4.7444922720250499E-14</v>
      </c>
      <c r="F142" s="16">
        <v>1.6246321676546799E-14</v>
      </c>
      <c r="G142" s="16">
        <v>-3.0179400564360203E-14</v>
      </c>
      <c r="H142" s="16">
        <v>-2.8489396201176799E-14</v>
      </c>
      <c r="I142" s="16">
        <v>6.3440663161528394E-17</v>
      </c>
      <c r="L142" s="20" t="str">
        <f t="shared" si="21"/>
        <v>2007Q2</v>
      </c>
      <c r="M142" s="21">
        <f t="shared" si="14"/>
        <v>-9.0196517159850303E-2</v>
      </c>
      <c r="N142" s="21">
        <f t="shared" si="15"/>
        <v>3.8423510967293997E-15</v>
      </c>
      <c r="O142" s="21">
        <f t="shared" si="16"/>
        <v>4.7444922720250499E-14</v>
      </c>
      <c r="P142" s="21">
        <f t="shared" si="17"/>
        <v>1.6246321676546799E-14</v>
      </c>
      <c r="Q142" s="21">
        <f t="shared" si="18"/>
        <v>-3.0179400564360203E-14</v>
      </c>
      <c r="R142" s="21">
        <f t="shared" si="19"/>
        <v>-2.8489396201176799E-14</v>
      </c>
      <c r="S142" s="21">
        <f t="shared" si="20"/>
        <v>6.3440663161528394E-17</v>
      </c>
      <c r="AE142" s="21">
        <f t="shared" ref="AE142:AE205" si="23">M142</f>
        <v>-9.0196517159850303E-2</v>
      </c>
      <c r="AF142" s="21">
        <f t="shared" ref="AF142:AF205" si="24">N142</f>
        <v>3.8423510967293997E-15</v>
      </c>
      <c r="AG142" s="21">
        <f t="shared" ref="AG142:AG205" si="25">O142</f>
        <v>4.7444922720250499E-14</v>
      </c>
      <c r="AH142" s="21">
        <f t="shared" ref="AH142:AH205" si="26">P142</f>
        <v>1.6246321676546799E-14</v>
      </c>
      <c r="AI142" s="21">
        <f t="shared" ref="AI142:AI205" si="27">Q142</f>
        <v>-3.0179400564360203E-14</v>
      </c>
      <c r="AJ142" s="21">
        <f t="shared" ref="AJ142:AJ205" si="28">R142</f>
        <v>-2.8489396201176799E-14</v>
      </c>
      <c r="AK142" s="21">
        <f t="shared" ref="AK142:AK205" si="29">S142</f>
        <v>6.3440663161528394E-17</v>
      </c>
    </row>
    <row r="143" spans="1:37" ht="15">
      <c r="A143" s="22">
        <v>39355</v>
      </c>
      <c r="B143" s="20" t="s">
        <v>315</v>
      </c>
      <c r="C143">
        <v>1.58984807747415E-2</v>
      </c>
      <c r="D143" s="16">
        <v>3.7911917376625403E-14</v>
      </c>
      <c r="E143" s="16">
        <v>4.6899459568946797E-14</v>
      </c>
      <c r="F143" s="16">
        <v>1.6070872110777801E-14</v>
      </c>
      <c r="G143" s="16">
        <v>-3.0922858318050402E-14</v>
      </c>
      <c r="H143" s="16">
        <v>-2.8762183462287902E-14</v>
      </c>
      <c r="I143" s="16">
        <v>-1.9293425596467999E-16</v>
      </c>
      <c r="L143" s="20" t="str">
        <f t="shared" si="21"/>
        <v>2007Q3</v>
      </c>
      <c r="M143" s="21">
        <f t="shared" si="14"/>
        <v>1.58984807747415E-2</v>
      </c>
      <c r="N143" s="21">
        <f t="shared" si="15"/>
        <v>3.7911917376625401E-15</v>
      </c>
      <c r="O143" s="21">
        <f t="shared" si="16"/>
        <v>4.6899459568946797E-14</v>
      </c>
      <c r="P143" s="21">
        <f t="shared" si="17"/>
        <v>1.6070872110777801E-14</v>
      </c>
      <c r="Q143" s="21">
        <f t="shared" si="18"/>
        <v>-3.0922858318050402E-14</v>
      </c>
      <c r="R143" s="21">
        <f t="shared" si="19"/>
        <v>-2.8762183462287902E-14</v>
      </c>
      <c r="S143" s="21">
        <f t="shared" si="20"/>
        <v>-1.9293425596467999E-16</v>
      </c>
      <c r="AE143" s="21">
        <f t="shared" si="23"/>
        <v>1.58984807747415E-2</v>
      </c>
      <c r="AF143" s="21">
        <f t="shared" si="24"/>
        <v>3.7911917376625401E-15</v>
      </c>
      <c r="AG143" s="21">
        <f t="shared" si="25"/>
        <v>4.6899459568946797E-14</v>
      </c>
      <c r="AH143" s="21">
        <f t="shared" si="26"/>
        <v>1.6070872110777801E-14</v>
      </c>
      <c r="AI143" s="21">
        <f t="shared" si="27"/>
        <v>-3.0922858318050402E-14</v>
      </c>
      <c r="AJ143" s="21">
        <f t="shared" si="28"/>
        <v>-2.8762183462287902E-14</v>
      </c>
      <c r="AK143" s="21">
        <f t="shared" si="29"/>
        <v>-1.9293425596467999E-16</v>
      </c>
    </row>
    <row r="144" spans="1:37" ht="15">
      <c r="A144" s="22">
        <v>39447</v>
      </c>
      <c r="B144" s="20" t="s">
        <v>314</v>
      </c>
      <c r="C144">
        <v>-6.76395929432409E-2</v>
      </c>
      <c r="D144" s="16">
        <v>3.7652487136724498E-14</v>
      </c>
      <c r="E144" s="16">
        <v>4.7288658325287698E-14</v>
      </c>
      <c r="F144" s="16">
        <v>1.5232486176741E-14</v>
      </c>
      <c r="G144" s="16">
        <v>-3.0542402614681899E-14</v>
      </c>
      <c r="H144" s="16">
        <v>-2.8633767634455498E-14</v>
      </c>
      <c r="I144" s="16">
        <v>-9.9429041629116304E-17</v>
      </c>
      <c r="L144" s="20" t="str">
        <f t="shared" si="21"/>
        <v>2007Q4</v>
      </c>
      <c r="M144" s="21">
        <f t="shared" si="14"/>
        <v>-6.76395929432409E-2</v>
      </c>
      <c r="N144" s="21">
        <f t="shared" si="15"/>
        <v>3.7652487136724501E-15</v>
      </c>
      <c r="O144" s="21">
        <f t="shared" si="16"/>
        <v>4.7288658325287698E-14</v>
      </c>
      <c r="P144" s="21">
        <f t="shared" si="17"/>
        <v>1.5232486176741E-14</v>
      </c>
      <c r="Q144" s="21">
        <f t="shared" si="18"/>
        <v>-3.0542402614681899E-14</v>
      </c>
      <c r="R144" s="21">
        <f t="shared" si="19"/>
        <v>-2.8633767634455498E-14</v>
      </c>
      <c r="S144" s="21">
        <f t="shared" si="20"/>
        <v>-9.9429041629116304E-17</v>
      </c>
      <c r="AD144" s="20">
        <f>LEFT(L144,4)+1</f>
        <v>2008</v>
      </c>
      <c r="AE144" s="21">
        <f t="shared" si="23"/>
        <v>-6.76395929432409E-2</v>
      </c>
      <c r="AF144" s="21">
        <f t="shared" si="24"/>
        <v>3.7652487136724501E-15</v>
      </c>
      <c r="AG144" s="21">
        <f t="shared" si="25"/>
        <v>4.7288658325287698E-14</v>
      </c>
      <c r="AH144" s="21">
        <f t="shared" si="26"/>
        <v>1.5232486176741E-14</v>
      </c>
      <c r="AI144" s="21">
        <f t="shared" si="27"/>
        <v>-3.0542402614681899E-14</v>
      </c>
      <c r="AJ144" s="21">
        <f t="shared" si="28"/>
        <v>-2.8633767634455498E-14</v>
      </c>
      <c r="AK144" s="21">
        <f t="shared" si="29"/>
        <v>-9.9429041629116304E-17</v>
      </c>
    </row>
    <row r="145" spans="1:37" ht="15">
      <c r="A145" s="22">
        <v>39538</v>
      </c>
      <c r="B145" s="20" t="s">
        <v>313</v>
      </c>
      <c r="C145">
        <v>-0.119555985667241</v>
      </c>
      <c r="D145" s="16">
        <v>3.7499599102509099E-14</v>
      </c>
      <c r="E145" s="16">
        <v>4.63312501783401E-14</v>
      </c>
      <c r="F145" s="16">
        <v>1.4999709988315201E-14</v>
      </c>
      <c r="G145" s="16">
        <v>-3.0633912909391702E-14</v>
      </c>
      <c r="H145" s="16">
        <v>-2.8556195950028997E-14</v>
      </c>
      <c r="I145" s="16">
        <v>-3.73884129338041E-16</v>
      </c>
      <c r="L145" s="20" t="str">
        <f t="shared" si="21"/>
        <v>2008Q1</v>
      </c>
      <c r="M145" s="21">
        <f t="shared" si="14"/>
        <v>-0.119555985667241</v>
      </c>
      <c r="N145" s="21">
        <f t="shared" si="15"/>
        <v>3.7499599102509097E-15</v>
      </c>
      <c r="O145" s="21">
        <f t="shared" si="16"/>
        <v>4.63312501783401E-14</v>
      </c>
      <c r="P145" s="21">
        <f t="shared" si="17"/>
        <v>1.4999709988315201E-14</v>
      </c>
      <c r="Q145" s="21">
        <f t="shared" si="18"/>
        <v>-3.0633912909391702E-14</v>
      </c>
      <c r="R145" s="21">
        <f t="shared" si="19"/>
        <v>-2.8556195950028997E-14</v>
      </c>
      <c r="S145" s="21">
        <f t="shared" si="20"/>
        <v>-3.73884129338041E-16</v>
      </c>
      <c r="AD145" s="20">
        <f t="shared" ref="AD145:AD208" si="30">LEFT(L145,4)+1</f>
        <v>2009</v>
      </c>
      <c r="AE145" s="21">
        <f t="shared" si="23"/>
        <v>-0.119555985667241</v>
      </c>
      <c r="AF145" s="21">
        <f t="shared" si="24"/>
        <v>3.7499599102509097E-15</v>
      </c>
      <c r="AG145" s="21">
        <f t="shared" si="25"/>
        <v>4.63312501783401E-14</v>
      </c>
      <c r="AH145" s="21">
        <f t="shared" si="26"/>
        <v>1.4999709988315201E-14</v>
      </c>
      <c r="AI145" s="21">
        <f t="shared" si="27"/>
        <v>-3.0633912909391702E-14</v>
      </c>
      <c r="AJ145" s="21">
        <f t="shared" si="28"/>
        <v>-2.8556195950028997E-14</v>
      </c>
      <c r="AK145" s="21">
        <f t="shared" si="29"/>
        <v>-3.73884129338041E-16</v>
      </c>
    </row>
    <row r="146" spans="1:37" ht="15">
      <c r="A146" s="22">
        <v>39629</v>
      </c>
      <c r="B146" s="20" t="s">
        <v>312</v>
      </c>
      <c r="C146">
        <v>7.9994874288624701E-2</v>
      </c>
      <c r="D146" s="16">
        <v>3.75663713680242E-14</v>
      </c>
      <c r="E146" s="16">
        <v>4.7207531036306501E-14</v>
      </c>
      <c r="F146" s="16">
        <v>1.51134171118327E-14</v>
      </c>
      <c r="G146" s="16">
        <v>-2.9057698992797103E-14</v>
      </c>
      <c r="H146" s="16">
        <v>-2.7993501320050799E-14</v>
      </c>
      <c r="I146" s="16">
        <v>1.20581330906863E-16</v>
      </c>
      <c r="L146" s="20" t="str">
        <f t="shared" si="21"/>
        <v>2008Q2</v>
      </c>
      <c r="M146" s="21">
        <f t="shared" si="14"/>
        <v>7.9994874288624701E-2</v>
      </c>
      <c r="N146" s="21">
        <f t="shared" si="15"/>
        <v>3.7566371368024201E-15</v>
      </c>
      <c r="O146" s="21">
        <f t="shared" si="16"/>
        <v>4.7207531036306501E-14</v>
      </c>
      <c r="P146" s="21">
        <f t="shared" si="17"/>
        <v>1.51134171118327E-14</v>
      </c>
      <c r="Q146" s="21">
        <f t="shared" si="18"/>
        <v>-2.9057698992797103E-14</v>
      </c>
      <c r="R146" s="21">
        <f t="shared" si="19"/>
        <v>-2.7993501320050799E-14</v>
      </c>
      <c r="S146" s="21">
        <f t="shared" si="20"/>
        <v>1.20581330906863E-16</v>
      </c>
      <c r="AD146" s="20">
        <f t="shared" si="30"/>
        <v>2009</v>
      </c>
      <c r="AE146" s="21">
        <f t="shared" si="23"/>
        <v>7.9994874288624701E-2</v>
      </c>
      <c r="AF146" s="21">
        <f t="shared" si="24"/>
        <v>3.7566371368024201E-15</v>
      </c>
      <c r="AG146" s="21">
        <f t="shared" si="25"/>
        <v>4.7207531036306501E-14</v>
      </c>
      <c r="AH146" s="21">
        <f t="shared" si="26"/>
        <v>1.51134171118327E-14</v>
      </c>
      <c r="AI146" s="21">
        <f t="shared" si="27"/>
        <v>-2.9057698992797103E-14</v>
      </c>
      <c r="AJ146" s="21">
        <f t="shared" si="28"/>
        <v>-2.7993501320050799E-14</v>
      </c>
      <c r="AK146" s="21">
        <f t="shared" si="29"/>
        <v>1.20581330906863E-16</v>
      </c>
    </row>
    <row r="147" spans="1:37" ht="15">
      <c r="A147" s="22">
        <v>39721</v>
      </c>
      <c r="B147" s="20" t="s">
        <v>311</v>
      </c>
      <c r="C147">
        <v>0.10640827432155001</v>
      </c>
      <c r="D147" s="16">
        <v>3.7378935777004897E-14</v>
      </c>
      <c r="E147" s="16">
        <v>4.6577910387470597E-14</v>
      </c>
      <c r="F147" s="16">
        <v>1.6187539903586499E-14</v>
      </c>
      <c r="G147" s="16">
        <v>-2.9500594946980501E-14</v>
      </c>
      <c r="H147" s="16">
        <v>-2.7947650008377E-14</v>
      </c>
      <c r="I147" s="16">
        <v>-3.9617361946700601E-16</v>
      </c>
      <c r="L147" s="20" t="str">
        <f t="shared" si="21"/>
        <v>2008Q3</v>
      </c>
      <c r="M147" s="21">
        <f t="shared" si="14"/>
        <v>0.10640827432155001</v>
      </c>
      <c r="N147" s="21">
        <f t="shared" si="15"/>
        <v>3.73789357770049E-15</v>
      </c>
      <c r="O147" s="21">
        <f t="shared" si="16"/>
        <v>4.6577910387470597E-14</v>
      </c>
      <c r="P147" s="21">
        <f t="shared" si="17"/>
        <v>1.6187539903586499E-14</v>
      </c>
      <c r="Q147" s="21">
        <f t="shared" si="18"/>
        <v>-2.9500594946980501E-14</v>
      </c>
      <c r="R147" s="21">
        <f t="shared" si="19"/>
        <v>-2.7947650008377E-14</v>
      </c>
      <c r="S147" s="21">
        <f t="shared" si="20"/>
        <v>-3.9617361946700601E-16</v>
      </c>
      <c r="AD147" s="20">
        <f t="shared" si="30"/>
        <v>2009</v>
      </c>
      <c r="AE147" s="21">
        <f t="shared" si="23"/>
        <v>0.10640827432155001</v>
      </c>
      <c r="AF147" s="21">
        <f t="shared" si="24"/>
        <v>3.73789357770049E-15</v>
      </c>
      <c r="AG147" s="21">
        <f t="shared" si="25"/>
        <v>4.6577910387470597E-14</v>
      </c>
      <c r="AH147" s="21">
        <f t="shared" si="26"/>
        <v>1.6187539903586499E-14</v>
      </c>
      <c r="AI147" s="21">
        <f t="shared" si="27"/>
        <v>-2.9500594946980501E-14</v>
      </c>
      <c r="AJ147" s="21">
        <f t="shared" si="28"/>
        <v>-2.7947650008377E-14</v>
      </c>
      <c r="AK147" s="21">
        <f t="shared" si="29"/>
        <v>-3.9617361946700601E-16</v>
      </c>
    </row>
    <row r="148" spans="1:37" ht="15">
      <c r="A148" s="22">
        <v>39813</v>
      </c>
      <c r="B148" s="20" t="s">
        <v>310</v>
      </c>
      <c r="C148">
        <v>2.3792536285154299E-2</v>
      </c>
      <c r="D148">
        <v>-6.7138194586993494E-2</v>
      </c>
      <c r="E148">
        <v>-8.3341170003186705E-4</v>
      </c>
      <c r="F148">
        <v>8.9342529066034591E-3</v>
      </c>
      <c r="G148">
        <v>-3.7872789702323001E-3</v>
      </c>
      <c r="H148">
        <v>-2.7821879562335101E-3</v>
      </c>
      <c r="I148">
        <v>-8.0533020935432699E-4</v>
      </c>
      <c r="L148" s="20" t="str">
        <f t="shared" si="21"/>
        <v>2008Q4</v>
      </c>
      <c r="M148" s="21">
        <f t="shared" si="14"/>
        <v>2.3792536285154299E-2</v>
      </c>
      <c r="N148" s="21">
        <f t="shared" si="15"/>
        <v>-6.7138194586993495E-3</v>
      </c>
      <c r="O148" s="21">
        <f t="shared" si="16"/>
        <v>-8.3341170003186705E-4</v>
      </c>
      <c r="P148" s="21">
        <f t="shared" si="17"/>
        <v>8.9342529066034591E-3</v>
      </c>
      <c r="Q148" s="21">
        <f t="shared" si="18"/>
        <v>-3.7872789702323001E-3</v>
      </c>
      <c r="R148" s="21">
        <f t="shared" si="19"/>
        <v>-2.7821879562335101E-3</v>
      </c>
      <c r="S148" s="21">
        <f t="shared" si="20"/>
        <v>-8.0533020935432699E-4</v>
      </c>
      <c r="AD148" s="20">
        <f t="shared" si="30"/>
        <v>2009</v>
      </c>
      <c r="AE148" s="21">
        <f t="shared" si="23"/>
        <v>2.3792536285154299E-2</v>
      </c>
      <c r="AF148" s="21">
        <f t="shared" si="24"/>
        <v>-6.7138194586993495E-3</v>
      </c>
      <c r="AG148" s="21">
        <f t="shared" si="25"/>
        <v>-8.3341170003186705E-4</v>
      </c>
      <c r="AH148" s="21">
        <f t="shared" si="26"/>
        <v>8.9342529066034591E-3</v>
      </c>
      <c r="AI148" s="21">
        <f t="shared" si="27"/>
        <v>-3.7872789702323001E-3</v>
      </c>
      <c r="AJ148" s="21">
        <f t="shared" si="28"/>
        <v>-2.7821879562335101E-3</v>
      </c>
      <c r="AK148" s="21">
        <f t="shared" si="29"/>
        <v>-8.0533020935432699E-4</v>
      </c>
    </row>
    <row r="149" spans="1:37" ht="15">
      <c r="A149" s="22">
        <v>39903</v>
      </c>
      <c r="B149" s="20" t="s">
        <v>309</v>
      </c>
      <c r="C149">
        <v>-0.244158877848281</v>
      </c>
      <c r="D149">
        <v>2.7209416261186298E-2</v>
      </c>
      <c r="E149">
        <v>3.5039493832700698E-2</v>
      </c>
      <c r="F149">
        <v>6.3860374400726196E-3</v>
      </c>
      <c r="G149">
        <v>6.4439797579044396E-3</v>
      </c>
      <c r="H149">
        <v>8.9615337194333695E-3</v>
      </c>
      <c r="I149">
        <v>1.3995001340782401E-2</v>
      </c>
      <c r="L149" s="20" t="str">
        <f t="shared" si="21"/>
        <v>2009Q1</v>
      </c>
      <c r="M149" s="21">
        <f t="shared" si="14"/>
        <v>-0.244158877848281</v>
      </c>
      <c r="N149" s="21">
        <f t="shared" si="15"/>
        <v>2.7209416261186298E-3</v>
      </c>
      <c r="O149" s="21">
        <f t="shared" si="16"/>
        <v>3.5039493832700698E-2</v>
      </c>
      <c r="P149" s="21">
        <f t="shared" si="17"/>
        <v>6.3860374400726196E-3</v>
      </c>
      <c r="Q149" s="21">
        <f t="shared" si="18"/>
        <v>6.4439797579044396E-3</v>
      </c>
      <c r="R149" s="21">
        <f t="shared" si="19"/>
        <v>8.9615337194333695E-3</v>
      </c>
      <c r="S149" s="21">
        <f t="shared" si="20"/>
        <v>1.3995001340782401E-2</v>
      </c>
      <c r="AD149" s="20">
        <f t="shared" si="30"/>
        <v>2010</v>
      </c>
      <c r="AE149" s="21">
        <f t="shared" si="23"/>
        <v>-0.244158877848281</v>
      </c>
      <c r="AF149" s="21">
        <f t="shared" si="24"/>
        <v>2.7209416261186298E-3</v>
      </c>
      <c r="AG149" s="21">
        <f t="shared" si="25"/>
        <v>3.5039493832700698E-2</v>
      </c>
      <c r="AH149" s="21">
        <f t="shared" si="26"/>
        <v>6.3860374400726196E-3</v>
      </c>
      <c r="AI149" s="21">
        <f t="shared" si="27"/>
        <v>6.4439797579044396E-3</v>
      </c>
      <c r="AJ149" s="21">
        <f t="shared" si="28"/>
        <v>8.9615337194333695E-3</v>
      </c>
      <c r="AK149" s="21">
        <f t="shared" si="29"/>
        <v>1.3995001340782401E-2</v>
      </c>
    </row>
    <row r="150" spans="1:37" ht="15">
      <c r="A150" s="22">
        <v>39994</v>
      </c>
      <c r="B150" s="20" t="s">
        <v>308</v>
      </c>
      <c r="C150">
        <v>-4.7360626987221002E-2</v>
      </c>
      <c r="D150">
        <v>1.6390564764861299E-2</v>
      </c>
      <c r="E150">
        <v>1.14607239158185E-2</v>
      </c>
      <c r="F150">
        <v>5.06406203275635E-3</v>
      </c>
      <c r="G150">
        <v>9.5536443656909203E-3</v>
      </c>
      <c r="H150">
        <v>8.5882358382238302E-3</v>
      </c>
      <c r="I150">
        <v>1.2180828408050201E-2</v>
      </c>
      <c r="L150" s="20" t="str">
        <f t="shared" si="21"/>
        <v>2009Q2</v>
      </c>
      <c r="M150" s="21">
        <f t="shared" si="14"/>
        <v>-4.7360626987221002E-2</v>
      </c>
      <c r="N150" s="21">
        <f t="shared" si="15"/>
        <v>1.6390564764861299E-3</v>
      </c>
      <c r="O150" s="21">
        <f t="shared" si="16"/>
        <v>1.14607239158185E-2</v>
      </c>
      <c r="P150" s="21">
        <f t="shared" si="17"/>
        <v>5.06406203275635E-3</v>
      </c>
      <c r="Q150" s="21">
        <f t="shared" si="18"/>
        <v>9.5536443656909203E-3</v>
      </c>
      <c r="R150" s="21">
        <f t="shared" si="19"/>
        <v>8.5882358382238302E-3</v>
      </c>
      <c r="S150" s="21">
        <f t="shared" si="20"/>
        <v>1.2180828408050201E-2</v>
      </c>
      <c r="AD150" s="20">
        <f t="shared" si="30"/>
        <v>2010</v>
      </c>
      <c r="AE150" s="21">
        <f t="shared" si="23"/>
        <v>-4.7360626987221002E-2</v>
      </c>
      <c r="AF150" s="21">
        <f t="shared" si="24"/>
        <v>1.6390564764861299E-3</v>
      </c>
      <c r="AG150" s="21">
        <f t="shared" si="25"/>
        <v>1.14607239158185E-2</v>
      </c>
      <c r="AH150" s="21">
        <f t="shared" si="26"/>
        <v>5.06406203275635E-3</v>
      </c>
      <c r="AI150" s="21">
        <f t="shared" si="27"/>
        <v>9.5536443656909203E-3</v>
      </c>
      <c r="AJ150" s="21">
        <f t="shared" si="28"/>
        <v>8.5882358382238302E-3</v>
      </c>
      <c r="AK150" s="21">
        <f t="shared" si="29"/>
        <v>1.2180828408050201E-2</v>
      </c>
    </row>
    <row r="151" spans="1:37" ht="15">
      <c r="A151" s="22">
        <v>40086</v>
      </c>
      <c r="B151" s="20" t="s">
        <v>307</v>
      </c>
      <c r="C151">
        <v>2.64224157302596E-2</v>
      </c>
      <c r="D151">
        <v>2.26691367972978E-3</v>
      </c>
      <c r="E151">
        <v>1.1629021624429E-2</v>
      </c>
      <c r="F151">
        <v>7.4436403499917097E-3</v>
      </c>
      <c r="G151">
        <v>1.0577593648466299E-2</v>
      </c>
      <c r="H151">
        <v>1.15861814581396E-2</v>
      </c>
      <c r="I151">
        <v>1.46050566020811E-2</v>
      </c>
      <c r="L151" s="20" t="str">
        <f t="shared" si="21"/>
        <v>2009Q3</v>
      </c>
      <c r="M151" s="21">
        <f t="shared" si="14"/>
        <v>2.64224157302596E-2</v>
      </c>
      <c r="N151" s="21">
        <f t="shared" si="15"/>
        <v>2.2669136797297799E-4</v>
      </c>
      <c r="O151" s="21">
        <f t="shared" si="16"/>
        <v>1.1629021624429E-2</v>
      </c>
      <c r="P151" s="21">
        <f t="shared" si="17"/>
        <v>7.4436403499917097E-3</v>
      </c>
      <c r="Q151" s="21">
        <f t="shared" si="18"/>
        <v>1.0577593648466299E-2</v>
      </c>
      <c r="R151" s="21">
        <f t="shared" si="19"/>
        <v>1.15861814581396E-2</v>
      </c>
      <c r="S151" s="21">
        <f t="shared" si="20"/>
        <v>1.46050566020811E-2</v>
      </c>
      <c r="AD151" s="20">
        <f t="shared" si="30"/>
        <v>2010</v>
      </c>
      <c r="AE151" s="21">
        <f t="shared" si="23"/>
        <v>2.64224157302596E-2</v>
      </c>
      <c r="AF151" s="21">
        <f t="shared" si="24"/>
        <v>2.2669136797297799E-4</v>
      </c>
      <c r="AG151" s="21">
        <f t="shared" si="25"/>
        <v>1.1629021624429E-2</v>
      </c>
      <c r="AH151" s="21">
        <f t="shared" si="26"/>
        <v>7.4436403499917097E-3</v>
      </c>
      <c r="AI151" s="21">
        <f t="shared" si="27"/>
        <v>1.0577593648466299E-2</v>
      </c>
      <c r="AJ151" s="21">
        <f t="shared" si="28"/>
        <v>1.15861814581396E-2</v>
      </c>
      <c r="AK151" s="21">
        <f t="shared" si="29"/>
        <v>1.46050566020811E-2</v>
      </c>
    </row>
    <row r="152" spans="1:37" ht="15">
      <c r="A152" s="22">
        <v>40178</v>
      </c>
      <c r="B152" s="20" t="s">
        <v>306</v>
      </c>
      <c r="C152">
        <v>7.3585163096683101E-2</v>
      </c>
      <c r="D152">
        <v>1.14905524281026E-2</v>
      </c>
      <c r="E152">
        <v>2.3411682428661599E-2</v>
      </c>
      <c r="F152">
        <v>2.6797220046253602E-2</v>
      </c>
      <c r="G152">
        <v>2.7259057249000199E-2</v>
      </c>
      <c r="H152">
        <v>2.2620844170834101E-2</v>
      </c>
      <c r="I152">
        <v>2.2676287050775599E-2</v>
      </c>
      <c r="L152" s="20" t="str">
        <f t="shared" si="21"/>
        <v>2009Q4</v>
      </c>
      <c r="M152" s="21">
        <f t="shared" si="14"/>
        <v>7.3585163096683101E-2</v>
      </c>
      <c r="N152" s="21">
        <f t="shared" si="15"/>
        <v>1.1490552428102599E-3</v>
      </c>
      <c r="O152" s="21">
        <f t="shared" si="16"/>
        <v>2.3411682428661599E-2</v>
      </c>
      <c r="P152" s="21">
        <f t="shared" si="17"/>
        <v>2.6797220046253602E-2</v>
      </c>
      <c r="Q152" s="21">
        <f t="shared" si="18"/>
        <v>2.7259057249000199E-2</v>
      </c>
      <c r="R152" s="21">
        <f t="shared" si="19"/>
        <v>2.2620844170834101E-2</v>
      </c>
      <c r="S152" s="21">
        <f t="shared" si="20"/>
        <v>2.2676287050775599E-2</v>
      </c>
      <c r="AD152" s="20">
        <f t="shared" si="30"/>
        <v>2010</v>
      </c>
      <c r="AE152" s="21">
        <f t="shared" si="23"/>
        <v>7.3585163096683101E-2</v>
      </c>
      <c r="AF152" s="21">
        <f t="shared" si="24"/>
        <v>1.1490552428102599E-3</v>
      </c>
      <c r="AG152" s="21">
        <f t="shared" si="25"/>
        <v>2.3411682428661599E-2</v>
      </c>
      <c r="AH152" s="21">
        <f t="shared" si="26"/>
        <v>2.6797220046253602E-2</v>
      </c>
      <c r="AI152" s="21">
        <f t="shared" si="27"/>
        <v>2.7259057249000199E-2</v>
      </c>
      <c r="AJ152" s="21">
        <f t="shared" si="28"/>
        <v>2.2620844170834101E-2</v>
      </c>
      <c r="AK152" s="21">
        <f t="shared" si="29"/>
        <v>2.2676287050775599E-2</v>
      </c>
    </row>
    <row r="153" spans="1:37" ht="15">
      <c r="A153" s="22">
        <v>40268</v>
      </c>
      <c r="B153" s="20" t="s">
        <v>305</v>
      </c>
      <c r="C153">
        <v>-2.3830642032823E-2</v>
      </c>
      <c r="D153">
        <v>-1.88531161295039E-2</v>
      </c>
      <c r="E153">
        <v>2.0177058109971301E-2</v>
      </c>
      <c r="F153">
        <v>1.45753210393289E-2</v>
      </c>
      <c r="G153">
        <v>1.5015250043096199E-2</v>
      </c>
      <c r="H153">
        <v>1.21569115354119E-2</v>
      </c>
      <c r="I153">
        <v>1.24350574729246E-2</v>
      </c>
      <c r="L153" s="20" t="str">
        <f t="shared" si="21"/>
        <v>2010Q1</v>
      </c>
      <c r="M153" s="21">
        <f t="shared" si="14"/>
        <v>-2.3830642032823E-2</v>
      </c>
      <c r="N153" s="21">
        <f t="shared" si="15"/>
        <v>-1.8853116129503901E-3</v>
      </c>
      <c r="O153" s="21">
        <f t="shared" si="16"/>
        <v>2.0177058109971301E-2</v>
      </c>
      <c r="P153" s="21">
        <f t="shared" si="17"/>
        <v>1.45753210393289E-2</v>
      </c>
      <c r="Q153" s="21">
        <f t="shared" si="18"/>
        <v>1.5015250043096199E-2</v>
      </c>
      <c r="R153" s="21">
        <f t="shared" si="19"/>
        <v>1.21569115354119E-2</v>
      </c>
      <c r="S153" s="21">
        <f t="shared" si="20"/>
        <v>1.24350574729246E-2</v>
      </c>
      <c r="AD153" s="20">
        <f t="shared" si="30"/>
        <v>2011</v>
      </c>
      <c r="AE153" s="21">
        <f t="shared" si="23"/>
        <v>-2.3830642032823E-2</v>
      </c>
      <c r="AF153" s="21">
        <f t="shared" si="24"/>
        <v>-1.8853116129503901E-3</v>
      </c>
      <c r="AG153" s="21">
        <f t="shared" si="25"/>
        <v>2.0177058109971301E-2</v>
      </c>
      <c r="AH153" s="21">
        <f t="shared" si="26"/>
        <v>1.45753210393289E-2</v>
      </c>
      <c r="AI153" s="21">
        <f t="shared" si="27"/>
        <v>1.5015250043096199E-2</v>
      </c>
      <c r="AJ153" s="21">
        <f t="shared" si="28"/>
        <v>1.21569115354119E-2</v>
      </c>
      <c r="AK153" s="21">
        <f t="shared" si="29"/>
        <v>1.24350574729246E-2</v>
      </c>
    </row>
    <row r="154" spans="1:37" ht="15">
      <c r="A154" s="22">
        <v>40359</v>
      </c>
      <c r="B154" s="20" t="s">
        <v>304</v>
      </c>
      <c r="C154">
        <v>2.4622726486920099E-2</v>
      </c>
      <c r="D154">
        <v>-1.7123676583082399E-2</v>
      </c>
      <c r="E154">
        <v>7.8011009484707803E-3</v>
      </c>
      <c r="F154">
        <v>-5.2769545653280096E-3</v>
      </c>
      <c r="G154">
        <v>-5.0530613705312699E-3</v>
      </c>
      <c r="H154">
        <v>-3.4371315487421602E-3</v>
      </c>
      <c r="I154">
        <v>-2.78033102955518E-3</v>
      </c>
      <c r="L154" s="20" t="str">
        <f t="shared" si="21"/>
        <v>2010Q2</v>
      </c>
      <c r="M154" s="21">
        <f t="shared" si="14"/>
        <v>2.4622726486920099E-2</v>
      </c>
      <c r="N154" s="21">
        <f t="shared" si="15"/>
        <v>-1.71236765830824E-3</v>
      </c>
      <c r="O154" s="21">
        <f t="shared" si="16"/>
        <v>7.8011009484707803E-3</v>
      </c>
      <c r="P154" s="21">
        <f t="shared" si="17"/>
        <v>-5.2769545653280096E-3</v>
      </c>
      <c r="Q154" s="21">
        <f t="shared" si="18"/>
        <v>-5.0530613705312699E-3</v>
      </c>
      <c r="R154" s="21">
        <f t="shared" si="19"/>
        <v>-3.4371315487421602E-3</v>
      </c>
      <c r="S154" s="21">
        <f t="shared" si="20"/>
        <v>-2.78033102955518E-3</v>
      </c>
      <c r="AD154" s="20">
        <f t="shared" si="30"/>
        <v>2011</v>
      </c>
      <c r="AE154" s="21">
        <f t="shared" si="23"/>
        <v>2.4622726486920099E-2</v>
      </c>
      <c r="AF154" s="21">
        <f t="shared" si="24"/>
        <v>-1.71236765830824E-3</v>
      </c>
      <c r="AG154" s="21">
        <f t="shared" si="25"/>
        <v>7.8011009484707803E-3</v>
      </c>
      <c r="AH154" s="21">
        <f t="shared" si="26"/>
        <v>-5.2769545653280096E-3</v>
      </c>
      <c r="AI154" s="21">
        <f t="shared" si="27"/>
        <v>-5.0530613705312699E-3</v>
      </c>
      <c r="AJ154" s="21">
        <f t="shared" si="28"/>
        <v>-3.4371315487421602E-3</v>
      </c>
      <c r="AK154" s="21">
        <f t="shared" si="29"/>
        <v>-2.78033102955518E-3</v>
      </c>
    </row>
    <row r="155" spans="1:37" ht="15">
      <c r="A155" s="22">
        <v>40451</v>
      </c>
      <c r="B155" s="20" t="s">
        <v>303</v>
      </c>
      <c r="C155">
        <v>8.0714388828723296E-2</v>
      </c>
      <c r="D155">
        <v>-2.2455645888307198E-2</v>
      </c>
      <c r="E155">
        <v>1.9457748688978701E-2</v>
      </c>
      <c r="F155">
        <v>5.73565707988807E-3</v>
      </c>
      <c r="G155">
        <v>3.8248516698756499E-3</v>
      </c>
      <c r="H155">
        <v>2.4016727386073199E-3</v>
      </c>
      <c r="I155">
        <v>1.5072161963155799E-3</v>
      </c>
      <c r="L155" s="20" t="str">
        <f t="shared" si="21"/>
        <v>2010Q3</v>
      </c>
      <c r="M155" s="21">
        <f t="shared" si="14"/>
        <v>8.0714388828723296E-2</v>
      </c>
      <c r="N155" s="21">
        <f t="shared" si="15"/>
        <v>-2.2455645888307197E-3</v>
      </c>
      <c r="O155" s="21">
        <f t="shared" si="16"/>
        <v>1.9457748688978701E-2</v>
      </c>
      <c r="P155" s="21">
        <f t="shared" si="17"/>
        <v>5.73565707988807E-3</v>
      </c>
      <c r="Q155" s="21">
        <f t="shared" si="18"/>
        <v>3.8248516698756499E-3</v>
      </c>
      <c r="R155" s="21">
        <f t="shared" si="19"/>
        <v>2.4016727386073199E-3</v>
      </c>
      <c r="S155" s="21">
        <f t="shared" si="20"/>
        <v>1.5072161963155799E-3</v>
      </c>
      <c r="AD155" s="20">
        <f t="shared" si="30"/>
        <v>2011</v>
      </c>
      <c r="AE155" s="21">
        <f t="shared" si="23"/>
        <v>8.0714388828723296E-2</v>
      </c>
      <c r="AF155" s="21">
        <f t="shared" si="24"/>
        <v>-2.2455645888307197E-3</v>
      </c>
      <c r="AG155" s="21">
        <f t="shared" si="25"/>
        <v>1.9457748688978701E-2</v>
      </c>
      <c r="AH155" s="21">
        <f t="shared" si="26"/>
        <v>5.73565707988807E-3</v>
      </c>
      <c r="AI155" s="21">
        <f t="shared" si="27"/>
        <v>3.8248516698756499E-3</v>
      </c>
      <c r="AJ155" s="21">
        <f t="shared" si="28"/>
        <v>2.4016727386073199E-3</v>
      </c>
      <c r="AK155" s="21">
        <f t="shared" si="29"/>
        <v>1.5072161963155799E-3</v>
      </c>
    </row>
    <row r="156" spans="1:37" ht="15">
      <c r="A156" s="22">
        <v>40543</v>
      </c>
      <c r="B156" s="20" t="s">
        <v>302</v>
      </c>
      <c r="C156">
        <v>5.79208698081757E-2</v>
      </c>
      <c r="D156">
        <v>-2.2681381439381101E-2</v>
      </c>
      <c r="E156">
        <v>3.3810172354779698E-2</v>
      </c>
      <c r="F156">
        <v>1.6709641161766299E-2</v>
      </c>
      <c r="G156">
        <v>1.5242350138410601E-2</v>
      </c>
      <c r="H156">
        <v>1.4645829653677601E-2</v>
      </c>
      <c r="I156">
        <v>1.3125024034692101E-2</v>
      </c>
      <c r="L156" s="20" t="str">
        <f t="shared" si="21"/>
        <v>2010Q4</v>
      </c>
      <c r="M156" s="21">
        <f t="shared" si="14"/>
        <v>5.79208698081757E-2</v>
      </c>
      <c r="N156" s="21">
        <f t="shared" si="15"/>
        <v>-2.26813814393811E-3</v>
      </c>
      <c r="O156" s="21">
        <f t="shared" si="16"/>
        <v>3.3810172354779698E-2</v>
      </c>
      <c r="P156" s="21">
        <f t="shared" si="17"/>
        <v>1.6709641161766299E-2</v>
      </c>
      <c r="Q156" s="21">
        <f t="shared" si="18"/>
        <v>1.5242350138410601E-2</v>
      </c>
      <c r="R156" s="21">
        <f t="shared" si="19"/>
        <v>1.4645829653677601E-2</v>
      </c>
      <c r="S156" s="21">
        <f t="shared" si="20"/>
        <v>1.3125024034692101E-2</v>
      </c>
      <c r="AD156" s="20">
        <f t="shared" si="30"/>
        <v>2011</v>
      </c>
      <c r="AE156" s="21">
        <f t="shared" si="23"/>
        <v>5.79208698081757E-2</v>
      </c>
      <c r="AF156" s="21">
        <f t="shared" si="24"/>
        <v>-2.26813814393811E-3</v>
      </c>
      <c r="AG156" s="21">
        <f t="shared" si="25"/>
        <v>3.3810172354779698E-2</v>
      </c>
      <c r="AH156" s="21">
        <f t="shared" si="26"/>
        <v>1.6709641161766299E-2</v>
      </c>
      <c r="AI156" s="21">
        <f t="shared" si="27"/>
        <v>1.5242350138410601E-2</v>
      </c>
      <c r="AJ156" s="21">
        <f t="shared" si="28"/>
        <v>1.4645829653677601E-2</v>
      </c>
      <c r="AK156" s="21">
        <f t="shared" si="29"/>
        <v>1.3125024034692101E-2</v>
      </c>
    </row>
    <row r="157" spans="1:37" ht="15">
      <c r="A157" s="22">
        <v>40633</v>
      </c>
      <c r="B157" s="20" t="s">
        <v>301</v>
      </c>
      <c r="C157">
        <v>1.83183745053043E-2</v>
      </c>
      <c r="D157">
        <v>-4.0308434907897102E-3</v>
      </c>
      <c r="E157">
        <v>4.6816195933138502E-2</v>
      </c>
      <c r="F157">
        <v>3.0279973650153599E-2</v>
      </c>
      <c r="G157">
        <v>2.81604158876766E-2</v>
      </c>
      <c r="H157">
        <v>2.5708921936637201E-2</v>
      </c>
      <c r="I157">
        <v>2.3904025118384301E-2</v>
      </c>
      <c r="L157" s="20" t="str">
        <f t="shared" si="21"/>
        <v>2011Q1</v>
      </c>
      <c r="M157" s="21">
        <f t="shared" si="14"/>
        <v>1.83183745053043E-2</v>
      </c>
      <c r="N157" s="21">
        <f t="shared" si="15"/>
        <v>-4.0308434907897103E-4</v>
      </c>
      <c r="O157" s="21">
        <f t="shared" si="16"/>
        <v>4.6816195933138502E-2</v>
      </c>
      <c r="P157" s="21">
        <f t="shared" si="17"/>
        <v>3.0279973650153599E-2</v>
      </c>
      <c r="Q157" s="21">
        <f t="shared" si="18"/>
        <v>2.81604158876766E-2</v>
      </c>
      <c r="R157" s="21">
        <f t="shared" si="19"/>
        <v>2.5708921936637201E-2</v>
      </c>
      <c r="S157" s="21">
        <f t="shared" si="20"/>
        <v>2.3904025118384301E-2</v>
      </c>
      <c r="AD157" s="20">
        <f t="shared" si="30"/>
        <v>2012</v>
      </c>
      <c r="AE157" s="21">
        <f t="shared" si="23"/>
        <v>1.83183745053043E-2</v>
      </c>
      <c r="AF157" s="21">
        <f t="shared" si="24"/>
        <v>-4.0308434907897103E-4</v>
      </c>
      <c r="AG157" s="21">
        <f t="shared" si="25"/>
        <v>4.6816195933138502E-2</v>
      </c>
      <c r="AH157" s="21">
        <f t="shared" si="26"/>
        <v>3.0279973650153599E-2</v>
      </c>
      <c r="AI157" s="21">
        <f t="shared" si="27"/>
        <v>2.81604158876766E-2</v>
      </c>
      <c r="AJ157" s="21">
        <f t="shared" si="28"/>
        <v>2.5708921936637201E-2</v>
      </c>
      <c r="AK157" s="21">
        <f t="shared" si="29"/>
        <v>2.3904025118384301E-2</v>
      </c>
    </row>
    <row r="158" spans="1:37" ht="15">
      <c r="A158" s="22">
        <v>40724</v>
      </c>
      <c r="B158" s="20" t="s">
        <v>300</v>
      </c>
      <c r="C158">
        <v>0.164052564814818</v>
      </c>
      <c r="D158">
        <v>-1.3606118708424301E-2</v>
      </c>
      <c r="E158">
        <v>6.4207106652372406E-2</v>
      </c>
      <c r="F158">
        <v>4.0638071567541401E-2</v>
      </c>
      <c r="G158">
        <v>3.6268110960788802E-2</v>
      </c>
      <c r="H158">
        <v>3.2312475032261298E-2</v>
      </c>
      <c r="I158">
        <v>2.8693064089877301E-2</v>
      </c>
      <c r="L158" s="20" t="str">
        <f t="shared" si="21"/>
        <v>2011Q2</v>
      </c>
      <c r="M158" s="21">
        <f t="shared" si="14"/>
        <v>0.164052564814818</v>
      </c>
      <c r="N158" s="21">
        <f t="shared" si="15"/>
        <v>-1.3606118708424301E-3</v>
      </c>
      <c r="O158" s="21">
        <f t="shared" si="16"/>
        <v>6.4207106652372406E-2</v>
      </c>
      <c r="P158" s="21">
        <f t="shared" si="17"/>
        <v>4.0638071567541401E-2</v>
      </c>
      <c r="Q158" s="21">
        <f t="shared" si="18"/>
        <v>3.6268110960788802E-2</v>
      </c>
      <c r="R158" s="21">
        <f t="shared" si="19"/>
        <v>3.2312475032261298E-2</v>
      </c>
      <c r="S158" s="21">
        <f t="shared" si="20"/>
        <v>2.8693064089877301E-2</v>
      </c>
      <c r="AD158" s="20">
        <f t="shared" si="30"/>
        <v>2012</v>
      </c>
      <c r="AE158" s="21">
        <f t="shared" si="23"/>
        <v>0.164052564814818</v>
      </c>
      <c r="AF158" s="21">
        <f t="shared" si="24"/>
        <v>-1.3606118708424301E-3</v>
      </c>
      <c r="AG158" s="21">
        <f t="shared" si="25"/>
        <v>6.4207106652372406E-2</v>
      </c>
      <c r="AH158" s="21">
        <f t="shared" si="26"/>
        <v>4.0638071567541401E-2</v>
      </c>
      <c r="AI158" s="21">
        <f t="shared" si="27"/>
        <v>3.6268110960788802E-2</v>
      </c>
      <c r="AJ158" s="21">
        <f t="shared" si="28"/>
        <v>3.2312475032261298E-2</v>
      </c>
      <c r="AK158" s="21">
        <f t="shared" si="29"/>
        <v>2.8693064089877301E-2</v>
      </c>
    </row>
    <row r="159" spans="1:37" ht="15">
      <c r="A159" s="22">
        <v>40816</v>
      </c>
      <c r="B159" s="20" t="s">
        <v>299</v>
      </c>
      <c r="C159">
        <v>0.15327378292688501</v>
      </c>
      <c r="D159">
        <v>-0.100768775374371</v>
      </c>
      <c r="E159">
        <v>3.2551049379305197E-2</v>
      </c>
      <c r="F159">
        <v>3.3834570647971798E-4</v>
      </c>
      <c r="G159">
        <v>-8.5007586209560199E-4</v>
      </c>
      <c r="H159">
        <v>-7.1721190538939002E-4</v>
      </c>
      <c r="I159">
        <v>-1.6856254781787601E-3</v>
      </c>
      <c r="L159" s="20" t="str">
        <f t="shared" si="21"/>
        <v>2011Q3</v>
      </c>
      <c r="M159" s="21">
        <f t="shared" si="14"/>
        <v>0.15327378292688501</v>
      </c>
      <c r="N159" s="21">
        <f t="shared" si="15"/>
        <v>-1.00768775374371E-2</v>
      </c>
      <c r="O159" s="21">
        <f t="shared" si="16"/>
        <v>3.2551049379305197E-2</v>
      </c>
      <c r="P159" s="21">
        <f t="shared" si="17"/>
        <v>3.3834570647971798E-4</v>
      </c>
      <c r="Q159" s="21">
        <f t="shared" si="18"/>
        <v>-8.5007586209560199E-4</v>
      </c>
      <c r="R159" s="21">
        <f t="shared" si="19"/>
        <v>-7.1721190538939002E-4</v>
      </c>
      <c r="S159" s="21">
        <f t="shared" si="20"/>
        <v>-1.6856254781787601E-3</v>
      </c>
      <c r="AD159" s="20">
        <f t="shared" si="30"/>
        <v>2012</v>
      </c>
      <c r="AE159" s="21">
        <f t="shared" si="23"/>
        <v>0.15327378292688501</v>
      </c>
      <c r="AF159" s="21">
        <f t="shared" si="24"/>
        <v>-1.00768775374371E-2</v>
      </c>
      <c r="AG159" s="21">
        <f t="shared" si="25"/>
        <v>3.2551049379305197E-2</v>
      </c>
      <c r="AH159" s="21">
        <f t="shared" si="26"/>
        <v>3.3834570647971798E-4</v>
      </c>
      <c r="AI159" s="21">
        <f t="shared" si="27"/>
        <v>-8.5007586209560199E-4</v>
      </c>
      <c r="AJ159" s="21">
        <f t="shared" si="28"/>
        <v>-7.1721190538939002E-4</v>
      </c>
      <c r="AK159" s="21">
        <f t="shared" si="29"/>
        <v>-1.6856254781787601E-3</v>
      </c>
    </row>
    <row r="160" spans="1:37" ht="15">
      <c r="A160" s="22">
        <v>40908</v>
      </c>
      <c r="B160" s="20" t="s">
        <v>298</v>
      </c>
      <c r="C160">
        <v>9.7722501600949502E-2</v>
      </c>
      <c r="D160">
        <v>-0.14612057974926701</v>
      </c>
      <c r="E160">
        <v>2.3512004986593098E-2</v>
      </c>
      <c r="F160">
        <v>-1.4699995892628199E-2</v>
      </c>
      <c r="G160">
        <v>-1.69745082387125E-2</v>
      </c>
      <c r="H160">
        <v>-1.5259377162502001E-2</v>
      </c>
      <c r="I160">
        <v>-1.3071833568653801E-2</v>
      </c>
      <c r="L160" s="20" t="str">
        <f t="shared" si="21"/>
        <v>2011Q4</v>
      </c>
      <c r="M160" s="21">
        <f t="shared" si="14"/>
        <v>9.7722501600949502E-2</v>
      </c>
      <c r="N160" s="21">
        <f t="shared" si="15"/>
        <v>-1.4612057974926701E-2</v>
      </c>
      <c r="O160" s="21">
        <f t="shared" si="16"/>
        <v>2.3512004986593098E-2</v>
      </c>
      <c r="P160" s="21">
        <f t="shared" si="17"/>
        <v>-1.4699995892628199E-2</v>
      </c>
      <c r="Q160" s="21">
        <f t="shared" si="18"/>
        <v>-1.69745082387125E-2</v>
      </c>
      <c r="R160" s="21">
        <f t="shared" si="19"/>
        <v>-1.5259377162502001E-2</v>
      </c>
      <c r="S160" s="21">
        <f t="shared" si="20"/>
        <v>-1.3071833568653801E-2</v>
      </c>
      <c r="AD160" s="20">
        <f t="shared" si="30"/>
        <v>2012</v>
      </c>
      <c r="AE160" s="21">
        <f t="shared" si="23"/>
        <v>9.7722501600949502E-2</v>
      </c>
      <c r="AF160" s="21">
        <f t="shared" si="24"/>
        <v>-1.4612057974926701E-2</v>
      </c>
      <c r="AG160" s="21">
        <f t="shared" si="25"/>
        <v>2.3512004986593098E-2</v>
      </c>
      <c r="AH160" s="21">
        <f t="shared" si="26"/>
        <v>-1.4699995892628199E-2</v>
      </c>
      <c r="AI160" s="21">
        <f t="shared" si="27"/>
        <v>-1.69745082387125E-2</v>
      </c>
      <c r="AJ160" s="21">
        <f t="shared" si="28"/>
        <v>-1.5259377162502001E-2</v>
      </c>
      <c r="AK160" s="21">
        <f t="shared" si="29"/>
        <v>-1.3071833568653801E-2</v>
      </c>
    </row>
    <row r="161" spans="1:37" ht="15">
      <c r="A161" s="22">
        <v>40999</v>
      </c>
      <c r="B161" s="20" t="s">
        <v>297</v>
      </c>
      <c r="C161">
        <v>-1.7304033757864299E-2</v>
      </c>
      <c r="D161">
        <v>-3.2341716922012403E-2</v>
      </c>
      <c r="E161">
        <v>5.1956958877780899E-3</v>
      </c>
      <c r="F161">
        <v>-1.5312475807217601E-2</v>
      </c>
      <c r="G161">
        <v>-1.6068452649166499E-2</v>
      </c>
      <c r="H161">
        <v>-1.5184453418375999E-2</v>
      </c>
      <c r="I161">
        <v>-1.3411727840893501E-2</v>
      </c>
      <c r="L161" s="20" t="str">
        <f t="shared" si="21"/>
        <v>2012Q1</v>
      </c>
      <c r="M161" s="21">
        <f t="shared" si="14"/>
        <v>-1.7304033757864299E-2</v>
      </c>
      <c r="N161" s="21">
        <f t="shared" si="15"/>
        <v>-3.2341716922012404E-3</v>
      </c>
      <c r="O161" s="21">
        <f t="shared" si="16"/>
        <v>5.1956958877780899E-3</v>
      </c>
      <c r="P161" s="21">
        <f t="shared" si="17"/>
        <v>-1.5312475807217601E-2</v>
      </c>
      <c r="Q161" s="21">
        <f t="shared" si="18"/>
        <v>-1.6068452649166499E-2</v>
      </c>
      <c r="R161" s="21">
        <f t="shared" si="19"/>
        <v>-1.5184453418375999E-2</v>
      </c>
      <c r="S161" s="21">
        <f t="shared" si="20"/>
        <v>-1.3411727840893501E-2</v>
      </c>
      <c r="AD161" s="20">
        <f t="shared" si="30"/>
        <v>2013</v>
      </c>
      <c r="AE161" s="21">
        <f t="shared" si="23"/>
        <v>-1.7304033757864299E-2</v>
      </c>
      <c r="AF161" s="21">
        <f t="shared" si="24"/>
        <v>-3.2341716922012404E-3</v>
      </c>
      <c r="AG161" s="21">
        <f t="shared" si="25"/>
        <v>5.1956958877780899E-3</v>
      </c>
      <c r="AH161" s="21">
        <f t="shared" si="26"/>
        <v>-1.5312475807217601E-2</v>
      </c>
      <c r="AI161" s="21">
        <f t="shared" si="27"/>
        <v>-1.6068452649166499E-2</v>
      </c>
      <c r="AJ161" s="21">
        <f t="shared" si="28"/>
        <v>-1.5184453418375999E-2</v>
      </c>
      <c r="AK161" s="21">
        <f t="shared" si="29"/>
        <v>-1.3411727840893501E-2</v>
      </c>
    </row>
    <row r="162" spans="1:37" ht="15">
      <c r="A162" s="22">
        <v>41090</v>
      </c>
      <c r="B162" s="20" t="s">
        <v>296</v>
      </c>
      <c r="C162">
        <v>0.14636855135362201</v>
      </c>
      <c r="D162">
        <v>-8.60167667536515E-3</v>
      </c>
      <c r="E162">
        <v>-4.1301191110178102E-3</v>
      </c>
      <c r="F162">
        <v>-1.2876888046870601E-2</v>
      </c>
      <c r="G162">
        <v>-1.49022157372943E-2</v>
      </c>
      <c r="H162">
        <v>-1.48038929336782E-2</v>
      </c>
      <c r="I162">
        <v>-1.39195852107087E-2</v>
      </c>
      <c r="L162" s="20" t="str">
        <f t="shared" si="21"/>
        <v>2012Q2</v>
      </c>
      <c r="M162" s="21">
        <f t="shared" si="14"/>
        <v>0.14636855135362201</v>
      </c>
      <c r="N162" s="21">
        <f t="shared" si="15"/>
        <v>-8.60167667536515E-4</v>
      </c>
      <c r="O162" s="21">
        <f t="shared" si="16"/>
        <v>-4.1301191110178102E-3</v>
      </c>
      <c r="P162" s="21">
        <f t="shared" si="17"/>
        <v>-1.2876888046870601E-2</v>
      </c>
      <c r="Q162" s="21">
        <f t="shared" si="18"/>
        <v>-1.49022157372943E-2</v>
      </c>
      <c r="R162" s="21">
        <f t="shared" si="19"/>
        <v>-1.48038929336782E-2</v>
      </c>
      <c r="S162" s="21">
        <f t="shared" si="20"/>
        <v>-1.39195852107087E-2</v>
      </c>
      <c r="AD162" s="20">
        <f t="shared" si="30"/>
        <v>2013</v>
      </c>
      <c r="AE162" s="21">
        <f t="shared" si="23"/>
        <v>0.14636855135362201</v>
      </c>
      <c r="AF162" s="21">
        <f t="shared" si="24"/>
        <v>-8.60167667536515E-4</v>
      </c>
      <c r="AG162" s="21">
        <f t="shared" si="25"/>
        <v>-4.1301191110178102E-3</v>
      </c>
      <c r="AH162" s="21">
        <f t="shared" si="26"/>
        <v>-1.2876888046870601E-2</v>
      </c>
      <c r="AI162" s="21">
        <f t="shared" si="27"/>
        <v>-1.49022157372943E-2</v>
      </c>
      <c r="AJ162" s="21">
        <f t="shared" si="28"/>
        <v>-1.48038929336782E-2</v>
      </c>
      <c r="AK162" s="21">
        <f t="shared" si="29"/>
        <v>-1.39195852107087E-2</v>
      </c>
    </row>
    <row r="163" spans="1:37" ht="15">
      <c r="A163" s="22">
        <v>41182</v>
      </c>
      <c r="B163" s="20" t="s">
        <v>295</v>
      </c>
      <c r="C163">
        <v>0.142603996416372</v>
      </c>
      <c r="D163">
        <v>3.6245351976961098E-3</v>
      </c>
      <c r="E163">
        <v>-3.66787941507334E-3</v>
      </c>
      <c r="F163">
        <v>-1.15532176904002E-2</v>
      </c>
      <c r="G163">
        <v>-1.3964930596217401E-2</v>
      </c>
      <c r="H163">
        <v>-1.40939645734823E-2</v>
      </c>
      <c r="I163">
        <v>-1.34851362802548E-2</v>
      </c>
      <c r="L163" s="20" t="str">
        <f t="shared" si="21"/>
        <v>2012Q3</v>
      </c>
      <c r="M163" s="21">
        <f t="shared" si="14"/>
        <v>0.142603996416372</v>
      </c>
      <c r="N163" s="21">
        <f t="shared" si="15"/>
        <v>3.6245351976961097E-4</v>
      </c>
      <c r="O163" s="21">
        <f t="shared" si="16"/>
        <v>-3.66787941507334E-3</v>
      </c>
      <c r="P163" s="21">
        <f t="shared" si="17"/>
        <v>-1.15532176904002E-2</v>
      </c>
      <c r="Q163" s="21">
        <f t="shared" si="18"/>
        <v>-1.3964930596217401E-2</v>
      </c>
      <c r="R163" s="21">
        <f t="shared" si="19"/>
        <v>-1.40939645734823E-2</v>
      </c>
      <c r="S163" s="21">
        <f t="shared" si="20"/>
        <v>-1.34851362802548E-2</v>
      </c>
      <c r="AD163" s="20">
        <f t="shared" si="30"/>
        <v>2013</v>
      </c>
      <c r="AE163" s="21">
        <f t="shared" si="23"/>
        <v>0.142603996416372</v>
      </c>
      <c r="AF163" s="21">
        <f t="shared" si="24"/>
        <v>3.6245351976961097E-4</v>
      </c>
      <c r="AG163" s="21">
        <f t="shared" si="25"/>
        <v>-3.66787941507334E-3</v>
      </c>
      <c r="AH163" s="21">
        <f t="shared" si="26"/>
        <v>-1.15532176904002E-2</v>
      </c>
      <c r="AI163" s="21">
        <f t="shared" si="27"/>
        <v>-1.3964930596217401E-2</v>
      </c>
      <c r="AJ163" s="21">
        <f t="shared" si="28"/>
        <v>-1.40939645734823E-2</v>
      </c>
      <c r="AK163" s="21">
        <f t="shared" si="29"/>
        <v>-1.34851362802548E-2</v>
      </c>
    </row>
    <row r="164" spans="1:37" ht="15">
      <c r="A164" s="22">
        <v>41274</v>
      </c>
      <c r="B164" s="20" t="s">
        <v>294</v>
      </c>
      <c r="C164">
        <v>0.19859973063803499</v>
      </c>
      <c r="D164">
        <v>3.8983396937584801E-3</v>
      </c>
      <c r="E164">
        <v>4.3871385371595803E-3</v>
      </c>
      <c r="F164">
        <v>-4.8029862291577499E-4</v>
      </c>
      <c r="G164">
        <v>-4.4137006529255396E-3</v>
      </c>
      <c r="H164">
        <v>-5.6357509841584996E-3</v>
      </c>
      <c r="I164">
        <v>-5.9743355282690803E-3</v>
      </c>
      <c r="L164" s="20" t="str">
        <f t="shared" si="21"/>
        <v>2012Q4</v>
      </c>
      <c r="M164" s="21">
        <f t="shared" si="14"/>
        <v>0.19859973063803499</v>
      </c>
      <c r="N164" s="21">
        <f t="shared" si="15"/>
        <v>3.89833969375848E-4</v>
      </c>
      <c r="O164" s="21">
        <f t="shared" si="16"/>
        <v>4.3871385371595803E-3</v>
      </c>
      <c r="P164" s="21">
        <f t="shared" si="17"/>
        <v>-4.8029862291577499E-4</v>
      </c>
      <c r="Q164" s="21">
        <f t="shared" si="18"/>
        <v>-4.4137006529255396E-3</v>
      </c>
      <c r="R164" s="21">
        <f t="shared" si="19"/>
        <v>-5.6357509841584996E-3</v>
      </c>
      <c r="S164" s="21">
        <f t="shared" si="20"/>
        <v>-5.9743355282690803E-3</v>
      </c>
      <c r="AD164" s="20">
        <f t="shared" si="30"/>
        <v>2013</v>
      </c>
      <c r="AE164" s="21">
        <f t="shared" si="23"/>
        <v>0.19859973063803499</v>
      </c>
      <c r="AF164" s="21">
        <f t="shared" si="24"/>
        <v>3.89833969375848E-4</v>
      </c>
      <c r="AG164" s="21">
        <f t="shared" si="25"/>
        <v>4.3871385371595803E-3</v>
      </c>
      <c r="AH164" s="21">
        <f t="shared" si="26"/>
        <v>-4.8029862291577499E-4</v>
      </c>
      <c r="AI164" s="21">
        <f t="shared" si="27"/>
        <v>-4.4137006529255396E-3</v>
      </c>
      <c r="AJ164" s="21">
        <f t="shared" si="28"/>
        <v>-5.6357509841584996E-3</v>
      </c>
      <c r="AK164" s="21">
        <f t="shared" si="29"/>
        <v>-5.9743355282690803E-3</v>
      </c>
    </row>
    <row r="165" spans="1:37" ht="15">
      <c r="A165" s="22">
        <v>41364</v>
      </c>
      <c r="B165" s="20" t="s">
        <v>293</v>
      </c>
      <c r="C165">
        <v>0.28680139040994501</v>
      </c>
      <c r="D165">
        <v>2.32472124653238E-2</v>
      </c>
      <c r="E165">
        <v>2.1476087746516801E-2</v>
      </c>
      <c r="F165">
        <v>1.0487802617493E-2</v>
      </c>
      <c r="G165">
        <v>6.0396380551252897E-3</v>
      </c>
      <c r="H165">
        <v>2.7530783776707601E-3</v>
      </c>
      <c r="I165">
        <v>3.7295744443251698E-4</v>
      </c>
      <c r="L165" s="20" t="str">
        <f t="shared" si="21"/>
        <v>2013Q1</v>
      </c>
      <c r="M165" s="21">
        <f t="shared" si="14"/>
        <v>0.28680139040994501</v>
      </c>
      <c r="N165" s="21">
        <f t="shared" si="15"/>
        <v>2.3247212465323801E-3</v>
      </c>
      <c r="O165" s="21">
        <f t="shared" si="16"/>
        <v>2.1476087746516801E-2</v>
      </c>
      <c r="P165" s="21">
        <f t="shared" si="17"/>
        <v>1.0487802617493E-2</v>
      </c>
      <c r="Q165" s="21">
        <f t="shared" si="18"/>
        <v>6.0396380551252897E-3</v>
      </c>
      <c r="R165" s="21">
        <f t="shared" si="19"/>
        <v>2.7530783776707601E-3</v>
      </c>
      <c r="S165" s="21">
        <f t="shared" si="20"/>
        <v>3.7295744443251698E-4</v>
      </c>
      <c r="AD165" s="20">
        <f t="shared" si="30"/>
        <v>2014</v>
      </c>
      <c r="AE165" s="21">
        <f t="shared" si="23"/>
        <v>0.28680139040994501</v>
      </c>
      <c r="AF165" s="21">
        <f t="shared" si="24"/>
        <v>2.3247212465323801E-3</v>
      </c>
      <c r="AG165" s="21">
        <f t="shared" si="25"/>
        <v>2.1476087746516801E-2</v>
      </c>
      <c r="AH165" s="21">
        <f t="shared" si="26"/>
        <v>1.0487802617493E-2</v>
      </c>
      <c r="AI165" s="21">
        <f t="shared" si="27"/>
        <v>6.0396380551252897E-3</v>
      </c>
      <c r="AJ165" s="21">
        <f t="shared" si="28"/>
        <v>2.7530783776707601E-3</v>
      </c>
      <c r="AK165" s="21">
        <f t="shared" si="29"/>
        <v>3.7295744443251698E-4</v>
      </c>
    </row>
    <row r="166" spans="1:37" ht="15">
      <c r="A166" s="22">
        <v>41455</v>
      </c>
      <c r="B166" s="20" t="s">
        <v>292</v>
      </c>
      <c r="C166">
        <v>0.18214363530067099</v>
      </c>
      <c r="D166">
        <v>7.7876595552090998E-3</v>
      </c>
      <c r="E166">
        <v>1.09553656187154E-2</v>
      </c>
      <c r="F166">
        <v>2.5172047523002602E-3</v>
      </c>
      <c r="G166">
        <v>-1.80979777886455E-3</v>
      </c>
      <c r="H166">
        <v>-4.4706926032137299E-3</v>
      </c>
      <c r="I166">
        <v>-5.6910630468480399E-3</v>
      </c>
      <c r="L166" s="20" t="str">
        <f t="shared" si="21"/>
        <v>2013Q2</v>
      </c>
      <c r="M166" s="21">
        <f t="shared" si="14"/>
        <v>0.18214363530067099</v>
      </c>
      <c r="N166" s="21">
        <f t="shared" si="15"/>
        <v>7.7876595552090996E-4</v>
      </c>
      <c r="O166" s="21">
        <f t="shared" si="16"/>
        <v>1.09553656187154E-2</v>
      </c>
      <c r="P166" s="21">
        <f t="shared" si="17"/>
        <v>2.5172047523002602E-3</v>
      </c>
      <c r="Q166" s="21">
        <f t="shared" si="18"/>
        <v>-1.80979777886455E-3</v>
      </c>
      <c r="R166" s="21">
        <f t="shared" si="19"/>
        <v>-4.4706926032137299E-3</v>
      </c>
      <c r="S166" s="21">
        <f t="shared" si="20"/>
        <v>-5.6910630468480399E-3</v>
      </c>
      <c r="AD166" s="20">
        <f t="shared" si="30"/>
        <v>2014</v>
      </c>
      <c r="AE166" s="21">
        <f t="shared" si="23"/>
        <v>0.18214363530067099</v>
      </c>
      <c r="AF166" s="21">
        <f t="shared" si="24"/>
        <v>7.7876595552090996E-4</v>
      </c>
      <c r="AG166" s="21">
        <f t="shared" si="25"/>
        <v>1.09553656187154E-2</v>
      </c>
      <c r="AH166" s="21">
        <f t="shared" si="26"/>
        <v>2.5172047523002602E-3</v>
      </c>
      <c r="AI166" s="21">
        <f t="shared" si="27"/>
        <v>-1.80979777886455E-3</v>
      </c>
      <c r="AJ166" s="21">
        <f t="shared" si="28"/>
        <v>-4.4706926032137299E-3</v>
      </c>
      <c r="AK166" s="21">
        <f t="shared" si="29"/>
        <v>-5.6910630468480399E-3</v>
      </c>
    </row>
    <row r="167" spans="1:37" ht="15">
      <c r="A167" s="22">
        <v>41547</v>
      </c>
      <c r="B167" s="20" t="s">
        <v>291</v>
      </c>
      <c r="C167">
        <v>0.15392776879549699</v>
      </c>
      <c r="D167">
        <v>9.6279622261672797E-3</v>
      </c>
      <c r="E167">
        <v>1.1373137533266501E-2</v>
      </c>
      <c r="F167">
        <v>6.0096735786826904E-3</v>
      </c>
      <c r="G167">
        <v>3.1063650903445398E-3</v>
      </c>
      <c r="H167" s="16">
        <v>5.65111178576546E-5</v>
      </c>
      <c r="I167">
        <v>-1.4031282620955701E-3</v>
      </c>
      <c r="L167" s="20" t="str">
        <f t="shared" si="21"/>
        <v>2013Q3</v>
      </c>
      <c r="M167" s="21">
        <f t="shared" si="14"/>
        <v>0.15392776879549699</v>
      </c>
      <c r="N167" s="21">
        <f t="shared" si="15"/>
        <v>9.6279622261672792E-4</v>
      </c>
      <c r="O167" s="21">
        <f t="shared" si="16"/>
        <v>1.1373137533266501E-2</v>
      </c>
      <c r="P167" s="21">
        <f t="shared" si="17"/>
        <v>6.0096735786826904E-3</v>
      </c>
      <c r="Q167" s="21">
        <f t="shared" si="18"/>
        <v>3.1063650903445398E-3</v>
      </c>
      <c r="R167" s="21">
        <f t="shared" si="19"/>
        <v>5.65111178576546E-5</v>
      </c>
      <c r="S167" s="21">
        <f t="shared" si="20"/>
        <v>-1.4031282620955701E-3</v>
      </c>
      <c r="AD167" s="20">
        <f t="shared" si="30"/>
        <v>2014</v>
      </c>
      <c r="AE167" s="21">
        <f t="shared" si="23"/>
        <v>0.15392776879549699</v>
      </c>
      <c r="AF167" s="21">
        <f t="shared" si="24"/>
        <v>9.6279622261672792E-4</v>
      </c>
      <c r="AG167" s="21">
        <f t="shared" si="25"/>
        <v>1.1373137533266501E-2</v>
      </c>
      <c r="AH167" s="21">
        <f t="shared" si="26"/>
        <v>6.0096735786826904E-3</v>
      </c>
      <c r="AI167" s="21">
        <f t="shared" si="27"/>
        <v>3.1063650903445398E-3</v>
      </c>
      <c r="AJ167" s="21">
        <f t="shared" si="28"/>
        <v>5.65111178576546E-5</v>
      </c>
      <c r="AK167" s="21">
        <f t="shared" si="29"/>
        <v>-1.4031282620955701E-3</v>
      </c>
    </row>
    <row r="168" spans="1:37" ht="15">
      <c r="A168" s="22">
        <v>41639</v>
      </c>
      <c r="B168" s="20" t="s">
        <v>290</v>
      </c>
      <c r="C168">
        <v>0.15439609373190799</v>
      </c>
      <c r="D168">
        <v>1.6511391685163902E-2</v>
      </c>
      <c r="E168">
        <v>1.8373868728565699E-2</v>
      </c>
      <c r="F168">
        <v>1.2147128732910999E-2</v>
      </c>
      <c r="G168">
        <v>7.6327414415716301E-3</v>
      </c>
      <c r="H168">
        <v>4.7698267733492401E-3</v>
      </c>
      <c r="I168">
        <v>2.7742668947485201E-3</v>
      </c>
      <c r="L168" s="20" t="str">
        <f t="shared" si="21"/>
        <v>2013Q4</v>
      </c>
      <c r="M168" s="21">
        <f t="shared" si="14"/>
        <v>0.15439609373190799</v>
      </c>
      <c r="N168" s="21">
        <f t="shared" si="15"/>
        <v>1.6511391685163901E-3</v>
      </c>
      <c r="O168" s="21">
        <f t="shared" si="16"/>
        <v>1.8373868728565699E-2</v>
      </c>
      <c r="P168" s="21">
        <f t="shared" si="17"/>
        <v>1.2147128732910999E-2</v>
      </c>
      <c r="Q168" s="21">
        <f t="shared" si="18"/>
        <v>7.6327414415716301E-3</v>
      </c>
      <c r="R168" s="21">
        <f t="shared" si="19"/>
        <v>4.7698267733492401E-3</v>
      </c>
      <c r="S168" s="21">
        <f t="shared" si="20"/>
        <v>2.7742668947485201E-3</v>
      </c>
      <c r="AD168" s="20">
        <f t="shared" si="30"/>
        <v>2014</v>
      </c>
      <c r="AE168" s="21">
        <f t="shared" si="23"/>
        <v>0.15439609373190799</v>
      </c>
      <c r="AF168" s="21">
        <f t="shared" si="24"/>
        <v>1.6511391685163901E-3</v>
      </c>
      <c r="AG168" s="21">
        <f t="shared" si="25"/>
        <v>1.8373868728565699E-2</v>
      </c>
      <c r="AH168" s="21">
        <f t="shared" si="26"/>
        <v>1.2147128732910999E-2</v>
      </c>
      <c r="AI168" s="21">
        <f t="shared" si="27"/>
        <v>7.6327414415716301E-3</v>
      </c>
      <c r="AJ168" s="21">
        <f t="shared" si="28"/>
        <v>4.7698267733492401E-3</v>
      </c>
      <c r="AK168" s="21">
        <f t="shared" si="29"/>
        <v>2.7742668947485201E-3</v>
      </c>
    </row>
    <row r="169" spans="1:37" ht="15">
      <c r="A169" s="22">
        <v>41729</v>
      </c>
      <c r="B169" s="20" t="s">
        <v>289</v>
      </c>
      <c r="C169">
        <v>0.30709104437295098</v>
      </c>
      <c r="D169">
        <v>1.6850262994468599E-2</v>
      </c>
      <c r="E169">
        <v>3.3165906144902897E-2</v>
      </c>
      <c r="F169">
        <v>2.1092427462338501E-2</v>
      </c>
      <c r="G169">
        <v>1.47798135456387E-2</v>
      </c>
      <c r="H169">
        <v>1.08914562989691E-2</v>
      </c>
      <c r="I169">
        <v>7.8269816417900605E-3</v>
      </c>
      <c r="L169" s="20" t="str">
        <f t="shared" si="21"/>
        <v>2014Q1</v>
      </c>
      <c r="M169" s="21">
        <f t="shared" si="14"/>
        <v>0.30709104437295098</v>
      </c>
      <c r="N169" s="21">
        <f t="shared" si="15"/>
        <v>1.6850262994468599E-3</v>
      </c>
      <c r="O169" s="21">
        <f t="shared" si="16"/>
        <v>3.3165906144902897E-2</v>
      </c>
      <c r="P169" s="21">
        <f t="shared" si="17"/>
        <v>2.1092427462338501E-2</v>
      </c>
      <c r="Q169" s="21">
        <f t="shared" si="18"/>
        <v>1.47798135456387E-2</v>
      </c>
      <c r="R169" s="21">
        <f t="shared" si="19"/>
        <v>1.08914562989691E-2</v>
      </c>
      <c r="S169" s="21">
        <f t="shared" si="20"/>
        <v>7.8269816417900605E-3</v>
      </c>
      <c r="AD169" s="20">
        <f t="shared" si="30"/>
        <v>2015</v>
      </c>
      <c r="AE169" s="21">
        <f t="shared" si="23"/>
        <v>0.30709104437295098</v>
      </c>
      <c r="AF169" s="21">
        <f t="shared" si="24"/>
        <v>1.6850262994468599E-3</v>
      </c>
      <c r="AG169" s="21">
        <f t="shared" si="25"/>
        <v>3.3165906144902897E-2</v>
      </c>
      <c r="AH169" s="21">
        <f t="shared" si="26"/>
        <v>2.1092427462338501E-2</v>
      </c>
      <c r="AI169" s="21">
        <f t="shared" si="27"/>
        <v>1.47798135456387E-2</v>
      </c>
      <c r="AJ169" s="21">
        <f t="shared" si="28"/>
        <v>1.08914562989691E-2</v>
      </c>
      <c r="AK169" s="21">
        <f t="shared" si="29"/>
        <v>7.8269816417900605E-3</v>
      </c>
    </row>
    <row r="170" spans="1:37" ht="15">
      <c r="A170" s="22">
        <v>41820</v>
      </c>
      <c r="B170" s="20" t="s">
        <v>288</v>
      </c>
      <c r="C170">
        <v>0.200537913029605</v>
      </c>
      <c r="D170">
        <v>3.4861409251995698E-2</v>
      </c>
      <c r="E170">
        <v>4.96076904978957E-2</v>
      </c>
      <c r="F170">
        <v>3.6995612352316798E-2</v>
      </c>
      <c r="G170">
        <v>2.92552853670839E-2</v>
      </c>
      <c r="H170">
        <v>2.3550754784085699E-2</v>
      </c>
      <c r="I170">
        <v>1.8315787416848799E-2</v>
      </c>
      <c r="L170" s="20" t="str">
        <f t="shared" si="21"/>
        <v>2014Q2</v>
      </c>
      <c r="M170" s="21">
        <f t="shared" si="14"/>
        <v>0.200537913029605</v>
      </c>
      <c r="N170" s="21">
        <f t="shared" si="15"/>
        <v>3.4861409251995697E-3</v>
      </c>
      <c r="O170" s="21">
        <f t="shared" si="16"/>
        <v>4.96076904978957E-2</v>
      </c>
      <c r="P170" s="21">
        <f t="shared" si="17"/>
        <v>3.6995612352316798E-2</v>
      </c>
      <c r="Q170" s="21">
        <f t="shared" si="18"/>
        <v>2.92552853670839E-2</v>
      </c>
      <c r="R170" s="21">
        <f t="shared" si="19"/>
        <v>2.3550754784085699E-2</v>
      </c>
      <c r="S170" s="21">
        <f t="shared" si="20"/>
        <v>1.8315787416848799E-2</v>
      </c>
      <c r="AD170" s="20">
        <f t="shared" si="30"/>
        <v>2015</v>
      </c>
      <c r="AE170" s="21">
        <f t="shared" si="23"/>
        <v>0.200537913029605</v>
      </c>
      <c r="AF170" s="21">
        <f t="shared" si="24"/>
        <v>3.4861409251995697E-3</v>
      </c>
      <c r="AG170" s="21">
        <f t="shared" si="25"/>
        <v>4.96076904978957E-2</v>
      </c>
      <c r="AH170" s="21">
        <f t="shared" si="26"/>
        <v>3.6995612352316798E-2</v>
      </c>
      <c r="AI170" s="21">
        <f t="shared" si="27"/>
        <v>2.92552853670839E-2</v>
      </c>
      <c r="AJ170" s="21">
        <f t="shared" si="28"/>
        <v>2.3550754784085699E-2</v>
      </c>
      <c r="AK170" s="21">
        <f t="shared" si="29"/>
        <v>1.8315787416848799E-2</v>
      </c>
    </row>
    <row r="171" spans="1:37" ht="15">
      <c r="A171" s="22">
        <v>41912</v>
      </c>
      <c r="B171" s="20" t="s">
        <v>287</v>
      </c>
      <c r="C171">
        <v>0.124874130090878</v>
      </c>
      <c r="D171">
        <v>3.0519398264917799E-2</v>
      </c>
      <c r="E171">
        <v>2.9384591321655901E-2</v>
      </c>
      <c r="F171">
        <v>1.5687230674870201E-2</v>
      </c>
      <c r="G171">
        <v>1.0770889785264999E-2</v>
      </c>
      <c r="H171">
        <v>8.1857702857050397E-3</v>
      </c>
      <c r="I171">
        <v>4.41084067536829E-3</v>
      </c>
      <c r="L171" s="20" t="str">
        <f t="shared" si="21"/>
        <v>2014Q3</v>
      </c>
      <c r="M171" s="21">
        <f t="shared" si="14"/>
        <v>0.124874130090878</v>
      </c>
      <c r="N171" s="21">
        <f t="shared" si="15"/>
        <v>3.05193982649178E-3</v>
      </c>
      <c r="O171" s="21">
        <f t="shared" si="16"/>
        <v>2.9384591321655901E-2</v>
      </c>
      <c r="P171" s="21">
        <f t="shared" si="17"/>
        <v>1.5687230674870201E-2</v>
      </c>
      <c r="Q171" s="21">
        <f t="shared" si="18"/>
        <v>1.0770889785264999E-2</v>
      </c>
      <c r="R171" s="21">
        <f t="shared" si="19"/>
        <v>8.1857702857050397E-3</v>
      </c>
      <c r="S171" s="21">
        <f t="shared" si="20"/>
        <v>4.41084067536829E-3</v>
      </c>
      <c r="AD171" s="20">
        <f t="shared" si="30"/>
        <v>2015</v>
      </c>
      <c r="AE171" s="21">
        <f t="shared" si="23"/>
        <v>0.124874130090878</v>
      </c>
      <c r="AF171" s="21">
        <f t="shared" si="24"/>
        <v>3.05193982649178E-3</v>
      </c>
      <c r="AG171" s="21">
        <f t="shared" si="25"/>
        <v>2.9384591321655901E-2</v>
      </c>
      <c r="AH171" s="21">
        <f t="shared" si="26"/>
        <v>1.5687230674870201E-2</v>
      </c>
      <c r="AI171" s="21">
        <f t="shared" si="27"/>
        <v>1.0770889785264999E-2</v>
      </c>
      <c r="AJ171" s="21">
        <f t="shared" si="28"/>
        <v>8.1857702857050397E-3</v>
      </c>
      <c r="AK171" s="21">
        <f t="shared" si="29"/>
        <v>4.41084067536829E-3</v>
      </c>
    </row>
    <row r="172" spans="1:37" ht="15">
      <c r="A172" s="22">
        <v>42004</v>
      </c>
      <c r="B172" s="20" t="s">
        <v>286</v>
      </c>
      <c r="C172">
        <v>0.13389072214772399</v>
      </c>
      <c r="D172">
        <v>6.3710262634293205E-2</v>
      </c>
      <c r="E172">
        <v>3.8852237037305497E-2</v>
      </c>
      <c r="F172">
        <v>2.8989532036521101E-2</v>
      </c>
      <c r="G172">
        <v>2.3307475683180801E-2</v>
      </c>
      <c r="H172">
        <v>1.93304366239774E-2</v>
      </c>
      <c r="I172">
        <v>1.3886527430643E-2</v>
      </c>
      <c r="L172" s="20" t="str">
        <f t="shared" si="21"/>
        <v>2014Q4</v>
      </c>
      <c r="M172" s="21">
        <f t="shared" si="14"/>
        <v>0.13389072214772399</v>
      </c>
      <c r="N172" s="21">
        <f t="shared" si="15"/>
        <v>6.3710262634293201E-3</v>
      </c>
      <c r="O172" s="21">
        <f t="shared" si="16"/>
        <v>3.8852237037305497E-2</v>
      </c>
      <c r="P172" s="21">
        <f t="shared" si="17"/>
        <v>2.8989532036521101E-2</v>
      </c>
      <c r="Q172" s="21">
        <f t="shared" si="18"/>
        <v>2.3307475683180801E-2</v>
      </c>
      <c r="R172" s="21">
        <f t="shared" si="19"/>
        <v>1.93304366239774E-2</v>
      </c>
      <c r="S172" s="21">
        <f t="shared" si="20"/>
        <v>1.3886527430643E-2</v>
      </c>
      <c r="AD172" s="20">
        <f t="shared" si="30"/>
        <v>2015</v>
      </c>
      <c r="AE172" s="21">
        <f t="shared" si="23"/>
        <v>0.13389072214772399</v>
      </c>
      <c r="AF172" s="21">
        <f t="shared" si="24"/>
        <v>6.3710262634293201E-3</v>
      </c>
      <c r="AG172" s="21">
        <f t="shared" si="25"/>
        <v>3.8852237037305497E-2</v>
      </c>
      <c r="AH172" s="21">
        <f t="shared" si="26"/>
        <v>2.8989532036521101E-2</v>
      </c>
      <c r="AI172" s="21">
        <f t="shared" si="27"/>
        <v>2.3307475683180801E-2</v>
      </c>
      <c r="AJ172" s="21">
        <f t="shared" si="28"/>
        <v>1.93304366239774E-2</v>
      </c>
      <c r="AK172" s="21">
        <f t="shared" si="29"/>
        <v>1.3886527430643E-2</v>
      </c>
    </row>
    <row r="173" spans="1:37" ht="15">
      <c r="A173" s="22">
        <v>42094</v>
      </c>
      <c r="B173" s="20" t="s">
        <v>285</v>
      </c>
      <c r="C173">
        <v>0.27991223414536998</v>
      </c>
      <c r="D173">
        <v>5.0146967326978403E-2</v>
      </c>
      <c r="E173">
        <v>4.8851496974087402E-2</v>
      </c>
      <c r="F173">
        <v>3.7673070753422397E-2</v>
      </c>
      <c r="G173">
        <v>2.9642916673154399E-2</v>
      </c>
      <c r="H173">
        <v>2.3600323402393701E-2</v>
      </c>
      <c r="I173">
        <v>1.75642762305908E-2</v>
      </c>
      <c r="L173" s="20" t="str">
        <f t="shared" ref="L173:L204" si="31">"20"&amp;RIGHT(B173,2)&amp;"Q"&amp;LEFT(B173,1)</f>
        <v>2015Q1</v>
      </c>
      <c r="M173" s="21">
        <f t="shared" si="14"/>
        <v>0.27991223414536998</v>
      </c>
      <c r="N173" s="21">
        <f t="shared" si="15"/>
        <v>5.0146967326978407E-3</v>
      </c>
      <c r="O173" s="21">
        <f t="shared" si="16"/>
        <v>4.8851496974087402E-2</v>
      </c>
      <c r="P173" s="21">
        <f t="shared" si="17"/>
        <v>3.7673070753422397E-2</v>
      </c>
      <c r="Q173" s="21">
        <f t="shared" si="18"/>
        <v>2.9642916673154399E-2</v>
      </c>
      <c r="R173" s="21">
        <f t="shared" si="19"/>
        <v>2.3600323402393701E-2</v>
      </c>
      <c r="S173" s="21">
        <f t="shared" si="20"/>
        <v>1.75642762305908E-2</v>
      </c>
      <c r="AD173" s="20">
        <f t="shared" si="30"/>
        <v>2016</v>
      </c>
      <c r="AE173" s="21">
        <f t="shared" si="23"/>
        <v>0.27991223414536998</v>
      </c>
      <c r="AF173" s="21">
        <f t="shared" si="24"/>
        <v>5.0146967326978407E-3</v>
      </c>
      <c r="AG173" s="21">
        <f t="shared" si="25"/>
        <v>4.8851496974087402E-2</v>
      </c>
      <c r="AH173" s="21">
        <f t="shared" si="26"/>
        <v>3.7673070753422397E-2</v>
      </c>
      <c r="AI173" s="21">
        <f t="shared" si="27"/>
        <v>2.9642916673154399E-2</v>
      </c>
      <c r="AJ173" s="21">
        <f t="shared" si="28"/>
        <v>2.3600323402393701E-2</v>
      </c>
      <c r="AK173" s="21">
        <f t="shared" si="29"/>
        <v>1.75642762305908E-2</v>
      </c>
    </row>
    <row r="174" spans="1:37" ht="15">
      <c r="A174" s="22">
        <v>42185</v>
      </c>
      <c r="B174" s="20" t="s">
        <v>284</v>
      </c>
      <c r="C174">
        <v>9.5036633382061003E-2</v>
      </c>
      <c r="D174">
        <v>1.50519694647016E-2</v>
      </c>
      <c r="E174">
        <v>2.7587429160759701E-2</v>
      </c>
      <c r="F174">
        <v>1.9181162484473602E-2</v>
      </c>
      <c r="G174">
        <v>1.4956552465043601E-2</v>
      </c>
      <c r="H174">
        <v>1.17438780920072E-2</v>
      </c>
      <c r="I174">
        <v>8.5588235242029295E-3</v>
      </c>
      <c r="L174" s="20" t="str">
        <f t="shared" si="31"/>
        <v>2015Q2</v>
      </c>
      <c r="M174" s="21">
        <f t="shared" si="14"/>
        <v>9.5036633382061003E-2</v>
      </c>
      <c r="N174" s="21">
        <f t="shared" si="15"/>
        <v>1.5051969464701599E-3</v>
      </c>
      <c r="O174" s="21">
        <f t="shared" si="16"/>
        <v>2.7587429160759701E-2</v>
      </c>
      <c r="P174" s="21">
        <f t="shared" si="17"/>
        <v>1.9181162484473602E-2</v>
      </c>
      <c r="Q174" s="21">
        <f t="shared" si="18"/>
        <v>1.4956552465043601E-2</v>
      </c>
      <c r="R174" s="21">
        <f t="shared" si="19"/>
        <v>1.17438780920072E-2</v>
      </c>
      <c r="S174" s="21">
        <f t="shared" si="20"/>
        <v>8.5588235242029295E-3</v>
      </c>
      <c r="AD174" s="20">
        <f t="shared" si="30"/>
        <v>2016</v>
      </c>
      <c r="AE174" s="21">
        <f t="shared" si="23"/>
        <v>9.5036633382061003E-2</v>
      </c>
      <c r="AF174" s="21">
        <f t="shared" si="24"/>
        <v>1.5051969464701599E-3</v>
      </c>
      <c r="AG174" s="21">
        <f t="shared" si="25"/>
        <v>2.7587429160759701E-2</v>
      </c>
      <c r="AH174" s="21">
        <f t="shared" si="26"/>
        <v>1.9181162484473602E-2</v>
      </c>
      <c r="AI174" s="21">
        <f t="shared" si="27"/>
        <v>1.4956552465043601E-2</v>
      </c>
      <c r="AJ174" s="21">
        <f t="shared" si="28"/>
        <v>1.17438780920072E-2</v>
      </c>
      <c r="AK174" s="21">
        <f t="shared" si="29"/>
        <v>8.5588235242029295E-3</v>
      </c>
    </row>
    <row r="175" spans="1:37" ht="15">
      <c r="A175" s="22">
        <v>42277</v>
      </c>
      <c r="B175" s="20" t="s">
        <v>283</v>
      </c>
      <c r="C175">
        <v>0.161145096741832</v>
      </c>
      <c r="D175">
        <v>4.7176158718474998E-2</v>
      </c>
      <c r="E175">
        <v>4.29062160348938E-2</v>
      </c>
      <c r="F175">
        <v>3.1074998220433199E-2</v>
      </c>
      <c r="G175">
        <v>2.4133065029640001E-2</v>
      </c>
      <c r="H175">
        <v>1.9030234805699601E-2</v>
      </c>
      <c r="I175">
        <v>1.4081429595741501E-2</v>
      </c>
      <c r="L175" s="20" t="str">
        <f t="shared" si="31"/>
        <v>2015Q3</v>
      </c>
      <c r="M175" s="21">
        <f t="shared" si="14"/>
        <v>0.161145096741832</v>
      </c>
      <c r="N175" s="21">
        <f t="shared" si="15"/>
        <v>4.7176158718475001E-3</v>
      </c>
      <c r="O175" s="21">
        <f t="shared" si="16"/>
        <v>4.29062160348938E-2</v>
      </c>
      <c r="P175" s="21">
        <f t="shared" si="17"/>
        <v>3.1074998220433199E-2</v>
      </c>
      <c r="Q175" s="21">
        <f t="shared" si="18"/>
        <v>2.4133065029640001E-2</v>
      </c>
      <c r="R175" s="21">
        <f t="shared" si="19"/>
        <v>1.9030234805699601E-2</v>
      </c>
      <c r="S175" s="21">
        <f t="shared" si="20"/>
        <v>1.4081429595741501E-2</v>
      </c>
      <c r="AD175" s="20">
        <f t="shared" si="30"/>
        <v>2016</v>
      </c>
      <c r="AE175" s="21">
        <f t="shared" si="23"/>
        <v>0.161145096741832</v>
      </c>
      <c r="AF175" s="21">
        <f t="shared" si="24"/>
        <v>4.7176158718475001E-3</v>
      </c>
      <c r="AG175" s="21">
        <f t="shared" si="25"/>
        <v>4.29062160348938E-2</v>
      </c>
      <c r="AH175" s="21">
        <f t="shared" si="26"/>
        <v>3.1074998220433199E-2</v>
      </c>
      <c r="AI175" s="21">
        <f t="shared" si="27"/>
        <v>2.4133065029640001E-2</v>
      </c>
      <c r="AJ175" s="21">
        <f t="shared" si="28"/>
        <v>1.9030234805699601E-2</v>
      </c>
      <c r="AK175" s="21">
        <f t="shared" si="29"/>
        <v>1.4081429595741501E-2</v>
      </c>
    </row>
    <row r="176" spans="1:37" ht="15">
      <c r="A176" s="22">
        <v>42369</v>
      </c>
      <c r="B176" s="20" t="s">
        <v>282</v>
      </c>
      <c r="C176">
        <v>0.146667125341779</v>
      </c>
      <c r="D176">
        <v>1.6251027329851401E-2</v>
      </c>
      <c r="E176">
        <v>1.8195550189024499E-2</v>
      </c>
      <c r="F176">
        <v>1.15020053770484E-2</v>
      </c>
      <c r="G176">
        <v>7.6045090125048901E-3</v>
      </c>
      <c r="H176">
        <v>4.7621902390001204E-3</v>
      </c>
      <c r="I176">
        <v>1.3823062314236099E-3</v>
      </c>
      <c r="L176" s="20" t="str">
        <f t="shared" si="31"/>
        <v>2015Q4</v>
      </c>
      <c r="M176" s="21">
        <f t="shared" si="14"/>
        <v>0.146667125341779</v>
      </c>
      <c r="N176" s="21">
        <f t="shared" si="15"/>
        <v>1.62510273298514E-3</v>
      </c>
      <c r="O176" s="21">
        <f t="shared" si="16"/>
        <v>1.8195550189024499E-2</v>
      </c>
      <c r="P176" s="21">
        <f t="shared" si="17"/>
        <v>1.15020053770484E-2</v>
      </c>
      <c r="Q176" s="21">
        <f t="shared" si="18"/>
        <v>7.6045090125048901E-3</v>
      </c>
      <c r="R176" s="21">
        <f t="shared" si="19"/>
        <v>4.7621902390001204E-3</v>
      </c>
      <c r="S176" s="21">
        <f t="shared" si="20"/>
        <v>1.3823062314236099E-3</v>
      </c>
      <c r="AD176" s="20">
        <f t="shared" si="30"/>
        <v>2016</v>
      </c>
      <c r="AE176" s="21">
        <f t="shared" si="23"/>
        <v>0.146667125341779</v>
      </c>
      <c r="AF176" s="21">
        <f t="shared" si="24"/>
        <v>1.62510273298514E-3</v>
      </c>
      <c r="AG176" s="21">
        <f t="shared" si="25"/>
        <v>1.8195550189024499E-2</v>
      </c>
      <c r="AH176" s="21">
        <f t="shared" si="26"/>
        <v>1.15020053770484E-2</v>
      </c>
      <c r="AI176" s="21">
        <f t="shared" si="27"/>
        <v>7.6045090125048901E-3</v>
      </c>
      <c r="AJ176" s="21">
        <f t="shared" si="28"/>
        <v>4.7621902390001204E-3</v>
      </c>
      <c r="AK176" s="21">
        <f t="shared" si="29"/>
        <v>1.3823062314236099E-3</v>
      </c>
    </row>
    <row r="177" spans="1:37" ht="15">
      <c r="A177" s="22">
        <v>42460</v>
      </c>
      <c r="B177" s="20" t="s">
        <v>281</v>
      </c>
      <c r="C177">
        <v>6.9229675713217101E-2</v>
      </c>
      <c r="D177">
        <v>3.3624290696344102E-2</v>
      </c>
      <c r="E177">
        <v>1.8074923764836399E-2</v>
      </c>
      <c r="F177">
        <v>1.3379289270911801E-2</v>
      </c>
      <c r="G177">
        <v>1.0378055605978801E-2</v>
      </c>
      <c r="H177">
        <v>7.9776951229165692E-3</v>
      </c>
      <c r="I177">
        <v>4.0292139304284203E-3</v>
      </c>
      <c r="L177" s="20" t="str">
        <f t="shared" si="31"/>
        <v>2016Q1</v>
      </c>
      <c r="M177" s="21">
        <f t="shared" si="14"/>
        <v>6.9229675713217101E-2</v>
      </c>
      <c r="N177" s="21">
        <f t="shared" si="15"/>
        <v>3.3624290696344103E-3</v>
      </c>
      <c r="O177" s="21">
        <f t="shared" si="16"/>
        <v>1.8074923764836399E-2</v>
      </c>
      <c r="P177" s="21">
        <f t="shared" si="17"/>
        <v>1.3379289270911801E-2</v>
      </c>
      <c r="Q177" s="21">
        <f t="shared" si="18"/>
        <v>1.0378055605978801E-2</v>
      </c>
      <c r="R177" s="21">
        <f t="shared" si="19"/>
        <v>7.9776951229165692E-3</v>
      </c>
      <c r="S177" s="21">
        <f t="shared" si="20"/>
        <v>4.0292139304284203E-3</v>
      </c>
      <c r="AD177" s="20">
        <f t="shared" si="30"/>
        <v>2017</v>
      </c>
      <c r="AE177" s="21">
        <f t="shared" si="23"/>
        <v>6.9229675713217101E-2</v>
      </c>
      <c r="AF177" s="21">
        <f t="shared" si="24"/>
        <v>3.3624290696344103E-3</v>
      </c>
      <c r="AG177" s="21">
        <f t="shared" si="25"/>
        <v>1.8074923764836399E-2</v>
      </c>
      <c r="AH177" s="21">
        <f t="shared" si="26"/>
        <v>1.3379289270911801E-2</v>
      </c>
      <c r="AI177" s="21">
        <f t="shared" si="27"/>
        <v>1.0378055605978801E-2</v>
      </c>
      <c r="AJ177" s="21">
        <f t="shared" si="28"/>
        <v>7.9776951229165692E-3</v>
      </c>
      <c r="AK177" s="21">
        <f t="shared" si="29"/>
        <v>4.0292139304284203E-3</v>
      </c>
    </row>
    <row r="178" spans="1:37" ht="15">
      <c r="A178" s="22">
        <v>42551</v>
      </c>
      <c r="B178" s="20" t="s">
        <v>280</v>
      </c>
      <c r="C178">
        <v>7.5837712287255998E-2</v>
      </c>
      <c r="D178">
        <v>3.9854946336672602E-2</v>
      </c>
      <c r="E178">
        <v>1.55332586954635E-2</v>
      </c>
      <c r="F178">
        <v>1.25325298523302E-2</v>
      </c>
      <c r="G178">
        <v>8.23953821919674E-3</v>
      </c>
      <c r="H178">
        <v>4.8676559055851297E-3</v>
      </c>
      <c r="I178">
        <v>1.54659198569508E-3</v>
      </c>
      <c r="L178" s="20" t="str">
        <f t="shared" si="31"/>
        <v>2016Q2</v>
      </c>
      <c r="M178" s="21">
        <f t="shared" si="14"/>
        <v>7.5837712287255998E-2</v>
      </c>
      <c r="N178" s="21">
        <f t="shared" si="15"/>
        <v>3.9854946336672602E-3</v>
      </c>
      <c r="O178" s="21">
        <f t="shared" si="16"/>
        <v>1.55332586954635E-2</v>
      </c>
      <c r="P178" s="21">
        <f t="shared" si="17"/>
        <v>1.25325298523302E-2</v>
      </c>
      <c r="Q178" s="21">
        <f t="shared" si="18"/>
        <v>8.23953821919674E-3</v>
      </c>
      <c r="R178" s="21">
        <f t="shared" si="19"/>
        <v>4.8676559055851297E-3</v>
      </c>
      <c r="S178" s="21">
        <f t="shared" si="20"/>
        <v>1.54659198569508E-3</v>
      </c>
      <c r="AD178" s="20">
        <f t="shared" si="30"/>
        <v>2017</v>
      </c>
      <c r="AE178" s="21">
        <f t="shared" si="23"/>
        <v>7.5837712287255998E-2</v>
      </c>
      <c r="AF178" s="21">
        <f t="shared" si="24"/>
        <v>3.9854946336672602E-3</v>
      </c>
      <c r="AG178" s="21">
        <f t="shared" si="25"/>
        <v>1.55332586954635E-2</v>
      </c>
      <c r="AH178" s="21">
        <f t="shared" si="26"/>
        <v>1.25325298523302E-2</v>
      </c>
      <c r="AI178" s="21">
        <f t="shared" si="27"/>
        <v>8.23953821919674E-3</v>
      </c>
      <c r="AJ178" s="21">
        <f t="shared" si="28"/>
        <v>4.8676559055851297E-3</v>
      </c>
      <c r="AK178" s="21">
        <f t="shared" si="29"/>
        <v>1.54659198569508E-3</v>
      </c>
    </row>
    <row r="179" spans="1:37" ht="15">
      <c r="A179" s="22">
        <v>42643</v>
      </c>
      <c r="B179" s="20" t="s">
        <v>279</v>
      </c>
      <c r="C179">
        <v>0.119899388574539</v>
      </c>
      <c r="D179">
        <v>2.7304865357581101E-2</v>
      </c>
      <c r="E179">
        <v>9.2376678563630202E-3</v>
      </c>
      <c r="F179">
        <v>7.6068796763616399E-3</v>
      </c>
      <c r="G179">
        <v>3.4365815383804502E-3</v>
      </c>
      <c r="H179">
        <v>1.81587209396421E-4</v>
      </c>
      <c r="I179">
        <v>-2.3518013202215699E-3</v>
      </c>
      <c r="L179" s="20" t="str">
        <f t="shared" si="31"/>
        <v>2016Q3</v>
      </c>
      <c r="M179" s="21">
        <f t="shared" si="14"/>
        <v>0.119899388574539</v>
      </c>
      <c r="N179" s="21">
        <f t="shared" si="15"/>
        <v>2.73048653575811E-3</v>
      </c>
      <c r="O179" s="21">
        <f t="shared" si="16"/>
        <v>9.2376678563630202E-3</v>
      </c>
      <c r="P179" s="21">
        <f t="shared" si="17"/>
        <v>7.6068796763616399E-3</v>
      </c>
      <c r="Q179" s="21">
        <f t="shared" si="18"/>
        <v>3.4365815383804502E-3</v>
      </c>
      <c r="R179" s="21">
        <f t="shared" si="19"/>
        <v>1.81587209396421E-4</v>
      </c>
      <c r="S179" s="21">
        <f t="shared" si="20"/>
        <v>-2.3518013202215699E-3</v>
      </c>
      <c r="AD179" s="20">
        <f t="shared" si="30"/>
        <v>2017</v>
      </c>
      <c r="AE179" s="21">
        <f t="shared" si="23"/>
        <v>0.119899388574539</v>
      </c>
      <c r="AF179" s="21">
        <f t="shared" si="24"/>
        <v>2.73048653575811E-3</v>
      </c>
      <c r="AG179" s="21">
        <f t="shared" si="25"/>
        <v>9.2376678563630202E-3</v>
      </c>
      <c r="AH179" s="21">
        <f t="shared" si="26"/>
        <v>7.6068796763616399E-3</v>
      </c>
      <c r="AI179" s="21">
        <f t="shared" si="27"/>
        <v>3.4365815383804502E-3</v>
      </c>
      <c r="AJ179" s="21">
        <f t="shared" si="28"/>
        <v>1.81587209396421E-4</v>
      </c>
      <c r="AK179" s="21">
        <f t="shared" si="29"/>
        <v>-2.3518013202215699E-3</v>
      </c>
    </row>
    <row r="180" spans="1:37" ht="15">
      <c r="A180" s="22">
        <v>42735</v>
      </c>
      <c r="B180" s="20" t="s">
        <v>278</v>
      </c>
      <c r="C180">
        <v>4.7662772384252497E-2</v>
      </c>
      <c r="D180">
        <v>2.3516471308801801E-2</v>
      </c>
      <c r="E180">
        <v>1.3061478517189799E-2</v>
      </c>
      <c r="F180">
        <v>9.0427398331655306E-3</v>
      </c>
      <c r="G180">
        <v>5.2799927110821002E-3</v>
      </c>
      <c r="H180">
        <v>2.20101607053372E-3</v>
      </c>
      <c r="I180">
        <v>-2.7522155509604202E-4</v>
      </c>
      <c r="L180" s="20" t="str">
        <f t="shared" si="31"/>
        <v>2016Q4</v>
      </c>
      <c r="M180" s="21">
        <f t="shared" si="14"/>
        <v>4.7662772384252497E-2</v>
      </c>
      <c r="N180" s="21">
        <f t="shared" si="15"/>
        <v>2.3516471308801801E-3</v>
      </c>
      <c r="O180" s="21">
        <f t="shared" si="16"/>
        <v>1.3061478517189799E-2</v>
      </c>
      <c r="P180" s="21">
        <f t="shared" si="17"/>
        <v>9.0427398331655306E-3</v>
      </c>
      <c r="Q180" s="21">
        <f t="shared" si="18"/>
        <v>5.2799927110821002E-3</v>
      </c>
      <c r="R180" s="21">
        <f t="shared" si="19"/>
        <v>2.20101607053372E-3</v>
      </c>
      <c r="S180" s="21">
        <f t="shared" si="20"/>
        <v>-2.7522155509604202E-4</v>
      </c>
      <c r="AD180" s="20">
        <f t="shared" si="30"/>
        <v>2017</v>
      </c>
      <c r="AE180" s="21">
        <f t="shared" si="23"/>
        <v>4.7662772384252497E-2</v>
      </c>
      <c r="AF180" s="21">
        <f t="shared" si="24"/>
        <v>2.3516471308801801E-3</v>
      </c>
      <c r="AG180" s="21">
        <f t="shared" si="25"/>
        <v>1.3061478517189799E-2</v>
      </c>
      <c r="AH180" s="21">
        <f t="shared" si="26"/>
        <v>9.0427398331655306E-3</v>
      </c>
      <c r="AI180" s="21">
        <f t="shared" si="27"/>
        <v>5.2799927110821002E-3</v>
      </c>
      <c r="AJ180" s="21">
        <f t="shared" si="28"/>
        <v>2.20101607053372E-3</v>
      </c>
      <c r="AK180" s="21">
        <f t="shared" si="29"/>
        <v>-2.7522155509604202E-4</v>
      </c>
    </row>
    <row r="181" spans="1:37" ht="15">
      <c r="A181" s="22">
        <v>42825</v>
      </c>
      <c r="B181" s="20" t="s">
        <v>277</v>
      </c>
      <c r="C181">
        <v>4.8498245248163402E-2</v>
      </c>
      <c r="D181">
        <v>1.96142032590669E-2</v>
      </c>
      <c r="E181">
        <v>9.37757009094237E-3</v>
      </c>
      <c r="F181">
        <v>6.3769101436575801E-3</v>
      </c>
      <c r="G181">
        <v>3.3766103083513101E-3</v>
      </c>
      <c r="H181">
        <v>6.3092961462552204E-4</v>
      </c>
      <c r="I181">
        <v>-9.1187433691382498E-4</v>
      </c>
      <c r="L181" s="20" t="str">
        <f t="shared" si="31"/>
        <v>2017Q1</v>
      </c>
      <c r="M181" s="21">
        <f t="shared" si="14"/>
        <v>4.8498245248163402E-2</v>
      </c>
      <c r="N181" s="21">
        <f t="shared" si="15"/>
        <v>1.9614203259066898E-3</v>
      </c>
      <c r="O181" s="21">
        <f t="shared" si="16"/>
        <v>9.37757009094237E-3</v>
      </c>
      <c r="P181" s="21">
        <f t="shared" si="17"/>
        <v>6.3769101436575801E-3</v>
      </c>
      <c r="Q181" s="21">
        <f t="shared" si="18"/>
        <v>3.3766103083513101E-3</v>
      </c>
      <c r="R181" s="21">
        <f t="shared" si="19"/>
        <v>6.3092961462552204E-4</v>
      </c>
      <c r="S181" s="21">
        <f t="shared" si="20"/>
        <v>-9.1187433691382498E-4</v>
      </c>
      <c r="AD181" s="20">
        <f t="shared" si="30"/>
        <v>2018</v>
      </c>
      <c r="AE181" s="21">
        <f t="shared" si="23"/>
        <v>4.8498245248163402E-2</v>
      </c>
      <c r="AF181" s="21">
        <f t="shared" si="24"/>
        <v>1.9614203259066898E-3</v>
      </c>
      <c r="AG181" s="21">
        <f t="shared" si="25"/>
        <v>9.37757009094237E-3</v>
      </c>
      <c r="AH181" s="21">
        <f t="shared" si="26"/>
        <v>6.3769101436575801E-3</v>
      </c>
      <c r="AI181" s="21">
        <f t="shared" si="27"/>
        <v>3.3766103083513101E-3</v>
      </c>
      <c r="AJ181" s="21">
        <f t="shared" si="28"/>
        <v>6.3092961462552204E-4</v>
      </c>
      <c r="AK181" s="21">
        <f t="shared" si="29"/>
        <v>-9.1187433691382498E-4</v>
      </c>
    </row>
    <row r="182" spans="1:37" ht="15">
      <c r="A182" s="22">
        <v>42916</v>
      </c>
      <c r="B182" s="20" t="s">
        <v>276</v>
      </c>
      <c r="C182">
        <v>4.95867635970315E-2</v>
      </c>
      <c r="D182">
        <v>1.17803798022693E-2</v>
      </c>
      <c r="E182">
        <v>6.3194366209502499E-3</v>
      </c>
      <c r="F182">
        <v>3.8883284335749502E-3</v>
      </c>
      <c r="G182">
        <v>2.0569224363924301E-3</v>
      </c>
      <c r="H182" s="16">
        <v>4.5905368093630299E-5</v>
      </c>
      <c r="I182">
        <v>-8.7774273384379296E-4</v>
      </c>
      <c r="L182" s="20" t="str">
        <f t="shared" si="31"/>
        <v>2017Q2</v>
      </c>
      <c r="M182" s="21">
        <f t="shared" si="14"/>
        <v>4.95867635970315E-2</v>
      </c>
      <c r="N182" s="21">
        <f t="shared" si="15"/>
        <v>1.1780379802269301E-3</v>
      </c>
      <c r="O182" s="21">
        <f t="shared" si="16"/>
        <v>6.3194366209502499E-3</v>
      </c>
      <c r="P182" s="21">
        <f t="shared" si="17"/>
        <v>3.8883284335749502E-3</v>
      </c>
      <c r="Q182" s="21">
        <f t="shared" si="18"/>
        <v>2.0569224363924301E-3</v>
      </c>
      <c r="R182" s="21">
        <f t="shared" si="19"/>
        <v>4.5905368093630299E-5</v>
      </c>
      <c r="S182" s="21">
        <f t="shared" si="20"/>
        <v>-8.7774273384379296E-4</v>
      </c>
      <c r="AD182" s="20">
        <f t="shared" si="30"/>
        <v>2018</v>
      </c>
      <c r="AE182" s="21">
        <f t="shared" si="23"/>
        <v>4.95867635970315E-2</v>
      </c>
      <c r="AF182" s="21">
        <f t="shared" si="24"/>
        <v>1.1780379802269301E-3</v>
      </c>
      <c r="AG182" s="21">
        <f t="shared" si="25"/>
        <v>6.3194366209502499E-3</v>
      </c>
      <c r="AH182" s="21">
        <f t="shared" si="26"/>
        <v>3.8883284335749502E-3</v>
      </c>
      <c r="AI182" s="21">
        <f t="shared" si="27"/>
        <v>2.0569224363924301E-3</v>
      </c>
      <c r="AJ182" s="21">
        <f t="shared" si="28"/>
        <v>4.5905368093630299E-5</v>
      </c>
      <c r="AK182" s="21">
        <f t="shared" si="29"/>
        <v>-8.7774273384379296E-4</v>
      </c>
    </row>
    <row r="183" spans="1:37" ht="15">
      <c r="A183" s="22">
        <v>43008</v>
      </c>
      <c r="B183" s="20" t="s">
        <v>275</v>
      </c>
      <c r="C183">
        <v>8.28070799911554E-2</v>
      </c>
      <c r="D183">
        <v>3.7541292412926697E-2</v>
      </c>
      <c r="E183">
        <v>2.7417244304653001E-2</v>
      </c>
      <c r="F183">
        <v>2.0331926740767201E-2</v>
      </c>
      <c r="G183">
        <v>1.6083880869242902E-2</v>
      </c>
      <c r="H183">
        <v>1.2213357920616201E-2</v>
      </c>
      <c r="I183">
        <v>9.5513475207200296E-3</v>
      </c>
      <c r="L183" s="20" t="str">
        <f t="shared" si="31"/>
        <v>2017Q3</v>
      </c>
      <c r="M183" s="21">
        <f t="shared" si="14"/>
        <v>8.28070799911554E-2</v>
      </c>
      <c r="N183" s="21">
        <f t="shared" si="15"/>
        <v>3.7541292412926696E-3</v>
      </c>
      <c r="O183" s="21">
        <f t="shared" si="16"/>
        <v>2.7417244304653001E-2</v>
      </c>
      <c r="P183" s="21">
        <f t="shared" si="17"/>
        <v>2.0331926740767201E-2</v>
      </c>
      <c r="Q183" s="21">
        <f t="shared" si="18"/>
        <v>1.6083880869242902E-2</v>
      </c>
      <c r="R183" s="21">
        <f t="shared" si="19"/>
        <v>1.2213357920616201E-2</v>
      </c>
      <c r="S183" s="21">
        <f t="shared" si="20"/>
        <v>9.5513475207200296E-3</v>
      </c>
      <c r="AD183" s="20">
        <f t="shared" si="30"/>
        <v>2018</v>
      </c>
      <c r="AE183" s="21">
        <f t="shared" si="23"/>
        <v>8.28070799911554E-2</v>
      </c>
      <c r="AF183" s="21">
        <f t="shared" si="24"/>
        <v>3.7541292412926696E-3</v>
      </c>
      <c r="AG183" s="21">
        <f t="shared" si="25"/>
        <v>2.7417244304653001E-2</v>
      </c>
      <c r="AH183" s="21">
        <f t="shared" si="26"/>
        <v>2.0331926740767201E-2</v>
      </c>
      <c r="AI183" s="21">
        <f t="shared" si="27"/>
        <v>1.6083880869242902E-2</v>
      </c>
      <c r="AJ183" s="21">
        <f t="shared" si="28"/>
        <v>1.2213357920616201E-2</v>
      </c>
      <c r="AK183" s="21">
        <f t="shared" si="29"/>
        <v>9.5513475207200296E-3</v>
      </c>
    </row>
    <row r="184" spans="1:37" ht="15">
      <c r="A184" s="22">
        <v>43100</v>
      </c>
      <c r="B184" s="20" t="s">
        <v>274</v>
      </c>
      <c r="C184">
        <v>1.1517638733449E-2</v>
      </c>
      <c r="D184">
        <v>2.1614924849225801E-2</v>
      </c>
      <c r="E184">
        <v>1.1950078963122199E-2</v>
      </c>
      <c r="F184">
        <v>7.9503316492051494E-3</v>
      </c>
      <c r="G184">
        <v>4.6733338878857502E-3</v>
      </c>
      <c r="H184">
        <v>2.2828873557810899E-3</v>
      </c>
      <c r="I184">
        <v>9.1796056401213604E-4</v>
      </c>
      <c r="L184" s="20" t="str">
        <f t="shared" si="31"/>
        <v>2017Q4</v>
      </c>
      <c r="M184" s="21">
        <f t="shared" si="14"/>
        <v>1.1517638733449E-2</v>
      </c>
      <c r="N184" s="21">
        <f t="shared" si="15"/>
        <v>2.1614924849225801E-3</v>
      </c>
      <c r="O184" s="21">
        <f t="shared" si="16"/>
        <v>1.1950078963122199E-2</v>
      </c>
      <c r="P184" s="21">
        <f t="shared" si="17"/>
        <v>7.9503316492051494E-3</v>
      </c>
      <c r="Q184" s="21">
        <f t="shared" si="18"/>
        <v>4.6733338878857502E-3</v>
      </c>
      <c r="R184" s="21">
        <f t="shared" si="19"/>
        <v>2.2828873557810899E-3</v>
      </c>
      <c r="S184" s="21">
        <f t="shared" si="20"/>
        <v>9.1796056401213604E-4</v>
      </c>
      <c r="AD184" s="20">
        <f t="shared" si="30"/>
        <v>2018</v>
      </c>
      <c r="AE184" s="21">
        <f t="shared" si="23"/>
        <v>1.1517638733449E-2</v>
      </c>
      <c r="AF184" s="21">
        <f t="shared" si="24"/>
        <v>2.1614924849225801E-3</v>
      </c>
      <c r="AG184" s="21">
        <f t="shared" si="25"/>
        <v>1.1950078963122199E-2</v>
      </c>
      <c r="AH184" s="21">
        <f t="shared" si="26"/>
        <v>7.9503316492051494E-3</v>
      </c>
      <c r="AI184" s="21">
        <f t="shared" si="27"/>
        <v>4.6733338878857502E-3</v>
      </c>
      <c r="AJ184" s="21">
        <f t="shared" si="28"/>
        <v>2.2828873557810899E-3</v>
      </c>
      <c r="AK184" s="21">
        <f t="shared" si="29"/>
        <v>9.1796056401213604E-4</v>
      </c>
    </row>
    <row r="185" spans="1:37" ht="15">
      <c r="A185" s="22">
        <v>43190</v>
      </c>
      <c r="B185" s="20" t="s">
        <v>273</v>
      </c>
      <c r="C185">
        <v>8.7333317773675007E-3</v>
      </c>
      <c r="D185">
        <v>-9.4056608271522405E-3</v>
      </c>
      <c r="E185">
        <v>-6.90525663543226E-3</v>
      </c>
      <c r="F185">
        <v>-7.0889645952793897E-3</v>
      </c>
      <c r="G185">
        <v>-6.9794061680407797E-3</v>
      </c>
      <c r="H185">
        <v>-6.1022551508446501E-3</v>
      </c>
      <c r="I185">
        <v>-4.3463191569875796E-3</v>
      </c>
      <c r="L185" s="20" t="str">
        <f t="shared" si="31"/>
        <v>2018Q1</v>
      </c>
      <c r="M185" s="21">
        <f t="shared" si="14"/>
        <v>8.7333317773675007E-3</v>
      </c>
      <c r="N185" s="21">
        <f t="shared" si="15"/>
        <v>-9.4056608271522409E-4</v>
      </c>
      <c r="O185" s="21">
        <f t="shared" si="16"/>
        <v>-6.90525663543226E-3</v>
      </c>
      <c r="P185" s="21">
        <f t="shared" si="17"/>
        <v>-7.0889645952793897E-3</v>
      </c>
      <c r="Q185" s="21">
        <f t="shared" si="18"/>
        <v>-6.9794061680407797E-3</v>
      </c>
      <c r="R185" s="21">
        <f t="shared" si="19"/>
        <v>-6.1022551508446501E-3</v>
      </c>
      <c r="S185" s="21">
        <f t="shared" si="20"/>
        <v>-4.3463191569875796E-3</v>
      </c>
      <c r="AD185" s="20">
        <f t="shared" si="30"/>
        <v>2019</v>
      </c>
      <c r="AE185" s="21">
        <f t="shared" si="23"/>
        <v>8.7333317773675007E-3</v>
      </c>
      <c r="AF185" s="21">
        <f t="shared" si="24"/>
        <v>-9.4056608271522409E-4</v>
      </c>
      <c r="AG185" s="21">
        <f t="shared" si="25"/>
        <v>-6.90525663543226E-3</v>
      </c>
      <c r="AH185" s="21">
        <f t="shared" si="26"/>
        <v>-7.0889645952793897E-3</v>
      </c>
      <c r="AI185" s="21">
        <f t="shared" si="27"/>
        <v>-6.9794061680407797E-3</v>
      </c>
      <c r="AJ185" s="21">
        <f t="shared" si="28"/>
        <v>-6.1022551508446501E-3</v>
      </c>
      <c r="AK185" s="21">
        <f t="shared" si="29"/>
        <v>-4.3463191569875796E-3</v>
      </c>
    </row>
    <row r="186" spans="1:37" ht="15">
      <c r="A186" s="22">
        <v>43281</v>
      </c>
      <c r="B186" s="20" t="s">
        <v>272</v>
      </c>
      <c r="C186">
        <v>-7.8968794725277305E-2</v>
      </c>
      <c r="D186">
        <v>-9.3214291699146093E-3</v>
      </c>
      <c r="E186">
        <v>-8.7839584454321596E-3</v>
      </c>
      <c r="F186">
        <v>-8.8636933431661194E-3</v>
      </c>
      <c r="G186">
        <v>-8.1720154492104097E-3</v>
      </c>
      <c r="H186">
        <v>-7.3557030891669402E-3</v>
      </c>
      <c r="I186">
        <v>-5.9380029428043497E-3</v>
      </c>
      <c r="L186" s="20" t="str">
        <f t="shared" si="31"/>
        <v>2018Q2</v>
      </c>
      <c r="M186" s="21">
        <f t="shared" si="14"/>
        <v>-7.8968794725277305E-2</v>
      </c>
      <c r="N186" s="21">
        <f t="shared" si="15"/>
        <v>-9.3214291699146091E-4</v>
      </c>
      <c r="O186" s="21">
        <f t="shared" si="16"/>
        <v>-8.7839584454321596E-3</v>
      </c>
      <c r="P186" s="21">
        <f t="shared" si="17"/>
        <v>-8.8636933431661194E-3</v>
      </c>
      <c r="Q186" s="21">
        <f t="shared" si="18"/>
        <v>-8.1720154492104097E-3</v>
      </c>
      <c r="R186" s="21">
        <f t="shared" si="19"/>
        <v>-7.3557030891669402E-3</v>
      </c>
      <c r="S186" s="21">
        <f t="shared" si="20"/>
        <v>-5.9380029428043497E-3</v>
      </c>
      <c r="AD186" s="20">
        <f t="shared" si="30"/>
        <v>2019</v>
      </c>
      <c r="AE186" s="21">
        <f t="shared" si="23"/>
        <v>-7.8968794725277305E-2</v>
      </c>
      <c r="AF186" s="21">
        <f t="shared" si="24"/>
        <v>-9.3214291699146091E-4</v>
      </c>
      <c r="AG186" s="21">
        <f t="shared" si="25"/>
        <v>-8.7839584454321596E-3</v>
      </c>
      <c r="AH186" s="21">
        <f t="shared" si="26"/>
        <v>-8.8636933431661194E-3</v>
      </c>
      <c r="AI186" s="21">
        <f t="shared" si="27"/>
        <v>-8.1720154492104097E-3</v>
      </c>
      <c r="AJ186" s="21">
        <f t="shared" si="28"/>
        <v>-7.3557030891669402E-3</v>
      </c>
      <c r="AK186" s="21">
        <f t="shared" si="29"/>
        <v>-5.9380029428043497E-3</v>
      </c>
    </row>
    <row r="187" spans="1:37" ht="15">
      <c r="A187" s="22">
        <v>43373</v>
      </c>
      <c r="B187" s="20" t="s">
        <v>271</v>
      </c>
      <c r="C187">
        <v>3.7009306094418202E-3</v>
      </c>
      <c r="D187">
        <v>-1.4610144677126499E-2</v>
      </c>
      <c r="E187">
        <v>-1.6409853443989299E-2</v>
      </c>
      <c r="F187">
        <v>-1.67265250738305E-2</v>
      </c>
      <c r="G187">
        <v>-1.5700369433974602E-2</v>
      </c>
      <c r="H187">
        <v>-1.3813928300567499E-2</v>
      </c>
      <c r="I187">
        <v>-1.11795098101308E-2</v>
      </c>
      <c r="L187" s="20" t="str">
        <f t="shared" si="31"/>
        <v>2018Q3</v>
      </c>
      <c r="M187" s="21">
        <f t="shared" si="14"/>
        <v>3.7009306094418202E-3</v>
      </c>
      <c r="N187" s="21">
        <f t="shared" si="15"/>
        <v>-1.4610144677126499E-3</v>
      </c>
      <c r="O187" s="21">
        <f t="shared" si="16"/>
        <v>-1.6409853443989299E-2</v>
      </c>
      <c r="P187" s="21">
        <f t="shared" si="17"/>
        <v>-1.67265250738305E-2</v>
      </c>
      <c r="Q187" s="21">
        <f t="shared" si="18"/>
        <v>-1.5700369433974602E-2</v>
      </c>
      <c r="R187" s="21">
        <f t="shared" si="19"/>
        <v>-1.3813928300567499E-2</v>
      </c>
      <c r="S187" s="21">
        <f t="shared" si="20"/>
        <v>-1.11795098101308E-2</v>
      </c>
      <c r="AD187" s="20">
        <f t="shared" si="30"/>
        <v>2019</v>
      </c>
      <c r="AE187" s="21">
        <f t="shared" si="23"/>
        <v>3.7009306094418202E-3</v>
      </c>
      <c r="AF187" s="21">
        <f t="shared" si="24"/>
        <v>-1.4610144677126499E-3</v>
      </c>
      <c r="AG187" s="21">
        <f t="shared" si="25"/>
        <v>-1.6409853443989299E-2</v>
      </c>
      <c r="AH187" s="21">
        <f t="shared" si="26"/>
        <v>-1.67265250738305E-2</v>
      </c>
      <c r="AI187" s="21">
        <f t="shared" si="27"/>
        <v>-1.5700369433974602E-2</v>
      </c>
      <c r="AJ187" s="21">
        <f t="shared" si="28"/>
        <v>-1.3813928300567499E-2</v>
      </c>
      <c r="AK187" s="21">
        <f t="shared" si="29"/>
        <v>-1.11795098101308E-2</v>
      </c>
    </row>
    <row r="188" spans="1:37" ht="15">
      <c r="A188" s="22">
        <v>43465</v>
      </c>
      <c r="B188" s="20" t="s">
        <v>270</v>
      </c>
      <c r="C188">
        <v>-4.7032269285279697E-2</v>
      </c>
      <c r="D188">
        <v>-1.78362477481235E-2</v>
      </c>
      <c r="E188">
        <v>-1.6862719081150199E-2</v>
      </c>
      <c r="F188">
        <v>-1.6068173593411599E-2</v>
      </c>
      <c r="G188">
        <v>-1.56297739518628E-2</v>
      </c>
      <c r="H188">
        <v>-1.39196954206118E-2</v>
      </c>
      <c r="I188">
        <v>-1.1607518747918899E-2</v>
      </c>
      <c r="L188" s="20" t="str">
        <f t="shared" si="31"/>
        <v>2018Q4</v>
      </c>
      <c r="M188" s="21">
        <f t="shared" si="14"/>
        <v>-4.7032269285279697E-2</v>
      </c>
      <c r="N188" s="21">
        <f t="shared" si="15"/>
        <v>-1.7836247748123501E-3</v>
      </c>
      <c r="O188" s="21">
        <f t="shared" si="16"/>
        <v>-1.6862719081150199E-2</v>
      </c>
      <c r="P188" s="21">
        <f t="shared" si="17"/>
        <v>-1.6068173593411599E-2</v>
      </c>
      <c r="Q188" s="21">
        <f t="shared" si="18"/>
        <v>-1.56297739518628E-2</v>
      </c>
      <c r="R188" s="21">
        <f t="shared" si="19"/>
        <v>-1.39196954206118E-2</v>
      </c>
      <c r="S188" s="21">
        <f t="shared" si="20"/>
        <v>-1.1607518747918899E-2</v>
      </c>
      <c r="AD188" s="20">
        <f t="shared" si="30"/>
        <v>2019</v>
      </c>
      <c r="AE188" s="21">
        <f t="shared" si="23"/>
        <v>-4.7032269285279697E-2</v>
      </c>
      <c r="AF188" s="21">
        <f t="shared" si="24"/>
        <v>-1.7836247748123501E-3</v>
      </c>
      <c r="AG188" s="21">
        <f t="shared" si="25"/>
        <v>-1.6862719081150199E-2</v>
      </c>
      <c r="AH188" s="21">
        <f t="shared" si="26"/>
        <v>-1.6068173593411599E-2</v>
      </c>
      <c r="AI188" s="21">
        <f t="shared" si="27"/>
        <v>-1.56297739518628E-2</v>
      </c>
      <c r="AJ188" s="21">
        <f t="shared" si="28"/>
        <v>-1.39196954206118E-2</v>
      </c>
      <c r="AK188" s="21">
        <f t="shared" si="29"/>
        <v>-1.1607518747918899E-2</v>
      </c>
    </row>
    <row r="189" spans="1:37" ht="15">
      <c r="A189" s="22">
        <v>43555</v>
      </c>
      <c r="B189" s="20" t="s">
        <v>269</v>
      </c>
      <c r="C189">
        <v>-3.2446234464853202E-2</v>
      </c>
      <c r="D189">
        <v>6.7920804367072596E-3</v>
      </c>
      <c r="E189">
        <v>-3.0322674827957998E-3</v>
      </c>
      <c r="F189">
        <v>-4.5005578045345202E-3</v>
      </c>
      <c r="G189">
        <v>-4.9951137325817798E-3</v>
      </c>
      <c r="H189">
        <v>-5.4018037101011204E-3</v>
      </c>
      <c r="I189">
        <v>-5.06808288434271E-3</v>
      </c>
      <c r="L189" s="20" t="str">
        <f t="shared" si="31"/>
        <v>2019Q1</v>
      </c>
      <c r="M189" s="21">
        <f t="shared" si="14"/>
        <v>-3.2446234464853202E-2</v>
      </c>
      <c r="N189" s="21">
        <f t="shared" si="15"/>
        <v>6.7920804367072594E-4</v>
      </c>
      <c r="O189" s="21">
        <f t="shared" si="16"/>
        <v>-3.0322674827957998E-3</v>
      </c>
      <c r="P189" s="21">
        <f t="shared" si="17"/>
        <v>-4.5005578045345202E-3</v>
      </c>
      <c r="Q189" s="21">
        <f t="shared" si="18"/>
        <v>-4.9951137325817798E-3</v>
      </c>
      <c r="R189" s="21">
        <f t="shared" si="19"/>
        <v>-5.4018037101011204E-3</v>
      </c>
      <c r="S189" s="21">
        <f t="shared" si="20"/>
        <v>-5.06808288434271E-3</v>
      </c>
      <c r="AD189" s="20">
        <f t="shared" si="30"/>
        <v>2020</v>
      </c>
      <c r="AE189" s="21">
        <f t="shared" si="23"/>
        <v>-3.2446234464853202E-2</v>
      </c>
      <c r="AF189" s="21">
        <f t="shared" si="24"/>
        <v>6.7920804367072594E-4</v>
      </c>
      <c r="AG189" s="21">
        <f t="shared" si="25"/>
        <v>-3.0322674827957998E-3</v>
      </c>
      <c r="AH189" s="21">
        <f t="shared" si="26"/>
        <v>-4.5005578045345202E-3</v>
      </c>
      <c r="AI189" s="21">
        <f t="shared" si="27"/>
        <v>-4.9951137325817798E-3</v>
      </c>
      <c r="AJ189" s="21">
        <f t="shared" si="28"/>
        <v>-5.4018037101011204E-3</v>
      </c>
      <c r="AK189" s="21">
        <f t="shared" si="29"/>
        <v>-5.06808288434271E-3</v>
      </c>
    </row>
    <row r="190" spans="1:37" ht="15">
      <c r="A190" s="22">
        <v>43646</v>
      </c>
      <c r="B190" s="20" t="s">
        <v>268</v>
      </c>
      <c r="C190">
        <v>-3.4077041601498298E-2</v>
      </c>
      <c r="D190">
        <v>-2.72787466366173E-2</v>
      </c>
      <c r="E190">
        <v>-1.7969809272994099E-2</v>
      </c>
      <c r="F190">
        <v>-1.55941565674744E-2</v>
      </c>
      <c r="G190">
        <v>-1.50460986985269E-2</v>
      </c>
      <c r="H190">
        <v>-1.3614656413933701E-2</v>
      </c>
      <c r="I190">
        <v>-1.24887866646796E-2</v>
      </c>
      <c r="L190" s="20" t="str">
        <f t="shared" si="31"/>
        <v>2019Q2</v>
      </c>
      <c r="M190" s="21">
        <f t="shared" si="14"/>
        <v>-3.4077041601498298E-2</v>
      </c>
      <c r="N190" s="21">
        <f t="shared" si="15"/>
        <v>-2.7278746636617301E-3</v>
      </c>
      <c r="O190" s="21">
        <f t="shared" si="16"/>
        <v>-1.7969809272994099E-2</v>
      </c>
      <c r="P190" s="21">
        <f t="shared" si="17"/>
        <v>-1.55941565674744E-2</v>
      </c>
      <c r="Q190" s="21">
        <f t="shared" si="18"/>
        <v>-1.50460986985269E-2</v>
      </c>
      <c r="R190" s="21">
        <f t="shared" si="19"/>
        <v>-1.3614656413933701E-2</v>
      </c>
      <c r="S190" s="21">
        <f t="shared" si="20"/>
        <v>-1.24887866646796E-2</v>
      </c>
      <c r="AD190" s="20">
        <f t="shared" si="30"/>
        <v>2020</v>
      </c>
      <c r="AE190" s="21">
        <f t="shared" si="23"/>
        <v>-3.4077041601498298E-2</v>
      </c>
      <c r="AF190" s="21">
        <f t="shared" si="24"/>
        <v>-2.7278746636617301E-3</v>
      </c>
      <c r="AG190" s="21">
        <f t="shared" si="25"/>
        <v>-1.7969809272994099E-2</v>
      </c>
      <c r="AH190" s="21">
        <f t="shared" si="26"/>
        <v>-1.55941565674744E-2</v>
      </c>
      <c r="AI190" s="21">
        <f t="shared" si="27"/>
        <v>-1.50460986985269E-2</v>
      </c>
      <c r="AJ190" s="21">
        <f t="shared" si="28"/>
        <v>-1.3614656413933701E-2</v>
      </c>
      <c r="AK190" s="21">
        <f t="shared" si="29"/>
        <v>-1.24887866646796E-2</v>
      </c>
    </row>
    <row r="191" spans="1:37" ht="15">
      <c r="A191" s="22">
        <v>43738</v>
      </c>
      <c r="B191" s="20" t="s">
        <v>267</v>
      </c>
      <c r="C191">
        <v>-4.8786907327921902E-2</v>
      </c>
      <c r="D191">
        <v>1.4495535176858599E-2</v>
      </c>
      <c r="E191">
        <v>-4.1786407689532396E-3</v>
      </c>
      <c r="F191">
        <v>7.4571101029143505E-4</v>
      </c>
      <c r="G191">
        <v>6.9937298298252304E-4</v>
      </c>
      <c r="H191">
        <v>3.35102284196392E-4</v>
      </c>
      <c r="I191">
        <v>-9.0771780669040897E-4</v>
      </c>
      <c r="L191" s="20" t="str">
        <f t="shared" si="31"/>
        <v>2019Q3</v>
      </c>
      <c r="M191" s="21">
        <f t="shared" si="14"/>
        <v>-4.8786907327921902E-2</v>
      </c>
      <c r="N191" s="21">
        <f t="shared" si="15"/>
        <v>1.44955351768586E-3</v>
      </c>
      <c r="O191" s="21">
        <f t="shared" si="16"/>
        <v>-4.1786407689532396E-3</v>
      </c>
      <c r="P191" s="21">
        <f t="shared" si="17"/>
        <v>7.4571101029143505E-4</v>
      </c>
      <c r="Q191" s="21">
        <f t="shared" si="18"/>
        <v>6.9937298298252304E-4</v>
      </c>
      <c r="R191" s="21">
        <f t="shared" si="19"/>
        <v>3.35102284196392E-4</v>
      </c>
      <c r="S191" s="21">
        <f t="shared" si="20"/>
        <v>-9.0771780669040897E-4</v>
      </c>
      <c r="AD191" s="20">
        <f t="shared" si="30"/>
        <v>2020</v>
      </c>
      <c r="AE191" s="21">
        <f t="shared" si="23"/>
        <v>-4.8786907327921902E-2</v>
      </c>
      <c r="AF191" s="21">
        <f t="shared" si="24"/>
        <v>1.44955351768586E-3</v>
      </c>
      <c r="AG191" s="21">
        <f t="shared" si="25"/>
        <v>-4.1786407689532396E-3</v>
      </c>
      <c r="AH191" s="21">
        <f t="shared" si="26"/>
        <v>7.4571101029143505E-4</v>
      </c>
      <c r="AI191" s="21">
        <f t="shared" si="27"/>
        <v>6.9937298298252304E-4</v>
      </c>
      <c r="AJ191" s="21">
        <f t="shared" si="28"/>
        <v>3.35102284196392E-4</v>
      </c>
      <c r="AK191" s="21">
        <f t="shared" si="29"/>
        <v>-9.0771780669040897E-4</v>
      </c>
    </row>
    <row r="192" spans="1:37" ht="15">
      <c r="A192" s="22">
        <v>43830</v>
      </c>
      <c r="B192" s="20" t="s">
        <v>266</v>
      </c>
      <c r="C192">
        <v>2.9057866082919498E-3</v>
      </c>
      <c r="D192">
        <v>-1.43320401633543E-2</v>
      </c>
      <c r="E192">
        <v>-1.19721025983229E-2</v>
      </c>
      <c r="F192">
        <v>-1.1089441430109599E-2</v>
      </c>
      <c r="G192">
        <v>-9.4315195710857804E-3</v>
      </c>
      <c r="H192">
        <v>-7.7271376317498098E-3</v>
      </c>
      <c r="I192">
        <v>-7.2264605413804297E-3</v>
      </c>
      <c r="L192" s="20" t="str">
        <f t="shared" si="31"/>
        <v>2019Q4</v>
      </c>
      <c r="M192" s="21">
        <f t="shared" si="14"/>
        <v>2.9057866082919498E-3</v>
      </c>
      <c r="N192" s="21">
        <f t="shared" si="15"/>
        <v>-1.43320401633543E-3</v>
      </c>
      <c r="O192" s="21">
        <f t="shared" si="16"/>
        <v>-1.19721025983229E-2</v>
      </c>
      <c r="P192" s="21">
        <f t="shared" si="17"/>
        <v>-1.1089441430109599E-2</v>
      </c>
      <c r="Q192" s="21">
        <f t="shared" si="18"/>
        <v>-9.4315195710857804E-3</v>
      </c>
      <c r="R192" s="21">
        <f t="shared" si="19"/>
        <v>-7.7271376317498098E-3</v>
      </c>
      <c r="S192" s="21">
        <f t="shared" si="20"/>
        <v>-7.2264605413804297E-3</v>
      </c>
      <c r="AD192" s="20">
        <f t="shared" si="30"/>
        <v>2020</v>
      </c>
      <c r="AE192" s="21">
        <f t="shared" si="23"/>
        <v>2.9057866082919498E-3</v>
      </c>
      <c r="AF192" s="21">
        <f t="shared" si="24"/>
        <v>-1.43320401633543E-3</v>
      </c>
      <c r="AG192" s="21">
        <f t="shared" si="25"/>
        <v>-1.19721025983229E-2</v>
      </c>
      <c r="AH192" s="21">
        <f t="shared" si="26"/>
        <v>-1.1089441430109599E-2</v>
      </c>
      <c r="AI192" s="21">
        <f t="shared" si="27"/>
        <v>-9.4315195710857804E-3</v>
      </c>
      <c r="AJ192" s="21">
        <f t="shared" si="28"/>
        <v>-7.7271376317498098E-3</v>
      </c>
      <c r="AK192" s="21">
        <f t="shared" si="29"/>
        <v>-7.2264605413804297E-3</v>
      </c>
    </row>
    <row r="193" spans="1:37" ht="15">
      <c r="A193" s="22">
        <v>43921</v>
      </c>
      <c r="B193" s="20" t="s">
        <v>265</v>
      </c>
      <c r="C193">
        <v>0.31236684917798502</v>
      </c>
      <c r="D193">
        <v>2.8799278271682199E-2</v>
      </c>
      <c r="E193">
        <v>1.0057684254628199E-2</v>
      </c>
      <c r="F193">
        <v>6.0099708726888603E-3</v>
      </c>
      <c r="G193">
        <v>3.6247325489914498E-3</v>
      </c>
      <c r="H193">
        <v>2.54419997917336E-3</v>
      </c>
      <c r="I193">
        <v>4.0096804625494798E-4</v>
      </c>
      <c r="L193" s="20" t="str">
        <f t="shared" si="31"/>
        <v>2020Q1</v>
      </c>
      <c r="M193" s="21">
        <f t="shared" si="14"/>
        <v>0.31236684917798502</v>
      </c>
      <c r="N193" s="21">
        <f t="shared" si="15"/>
        <v>2.8799278271682198E-3</v>
      </c>
      <c r="O193" s="21">
        <f t="shared" si="16"/>
        <v>1.0057684254628199E-2</v>
      </c>
      <c r="P193" s="21">
        <f t="shared" si="17"/>
        <v>6.0099708726888603E-3</v>
      </c>
      <c r="Q193" s="21">
        <f t="shared" si="18"/>
        <v>3.6247325489914498E-3</v>
      </c>
      <c r="R193" s="21">
        <f t="shared" si="19"/>
        <v>2.54419997917336E-3</v>
      </c>
      <c r="S193" s="21">
        <f t="shared" si="20"/>
        <v>4.0096804625494798E-4</v>
      </c>
      <c r="AD193" s="20">
        <f t="shared" si="30"/>
        <v>2021</v>
      </c>
      <c r="AE193" s="21">
        <f t="shared" si="23"/>
        <v>0.31236684917798502</v>
      </c>
      <c r="AF193" s="21">
        <f t="shared" si="24"/>
        <v>2.8799278271682198E-3</v>
      </c>
      <c r="AG193" s="21">
        <f t="shared" si="25"/>
        <v>1.0057684254628199E-2</v>
      </c>
      <c r="AH193" s="21">
        <f t="shared" si="26"/>
        <v>6.0099708726888603E-3</v>
      </c>
      <c r="AI193" s="21">
        <f t="shared" si="27"/>
        <v>3.6247325489914498E-3</v>
      </c>
      <c r="AJ193" s="21">
        <f t="shared" si="28"/>
        <v>2.54419997917336E-3</v>
      </c>
      <c r="AK193" s="21">
        <f t="shared" si="29"/>
        <v>4.0096804625494798E-4</v>
      </c>
    </row>
    <row r="194" spans="1:37" ht="15">
      <c r="A194" s="22">
        <v>44012</v>
      </c>
      <c r="B194" s="20" t="s">
        <v>264</v>
      </c>
      <c r="C194">
        <v>0.48888238095880798</v>
      </c>
      <c r="D194">
        <v>5.0868682619463201E-2</v>
      </c>
      <c r="E194">
        <v>2.4990822335979199E-2</v>
      </c>
      <c r="F194">
        <v>1.66217635190575E-2</v>
      </c>
      <c r="G194">
        <v>1.06850071489229E-2</v>
      </c>
      <c r="H194">
        <v>6.6702987433336098E-3</v>
      </c>
      <c r="I194">
        <v>3.2721331477268498E-3</v>
      </c>
      <c r="L194" s="20" t="str">
        <f t="shared" si="31"/>
        <v>2020Q2</v>
      </c>
      <c r="M194" s="21">
        <f t="shared" ref="M194:M211" si="32">C194</f>
        <v>0.48888238095880798</v>
      </c>
      <c r="N194" s="21">
        <f t="shared" ref="N194:N211" si="33">D194/10</f>
        <v>5.0868682619463201E-3</v>
      </c>
      <c r="O194" s="21">
        <f t="shared" ref="O194:O211" si="34">E194</f>
        <v>2.4990822335979199E-2</v>
      </c>
      <c r="P194" s="21">
        <f t="shared" ref="P194:P211" si="35">F194</f>
        <v>1.66217635190575E-2</v>
      </c>
      <c r="Q194" s="21">
        <f t="shared" ref="Q194:Q211" si="36">G194</f>
        <v>1.06850071489229E-2</v>
      </c>
      <c r="R194" s="21">
        <f t="shared" ref="R194:R211" si="37">H194</f>
        <v>6.6702987433336098E-3</v>
      </c>
      <c r="S194" s="21">
        <f t="shared" ref="S194:S211" si="38">I194</f>
        <v>3.2721331477268498E-3</v>
      </c>
      <c r="AD194" s="20">
        <f t="shared" si="30"/>
        <v>2021</v>
      </c>
      <c r="AE194" s="21">
        <f t="shared" si="23"/>
        <v>0.48888238095880798</v>
      </c>
      <c r="AF194" s="21">
        <f t="shared" si="24"/>
        <v>5.0868682619463201E-3</v>
      </c>
      <c r="AG194" s="21">
        <f t="shared" si="25"/>
        <v>2.4990822335979199E-2</v>
      </c>
      <c r="AH194" s="21">
        <f t="shared" si="26"/>
        <v>1.66217635190575E-2</v>
      </c>
      <c r="AI194" s="21">
        <f t="shared" si="27"/>
        <v>1.06850071489229E-2</v>
      </c>
      <c r="AJ194" s="21">
        <f t="shared" si="28"/>
        <v>6.6702987433336098E-3</v>
      </c>
      <c r="AK194" s="21">
        <f t="shared" si="29"/>
        <v>3.2721331477268498E-3</v>
      </c>
    </row>
    <row r="195" spans="1:37" ht="15">
      <c r="A195" s="22">
        <v>44104</v>
      </c>
      <c r="B195" s="20" t="s">
        <v>263</v>
      </c>
      <c r="C195">
        <v>0.65848996391625902</v>
      </c>
      <c r="D195">
        <v>8.8004093226064103E-2</v>
      </c>
      <c r="E195">
        <v>3.8357559448217997E-2</v>
      </c>
      <c r="F195">
        <v>3.00155013791535E-2</v>
      </c>
      <c r="G195">
        <v>2.05454591835285E-2</v>
      </c>
      <c r="H195">
        <v>1.3614025303815501E-2</v>
      </c>
      <c r="I195">
        <v>8.0219389925049508E-3</v>
      </c>
      <c r="L195" s="20" t="str">
        <f t="shared" si="31"/>
        <v>2020Q3</v>
      </c>
      <c r="M195" s="21">
        <f t="shared" si="32"/>
        <v>0.65848996391625902</v>
      </c>
      <c r="N195" s="21">
        <f t="shared" si="33"/>
        <v>8.8004093226064107E-3</v>
      </c>
      <c r="O195" s="21">
        <f t="shared" si="34"/>
        <v>3.8357559448217997E-2</v>
      </c>
      <c r="P195" s="21">
        <f t="shared" si="35"/>
        <v>3.00155013791535E-2</v>
      </c>
      <c r="Q195" s="21">
        <f t="shared" si="36"/>
        <v>2.05454591835285E-2</v>
      </c>
      <c r="R195" s="21">
        <f t="shared" si="37"/>
        <v>1.3614025303815501E-2</v>
      </c>
      <c r="S195" s="21">
        <f t="shared" si="38"/>
        <v>8.0219389925049508E-3</v>
      </c>
      <c r="AD195" s="20">
        <f t="shared" si="30"/>
        <v>2021</v>
      </c>
      <c r="AE195" s="21">
        <f t="shared" si="23"/>
        <v>0.65848996391625902</v>
      </c>
      <c r="AF195" s="21">
        <f t="shared" si="24"/>
        <v>8.8004093226064107E-3</v>
      </c>
      <c r="AG195" s="21">
        <f t="shared" si="25"/>
        <v>3.8357559448217997E-2</v>
      </c>
      <c r="AH195" s="21">
        <f t="shared" si="26"/>
        <v>3.00155013791535E-2</v>
      </c>
      <c r="AI195" s="21">
        <f t="shared" si="27"/>
        <v>2.05454591835285E-2</v>
      </c>
      <c r="AJ195" s="21">
        <f t="shared" si="28"/>
        <v>1.3614025303815501E-2</v>
      </c>
      <c r="AK195" s="21">
        <f t="shared" si="29"/>
        <v>8.0219389925049508E-3</v>
      </c>
    </row>
    <row r="196" spans="1:37" ht="15">
      <c r="A196" s="22">
        <v>44196</v>
      </c>
      <c r="B196" s="20" t="s">
        <v>262</v>
      </c>
      <c r="C196">
        <v>0.66022548739470499</v>
      </c>
      <c r="D196">
        <v>0.113079527500733</v>
      </c>
      <c r="E196">
        <v>4.7060089217122597E-2</v>
      </c>
      <c r="F196">
        <v>3.4277384193633603E-2</v>
      </c>
      <c r="G196">
        <v>2.2527223019584399E-2</v>
      </c>
      <c r="H196">
        <v>1.47123193113074E-2</v>
      </c>
      <c r="I196">
        <v>8.2937059436977694E-3</v>
      </c>
      <c r="L196" s="20" t="str">
        <f t="shared" si="31"/>
        <v>2020Q4</v>
      </c>
      <c r="M196" s="21">
        <f t="shared" si="32"/>
        <v>0.66022548739470499</v>
      </c>
      <c r="N196" s="21">
        <f t="shared" si="33"/>
        <v>1.13079527500733E-2</v>
      </c>
      <c r="O196" s="21">
        <f t="shared" si="34"/>
        <v>4.7060089217122597E-2</v>
      </c>
      <c r="P196" s="21">
        <f t="shared" si="35"/>
        <v>3.4277384193633603E-2</v>
      </c>
      <c r="Q196" s="21">
        <f t="shared" si="36"/>
        <v>2.2527223019584399E-2</v>
      </c>
      <c r="R196" s="21">
        <f t="shared" si="37"/>
        <v>1.47123193113074E-2</v>
      </c>
      <c r="S196" s="21">
        <f t="shared" si="38"/>
        <v>8.2937059436977694E-3</v>
      </c>
      <c r="AD196" s="20">
        <f t="shared" si="30"/>
        <v>2021</v>
      </c>
      <c r="AE196" s="21">
        <f t="shared" si="23"/>
        <v>0.66022548739470499</v>
      </c>
      <c r="AF196" s="21">
        <f t="shared" si="24"/>
        <v>1.13079527500733E-2</v>
      </c>
      <c r="AG196" s="21">
        <f t="shared" si="25"/>
        <v>4.7060089217122597E-2</v>
      </c>
      <c r="AH196" s="21">
        <f t="shared" si="26"/>
        <v>3.4277384193633603E-2</v>
      </c>
      <c r="AI196" s="21">
        <f t="shared" si="27"/>
        <v>2.2527223019584399E-2</v>
      </c>
      <c r="AJ196" s="21">
        <f t="shared" si="28"/>
        <v>1.47123193113074E-2</v>
      </c>
      <c r="AK196" s="21">
        <f t="shared" si="29"/>
        <v>8.2937059436977694E-3</v>
      </c>
    </row>
    <row r="197" spans="1:37" ht="15">
      <c r="A197" s="22">
        <v>44286</v>
      </c>
      <c r="B197" s="20" t="s">
        <v>261</v>
      </c>
      <c r="C197">
        <v>0.36203547462316299</v>
      </c>
      <c r="D197">
        <v>8.2679535263009807E-2</v>
      </c>
      <c r="E197">
        <v>4.3171754672538698E-2</v>
      </c>
      <c r="F197">
        <v>3.6658118663772901E-2</v>
      </c>
      <c r="G197">
        <v>2.63113040424699E-2</v>
      </c>
      <c r="H197">
        <v>1.8977822495503501E-2</v>
      </c>
      <c r="I197">
        <v>1.28818233893239E-2</v>
      </c>
      <c r="L197" s="20" t="str">
        <f t="shared" si="31"/>
        <v>2021Q1</v>
      </c>
      <c r="M197" s="21">
        <f t="shared" si="32"/>
        <v>0.36203547462316299</v>
      </c>
      <c r="N197" s="21">
        <f t="shared" si="33"/>
        <v>8.26795352630098E-3</v>
      </c>
      <c r="O197" s="21">
        <f t="shared" si="34"/>
        <v>4.3171754672538698E-2</v>
      </c>
      <c r="P197" s="21">
        <f t="shared" si="35"/>
        <v>3.6658118663772901E-2</v>
      </c>
      <c r="Q197" s="21">
        <f t="shared" si="36"/>
        <v>2.63113040424699E-2</v>
      </c>
      <c r="R197" s="21">
        <f t="shared" si="37"/>
        <v>1.8977822495503501E-2</v>
      </c>
      <c r="S197" s="21">
        <f t="shared" si="38"/>
        <v>1.28818233893239E-2</v>
      </c>
      <c r="AD197" s="20">
        <f t="shared" si="30"/>
        <v>2022</v>
      </c>
      <c r="AE197" s="21">
        <f t="shared" si="23"/>
        <v>0.36203547462316299</v>
      </c>
      <c r="AF197" s="21">
        <f t="shared" si="24"/>
        <v>8.26795352630098E-3</v>
      </c>
      <c r="AG197" s="21">
        <f t="shared" si="25"/>
        <v>4.3171754672538698E-2</v>
      </c>
      <c r="AH197" s="21">
        <f t="shared" si="26"/>
        <v>3.6658118663772901E-2</v>
      </c>
      <c r="AI197" s="21">
        <f t="shared" si="27"/>
        <v>2.63113040424699E-2</v>
      </c>
      <c r="AJ197" s="21">
        <f t="shared" si="28"/>
        <v>1.8977822495503501E-2</v>
      </c>
      <c r="AK197" s="21">
        <f t="shared" si="29"/>
        <v>1.28818233893239E-2</v>
      </c>
    </row>
    <row r="198" spans="1:37" ht="15">
      <c r="A198" s="22">
        <v>44377</v>
      </c>
      <c r="B198" s="20" t="s">
        <v>260</v>
      </c>
      <c r="C198">
        <v>-0.452467845975487</v>
      </c>
      <c r="D198">
        <v>5.8731138379499699E-3</v>
      </c>
      <c r="E198">
        <v>-1.8853716405590401E-2</v>
      </c>
      <c r="F198">
        <v>-1.03998368639495E-2</v>
      </c>
      <c r="G198">
        <v>-9.1379912335069306E-3</v>
      </c>
      <c r="H198">
        <v>-7.9781550232433298E-3</v>
      </c>
      <c r="I198">
        <v>-8.6178329894513392E-3</v>
      </c>
      <c r="L198" s="20" t="str">
        <f t="shared" si="31"/>
        <v>2021Q2</v>
      </c>
      <c r="M198" s="21">
        <f t="shared" si="32"/>
        <v>-0.452467845975487</v>
      </c>
      <c r="N198" s="21">
        <f t="shared" si="33"/>
        <v>5.8731138379499695E-4</v>
      </c>
      <c r="O198" s="21">
        <f t="shared" si="34"/>
        <v>-1.8853716405590401E-2</v>
      </c>
      <c r="P198" s="21">
        <f t="shared" si="35"/>
        <v>-1.03998368639495E-2</v>
      </c>
      <c r="Q198" s="21">
        <f t="shared" si="36"/>
        <v>-9.1379912335069306E-3</v>
      </c>
      <c r="R198" s="21">
        <f t="shared" si="37"/>
        <v>-7.9781550232433298E-3</v>
      </c>
      <c r="S198" s="21">
        <f t="shared" si="38"/>
        <v>-8.6178329894513392E-3</v>
      </c>
      <c r="AD198" s="20">
        <f t="shared" si="30"/>
        <v>2022</v>
      </c>
      <c r="AE198" s="21">
        <f t="shared" si="23"/>
        <v>-0.452467845975487</v>
      </c>
      <c r="AF198" s="21">
        <f t="shared" si="24"/>
        <v>5.8731138379499695E-4</v>
      </c>
      <c r="AG198" s="21">
        <f t="shared" si="25"/>
        <v>-1.8853716405590401E-2</v>
      </c>
      <c r="AH198" s="21">
        <f t="shared" si="26"/>
        <v>-1.03998368639495E-2</v>
      </c>
      <c r="AI198" s="21">
        <f t="shared" si="27"/>
        <v>-9.1379912335069306E-3</v>
      </c>
      <c r="AJ198" s="21">
        <f t="shared" si="28"/>
        <v>-7.9781550232433298E-3</v>
      </c>
      <c r="AK198" s="21">
        <f t="shared" si="29"/>
        <v>-8.6178329894513392E-3</v>
      </c>
    </row>
    <row r="199" spans="1:37" ht="15">
      <c r="A199" s="22">
        <v>44469</v>
      </c>
      <c r="B199" s="20" t="s">
        <v>259</v>
      </c>
      <c r="C199">
        <v>-0.381761307719238</v>
      </c>
      <c r="D199">
        <v>-1.0766378715888999E-2</v>
      </c>
      <c r="E199">
        <v>-2.54764597840536E-2</v>
      </c>
      <c r="F199">
        <v>-1.5319712616826299E-2</v>
      </c>
      <c r="G199">
        <v>-1.2680606162368199E-2</v>
      </c>
      <c r="H199">
        <v>-1.02880708976592E-2</v>
      </c>
      <c r="I199">
        <v>-9.9198418302054205E-3</v>
      </c>
      <c r="L199" s="20" t="str">
        <f t="shared" si="31"/>
        <v>2021Q3</v>
      </c>
      <c r="M199" s="21">
        <f t="shared" si="32"/>
        <v>-0.381761307719238</v>
      </c>
      <c r="N199" s="21">
        <f t="shared" si="33"/>
        <v>-1.0766378715888999E-3</v>
      </c>
      <c r="O199" s="21">
        <f t="shared" si="34"/>
        <v>-2.54764597840536E-2</v>
      </c>
      <c r="P199" s="21">
        <f t="shared" si="35"/>
        <v>-1.5319712616826299E-2</v>
      </c>
      <c r="Q199" s="21">
        <f t="shared" si="36"/>
        <v>-1.2680606162368199E-2</v>
      </c>
      <c r="R199" s="21">
        <f t="shared" si="37"/>
        <v>-1.02880708976592E-2</v>
      </c>
      <c r="S199" s="21">
        <f t="shared" si="38"/>
        <v>-9.9198418302054205E-3</v>
      </c>
      <c r="AD199" s="20">
        <f t="shared" si="30"/>
        <v>2022</v>
      </c>
      <c r="AE199" s="21">
        <f t="shared" si="23"/>
        <v>-0.381761307719238</v>
      </c>
      <c r="AF199" s="21">
        <f t="shared" si="24"/>
        <v>-1.0766378715888999E-3</v>
      </c>
      <c r="AG199" s="21">
        <f t="shared" si="25"/>
        <v>-2.54764597840536E-2</v>
      </c>
      <c r="AH199" s="21">
        <f t="shared" si="26"/>
        <v>-1.5319712616826299E-2</v>
      </c>
      <c r="AI199" s="21">
        <f t="shared" si="27"/>
        <v>-1.2680606162368199E-2</v>
      </c>
      <c r="AJ199" s="21">
        <f t="shared" si="28"/>
        <v>-1.02880708976592E-2</v>
      </c>
      <c r="AK199" s="21">
        <f t="shared" si="29"/>
        <v>-9.9198418302054205E-3</v>
      </c>
    </row>
    <row r="200" spans="1:37" ht="15">
      <c r="A200" s="22">
        <v>44561</v>
      </c>
      <c r="B200" s="20" t="s">
        <v>258</v>
      </c>
      <c r="C200">
        <v>-1.5323767015875E-2</v>
      </c>
      <c r="D200">
        <v>1.9599046284726002E-2</v>
      </c>
      <c r="E200">
        <v>-1.74410064422129E-2</v>
      </c>
      <c r="F200">
        <v>-6.5515622647541296E-3</v>
      </c>
      <c r="G200">
        <v>-5.9510166727050704E-3</v>
      </c>
      <c r="H200">
        <v>1.5197235706687601E-2</v>
      </c>
      <c r="I200">
        <v>2.1606936969941599E-2</v>
      </c>
      <c r="L200" s="20" t="str">
        <f t="shared" si="31"/>
        <v>2021Q4</v>
      </c>
      <c r="M200" s="21">
        <f t="shared" si="32"/>
        <v>-1.5323767015875E-2</v>
      </c>
      <c r="N200" s="21">
        <f t="shared" si="33"/>
        <v>1.9599046284726001E-3</v>
      </c>
      <c r="O200" s="21">
        <f t="shared" si="34"/>
        <v>-1.74410064422129E-2</v>
      </c>
      <c r="P200" s="21">
        <f t="shared" si="35"/>
        <v>-6.5515622647541296E-3</v>
      </c>
      <c r="Q200" s="21">
        <f t="shared" si="36"/>
        <v>-5.9510166727050704E-3</v>
      </c>
      <c r="R200" s="21">
        <f t="shared" si="37"/>
        <v>1.5197235706687601E-2</v>
      </c>
      <c r="S200" s="21">
        <f t="shared" si="38"/>
        <v>2.1606936969941599E-2</v>
      </c>
      <c r="AD200" s="20">
        <f t="shared" si="30"/>
        <v>2022</v>
      </c>
      <c r="AE200" s="21">
        <f t="shared" si="23"/>
        <v>-1.5323767015875E-2</v>
      </c>
      <c r="AF200" s="21">
        <f t="shared" si="24"/>
        <v>1.9599046284726001E-3</v>
      </c>
      <c r="AG200" s="21">
        <f t="shared" si="25"/>
        <v>-1.74410064422129E-2</v>
      </c>
      <c r="AH200" s="21">
        <f t="shared" si="26"/>
        <v>-6.5515622647541296E-3</v>
      </c>
      <c r="AI200" s="21">
        <f t="shared" si="27"/>
        <v>-5.9510166727050704E-3</v>
      </c>
      <c r="AJ200" s="21">
        <f t="shared" si="28"/>
        <v>1.5197235706687601E-2</v>
      </c>
      <c r="AK200" s="21">
        <f t="shared" si="29"/>
        <v>2.1606936969941599E-2</v>
      </c>
    </row>
    <row r="201" spans="1:37" ht="15">
      <c r="A201" s="22">
        <v>44651</v>
      </c>
      <c r="B201" s="20" t="s">
        <v>257</v>
      </c>
      <c r="C201">
        <v>-0.151360801064505</v>
      </c>
      <c r="D201">
        <v>-3.6177174310866398E-3</v>
      </c>
      <c r="E201">
        <v>2.19151290707971E-3</v>
      </c>
      <c r="F201">
        <v>1.5703991730512401E-2</v>
      </c>
      <c r="G201">
        <v>2.6458499529359799E-2</v>
      </c>
      <c r="H201">
        <v>3.1587260295025003E-2</v>
      </c>
      <c r="I201">
        <v>6.5645613279943496E-3</v>
      </c>
      <c r="L201" s="20" t="str">
        <f t="shared" si="31"/>
        <v>2022Q1</v>
      </c>
      <c r="M201" s="21">
        <f t="shared" si="32"/>
        <v>-0.151360801064505</v>
      </c>
      <c r="N201" s="21">
        <f t="shared" si="33"/>
        <v>-3.61771743108664E-4</v>
      </c>
      <c r="O201" s="21">
        <f t="shared" si="34"/>
        <v>2.19151290707971E-3</v>
      </c>
      <c r="P201" s="21">
        <f t="shared" si="35"/>
        <v>1.5703991730512401E-2</v>
      </c>
      <c r="Q201" s="21">
        <f t="shared" si="36"/>
        <v>2.6458499529359799E-2</v>
      </c>
      <c r="R201" s="21">
        <f t="shared" si="37"/>
        <v>3.1587260295025003E-2</v>
      </c>
      <c r="S201" s="21">
        <f t="shared" si="38"/>
        <v>6.5645613279943496E-3</v>
      </c>
      <c r="AD201" s="20">
        <f t="shared" si="30"/>
        <v>2023</v>
      </c>
      <c r="AE201" s="21">
        <f t="shared" si="23"/>
        <v>-0.151360801064505</v>
      </c>
      <c r="AF201" s="21">
        <f t="shared" si="24"/>
        <v>-3.61771743108664E-4</v>
      </c>
      <c r="AG201" s="21">
        <f t="shared" si="25"/>
        <v>2.19151290707971E-3</v>
      </c>
      <c r="AH201" s="21">
        <f t="shared" si="26"/>
        <v>1.5703991730512401E-2</v>
      </c>
      <c r="AI201" s="21">
        <f t="shared" si="27"/>
        <v>2.6458499529359799E-2</v>
      </c>
      <c r="AJ201" s="21">
        <f t="shared" si="28"/>
        <v>3.1587260295025003E-2</v>
      </c>
      <c r="AK201" s="21">
        <f t="shared" si="29"/>
        <v>6.5645613279943496E-3</v>
      </c>
    </row>
    <row r="202" spans="1:37" ht="15">
      <c r="A202" s="22">
        <v>44742</v>
      </c>
      <c r="B202" s="20" t="s">
        <v>256</v>
      </c>
      <c r="C202">
        <v>-0.192390220222247</v>
      </c>
      <c r="D202">
        <v>3.3024101260070798E-2</v>
      </c>
      <c r="E202">
        <v>4.7503017232822797E-2</v>
      </c>
      <c r="F202">
        <v>4.48534198106363E-2</v>
      </c>
      <c r="G202">
        <v>4.6640323745705502E-2</v>
      </c>
      <c r="H202">
        <v>1.67059917076188E-2</v>
      </c>
      <c r="I202">
        <v>1.0711598724886501E-2</v>
      </c>
      <c r="L202" s="20" t="str">
        <f t="shared" si="31"/>
        <v>2022Q2</v>
      </c>
      <c r="M202" s="21">
        <f t="shared" si="32"/>
        <v>-0.192390220222247</v>
      </c>
      <c r="N202" s="21">
        <f t="shared" si="33"/>
        <v>3.3024101260070798E-3</v>
      </c>
      <c r="O202" s="21">
        <f t="shared" si="34"/>
        <v>4.7503017232822797E-2</v>
      </c>
      <c r="P202" s="21">
        <f t="shared" si="35"/>
        <v>4.48534198106363E-2</v>
      </c>
      <c r="Q202" s="21">
        <f t="shared" si="36"/>
        <v>4.6640323745705502E-2</v>
      </c>
      <c r="R202" s="21">
        <f t="shared" si="37"/>
        <v>1.67059917076188E-2</v>
      </c>
      <c r="S202" s="21">
        <f t="shared" si="38"/>
        <v>1.0711598724886501E-2</v>
      </c>
      <c r="AD202" s="20">
        <f t="shared" si="30"/>
        <v>2023</v>
      </c>
      <c r="AE202" s="21">
        <f t="shared" si="23"/>
        <v>-0.192390220222247</v>
      </c>
      <c r="AF202" s="21">
        <f t="shared" si="24"/>
        <v>3.3024101260070798E-3</v>
      </c>
      <c r="AG202" s="21">
        <f t="shared" si="25"/>
        <v>4.7503017232822797E-2</v>
      </c>
      <c r="AH202" s="21">
        <f t="shared" si="26"/>
        <v>4.48534198106363E-2</v>
      </c>
      <c r="AI202" s="21">
        <f t="shared" si="27"/>
        <v>4.6640323745705502E-2</v>
      </c>
      <c r="AJ202" s="21">
        <f t="shared" si="28"/>
        <v>1.67059917076188E-2</v>
      </c>
      <c r="AK202" s="21">
        <f t="shared" si="29"/>
        <v>1.0711598724886501E-2</v>
      </c>
    </row>
    <row r="203" spans="1:37" ht="15">
      <c r="A203" s="22">
        <v>44834</v>
      </c>
      <c r="B203" s="20" t="s">
        <v>255</v>
      </c>
      <c r="C203">
        <v>-2.2685501953544299E-2</v>
      </c>
      <c r="D203">
        <v>6.9804146229413597E-2</v>
      </c>
      <c r="E203">
        <v>4.8419741973785999E-2</v>
      </c>
      <c r="F203">
        <v>4.8387825158715397E-2</v>
      </c>
      <c r="G203">
        <v>1.4776228877284201E-2</v>
      </c>
      <c r="H203">
        <v>1.03587355613791E-2</v>
      </c>
      <c r="I203">
        <v>-1.26757960607169E-3</v>
      </c>
      <c r="L203" s="20" t="str">
        <f t="shared" si="31"/>
        <v>2022Q3</v>
      </c>
      <c r="M203" s="21">
        <f t="shared" si="32"/>
        <v>-2.2685501953544299E-2</v>
      </c>
      <c r="N203" s="21">
        <f t="shared" si="33"/>
        <v>6.9804146229413598E-3</v>
      </c>
      <c r="O203" s="21">
        <f t="shared" si="34"/>
        <v>4.8419741973785999E-2</v>
      </c>
      <c r="P203" s="21">
        <f t="shared" si="35"/>
        <v>4.8387825158715397E-2</v>
      </c>
      <c r="Q203" s="21">
        <f t="shared" si="36"/>
        <v>1.4776228877284201E-2</v>
      </c>
      <c r="R203" s="21">
        <f t="shared" si="37"/>
        <v>1.03587355613791E-2</v>
      </c>
      <c r="S203" s="21">
        <f t="shared" si="38"/>
        <v>-1.26757960607169E-3</v>
      </c>
      <c r="AD203" s="20">
        <f t="shared" si="30"/>
        <v>2023</v>
      </c>
      <c r="AE203" s="21">
        <f t="shared" si="23"/>
        <v>-2.2685501953544299E-2</v>
      </c>
      <c r="AF203" s="21">
        <f t="shared" si="24"/>
        <v>6.9804146229413598E-3</v>
      </c>
      <c r="AG203" s="21">
        <f t="shared" si="25"/>
        <v>4.8419741973785999E-2</v>
      </c>
      <c r="AH203" s="21">
        <f t="shared" si="26"/>
        <v>4.8387825158715397E-2</v>
      </c>
      <c r="AI203" s="21">
        <f t="shared" si="27"/>
        <v>1.4776228877284201E-2</v>
      </c>
      <c r="AJ203" s="21">
        <f t="shared" si="28"/>
        <v>1.03587355613791E-2</v>
      </c>
      <c r="AK203" s="21">
        <f t="shared" si="29"/>
        <v>-1.26757960607169E-3</v>
      </c>
    </row>
    <row r="204" spans="1:37" ht="15">
      <c r="A204" s="22">
        <v>44926</v>
      </c>
      <c r="B204" s="20" t="s">
        <v>254</v>
      </c>
      <c r="C204">
        <v>0.28269833420482299</v>
      </c>
      <c r="D204">
        <v>7.0087665789935499E-2</v>
      </c>
      <c r="E204">
        <v>6.0236122656754099E-2</v>
      </c>
      <c r="F204">
        <v>2.17529406323262E-2</v>
      </c>
      <c r="G204">
        <v>1.8134420726564598E-2</v>
      </c>
      <c r="H204">
        <v>5.0603073439861798E-3</v>
      </c>
      <c r="I204">
        <v>4.1253334523595302E-3</v>
      </c>
      <c r="L204" s="20" t="str">
        <f t="shared" si="31"/>
        <v>2022Q4</v>
      </c>
      <c r="M204" s="21">
        <f t="shared" si="32"/>
        <v>0.28269833420482299</v>
      </c>
      <c r="N204" s="21">
        <f t="shared" si="33"/>
        <v>7.0087665789935498E-3</v>
      </c>
      <c r="O204" s="21">
        <f t="shared" si="34"/>
        <v>6.0236122656754099E-2</v>
      </c>
      <c r="P204" s="21">
        <f t="shared" si="35"/>
        <v>2.17529406323262E-2</v>
      </c>
      <c r="Q204" s="21">
        <f t="shared" si="36"/>
        <v>1.8134420726564598E-2</v>
      </c>
      <c r="R204" s="21">
        <f t="shared" si="37"/>
        <v>5.0603073439861798E-3</v>
      </c>
      <c r="S204" s="21">
        <f t="shared" si="38"/>
        <v>4.1253334523595302E-3</v>
      </c>
      <c r="AD204" s="20">
        <f t="shared" si="30"/>
        <v>2023</v>
      </c>
      <c r="AE204" s="21">
        <f t="shared" si="23"/>
        <v>0.28269833420482299</v>
      </c>
      <c r="AF204" s="21">
        <f t="shared" si="24"/>
        <v>7.0087665789935498E-3</v>
      </c>
      <c r="AG204" s="21">
        <f t="shared" si="25"/>
        <v>6.0236122656754099E-2</v>
      </c>
      <c r="AH204" s="21">
        <f t="shared" si="26"/>
        <v>2.17529406323262E-2</v>
      </c>
      <c r="AI204" s="21">
        <f t="shared" si="27"/>
        <v>1.8134420726564598E-2</v>
      </c>
      <c r="AJ204" s="21">
        <f t="shared" si="28"/>
        <v>5.0603073439861798E-3</v>
      </c>
      <c r="AK204" s="21">
        <f t="shared" si="29"/>
        <v>4.1253334523595302E-3</v>
      </c>
    </row>
    <row r="205" spans="1:37" ht="15">
      <c r="A205" s="22">
        <v>45016</v>
      </c>
      <c r="B205" s="20" t="s">
        <v>253</v>
      </c>
      <c r="C205">
        <v>0.158540656544781</v>
      </c>
      <c r="D205">
        <v>5.4838918117889303E-2</v>
      </c>
      <c r="E205">
        <v>1.4873911924097601E-2</v>
      </c>
      <c r="F205">
        <v>1.3864107245501901E-2</v>
      </c>
      <c r="G205">
        <v>8.4500848606133003E-4</v>
      </c>
      <c r="H205">
        <v>-9.19793470321396E-4</v>
      </c>
      <c r="I205">
        <v>-8.1574219384861202E-3</v>
      </c>
      <c r="L205" s="20" t="str">
        <f t="shared" ref="L205:L211" si="39">"20"&amp;RIGHT(B205,2)&amp;"Q"&amp;LEFT(B205,1)</f>
        <v>2023Q1</v>
      </c>
      <c r="M205" s="21">
        <f t="shared" si="32"/>
        <v>0.158540656544781</v>
      </c>
      <c r="N205" s="21">
        <f t="shared" si="33"/>
        <v>5.4838918117889306E-3</v>
      </c>
      <c r="O205" s="21">
        <f t="shared" si="34"/>
        <v>1.4873911924097601E-2</v>
      </c>
      <c r="P205" s="21">
        <f t="shared" si="35"/>
        <v>1.3864107245501901E-2</v>
      </c>
      <c r="Q205" s="21">
        <f t="shared" si="36"/>
        <v>8.4500848606133003E-4</v>
      </c>
      <c r="R205" s="21">
        <f t="shared" si="37"/>
        <v>-9.19793470321396E-4</v>
      </c>
      <c r="S205" s="21">
        <f t="shared" si="38"/>
        <v>-8.1574219384861202E-3</v>
      </c>
      <c r="AD205" s="20">
        <f t="shared" si="30"/>
        <v>2024</v>
      </c>
      <c r="AE205" s="21">
        <f t="shared" si="23"/>
        <v>0.158540656544781</v>
      </c>
      <c r="AF205" s="21">
        <f t="shared" si="24"/>
        <v>5.4838918117889306E-3</v>
      </c>
      <c r="AG205" s="21">
        <f t="shared" si="25"/>
        <v>1.4873911924097601E-2</v>
      </c>
      <c r="AH205" s="21">
        <f t="shared" si="26"/>
        <v>1.3864107245501901E-2</v>
      </c>
      <c r="AI205" s="21">
        <f t="shared" si="27"/>
        <v>8.4500848606133003E-4</v>
      </c>
      <c r="AJ205" s="21">
        <f t="shared" si="28"/>
        <v>-9.19793470321396E-4</v>
      </c>
      <c r="AK205" s="21">
        <f t="shared" si="29"/>
        <v>-8.1574219384861202E-3</v>
      </c>
    </row>
    <row r="206" spans="1:37" ht="15">
      <c r="A206" s="22">
        <v>45107</v>
      </c>
      <c r="B206" s="20" t="s">
        <v>252</v>
      </c>
      <c r="C206">
        <v>0.14903440722421801</v>
      </c>
      <c r="D206">
        <v>1.5086597098440801E-2</v>
      </c>
      <c r="E206">
        <v>1.5457832548292499E-2</v>
      </c>
      <c r="F206">
        <v>1.22750319092293E-3</v>
      </c>
      <c r="G206">
        <v>-2.5529502564043101E-3</v>
      </c>
      <c r="H206">
        <v>-1.3974147083310099E-2</v>
      </c>
      <c r="I206">
        <v>-5.2624886976203496E-3</v>
      </c>
      <c r="L206" s="20" t="str">
        <f t="shared" si="39"/>
        <v>2023Q2</v>
      </c>
      <c r="M206" s="21">
        <f t="shared" si="32"/>
        <v>0.14903440722421801</v>
      </c>
      <c r="N206" s="21">
        <f t="shared" si="33"/>
        <v>1.5086597098440801E-3</v>
      </c>
      <c r="O206" s="21">
        <f t="shared" si="34"/>
        <v>1.5457832548292499E-2</v>
      </c>
      <c r="P206" s="21">
        <f t="shared" si="35"/>
        <v>1.22750319092293E-3</v>
      </c>
      <c r="Q206" s="21">
        <f t="shared" si="36"/>
        <v>-2.5529502564043101E-3</v>
      </c>
      <c r="R206" s="21">
        <f t="shared" si="37"/>
        <v>-1.3974147083310099E-2</v>
      </c>
      <c r="S206" s="21">
        <f t="shared" si="38"/>
        <v>-5.2624886976203496E-3</v>
      </c>
      <c r="AD206" s="20">
        <f t="shared" si="30"/>
        <v>2024</v>
      </c>
      <c r="AE206" s="21">
        <f t="shared" ref="AE206:AE211" si="40">M206</f>
        <v>0.14903440722421801</v>
      </c>
      <c r="AF206" s="21">
        <f t="shared" ref="AF206:AF211" si="41">N206</f>
        <v>1.5086597098440801E-3</v>
      </c>
      <c r="AG206" s="21">
        <f t="shared" ref="AG206:AG211" si="42">O206</f>
        <v>1.5457832548292499E-2</v>
      </c>
      <c r="AH206" s="21">
        <f t="shared" ref="AH206:AH211" si="43">P206</f>
        <v>1.22750319092293E-3</v>
      </c>
      <c r="AI206" s="21">
        <f t="shared" ref="AI206:AI211" si="44">Q206</f>
        <v>-2.5529502564043101E-3</v>
      </c>
      <c r="AJ206" s="21">
        <f t="shared" ref="AJ206:AJ211" si="45">R206</f>
        <v>-1.3974147083310099E-2</v>
      </c>
      <c r="AK206" s="21">
        <f t="shared" ref="AK206:AK211" si="46">S206</f>
        <v>-5.2624886976203496E-3</v>
      </c>
    </row>
    <row r="207" spans="1:37" ht="15">
      <c r="A207" s="22">
        <v>45199</v>
      </c>
      <c r="B207" s="20" t="s">
        <v>251</v>
      </c>
      <c r="C207">
        <v>0.117318315444966</v>
      </c>
      <c r="D207">
        <v>2.24989037600219E-2</v>
      </c>
      <c r="E207">
        <v>2.9517371341129602E-3</v>
      </c>
      <c r="F207">
        <v>-4.1737640075373596E-3</v>
      </c>
      <c r="G207">
        <v>-2.05726901600598E-2</v>
      </c>
      <c r="H207">
        <v>-1.18027639945341E-2</v>
      </c>
      <c r="I207">
        <v>-6.5242059130192001E-3</v>
      </c>
      <c r="L207" s="20" t="str">
        <f t="shared" si="39"/>
        <v>2023Q3</v>
      </c>
      <c r="M207" s="21">
        <f t="shared" si="32"/>
        <v>0.117318315444966</v>
      </c>
      <c r="N207" s="21">
        <f t="shared" si="33"/>
        <v>2.2498903760021899E-3</v>
      </c>
      <c r="O207" s="21">
        <f t="shared" si="34"/>
        <v>2.9517371341129602E-3</v>
      </c>
      <c r="P207" s="21">
        <f t="shared" si="35"/>
        <v>-4.1737640075373596E-3</v>
      </c>
      <c r="Q207" s="21">
        <f t="shared" si="36"/>
        <v>-2.05726901600598E-2</v>
      </c>
      <c r="R207" s="21">
        <f t="shared" si="37"/>
        <v>-1.18027639945341E-2</v>
      </c>
      <c r="S207" s="21">
        <f t="shared" si="38"/>
        <v>-6.5242059130192001E-3</v>
      </c>
      <c r="AD207" s="20">
        <f t="shared" si="30"/>
        <v>2024</v>
      </c>
      <c r="AE207" s="21">
        <f t="shared" si="40"/>
        <v>0.117318315444966</v>
      </c>
      <c r="AF207" s="21">
        <f t="shared" si="41"/>
        <v>2.2498903760021899E-3</v>
      </c>
      <c r="AG207" s="21">
        <f t="shared" si="42"/>
        <v>2.9517371341129602E-3</v>
      </c>
      <c r="AH207" s="21">
        <f t="shared" si="43"/>
        <v>-4.1737640075373596E-3</v>
      </c>
      <c r="AI207" s="21">
        <f t="shared" si="44"/>
        <v>-2.05726901600598E-2</v>
      </c>
      <c r="AJ207" s="21">
        <f t="shared" si="45"/>
        <v>-1.18027639945341E-2</v>
      </c>
      <c r="AK207" s="21">
        <f t="shared" si="46"/>
        <v>-6.5242059130192001E-3</v>
      </c>
    </row>
    <row r="208" spans="1:37" ht="15">
      <c r="A208" s="22">
        <v>45291</v>
      </c>
      <c r="B208" s="20" t="s">
        <v>250</v>
      </c>
      <c r="C208">
        <v>0.192577646701868</v>
      </c>
      <c r="D208">
        <v>1.86686134811812E-2</v>
      </c>
      <c r="E208">
        <v>1.47335855071801E-3</v>
      </c>
      <c r="F208">
        <v>-2.1307097412622902E-2</v>
      </c>
      <c r="G208">
        <v>-1.3288762673558E-2</v>
      </c>
      <c r="H208">
        <v>-8.5580496591257903E-3</v>
      </c>
      <c r="I208">
        <v>-2.4479624049330699E-3</v>
      </c>
      <c r="L208" s="20" t="str">
        <f t="shared" si="39"/>
        <v>2023Q4</v>
      </c>
      <c r="M208" s="21">
        <f t="shared" si="32"/>
        <v>0.192577646701868</v>
      </c>
      <c r="N208" s="21">
        <f t="shared" si="33"/>
        <v>1.8668613481181199E-3</v>
      </c>
      <c r="O208" s="21">
        <f t="shared" si="34"/>
        <v>1.47335855071801E-3</v>
      </c>
      <c r="P208" s="21">
        <f t="shared" si="35"/>
        <v>-2.1307097412622902E-2</v>
      </c>
      <c r="Q208" s="21">
        <f t="shared" si="36"/>
        <v>-1.3288762673558E-2</v>
      </c>
      <c r="R208" s="21">
        <f t="shared" si="37"/>
        <v>-8.5580496591257903E-3</v>
      </c>
      <c r="S208" s="21">
        <f t="shared" si="38"/>
        <v>-2.4479624049330699E-3</v>
      </c>
      <c r="AD208" s="20">
        <f t="shared" si="30"/>
        <v>2024</v>
      </c>
      <c r="AE208" s="21">
        <f t="shared" si="40"/>
        <v>0.192577646701868</v>
      </c>
      <c r="AF208" s="21">
        <f t="shared" si="41"/>
        <v>1.8668613481181199E-3</v>
      </c>
      <c r="AG208" s="21">
        <f t="shared" si="42"/>
        <v>1.47335855071801E-3</v>
      </c>
      <c r="AH208" s="21">
        <f t="shared" si="43"/>
        <v>-2.1307097412622902E-2</v>
      </c>
      <c r="AI208" s="21">
        <f t="shared" si="44"/>
        <v>-1.3288762673558E-2</v>
      </c>
      <c r="AJ208" s="21">
        <f t="shared" si="45"/>
        <v>-8.5580496591257903E-3</v>
      </c>
      <c r="AK208" s="21">
        <f t="shared" si="46"/>
        <v>-2.4479624049330699E-3</v>
      </c>
    </row>
    <row r="209" spans="1:37" ht="15">
      <c r="A209" s="22">
        <v>45382</v>
      </c>
      <c r="B209" s="20" t="s">
        <v>249</v>
      </c>
      <c r="C209">
        <v>3.3245972733829197E-2</v>
      </c>
      <c r="D209">
        <v>-1.0094928256322201E-2</v>
      </c>
      <c r="E209">
        <v>-3.2140845192617298E-2</v>
      </c>
      <c r="F209">
        <v>-2.19374581380779E-2</v>
      </c>
      <c r="G209">
        <v>-1.5551722012265399E-2</v>
      </c>
      <c r="H209">
        <v>-8.1736448290196002E-3</v>
      </c>
      <c r="I209">
        <v>-4.6975890689376701E-3</v>
      </c>
      <c r="L209" s="20" t="str">
        <f t="shared" si="39"/>
        <v>2024Q1</v>
      </c>
      <c r="M209" s="21">
        <f t="shared" si="32"/>
        <v>3.3245972733829197E-2</v>
      </c>
      <c r="N209" s="21">
        <f t="shared" si="33"/>
        <v>-1.00949282563222E-3</v>
      </c>
      <c r="O209" s="21">
        <f t="shared" si="34"/>
        <v>-3.2140845192617298E-2</v>
      </c>
      <c r="P209" s="21">
        <f t="shared" si="35"/>
        <v>-2.19374581380779E-2</v>
      </c>
      <c r="Q209" s="21">
        <f t="shared" si="36"/>
        <v>-1.5551722012265399E-2</v>
      </c>
      <c r="R209" s="21">
        <f t="shared" si="37"/>
        <v>-8.1736448290196002E-3</v>
      </c>
      <c r="S209" s="21">
        <f t="shared" si="38"/>
        <v>-4.6975890689376701E-3</v>
      </c>
      <c r="AD209" s="20">
        <f t="shared" ref="AD209:AD211" si="47">LEFT(L209,4)+1</f>
        <v>2025</v>
      </c>
      <c r="AE209" s="21">
        <f t="shared" si="40"/>
        <v>3.3245972733829197E-2</v>
      </c>
      <c r="AF209" s="21">
        <f t="shared" si="41"/>
        <v>-1.00949282563222E-3</v>
      </c>
      <c r="AG209" s="21">
        <f t="shared" si="42"/>
        <v>-3.2140845192617298E-2</v>
      </c>
      <c r="AH209" s="21">
        <f t="shared" si="43"/>
        <v>-2.19374581380779E-2</v>
      </c>
      <c r="AI209" s="21">
        <f t="shared" si="44"/>
        <v>-1.5551722012265399E-2</v>
      </c>
      <c r="AJ209" s="21">
        <f t="shared" si="45"/>
        <v>-8.1736448290196002E-3</v>
      </c>
      <c r="AK209" s="21">
        <f t="shared" si="46"/>
        <v>-4.6975890689376701E-3</v>
      </c>
    </row>
    <row r="210" spans="1:37" ht="15">
      <c r="A210" s="22">
        <v>45473</v>
      </c>
      <c r="B210" s="20" t="s">
        <v>248</v>
      </c>
      <c r="C210">
        <v>0.117003268840203</v>
      </c>
      <c r="D210">
        <v>-2.2666726584800401E-2</v>
      </c>
      <c r="E210">
        <v>-1.7312121589305701E-2</v>
      </c>
      <c r="F210">
        <v>-1.23701692759781E-2</v>
      </c>
      <c r="G210">
        <v>-6.0296690760063302E-3</v>
      </c>
      <c r="H210">
        <v>-3.3103507272468501E-3</v>
      </c>
      <c r="I210">
        <v>8.1503831018284103E-4</v>
      </c>
      <c r="L210" s="20" t="str">
        <f t="shared" si="39"/>
        <v>2024Q2</v>
      </c>
      <c r="M210" s="21">
        <f t="shared" si="32"/>
        <v>0.117003268840203</v>
      </c>
      <c r="N210" s="21">
        <f t="shared" si="33"/>
        <v>-2.26667265848004E-3</v>
      </c>
      <c r="O210" s="21">
        <f t="shared" si="34"/>
        <v>-1.7312121589305701E-2</v>
      </c>
      <c r="P210" s="21">
        <f t="shared" si="35"/>
        <v>-1.23701692759781E-2</v>
      </c>
      <c r="Q210" s="21">
        <f t="shared" si="36"/>
        <v>-6.0296690760063302E-3</v>
      </c>
      <c r="R210" s="21">
        <f t="shared" si="37"/>
        <v>-3.3103507272468501E-3</v>
      </c>
      <c r="S210" s="21">
        <f t="shared" si="38"/>
        <v>8.1503831018284103E-4</v>
      </c>
      <c r="AD210" s="20">
        <f t="shared" si="47"/>
        <v>2025</v>
      </c>
      <c r="AE210" s="21">
        <f t="shared" si="40"/>
        <v>0.117003268840203</v>
      </c>
      <c r="AF210" s="21">
        <f t="shared" si="41"/>
        <v>-2.26667265848004E-3</v>
      </c>
      <c r="AG210" s="21">
        <f t="shared" si="42"/>
        <v>-1.7312121589305701E-2</v>
      </c>
      <c r="AH210" s="21">
        <f t="shared" si="43"/>
        <v>-1.23701692759781E-2</v>
      </c>
      <c r="AI210" s="21">
        <f t="shared" si="44"/>
        <v>-6.0296690760063302E-3</v>
      </c>
      <c r="AJ210" s="21">
        <f t="shared" si="45"/>
        <v>-3.3103507272468501E-3</v>
      </c>
      <c r="AK210" s="21">
        <f t="shared" si="46"/>
        <v>8.1503831018284103E-4</v>
      </c>
    </row>
    <row r="211" spans="1:37">
      <c r="A211" s="22">
        <v>45565</v>
      </c>
      <c r="B211" s="20" t="s">
        <v>247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dimension ref="A1:AK132"/>
  <sheetViews>
    <sheetView topLeftCell="AC1" zoomScaleNormal="100" workbookViewId="0">
      <selection activeCell="AS55" sqref="AS55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241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Y1" zoomScale="85" zoomScaleNormal="85" workbookViewId="0">
      <selection activeCell="L3" sqref="L3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343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229</v>
      </c>
      <c r="AU2" t="s">
        <v>230</v>
      </c>
      <c r="AV2" t="s">
        <v>231</v>
      </c>
      <c r="AW2" t="s">
        <v>232</v>
      </c>
      <c r="AX2" t="s">
        <v>233</v>
      </c>
      <c r="AY2" t="s">
        <v>234</v>
      </c>
      <c r="BJ2" t="s">
        <v>235</v>
      </c>
      <c r="BK2" t="s">
        <v>236</v>
      </c>
      <c r="BL2" t="s">
        <v>237</v>
      </c>
      <c r="BM2" t="s">
        <v>238</v>
      </c>
      <c r="BN2" t="s">
        <v>239</v>
      </c>
      <c r="BO2" t="s">
        <v>240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0C9D-26B4-4A22-9304-611FFDE23B0E}">
  <dimension ref="A1:L392"/>
  <sheetViews>
    <sheetView topLeftCell="A178" zoomScale="55" zoomScaleNormal="55" workbookViewId="0">
      <selection activeCell="Z76" sqref="Z76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340</v>
      </c>
      <c r="C1" t="s">
        <v>341</v>
      </c>
      <c r="D1" t="s">
        <v>342</v>
      </c>
      <c r="E1" t="str">
        <f>+'Chart NA - DSGE Raw Data'!D2</f>
        <v>obs_nominalrate</v>
      </c>
    </row>
    <row r="2" spans="1:12">
      <c r="A2" s="1">
        <v>25841</v>
      </c>
      <c r="D2">
        <v>2.06</v>
      </c>
      <c r="E2">
        <f>+'Chart NA - DSGE Raw Data'!D47</f>
        <v>1.6775</v>
      </c>
    </row>
    <row r="3" spans="1:12">
      <c r="A3" s="1">
        <v>25933</v>
      </c>
      <c r="D3">
        <v>2.1</v>
      </c>
      <c r="E3">
        <f>+'Chart NA - DSGE Raw Data'!D48</f>
        <v>1.3925000000000001</v>
      </c>
      <c r="I3" t="s">
        <v>187</v>
      </c>
      <c r="J3">
        <f>+CORREL(B9:B217,$E$9:$E$217)</f>
        <v>0.19695221154136947</v>
      </c>
      <c r="K3">
        <f>+CORREL(C9:C217,$E$9:$E$217)</f>
        <v>-5.7056289605072814E-2</v>
      </c>
      <c r="L3">
        <f>+CORREL(D9:D217,$E$9:$E$217)</f>
        <v>0.82633802972246873</v>
      </c>
    </row>
    <row r="4" spans="1:12">
      <c r="A4" s="1">
        <v>26023</v>
      </c>
      <c r="D4">
        <v>2.09</v>
      </c>
      <c r="E4">
        <f>+'Chart NA - DSGE Raw Data'!D49</f>
        <v>0.96499999999999997</v>
      </c>
      <c r="I4" t="s">
        <v>188</v>
      </c>
      <c r="J4">
        <f>+CORREL(B80:B155,$E$80:$E$155)</f>
        <v>0.26820253469262501</v>
      </c>
      <c r="K4">
        <f>+CORREL(C80:C155,$E$80:$E$155)</f>
        <v>-0.24124682440094475</v>
      </c>
      <c r="L4">
        <f>+CORREL(D80:D155,$E$80:$E$155)</f>
        <v>0.4505345150667201</v>
      </c>
    </row>
    <row r="5" spans="1:12">
      <c r="A5" s="1">
        <v>26114</v>
      </c>
      <c r="D5">
        <v>1.97</v>
      </c>
      <c r="E5">
        <f>+'Chart NA - DSGE Raw Data'!D50</f>
        <v>1.1425000000000001</v>
      </c>
      <c r="I5" t="s">
        <v>189</v>
      </c>
      <c r="J5">
        <f>+CORREL(B153:B217,$E$153:$E$217)</f>
        <v>-6.971973838239176E-2</v>
      </c>
      <c r="K5">
        <f>+CORREL(C153:C217,$E$153:$E$217)</f>
        <v>-0.19680788086822529</v>
      </c>
      <c r="L5">
        <f>+CORREL(D153:D217,$E$153:$E$217)</f>
        <v>7.5487737550646208E-2</v>
      </c>
    </row>
    <row r="6" spans="1:12">
      <c r="A6" s="1">
        <v>26206</v>
      </c>
      <c r="D6">
        <v>1.98</v>
      </c>
      <c r="E6">
        <f>+'Chart NA - DSGE Raw Data'!D51</f>
        <v>1.37</v>
      </c>
    </row>
    <row r="7" spans="1:12">
      <c r="A7" s="1">
        <v>26298</v>
      </c>
      <c r="D7">
        <v>2.0099999999999998</v>
      </c>
      <c r="E7">
        <f>+'Chart NA - DSGE Raw Data'!D52</f>
        <v>1.1875</v>
      </c>
    </row>
    <row r="8" spans="1:12">
      <c r="A8" s="1">
        <v>26389</v>
      </c>
      <c r="D8">
        <v>1.96</v>
      </c>
      <c r="E8">
        <f>+'Chart NA - DSGE Raw Data'!D53</f>
        <v>0.88749999999999996</v>
      </c>
    </row>
    <row r="9" spans="1:12">
      <c r="A9" s="1">
        <v>26480</v>
      </c>
      <c r="D9">
        <v>1.9</v>
      </c>
      <c r="E9">
        <f>+'Chart NA - DSGE Raw Data'!D54</f>
        <v>1.075</v>
      </c>
    </row>
    <row r="10" spans="1:12">
      <c r="A10" s="1">
        <v>26572</v>
      </c>
      <c r="D10">
        <v>1.89</v>
      </c>
      <c r="E10">
        <f>+'Chart NA - DSGE Raw Data'!D55</f>
        <v>1.1850000000000001</v>
      </c>
    </row>
    <row r="11" spans="1:12">
      <c r="A11" s="1">
        <v>26664</v>
      </c>
      <c r="D11">
        <v>1.9</v>
      </c>
      <c r="E11">
        <f>+'Chart NA - DSGE Raw Data'!D56</f>
        <v>1.2875000000000001</v>
      </c>
    </row>
    <row r="12" spans="1:12">
      <c r="A12" s="1">
        <v>26754</v>
      </c>
      <c r="D12">
        <v>1.95</v>
      </c>
      <c r="E12">
        <f>+'Chart NA - DSGE Raw Data'!D57</f>
        <v>1.635</v>
      </c>
    </row>
    <row r="13" spans="1:12">
      <c r="A13" s="1">
        <v>26845</v>
      </c>
      <c r="D13">
        <v>1.99</v>
      </c>
      <c r="E13">
        <f>+'Chart NA - DSGE Raw Data'!D58</f>
        <v>1.9550000000000001</v>
      </c>
    </row>
    <row r="14" spans="1:12">
      <c r="A14" s="1">
        <v>26937</v>
      </c>
      <c r="D14">
        <v>2.08</v>
      </c>
      <c r="E14">
        <f>+'Chart NA - DSGE Raw Data'!D59</f>
        <v>2.64</v>
      </c>
    </row>
    <row r="15" spans="1:12">
      <c r="A15" s="1">
        <v>27029</v>
      </c>
      <c r="D15">
        <v>2.15</v>
      </c>
      <c r="E15">
        <f>+'Chart NA - DSGE Raw Data'!D60</f>
        <v>2.5</v>
      </c>
    </row>
    <row r="16" spans="1:12">
      <c r="A16" s="1">
        <v>27119</v>
      </c>
      <c r="D16">
        <v>2.1800000000000002</v>
      </c>
      <c r="E16">
        <f>+'Chart NA - DSGE Raw Data'!D61</f>
        <v>2.3325</v>
      </c>
    </row>
    <row r="17" spans="1:5">
      <c r="A17" s="1">
        <v>27210</v>
      </c>
      <c r="D17">
        <v>2.34</v>
      </c>
      <c r="E17">
        <f>+'Chart NA - DSGE Raw Data'!D62</f>
        <v>2.8125</v>
      </c>
    </row>
    <row r="18" spans="1:5">
      <c r="A18" s="1">
        <v>27302</v>
      </c>
      <c r="D18">
        <v>2.52</v>
      </c>
      <c r="E18">
        <f>+'Chart NA - DSGE Raw Data'!D63</f>
        <v>3.0249999999999999</v>
      </c>
    </row>
    <row r="19" spans="1:5">
      <c r="A19" s="1">
        <v>27394</v>
      </c>
      <c r="D19">
        <v>2.67</v>
      </c>
      <c r="E19">
        <f>+'Chart NA - DSGE Raw Data'!D64</f>
        <v>2.335</v>
      </c>
    </row>
    <row r="20" spans="1:5">
      <c r="A20" s="1">
        <v>27484</v>
      </c>
      <c r="D20">
        <v>2.65</v>
      </c>
      <c r="E20">
        <f>+'Chart NA - DSGE Raw Data'!D65</f>
        <v>1.5774999999999999</v>
      </c>
    </row>
    <row r="21" spans="1:5">
      <c r="A21" s="1">
        <v>27575</v>
      </c>
      <c r="D21">
        <v>2.4700000000000002</v>
      </c>
      <c r="E21">
        <f>+'Chart NA - DSGE Raw Data'!D66</f>
        <v>1.355</v>
      </c>
    </row>
    <row r="22" spans="1:5">
      <c r="A22" s="1">
        <v>27667</v>
      </c>
      <c r="D22">
        <v>2.39</v>
      </c>
      <c r="E22">
        <f>+'Chart NA - DSGE Raw Data'!D67</f>
        <v>1.54</v>
      </c>
    </row>
    <row r="23" spans="1:5">
      <c r="A23" s="1">
        <v>27759</v>
      </c>
      <c r="D23">
        <v>2.36</v>
      </c>
      <c r="E23">
        <f>+'Chart NA - DSGE Raw Data'!D68</f>
        <v>1.3525</v>
      </c>
    </row>
    <row r="24" spans="1:5">
      <c r="A24" s="1">
        <v>27850</v>
      </c>
      <c r="D24">
        <v>2.3199999999999998</v>
      </c>
      <c r="E24">
        <f>+'Chart NA - DSGE Raw Data'!D69</f>
        <v>1.2075</v>
      </c>
    </row>
    <row r="25" spans="1:5">
      <c r="A25" s="1">
        <v>27941</v>
      </c>
      <c r="D25">
        <v>2.36</v>
      </c>
      <c r="E25">
        <f>+'Chart NA - DSGE Raw Data'!D70</f>
        <v>1.3</v>
      </c>
    </row>
    <row r="26" spans="1:5">
      <c r="A26" s="1">
        <v>28033</v>
      </c>
      <c r="D26">
        <v>2.5299999999999998</v>
      </c>
      <c r="E26">
        <f>+'Chart NA - DSGE Raw Data'!D71</f>
        <v>1.32</v>
      </c>
    </row>
    <row r="27" spans="1:5">
      <c r="A27" s="1">
        <v>28125</v>
      </c>
      <c r="D27">
        <v>2.58</v>
      </c>
      <c r="E27">
        <f>+'Chart NA - DSGE Raw Data'!D72</f>
        <v>1.2175</v>
      </c>
    </row>
    <row r="28" spans="1:5">
      <c r="A28" s="1">
        <v>28215</v>
      </c>
      <c r="D28">
        <v>2.61</v>
      </c>
      <c r="E28">
        <f>+'Chart NA - DSGE Raw Data'!D73</f>
        <v>1.165</v>
      </c>
    </row>
    <row r="29" spans="1:5">
      <c r="A29" s="1">
        <v>28306</v>
      </c>
      <c r="D29">
        <v>2.58</v>
      </c>
      <c r="E29">
        <f>+'Chart NA - DSGE Raw Data'!D74</f>
        <v>1.29</v>
      </c>
    </row>
    <row r="30" spans="1:5">
      <c r="A30" s="1">
        <v>28398</v>
      </c>
      <c r="D30">
        <v>2.56</v>
      </c>
      <c r="E30">
        <f>+'Chart NA - DSGE Raw Data'!D75</f>
        <v>1.4550000000000001</v>
      </c>
    </row>
    <row r="31" spans="1:5">
      <c r="A31" s="1">
        <v>28490</v>
      </c>
      <c r="D31">
        <v>2.52</v>
      </c>
      <c r="E31">
        <f>+'Chart NA - DSGE Raw Data'!D76</f>
        <v>1.6274999999999999</v>
      </c>
    </row>
    <row r="32" spans="1:5">
      <c r="A32" s="1">
        <v>28580</v>
      </c>
      <c r="D32">
        <v>2.5</v>
      </c>
      <c r="E32">
        <f>+'Chart NA - DSGE Raw Data'!D77</f>
        <v>1.69</v>
      </c>
    </row>
    <row r="33" spans="1:5">
      <c r="A33" s="1">
        <v>28671</v>
      </c>
      <c r="D33">
        <v>2.4300000000000002</v>
      </c>
      <c r="E33">
        <f>+'Chart NA - DSGE Raw Data'!D78</f>
        <v>1.82</v>
      </c>
    </row>
    <row r="34" spans="1:5">
      <c r="A34" s="1">
        <v>28763</v>
      </c>
      <c r="D34">
        <v>2.39</v>
      </c>
      <c r="E34">
        <f>+'Chart NA - DSGE Raw Data'!D79</f>
        <v>2.0225</v>
      </c>
    </row>
    <row r="35" spans="1:5">
      <c r="A35" s="1">
        <v>28855</v>
      </c>
      <c r="D35">
        <v>2.39</v>
      </c>
      <c r="E35">
        <f>+'Chart NA - DSGE Raw Data'!D80</f>
        <v>2.395</v>
      </c>
    </row>
    <row r="36" spans="1:5">
      <c r="A36" s="1">
        <v>28945</v>
      </c>
      <c r="D36">
        <v>2.44</v>
      </c>
      <c r="E36">
        <f>+'Chart NA - DSGE Raw Data'!D81</f>
        <v>2.5175000000000001</v>
      </c>
    </row>
    <row r="37" spans="1:5">
      <c r="A37" s="1">
        <v>29036</v>
      </c>
      <c r="D37">
        <v>2.4300000000000002</v>
      </c>
      <c r="E37">
        <f>+'Chart NA - DSGE Raw Data'!D82</f>
        <v>2.5449999999999999</v>
      </c>
    </row>
    <row r="38" spans="1:5">
      <c r="A38" s="1">
        <v>29128</v>
      </c>
      <c r="D38">
        <v>2.54</v>
      </c>
      <c r="E38">
        <f>+'Chart NA - DSGE Raw Data'!D83</f>
        <v>2.7349999999999999</v>
      </c>
    </row>
    <row r="39" spans="1:5">
      <c r="A39" s="1">
        <v>29220</v>
      </c>
      <c r="D39">
        <v>2.65</v>
      </c>
      <c r="E39">
        <f>+'Chart NA - DSGE Raw Data'!D84</f>
        <v>3.395</v>
      </c>
    </row>
    <row r="40" spans="1:5">
      <c r="A40" s="1">
        <v>29311</v>
      </c>
      <c r="D40">
        <v>2.78</v>
      </c>
      <c r="E40">
        <f>+'Chart NA - DSGE Raw Data'!D85</f>
        <v>3.7675000000000001</v>
      </c>
    </row>
    <row r="41" spans="1:5">
      <c r="A41" s="1">
        <v>29402</v>
      </c>
      <c r="D41">
        <v>3.02</v>
      </c>
      <c r="E41">
        <f>+'Chart NA - DSGE Raw Data'!D86</f>
        <v>3.1675</v>
      </c>
    </row>
    <row r="42" spans="1:5">
      <c r="A42" s="1">
        <v>29494</v>
      </c>
      <c r="D42">
        <v>3.08</v>
      </c>
      <c r="E42">
        <f>+'Chart NA - DSGE Raw Data'!D87</f>
        <v>2.4550000000000001</v>
      </c>
    </row>
    <row r="43" spans="1:5">
      <c r="A43" s="1">
        <v>29586</v>
      </c>
      <c r="D43">
        <v>3.06</v>
      </c>
      <c r="E43">
        <f>+'Chart NA - DSGE Raw Data'!D88</f>
        <v>3.9624999999999999</v>
      </c>
    </row>
    <row r="44" spans="1:5">
      <c r="A44" s="1">
        <v>29676</v>
      </c>
      <c r="D44">
        <v>3.21</v>
      </c>
      <c r="E44">
        <f>+'Chart NA - DSGE Raw Data'!D89</f>
        <v>4.1500000000000004</v>
      </c>
    </row>
    <row r="45" spans="1:5">
      <c r="A45" s="1">
        <v>29767</v>
      </c>
      <c r="D45">
        <v>3.34</v>
      </c>
      <c r="E45">
        <f>+'Chart NA - DSGE Raw Data'!D90</f>
        <v>4.4474999999999998</v>
      </c>
    </row>
    <row r="46" spans="1:5">
      <c r="A46" s="1">
        <v>29859</v>
      </c>
      <c r="D46">
        <v>3.63</v>
      </c>
      <c r="E46">
        <f>+'Chart NA - DSGE Raw Data'!D91</f>
        <v>4.3975</v>
      </c>
    </row>
    <row r="47" spans="1:5">
      <c r="A47" s="1">
        <v>29951</v>
      </c>
      <c r="D47">
        <v>3.81</v>
      </c>
      <c r="E47">
        <f>+'Chart NA - DSGE Raw Data'!D92</f>
        <v>3.3975</v>
      </c>
    </row>
    <row r="48" spans="1:5">
      <c r="A48" s="1">
        <v>30041</v>
      </c>
      <c r="D48">
        <v>3.78</v>
      </c>
      <c r="E48">
        <f>+'Chart NA - DSGE Raw Data'!D93</f>
        <v>3.5525000000000002</v>
      </c>
    </row>
    <row r="49" spans="1:5">
      <c r="A49" s="1">
        <v>30132</v>
      </c>
      <c r="D49">
        <v>3.7</v>
      </c>
      <c r="E49">
        <f>+'Chart NA - DSGE Raw Data'!D94</f>
        <v>3.6274999999999999</v>
      </c>
    </row>
    <row r="50" spans="1:5">
      <c r="A50" s="1">
        <v>30224</v>
      </c>
      <c r="D50">
        <v>3.63</v>
      </c>
      <c r="E50">
        <f>+'Chart NA - DSGE Raw Data'!D95</f>
        <v>2.7524999999999999</v>
      </c>
    </row>
    <row r="51" spans="1:5">
      <c r="A51" s="1">
        <v>30316</v>
      </c>
      <c r="D51">
        <v>3.57</v>
      </c>
      <c r="E51">
        <f>+'Chart NA - DSGE Raw Data'!D96</f>
        <v>2.3199999999999998</v>
      </c>
    </row>
    <row r="52" spans="1:5">
      <c r="A52" s="1">
        <v>30406</v>
      </c>
      <c r="D52">
        <v>3.42</v>
      </c>
      <c r="E52">
        <f>+'Chart NA - DSGE Raw Data'!D97</f>
        <v>2.165</v>
      </c>
    </row>
    <row r="53" spans="1:5">
      <c r="A53" s="1">
        <v>30497</v>
      </c>
      <c r="D53">
        <v>3.25</v>
      </c>
      <c r="E53">
        <f>+'Chart NA - DSGE Raw Data'!D98</f>
        <v>2.2000000000000002</v>
      </c>
    </row>
    <row r="54" spans="1:5">
      <c r="A54" s="1">
        <v>30589</v>
      </c>
      <c r="D54">
        <v>3.23</v>
      </c>
      <c r="E54">
        <f>+'Chart NA - DSGE Raw Data'!D99</f>
        <v>2.3650000000000002</v>
      </c>
    </row>
    <row r="55" spans="1:5">
      <c r="A55" s="1">
        <v>30681</v>
      </c>
      <c r="D55">
        <v>3.28</v>
      </c>
      <c r="E55">
        <f>+'Chart NA - DSGE Raw Data'!D100</f>
        <v>2.3574999999999999</v>
      </c>
    </row>
    <row r="56" spans="1:5">
      <c r="A56" s="1">
        <v>30772</v>
      </c>
      <c r="D56">
        <v>3.27</v>
      </c>
      <c r="E56">
        <f>+'Chart NA - DSGE Raw Data'!D101</f>
        <v>2.4224999999999999</v>
      </c>
    </row>
    <row r="57" spans="1:5">
      <c r="A57" s="1">
        <v>30863</v>
      </c>
      <c r="D57">
        <v>3.15</v>
      </c>
      <c r="E57">
        <f>+'Chart NA - DSGE Raw Data'!D102</f>
        <v>2.6375000000000002</v>
      </c>
    </row>
    <row r="58" spans="1:5">
      <c r="A58" s="1">
        <v>30955</v>
      </c>
      <c r="D58">
        <v>3.13</v>
      </c>
      <c r="E58">
        <f>+'Chart NA - DSGE Raw Data'!D103</f>
        <v>2.8475000000000001</v>
      </c>
    </row>
    <row r="59" spans="1:5">
      <c r="A59" s="1">
        <v>31047</v>
      </c>
      <c r="D59">
        <v>3.05</v>
      </c>
      <c r="E59">
        <f>+'Chart NA - DSGE Raw Data'!D104</f>
        <v>2.3149999999999999</v>
      </c>
    </row>
    <row r="60" spans="1:5">
      <c r="A60" s="1">
        <v>31137</v>
      </c>
      <c r="D60">
        <v>2.85</v>
      </c>
      <c r="E60">
        <f>+'Chart NA - DSGE Raw Data'!D105</f>
        <v>2.12</v>
      </c>
    </row>
    <row r="61" spans="1:5">
      <c r="A61" s="1">
        <v>31228</v>
      </c>
      <c r="D61">
        <v>2.74</v>
      </c>
      <c r="E61">
        <f>+'Chart NA - DSGE Raw Data'!D106</f>
        <v>1.98</v>
      </c>
    </row>
    <row r="62" spans="1:5">
      <c r="A62" s="1">
        <v>31320</v>
      </c>
      <c r="D62">
        <v>2.71</v>
      </c>
      <c r="E62">
        <f>+'Chart NA - DSGE Raw Data'!D107</f>
        <v>1.9750000000000001</v>
      </c>
    </row>
    <row r="63" spans="1:5">
      <c r="A63" s="1">
        <v>31412</v>
      </c>
      <c r="D63">
        <v>2.67</v>
      </c>
      <c r="E63">
        <f>+'Chart NA - DSGE Raw Data'!D108</f>
        <v>2.0249999999999999</v>
      </c>
    </row>
    <row r="64" spans="1:5">
      <c r="A64" s="1">
        <v>31502</v>
      </c>
      <c r="D64">
        <v>2.57</v>
      </c>
      <c r="E64">
        <f>+'Chart NA - DSGE Raw Data'!D109</f>
        <v>1.9575</v>
      </c>
    </row>
    <row r="65" spans="1:5">
      <c r="A65" s="1">
        <v>31593</v>
      </c>
      <c r="D65">
        <v>2.44</v>
      </c>
      <c r="E65">
        <f>+'Chart NA - DSGE Raw Data'!D110</f>
        <v>1.73</v>
      </c>
    </row>
    <row r="66" spans="1:5">
      <c r="A66" s="1">
        <v>31685</v>
      </c>
      <c r="D66">
        <v>2.15</v>
      </c>
      <c r="E66">
        <f>+'Chart NA - DSGE Raw Data'!D111</f>
        <v>1.5525</v>
      </c>
    </row>
    <row r="67" spans="1:5">
      <c r="A67" s="1">
        <v>31777</v>
      </c>
      <c r="D67">
        <v>2.1</v>
      </c>
      <c r="E67">
        <f>+'Chart NA - DSGE Raw Data'!D112</f>
        <v>1.5674999999999999</v>
      </c>
    </row>
    <row r="68" spans="1:5">
      <c r="A68" s="1">
        <v>31867</v>
      </c>
      <c r="D68">
        <v>2.12</v>
      </c>
      <c r="E68">
        <f>+'Chart NA - DSGE Raw Data'!D113</f>
        <v>1.5549999999999999</v>
      </c>
    </row>
    <row r="69" spans="1:5">
      <c r="A69" s="1">
        <v>31958</v>
      </c>
      <c r="D69">
        <v>2.12</v>
      </c>
      <c r="E69">
        <f>+'Chart NA - DSGE Raw Data'!D114</f>
        <v>1.6625000000000001</v>
      </c>
    </row>
    <row r="70" spans="1:5">
      <c r="A70" s="1">
        <v>32050</v>
      </c>
      <c r="D70">
        <v>2.17</v>
      </c>
      <c r="E70">
        <f>+'Chart NA - DSGE Raw Data'!D115</f>
        <v>1.71</v>
      </c>
    </row>
    <row r="71" spans="1:5">
      <c r="A71" s="1">
        <v>32142</v>
      </c>
      <c r="D71">
        <v>2.37</v>
      </c>
      <c r="E71">
        <f>+'Chart NA - DSGE Raw Data'!D116</f>
        <v>1.73</v>
      </c>
    </row>
    <row r="72" spans="1:5">
      <c r="A72" s="1">
        <v>32233</v>
      </c>
      <c r="D72">
        <v>2.4</v>
      </c>
      <c r="E72">
        <f>+'Chart NA - DSGE Raw Data'!D117</f>
        <v>1.6675</v>
      </c>
    </row>
    <row r="73" spans="1:5">
      <c r="A73" s="1">
        <v>32324</v>
      </c>
      <c r="D73">
        <v>2.25</v>
      </c>
      <c r="E73">
        <f>+'Chart NA - DSGE Raw Data'!D118</f>
        <v>1.7875000000000001</v>
      </c>
    </row>
    <row r="74" spans="1:5">
      <c r="A74" s="1">
        <v>32416</v>
      </c>
      <c r="D74">
        <v>2.2200000000000002</v>
      </c>
      <c r="E74">
        <f>+'Chart NA - DSGE Raw Data'!D119</f>
        <v>1.9950000000000001</v>
      </c>
    </row>
    <row r="75" spans="1:5">
      <c r="A75" s="1">
        <v>32508</v>
      </c>
      <c r="D75">
        <v>2.2599999999999998</v>
      </c>
      <c r="E75">
        <f>+'Chart NA - DSGE Raw Data'!D120</f>
        <v>2.1175000000000002</v>
      </c>
    </row>
    <row r="76" spans="1:5">
      <c r="A76" s="1">
        <v>32598</v>
      </c>
      <c r="D76">
        <v>2.25</v>
      </c>
      <c r="E76">
        <f>+'Chart NA - DSGE Raw Data'!D121</f>
        <v>2.3624999999999998</v>
      </c>
    </row>
    <row r="77" spans="1:5">
      <c r="A77" s="1">
        <v>32689</v>
      </c>
      <c r="D77">
        <v>2.35</v>
      </c>
      <c r="E77">
        <f>+'Chart NA - DSGE Raw Data'!D122</f>
        <v>2.4325000000000001</v>
      </c>
    </row>
    <row r="78" spans="1:5">
      <c r="A78" s="1">
        <v>32781</v>
      </c>
      <c r="D78">
        <v>2.41</v>
      </c>
      <c r="E78">
        <f>+'Chart NA - DSGE Raw Data'!D123</f>
        <v>2.27</v>
      </c>
    </row>
    <row r="79" spans="1:5">
      <c r="A79" s="1">
        <v>32873</v>
      </c>
      <c r="D79">
        <v>2.4</v>
      </c>
      <c r="E79">
        <f>+'Chart NA - DSGE Raw Data'!D124</f>
        <v>2.1524999999999999</v>
      </c>
    </row>
    <row r="80" spans="1:5">
      <c r="A80" s="1">
        <v>32963</v>
      </c>
      <c r="D80">
        <v>2.52</v>
      </c>
      <c r="E80">
        <f>+'Chart NA - DSGE Raw Data'!D125</f>
        <v>2.0625</v>
      </c>
    </row>
    <row r="81" spans="1:5">
      <c r="A81" s="1">
        <v>33054</v>
      </c>
      <c r="D81">
        <v>2.7</v>
      </c>
      <c r="E81">
        <f>+'Chart NA - DSGE Raw Data'!D126</f>
        <v>2.06</v>
      </c>
    </row>
    <row r="82" spans="1:5">
      <c r="A82" s="1">
        <v>33146</v>
      </c>
      <c r="D82">
        <v>2.7</v>
      </c>
      <c r="E82">
        <f>+'Chart NA - DSGE Raw Data'!D127</f>
        <v>2.04</v>
      </c>
    </row>
    <row r="83" spans="1:5">
      <c r="A83" s="1">
        <v>33238</v>
      </c>
      <c r="D83">
        <v>2.72</v>
      </c>
      <c r="E83">
        <f>+'Chart NA - DSGE Raw Data'!D128</f>
        <v>1.9350000000000001</v>
      </c>
    </row>
    <row r="84" spans="1:5">
      <c r="A84" s="1">
        <v>33328</v>
      </c>
      <c r="D84">
        <v>2.74</v>
      </c>
      <c r="E84">
        <f>+'Chart NA - DSGE Raw Data'!D129</f>
        <v>1.6074999999999999</v>
      </c>
    </row>
    <row r="85" spans="1:5">
      <c r="A85" s="1">
        <v>33419</v>
      </c>
      <c r="D85">
        <v>2.64</v>
      </c>
      <c r="E85">
        <f>+'Chart NA - DSGE Raw Data'!D130</f>
        <v>1.4650000000000001</v>
      </c>
    </row>
    <row r="86" spans="1:5">
      <c r="A86" s="1">
        <v>33511</v>
      </c>
      <c r="D86">
        <v>2.5099999999999998</v>
      </c>
      <c r="E86">
        <f>+'Chart NA - DSGE Raw Data'!D131</f>
        <v>1.4125000000000001</v>
      </c>
    </row>
    <row r="87" spans="1:5">
      <c r="A87" s="1">
        <v>33603</v>
      </c>
      <c r="D87">
        <v>2.54</v>
      </c>
      <c r="E87">
        <f>+'Chart NA - DSGE Raw Data'!D132</f>
        <v>1.2050000000000001</v>
      </c>
    </row>
    <row r="88" spans="1:5">
      <c r="A88" s="1">
        <v>33694</v>
      </c>
      <c r="D88">
        <v>2.4700000000000002</v>
      </c>
      <c r="E88">
        <f>+'Chart NA - DSGE Raw Data'!D133</f>
        <v>1.0049999999999999</v>
      </c>
    </row>
    <row r="89" spans="1:5">
      <c r="A89" s="1">
        <v>33785</v>
      </c>
      <c r="D89">
        <v>2.39</v>
      </c>
      <c r="E89">
        <f>+'Chart NA - DSGE Raw Data'!D134</f>
        <v>0.9425</v>
      </c>
    </row>
    <row r="90" spans="1:5">
      <c r="A90" s="1">
        <v>33877</v>
      </c>
      <c r="D90">
        <v>2.42</v>
      </c>
      <c r="E90">
        <f>+'Chart NA - DSGE Raw Data'!D135</f>
        <v>0.81499999999999995</v>
      </c>
    </row>
    <row r="91" spans="1:5">
      <c r="A91" s="1">
        <v>33969</v>
      </c>
      <c r="D91">
        <v>2.5099999999999998</v>
      </c>
      <c r="E91">
        <f>+'Chart NA - DSGE Raw Data'!D136</f>
        <v>0.75749999999999995</v>
      </c>
    </row>
    <row r="92" spans="1:5">
      <c r="A92" s="1">
        <v>34059</v>
      </c>
      <c r="D92">
        <v>2.5</v>
      </c>
      <c r="E92">
        <f>+'Chart NA - DSGE Raw Data'!D137</f>
        <v>0.76</v>
      </c>
    </row>
    <row r="93" spans="1:5">
      <c r="A93" s="1">
        <v>34150</v>
      </c>
      <c r="D93">
        <v>2.35</v>
      </c>
      <c r="E93">
        <f>+'Chart NA - DSGE Raw Data'!D138</f>
        <v>0.75</v>
      </c>
    </row>
    <row r="94" spans="1:5">
      <c r="A94" s="1">
        <v>34242</v>
      </c>
      <c r="D94">
        <v>2.25</v>
      </c>
      <c r="E94">
        <f>+'Chart NA - DSGE Raw Data'!D139</f>
        <v>0.76500000000000001</v>
      </c>
    </row>
    <row r="95" spans="1:5">
      <c r="A95" s="1">
        <v>34334</v>
      </c>
      <c r="D95">
        <v>1.99</v>
      </c>
      <c r="E95">
        <f>+'Chart NA - DSGE Raw Data'!D140</f>
        <v>0.74750000000000005</v>
      </c>
    </row>
    <row r="96" spans="1:5">
      <c r="A96" s="1">
        <v>34424</v>
      </c>
      <c r="D96">
        <v>1.83</v>
      </c>
      <c r="E96">
        <f>+'Chart NA - DSGE Raw Data'!D141</f>
        <v>0.80249999999999999</v>
      </c>
    </row>
    <row r="97" spans="1:5">
      <c r="A97" s="1">
        <v>34515</v>
      </c>
      <c r="D97">
        <v>1.74</v>
      </c>
      <c r="E97">
        <f>+'Chart NA - DSGE Raw Data'!D142</f>
        <v>0.98499999999999999</v>
      </c>
    </row>
    <row r="98" spans="1:5">
      <c r="A98" s="1">
        <v>34607</v>
      </c>
      <c r="D98">
        <v>1.97</v>
      </c>
      <c r="E98">
        <f>+'Chart NA - DSGE Raw Data'!D143</f>
        <v>1.1225000000000001</v>
      </c>
    </row>
    <row r="99" spans="1:5">
      <c r="A99" s="1">
        <v>34699</v>
      </c>
      <c r="D99">
        <v>2.1800000000000002</v>
      </c>
      <c r="E99">
        <f>+'Chart NA - DSGE Raw Data'!D144</f>
        <v>1.2925</v>
      </c>
    </row>
    <row r="100" spans="1:5">
      <c r="A100" s="1">
        <v>34789</v>
      </c>
      <c r="D100">
        <v>2.29</v>
      </c>
      <c r="E100">
        <f>+'Chart NA - DSGE Raw Data'!D145</f>
        <v>1.45</v>
      </c>
    </row>
    <row r="101" spans="1:5">
      <c r="A101" s="1">
        <v>34880</v>
      </c>
      <c r="D101">
        <v>2.33</v>
      </c>
      <c r="E101">
        <f>+'Chart NA - DSGE Raw Data'!D146</f>
        <v>1.5049999999999999</v>
      </c>
    </row>
    <row r="102" spans="1:5">
      <c r="A102" s="1">
        <v>34972</v>
      </c>
      <c r="D102">
        <v>2.23</v>
      </c>
      <c r="E102">
        <f>+'Chart NA - DSGE Raw Data'!D147</f>
        <v>1.45</v>
      </c>
    </row>
    <row r="103" spans="1:5">
      <c r="A103" s="1">
        <v>35064</v>
      </c>
      <c r="D103">
        <v>2.13</v>
      </c>
      <c r="E103">
        <f>+'Chart NA - DSGE Raw Data'!D148</f>
        <v>1.43</v>
      </c>
    </row>
    <row r="104" spans="1:5">
      <c r="A104" s="1">
        <v>35155</v>
      </c>
      <c r="D104">
        <v>2.04</v>
      </c>
      <c r="E104">
        <f>+'Chart NA - DSGE Raw Data'!D149</f>
        <v>1.3425</v>
      </c>
    </row>
    <row r="105" spans="1:5">
      <c r="A105" s="1">
        <v>35246</v>
      </c>
      <c r="D105">
        <v>1.91</v>
      </c>
      <c r="E105">
        <f>+'Chart NA - DSGE Raw Data'!D150</f>
        <v>1.31</v>
      </c>
    </row>
    <row r="106" spans="1:5">
      <c r="A106" s="1">
        <v>35338</v>
      </c>
      <c r="D106">
        <v>1.88</v>
      </c>
      <c r="E106">
        <f>+'Chart NA - DSGE Raw Data'!D151</f>
        <v>1.3274999999999999</v>
      </c>
    </row>
    <row r="107" spans="1:5">
      <c r="A107" s="1">
        <v>35430</v>
      </c>
      <c r="D107">
        <v>1.82</v>
      </c>
      <c r="E107">
        <f>+'Chart NA - DSGE Raw Data'!D152</f>
        <v>1.32</v>
      </c>
    </row>
    <row r="108" spans="1:5">
      <c r="A108" s="1">
        <v>35520</v>
      </c>
      <c r="D108">
        <v>1.62</v>
      </c>
      <c r="E108">
        <f>+'Chart NA - DSGE Raw Data'!D153</f>
        <v>1.32</v>
      </c>
    </row>
    <row r="109" spans="1:5">
      <c r="A109" s="1">
        <v>35611</v>
      </c>
      <c r="D109">
        <v>1.55</v>
      </c>
      <c r="E109">
        <f>+'Chart NA - DSGE Raw Data'!D154</f>
        <v>1.38</v>
      </c>
    </row>
    <row r="110" spans="1:5">
      <c r="A110" s="1">
        <v>35703</v>
      </c>
      <c r="D110">
        <v>1.56</v>
      </c>
      <c r="E110">
        <f>+'Chart NA - DSGE Raw Data'!D155</f>
        <v>1.3825000000000001</v>
      </c>
    </row>
    <row r="111" spans="1:5">
      <c r="A111" s="1">
        <v>35795</v>
      </c>
      <c r="C111">
        <v>1.5674999999999999</v>
      </c>
      <c r="D111">
        <v>1.45</v>
      </c>
      <c r="E111">
        <f>+'Chart NA - DSGE Raw Data'!D156</f>
        <v>1.3774999999999999</v>
      </c>
    </row>
    <row r="112" spans="1:5">
      <c r="A112" s="1">
        <v>35885</v>
      </c>
      <c r="C112">
        <v>1.4453282828282827</v>
      </c>
      <c r="D112">
        <v>1.4</v>
      </c>
      <c r="E112">
        <f>+'Chart NA - DSGE Raw Data'!D157</f>
        <v>1.38</v>
      </c>
    </row>
    <row r="113" spans="1:5">
      <c r="A113" s="1">
        <v>35976</v>
      </c>
      <c r="C113">
        <v>1.3649152236652238</v>
      </c>
      <c r="D113">
        <v>1.28</v>
      </c>
      <c r="E113">
        <f>+'Chart NA - DSGE Raw Data'!D158</f>
        <v>1.375</v>
      </c>
    </row>
    <row r="114" spans="1:5">
      <c r="A114" s="1">
        <v>36068</v>
      </c>
      <c r="C114">
        <v>1.7830612805069326</v>
      </c>
      <c r="D114">
        <v>1.25</v>
      </c>
      <c r="E114">
        <f>+'Chart NA - DSGE Raw Data'!D159</f>
        <v>1.3825000000000001</v>
      </c>
    </row>
    <row r="115" spans="1:5">
      <c r="A115" s="1">
        <v>36160</v>
      </c>
      <c r="C115">
        <v>2.1331477037455295</v>
      </c>
      <c r="D115">
        <v>1.1399999999999999</v>
      </c>
      <c r="E115">
        <f>+'Chart NA - DSGE Raw Data'!D160</f>
        <v>1.2150000000000001</v>
      </c>
    </row>
    <row r="116" spans="1:5">
      <c r="A116" s="1">
        <v>36250</v>
      </c>
      <c r="C116">
        <v>1.8570410628019323</v>
      </c>
      <c r="D116">
        <v>1.04</v>
      </c>
      <c r="E116">
        <f>+'Chart NA - DSGE Raw Data'!D161</f>
        <v>1.1825000000000001</v>
      </c>
    </row>
    <row r="117" spans="1:5">
      <c r="A117" s="1">
        <v>36341</v>
      </c>
      <c r="C117">
        <v>1.7022348484848484</v>
      </c>
      <c r="D117">
        <v>1</v>
      </c>
      <c r="E117">
        <f>+'Chart NA - DSGE Raw Data'!D162</f>
        <v>1.1875</v>
      </c>
    </row>
    <row r="118" spans="1:5">
      <c r="A118" s="1">
        <v>36433</v>
      </c>
      <c r="C118">
        <v>1.5569647562582345</v>
      </c>
      <c r="D118">
        <v>1.06</v>
      </c>
      <c r="E118">
        <f>+'Chart NA - DSGE Raw Data'!D163</f>
        <v>1.2749999999999999</v>
      </c>
    </row>
    <row r="119" spans="1:5">
      <c r="A119" s="1">
        <v>36525</v>
      </c>
      <c r="C119">
        <v>1.4585013175230568</v>
      </c>
      <c r="D119">
        <v>1.26</v>
      </c>
      <c r="E119">
        <f>+'Chart NA - DSGE Raw Data'!D164</f>
        <v>1.325</v>
      </c>
    </row>
    <row r="120" spans="1:5">
      <c r="A120" s="1">
        <v>36616</v>
      </c>
      <c r="B120">
        <v>9.4783333333332331E-2</v>
      </c>
      <c r="C120">
        <v>1.3387698412698414</v>
      </c>
      <c r="D120">
        <v>1.33</v>
      </c>
      <c r="E120">
        <f>+'Chart NA - DSGE Raw Data'!D165</f>
        <v>1.42</v>
      </c>
    </row>
    <row r="121" spans="1:5">
      <c r="A121" s="1">
        <v>36707</v>
      </c>
      <c r="B121">
        <v>0.11169166666666497</v>
      </c>
      <c r="C121">
        <v>1.6417742094861658</v>
      </c>
      <c r="D121">
        <v>1.4</v>
      </c>
      <c r="E121">
        <f>+'Chart NA - DSGE Raw Data'!D166</f>
        <v>1.5674999999999999</v>
      </c>
    </row>
    <row r="122" spans="1:5">
      <c r="A122" s="1">
        <v>36799</v>
      </c>
      <c r="B122">
        <v>0.12367499999999998</v>
      </c>
      <c r="C122">
        <v>1.9021219963611269</v>
      </c>
      <c r="D122">
        <v>1.36</v>
      </c>
      <c r="E122">
        <f>+'Chart NA - DSGE Raw Data'!D167</f>
        <v>1.63</v>
      </c>
    </row>
    <row r="123" spans="1:5">
      <c r="A123" s="1">
        <v>36891</v>
      </c>
      <c r="B123">
        <v>0.1447833333333326</v>
      </c>
      <c r="C123">
        <v>2.6170851370851369</v>
      </c>
      <c r="D123">
        <v>1.36</v>
      </c>
      <c r="E123">
        <f>+'Chart NA - DSGE Raw Data'!D168</f>
        <v>1.6174999999999999</v>
      </c>
    </row>
    <row r="124" spans="1:5">
      <c r="A124" s="1">
        <v>36981</v>
      </c>
      <c r="B124">
        <v>0.11433333333333251</v>
      </c>
      <c r="C124">
        <v>2.5808575428194995</v>
      </c>
      <c r="D124">
        <v>1.32</v>
      </c>
      <c r="E124">
        <f>+'Chart NA - DSGE Raw Data'!D169</f>
        <v>1.4</v>
      </c>
    </row>
    <row r="125" spans="1:5">
      <c r="A125" s="1">
        <v>37072</v>
      </c>
      <c r="B125">
        <v>9.1025000000000134E-2</v>
      </c>
      <c r="C125">
        <v>2.7838866930171284</v>
      </c>
      <c r="D125">
        <v>1.25</v>
      </c>
      <c r="E125">
        <f>+'Chart NA - DSGE Raw Data'!D170</f>
        <v>1.0825</v>
      </c>
    </row>
    <row r="126" spans="1:5">
      <c r="A126" s="1">
        <v>37164</v>
      </c>
      <c r="B126">
        <v>0.10088333333333255</v>
      </c>
      <c r="C126">
        <v>3.2033582198799588</v>
      </c>
      <c r="D126">
        <v>1.3</v>
      </c>
      <c r="E126">
        <f>+'Chart NA - DSGE Raw Data'!D171</f>
        <v>0.875</v>
      </c>
    </row>
    <row r="127" spans="1:5">
      <c r="A127" s="1">
        <v>37256</v>
      </c>
      <c r="B127">
        <v>5.9059102380504935E-2</v>
      </c>
      <c r="C127">
        <v>3.6031806653491434</v>
      </c>
      <c r="D127">
        <v>1.28</v>
      </c>
      <c r="E127">
        <f>+'Chart NA - DSGE Raw Data'!D172</f>
        <v>0.53249999999999997</v>
      </c>
    </row>
    <row r="128" spans="1:5">
      <c r="A128" s="1">
        <v>37346</v>
      </c>
      <c r="B128">
        <v>-6.2447209157462602E-2</v>
      </c>
      <c r="C128">
        <v>3.0278919552669552</v>
      </c>
      <c r="D128">
        <v>1.2</v>
      </c>
      <c r="E128">
        <f>+'Chart NA - DSGE Raw Data'!D173</f>
        <v>0.4325</v>
      </c>
    </row>
    <row r="129" spans="1:5">
      <c r="A129" s="1">
        <v>37437</v>
      </c>
      <c r="B129">
        <v>-9.5479438812517525E-2</v>
      </c>
      <c r="C129">
        <v>2.7582436947110858</v>
      </c>
      <c r="D129">
        <v>1.28</v>
      </c>
      <c r="E129">
        <f>+'Chart NA - DSGE Raw Data'!D174</f>
        <v>0.4375</v>
      </c>
    </row>
    <row r="130" spans="1:5">
      <c r="A130" s="1">
        <v>37529</v>
      </c>
      <c r="B130">
        <v>3.665068754197498E-2</v>
      </c>
      <c r="C130">
        <v>3.0159126984126985</v>
      </c>
      <c r="D130">
        <v>1.31</v>
      </c>
      <c r="E130">
        <f>+'Chart NA - DSGE Raw Data'!D175</f>
        <v>0.435</v>
      </c>
    </row>
    <row r="131" spans="1:5">
      <c r="A131" s="1">
        <v>37621</v>
      </c>
      <c r="B131">
        <v>8.9716973934724997E-2</v>
      </c>
      <c r="C131">
        <v>2.8788375211744781</v>
      </c>
      <c r="D131">
        <v>1.19</v>
      </c>
      <c r="E131">
        <f>+'Chart NA - DSGE Raw Data'!D176</f>
        <v>0.36</v>
      </c>
    </row>
    <row r="132" spans="1:5">
      <c r="A132" s="1">
        <v>37711</v>
      </c>
      <c r="B132">
        <v>0.1608327397927849</v>
      </c>
      <c r="C132">
        <v>2.0965912698412699</v>
      </c>
      <c r="D132">
        <v>1.1399999999999999</v>
      </c>
      <c r="E132">
        <f>+'Chart NA - DSGE Raw Data'!D177</f>
        <v>0.3125</v>
      </c>
    </row>
    <row r="133" spans="1:5">
      <c r="A133" s="1">
        <v>37802</v>
      </c>
      <c r="B133">
        <v>0.16312210722627252</v>
      </c>
      <c r="C133">
        <v>1.5397774327122151</v>
      </c>
      <c r="D133">
        <v>1.04</v>
      </c>
      <c r="E133">
        <f>+'Chart NA - DSGE Raw Data'!D178</f>
        <v>0.3125</v>
      </c>
    </row>
    <row r="134" spans="1:5">
      <c r="A134" s="1">
        <v>37894</v>
      </c>
      <c r="B134">
        <v>5.0534342429874979E-2</v>
      </c>
      <c r="C134">
        <v>1.2142045454545454</v>
      </c>
      <c r="D134">
        <v>0.99</v>
      </c>
      <c r="E134">
        <f>+'Chart NA - DSGE Raw Data'!D179</f>
        <v>0.255</v>
      </c>
    </row>
    <row r="135" spans="1:5">
      <c r="A135" s="1">
        <v>37986</v>
      </c>
      <c r="B135">
        <v>-6.6275929967447578E-2</v>
      </c>
      <c r="C135">
        <v>0.95546128991781165</v>
      </c>
      <c r="D135">
        <v>1.04</v>
      </c>
      <c r="E135">
        <f>+'Chart NA - DSGE Raw Data'!D180</f>
        <v>0.25</v>
      </c>
    </row>
    <row r="136" spans="1:5">
      <c r="A136" s="1">
        <v>38077</v>
      </c>
      <c r="B136">
        <v>-7.8429085336730098E-2</v>
      </c>
      <c r="C136">
        <v>0.92843991153773742</v>
      </c>
      <c r="D136">
        <v>1.0900000000000001</v>
      </c>
      <c r="E136">
        <f>+'Chart NA - DSGE Raw Data'!D181</f>
        <v>0.25</v>
      </c>
    </row>
    <row r="137" spans="1:5">
      <c r="A137" s="1">
        <v>38168</v>
      </c>
      <c r="B137">
        <v>-0.18702049904900753</v>
      </c>
      <c r="C137">
        <v>0.88301046176046183</v>
      </c>
      <c r="D137">
        <v>1.04</v>
      </c>
      <c r="E137">
        <f>+'Chart NA - DSGE Raw Data'!D182</f>
        <v>0.2525</v>
      </c>
    </row>
    <row r="138" spans="1:5">
      <c r="A138" s="1">
        <v>38260</v>
      </c>
      <c r="B138">
        <v>-0.19179554647532504</v>
      </c>
      <c r="C138">
        <v>0.87408267457180511</v>
      </c>
      <c r="D138">
        <v>1.0900000000000001</v>
      </c>
      <c r="E138">
        <f>+'Chart NA - DSGE Raw Data'!D183</f>
        <v>0.35749999999999998</v>
      </c>
    </row>
    <row r="139" spans="1:5">
      <c r="A139" s="1">
        <v>38352</v>
      </c>
      <c r="B139">
        <v>-0.12112460298671257</v>
      </c>
      <c r="C139">
        <v>0.76329545454545455</v>
      </c>
      <c r="D139">
        <v>1.05</v>
      </c>
      <c r="E139">
        <f>+'Chart NA - DSGE Raw Data'!D184</f>
        <v>0.48749999999999999</v>
      </c>
    </row>
    <row r="140" spans="1:5">
      <c r="A140" s="1">
        <v>38442</v>
      </c>
      <c r="B140">
        <v>-6.7178043954212563E-2</v>
      </c>
      <c r="C140">
        <v>0.67548611111111112</v>
      </c>
      <c r="D140">
        <v>0.96</v>
      </c>
      <c r="E140">
        <f>+'Chart NA - DSGE Raw Data'!D185</f>
        <v>0.61750000000000005</v>
      </c>
    </row>
    <row r="141" spans="1:5">
      <c r="A141" s="1">
        <v>38533</v>
      </c>
      <c r="B141">
        <v>4.4898755251139955E-2</v>
      </c>
      <c r="C141">
        <v>0.99056818181818185</v>
      </c>
      <c r="D141">
        <v>0.92</v>
      </c>
      <c r="E141">
        <f>+'Chart NA - DSGE Raw Data'!D186</f>
        <v>0.73499999999999999</v>
      </c>
    </row>
    <row r="142" spans="1:5">
      <c r="A142" s="1">
        <v>38625</v>
      </c>
      <c r="B142">
        <v>0.17343541925830741</v>
      </c>
      <c r="C142">
        <v>0.8567473649538867</v>
      </c>
      <c r="D142">
        <v>0.85</v>
      </c>
      <c r="E142">
        <f>+'Chart NA - DSGE Raw Data'!D187</f>
        <v>0.86499999999999999</v>
      </c>
    </row>
    <row r="143" spans="1:5">
      <c r="A143" s="1">
        <v>38717</v>
      </c>
      <c r="B143">
        <v>0.23892379122920993</v>
      </c>
      <c r="C143">
        <v>0.86049422799422803</v>
      </c>
      <c r="D143">
        <v>0.82</v>
      </c>
      <c r="E143">
        <f>+'Chart NA - DSGE Raw Data'!D188</f>
        <v>0.995</v>
      </c>
    </row>
    <row r="144" spans="1:5">
      <c r="A144" s="1">
        <v>38807</v>
      </c>
      <c r="B144">
        <v>0.2037836850578274</v>
      </c>
      <c r="C144">
        <v>0.83331771911663211</v>
      </c>
      <c r="D144">
        <v>0.85</v>
      </c>
      <c r="E144">
        <f>+'Chart NA - DSGE Raw Data'!D189</f>
        <v>1.1125</v>
      </c>
    </row>
    <row r="145" spans="1:5">
      <c r="A145" s="1">
        <v>38898</v>
      </c>
      <c r="B145">
        <v>0.12410382644752982</v>
      </c>
      <c r="C145">
        <v>0.73250329380764168</v>
      </c>
      <c r="D145">
        <v>0.89</v>
      </c>
      <c r="E145">
        <f>+'Chart NA - DSGE Raw Data'!D190</f>
        <v>1.2275</v>
      </c>
    </row>
    <row r="146" spans="1:5">
      <c r="A146" s="1">
        <v>38990</v>
      </c>
      <c r="B146">
        <v>8.3908333333332474E-2</v>
      </c>
      <c r="C146">
        <v>0.72720073404856012</v>
      </c>
      <c r="D146">
        <v>1.01</v>
      </c>
      <c r="E146">
        <f>+'Chart NA - DSGE Raw Data'!D191</f>
        <v>1.3125</v>
      </c>
    </row>
    <row r="147" spans="1:5">
      <c r="A147" s="1">
        <v>39082</v>
      </c>
      <c r="B147">
        <v>6.6707754842052602E-2</v>
      </c>
      <c r="C147">
        <v>0.6191378066378066</v>
      </c>
      <c r="D147">
        <v>0.99</v>
      </c>
      <c r="E147">
        <f>+'Chart NA - DSGE Raw Data'!D192</f>
        <v>1.31</v>
      </c>
    </row>
    <row r="148" spans="1:5">
      <c r="A148" s="1">
        <v>39172</v>
      </c>
      <c r="B148">
        <v>7.8463631933774813E-2</v>
      </c>
      <c r="C148">
        <v>0.54541633728590233</v>
      </c>
      <c r="D148">
        <v>0.97</v>
      </c>
      <c r="E148">
        <f>+'Chart NA - DSGE Raw Data'!D193</f>
        <v>1.3125</v>
      </c>
    </row>
    <row r="149" spans="1:5">
      <c r="A149" s="1">
        <v>39263</v>
      </c>
      <c r="B149">
        <v>0.12408738961779764</v>
      </c>
      <c r="C149">
        <v>0.49593181818181814</v>
      </c>
      <c r="D149">
        <v>1.02</v>
      </c>
      <c r="E149">
        <f>+'Chart NA - DSGE Raw Data'!D194</f>
        <v>1.3125</v>
      </c>
    </row>
    <row r="150" spans="1:5">
      <c r="A150" s="1">
        <v>39355</v>
      </c>
      <c r="B150">
        <v>0.16037499999999993</v>
      </c>
      <c r="C150">
        <v>0.8611086799673755</v>
      </c>
      <c r="D150">
        <v>1.1100000000000001</v>
      </c>
      <c r="E150">
        <f>+'Chart NA - DSGE Raw Data'!D195</f>
        <v>1.2675000000000001</v>
      </c>
    </row>
    <row r="151" spans="1:5">
      <c r="A151" s="1">
        <v>39447</v>
      </c>
      <c r="B151">
        <v>0.23263915492249754</v>
      </c>
      <c r="C151">
        <v>1.0818246047430831</v>
      </c>
      <c r="D151">
        <v>1.1200000000000001</v>
      </c>
      <c r="E151">
        <f>+'Chart NA - DSGE Raw Data'!D196</f>
        <v>1.125</v>
      </c>
    </row>
    <row r="152" spans="1:5">
      <c r="A152" s="1">
        <v>39538</v>
      </c>
      <c r="B152">
        <v>0.24565773693063497</v>
      </c>
      <c r="C152">
        <v>1.7240607864357864</v>
      </c>
      <c r="D152">
        <v>1.0900000000000001</v>
      </c>
      <c r="E152">
        <f>+'Chart NA - DSGE Raw Data'!D197</f>
        <v>0.79500000000000004</v>
      </c>
    </row>
    <row r="153" spans="1:5">
      <c r="A153" s="1">
        <v>39629</v>
      </c>
      <c r="B153">
        <v>0.24257409071171265</v>
      </c>
      <c r="C153">
        <v>1.5944631877784055</v>
      </c>
      <c r="D153">
        <v>1.04</v>
      </c>
      <c r="E153">
        <f>+'Chart NA - DSGE Raw Data'!D198</f>
        <v>0.52</v>
      </c>
    </row>
    <row r="154" spans="1:5">
      <c r="A154" s="1">
        <v>39721</v>
      </c>
      <c r="B154">
        <v>0.23643333333333261</v>
      </c>
      <c r="C154">
        <v>2.2197595520421607</v>
      </c>
      <c r="D154">
        <v>1.1299999999999999</v>
      </c>
      <c r="E154">
        <f>+'Chart NA - DSGE Raw Data'!D199</f>
        <v>0.48499999999999999</v>
      </c>
    </row>
    <row r="155" spans="1:5">
      <c r="A155" s="1">
        <v>39813</v>
      </c>
      <c r="B155">
        <v>0.450607520293</v>
      </c>
      <c r="C155">
        <v>5.0071652079804254</v>
      </c>
      <c r="D155">
        <v>1.1499999999999999</v>
      </c>
      <c r="E155">
        <f>+'Chart NA - DSGE Raw Data'!D200</f>
        <v>0.1275</v>
      </c>
    </row>
    <row r="156" spans="1:5">
      <c r="A156" s="1">
        <v>39903</v>
      </c>
      <c r="B156">
        <v>0.38839329121865496</v>
      </c>
      <c r="C156">
        <v>5.0305988455988455</v>
      </c>
      <c r="D156">
        <v>1.04</v>
      </c>
      <c r="E156">
        <f>+'Chart NA - DSGE Raw Data'!D201</f>
        <v>4.4999999999999998E-2</v>
      </c>
    </row>
    <row r="157" spans="1:5">
      <c r="A157" s="1">
        <v>39994</v>
      </c>
      <c r="B157">
        <v>0.31158672359517259</v>
      </c>
      <c r="C157">
        <v>4.2350468975468987</v>
      </c>
      <c r="D157">
        <v>1.04</v>
      </c>
      <c r="E157">
        <f>+'Chart NA - DSGE Raw Data'!D202</f>
        <v>4.4999999999999998E-2</v>
      </c>
    </row>
    <row r="158" spans="1:5">
      <c r="A158" s="1">
        <v>40086</v>
      </c>
      <c r="B158">
        <v>0.14438333333333242</v>
      </c>
      <c r="C158">
        <v>2.8542764602547206</v>
      </c>
      <c r="D158">
        <v>1.05</v>
      </c>
      <c r="E158">
        <f>+'Chart NA - DSGE Raw Data'!D203</f>
        <v>3.7499999999999999E-2</v>
      </c>
    </row>
    <row r="159" spans="1:5">
      <c r="A159" s="1">
        <v>40178</v>
      </c>
      <c r="B159">
        <v>0.10503286087569752</v>
      </c>
      <c r="C159">
        <v>2.0619991843904888</v>
      </c>
      <c r="D159">
        <v>0.99</v>
      </c>
      <c r="E159">
        <f>+'Chart NA - DSGE Raw Data'!D204</f>
        <v>0.03</v>
      </c>
    </row>
    <row r="160" spans="1:5">
      <c r="A160" s="1">
        <v>40268</v>
      </c>
      <c r="B160">
        <v>4.0506177079842498E-2</v>
      </c>
      <c r="C160">
        <v>1.7407798481711527</v>
      </c>
      <c r="D160">
        <v>0.96</v>
      </c>
      <c r="E160">
        <f>+'Chart NA - DSGE Raw Data'!D205</f>
        <v>3.2500000000000001E-2</v>
      </c>
    </row>
    <row r="161" spans="1:9">
      <c r="A161" s="1">
        <v>40359</v>
      </c>
      <c r="B161">
        <v>3.5290564770652511E-2</v>
      </c>
      <c r="C161">
        <v>1.7874747474747472</v>
      </c>
      <c r="D161">
        <v>1.02</v>
      </c>
      <c r="E161">
        <f>+'Chart NA - DSGE Raw Data'!D206</f>
        <v>4.7500000000000001E-2</v>
      </c>
    </row>
    <row r="162" spans="1:9">
      <c r="A162" s="1">
        <v>40451</v>
      </c>
      <c r="B162">
        <v>5.2549999999999986E-2</v>
      </c>
      <c r="C162">
        <v>1.674594861660079</v>
      </c>
      <c r="D162">
        <v>0.96</v>
      </c>
      <c r="E162">
        <f>+'Chart NA - DSGE Raw Data'!D207</f>
        <v>4.7500000000000001E-2</v>
      </c>
      <c r="G162">
        <f>AVERAGE(B116:B217)</f>
        <v>5.6230584678246258E-2</v>
      </c>
      <c r="H162">
        <f>AVERAGE(C116:C217)</f>
        <v>1.4607192575134289</v>
      </c>
      <c r="I162">
        <f>AVERAGE(D116:D217)</f>
        <v>0.76029411764705868</v>
      </c>
    </row>
    <row r="163" spans="1:9">
      <c r="A163" s="1">
        <v>40543</v>
      </c>
      <c r="B163">
        <v>6.2208677496972564E-2</v>
      </c>
      <c r="C163">
        <v>1.442058629776021</v>
      </c>
      <c r="D163">
        <v>0.88</v>
      </c>
      <c r="E163">
        <f>+'Chart NA - DSGE Raw Data'!D208</f>
        <v>4.7500000000000001E-2</v>
      </c>
    </row>
    <row r="164" spans="1:9">
      <c r="A164" s="1">
        <v>40633</v>
      </c>
      <c r="B164">
        <v>5.3158333333332308E-2</v>
      </c>
      <c r="C164">
        <v>1.2983500690131125</v>
      </c>
      <c r="D164">
        <v>0.93</v>
      </c>
      <c r="E164">
        <f>+'Chart NA - DSGE Raw Data'!D209</f>
        <v>3.7499999999999999E-2</v>
      </c>
    </row>
    <row r="165" spans="1:9">
      <c r="A165" s="1">
        <v>40724</v>
      </c>
      <c r="B165">
        <v>-1.2032704578385012E-2</v>
      </c>
      <c r="C165">
        <v>1.2782611832611832</v>
      </c>
      <c r="D165">
        <v>1.08</v>
      </c>
      <c r="E165">
        <f>+'Chart NA - DSGE Raw Data'!D210</f>
        <v>2.2499999999999999E-2</v>
      </c>
    </row>
    <row r="166" spans="1:9">
      <c r="A166" s="1">
        <v>40816</v>
      </c>
      <c r="B166">
        <v>-8.4324999999999983E-2</v>
      </c>
      <c r="C166">
        <v>1.9177223320158099</v>
      </c>
      <c r="D166">
        <v>1.1200000000000001</v>
      </c>
      <c r="E166">
        <f>+'Chart NA - DSGE Raw Data'!D211</f>
        <v>0.02</v>
      </c>
    </row>
    <row r="167" spans="1:9">
      <c r="A167" s="1">
        <v>40908</v>
      </c>
      <c r="B167">
        <v>-6.1050480537114926E-2</v>
      </c>
      <c r="C167">
        <v>2.3162373737373736</v>
      </c>
      <c r="D167">
        <v>1.07</v>
      </c>
      <c r="E167">
        <f>+'Chart NA - DSGE Raw Data'!D212</f>
        <v>1.7500000000000002E-2</v>
      </c>
    </row>
    <row r="168" spans="1:9">
      <c r="A168" s="1">
        <v>40999</v>
      </c>
      <c r="B168">
        <v>-4.243541531008499E-2</v>
      </c>
      <c r="C168">
        <v>2.0687042788129744</v>
      </c>
      <c r="D168">
        <v>1.05</v>
      </c>
      <c r="E168">
        <f>+'Chart NA - DSGE Raw Data'!D213</f>
        <v>2.5000000000000001E-2</v>
      </c>
    </row>
    <row r="169" spans="1:9">
      <c r="A169" s="1">
        <v>41090</v>
      </c>
      <c r="B169">
        <v>-0.1372127679201175</v>
      </c>
      <c r="C169">
        <v>2.0297641633728589</v>
      </c>
      <c r="D169">
        <v>0.91</v>
      </c>
      <c r="E169">
        <f>+'Chart NA - DSGE Raw Data'!D214</f>
        <v>3.7499999999999999E-2</v>
      </c>
    </row>
    <row r="170" spans="1:9">
      <c r="A170" s="1">
        <v>41182</v>
      </c>
      <c r="B170">
        <v>-0.11017806190002244</v>
      </c>
      <c r="C170">
        <v>1.8894177802873451</v>
      </c>
      <c r="D170">
        <v>0.86</v>
      </c>
      <c r="E170">
        <f>+'Chart NA - DSGE Raw Data'!D215</f>
        <v>3.5000000000000003E-2</v>
      </c>
    </row>
    <row r="171" spans="1:9">
      <c r="A171" s="1">
        <v>41274</v>
      </c>
      <c r="B171">
        <v>-1.7212212691899431E-3</v>
      </c>
      <c r="C171">
        <v>1.5438333333333334</v>
      </c>
      <c r="D171">
        <v>0.72</v>
      </c>
      <c r="E171">
        <f>+'Chart NA - DSGE Raw Data'!D216</f>
        <v>0.04</v>
      </c>
    </row>
    <row r="172" spans="1:9">
      <c r="A172" s="1">
        <v>41364</v>
      </c>
      <c r="B172">
        <v>-0.13610717004701001</v>
      </c>
      <c r="C172">
        <v>1.3000629509379511</v>
      </c>
      <c r="D172">
        <v>0.55000000000000004</v>
      </c>
      <c r="E172">
        <f>+'Chart NA - DSGE Raw Data'!D217</f>
        <v>3.5000000000000003E-2</v>
      </c>
    </row>
    <row r="173" spans="1:9">
      <c r="A173" s="1">
        <v>41455</v>
      </c>
      <c r="B173">
        <v>-8.8950832252877476E-2</v>
      </c>
      <c r="C173">
        <v>1.2442737938390114</v>
      </c>
      <c r="D173">
        <v>0.69</v>
      </c>
      <c r="E173">
        <f>+'Chart NA - DSGE Raw Data'!D218</f>
        <v>0.03</v>
      </c>
    </row>
    <row r="174" spans="1:9">
      <c r="A174" s="1">
        <v>41547</v>
      </c>
      <c r="B174">
        <v>-1.8563154223277478E-2</v>
      </c>
      <c r="C174">
        <v>1.2505106970324362</v>
      </c>
      <c r="D174">
        <v>0.72</v>
      </c>
      <c r="E174">
        <f>+'Chart NA - DSGE Raw Data'!D219</f>
        <v>2.2499999999999999E-2</v>
      </c>
    </row>
    <row r="175" spans="1:9">
      <c r="A175" s="1">
        <v>41639</v>
      </c>
      <c r="B175">
        <v>-1.9591408977697511E-2</v>
      </c>
      <c r="C175">
        <v>1.0460410000627391</v>
      </c>
      <c r="D175">
        <v>0.8</v>
      </c>
      <c r="E175">
        <f>+'Chart NA - DSGE Raw Data'!D220</f>
        <v>2.2499999999999999E-2</v>
      </c>
    </row>
    <row r="176" spans="1:9">
      <c r="A176" s="1">
        <v>41729</v>
      </c>
      <c r="B176">
        <v>-3.9684608615785044E-2</v>
      </c>
      <c r="C176">
        <v>0.8500919913419912</v>
      </c>
      <c r="D176">
        <v>0.8</v>
      </c>
      <c r="E176">
        <f>+'Chart NA - DSGE Raw Data'!D221</f>
        <v>1.7500000000000002E-2</v>
      </c>
    </row>
    <row r="177" spans="1:5">
      <c r="A177" s="1">
        <v>41820</v>
      </c>
      <c r="B177">
        <v>3.1453798252127463E-2</v>
      </c>
      <c r="C177">
        <v>0.76591269841269849</v>
      </c>
      <c r="D177">
        <v>0.77</v>
      </c>
      <c r="E177">
        <f>+'Chart NA - DSGE Raw Data'!D222</f>
        <v>2.2499999999999999E-2</v>
      </c>
    </row>
    <row r="178" spans="1:5">
      <c r="A178" s="1">
        <v>41912</v>
      </c>
      <c r="B178">
        <v>5.128333333333257E-2</v>
      </c>
      <c r="C178">
        <v>0.89054841897233195</v>
      </c>
      <c r="D178">
        <v>0.62</v>
      </c>
      <c r="E178">
        <f>+'Chart NA - DSGE Raw Data'!D223</f>
        <v>2.2499999999999999E-2</v>
      </c>
    </row>
    <row r="179" spans="1:5">
      <c r="A179" s="1">
        <v>42004</v>
      </c>
      <c r="B179">
        <v>5.8386505930912491E-2</v>
      </c>
      <c r="C179">
        <v>0.99137390990651852</v>
      </c>
      <c r="D179">
        <v>0.5</v>
      </c>
      <c r="E179">
        <f>+'Chart NA - DSGE Raw Data'!D224</f>
        <v>2.5000000000000001E-2</v>
      </c>
    </row>
    <row r="180" spans="1:5">
      <c r="A180" s="1">
        <v>42094</v>
      </c>
      <c r="B180">
        <v>2.6346474489880034E-2</v>
      </c>
      <c r="C180">
        <v>0.97641233766233759</v>
      </c>
      <c r="D180">
        <v>0.4</v>
      </c>
      <c r="E180">
        <f>+'Chart NA - DSGE Raw Data'!D225</f>
        <v>2.75E-2</v>
      </c>
    </row>
    <row r="181" spans="1:5">
      <c r="A181" s="1">
        <v>42185</v>
      </c>
      <c r="B181">
        <v>0.11228902524336004</v>
      </c>
      <c r="C181">
        <v>0.97906204906204908</v>
      </c>
      <c r="D181">
        <v>0.28999999999999998</v>
      </c>
      <c r="E181">
        <f>+'Chart NA - DSGE Raw Data'!D226</f>
        <v>3.2500000000000001E-2</v>
      </c>
    </row>
    <row r="182" spans="1:5">
      <c r="A182" s="1">
        <v>42277</v>
      </c>
      <c r="B182">
        <v>0.12429999999999997</v>
      </c>
      <c r="C182">
        <v>1.1378718081435473</v>
      </c>
      <c r="D182">
        <v>0.32</v>
      </c>
      <c r="E182">
        <f>+'Chart NA - DSGE Raw Data'!D227</f>
        <v>3.2500000000000001E-2</v>
      </c>
    </row>
    <row r="183" spans="1:5">
      <c r="A183" s="1">
        <v>42369</v>
      </c>
      <c r="B183">
        <v>0.15936748844524751</v>
      </c>
      <c r="C183">
        <v>1.2481099818056338</v>
      </c>
      <c r="D183">
        <v>0.37</v>
      </c>
      <c r="E183">
        <f>+'Chart NA - DSGE Raw Data'!D228</f>
        <v>0.04</v>
      </c>
    </row>
    <row r="184" spans="1:5">
      <c r="A184" s="1">
        <v>42460</v>
      </c>
      <c r="B184">
        <v>0.11393637573998999</v>
      </c>
      <c r="C184">
        <v>1.4422150072150073</v>
      </c>
      <c r="D184">
        <v>0.3</v>
      </c>
      <c r="E184">
        <f>+'Chart NA - DSGE Raw Data'!D229</f>
        <v>0.09</v>
      </c>
    </row>
    <row r="185" spans="1:5">
      <c r="A185" s="1">
        <v>42551</v>
      </c>
      <c r="B185">
        <v>6.9583333333332525E-2</v>
      </c>
      <c r="C185">
        <v>1.1853787878787874</v>
      </c>
      <c r="D185">
        <v>0.26</v>
      </c>
      <c r="E185">
        <f>+'Chart NA - DSGE Raw Data'!D230</f>
        <v>9.2499999999999999E-2</v>
      </c>
    </row>
    <row r="186" spans="1:5">
      <c r="A186" s="1">
        <v>42643</v>
      </c>
      <c r="B186">
        <v>3.9333333333333248E-2</v>
      </c>
      <c r="C186">
        <v>1.043832345191041</v>
      </c>
      <c r="D186">
        <v>0.23</v>
      </c>
      <c r="E186">
        <f>+'Chart NA - DSGE Raw Data'!D231</f>
        <v>9.7500000000000003E-2</v>
      </c>
    </row>
    <row r="187" spans="1:5">
      <c r="A187" s="1">
        <v>42735</v>
      </c>
      <c r="B187">
        <v>1.5813401179722519E-2</v>
      </c>
      <c r="C187">
        <v>0.98137445887445907</v>
      </c>
      <c r="D187">
        <v>0.16</v>
      </c>
      <c r="E187">
        <f>+'Chart NA - DSGE Raw Data'!D232</f>
        <v>0.1125</v>
      </c>
    </row>
    <row r="188" spans="1:5">
      <c r="A188" s="1">
        <v>42825</v>
      </c>
      <c r="B188">
        <v>-8.8250000000000273E-3</v>
      </c>
      <c r="C188">
        <v>0.87811809868875079</v>
      </c>
      <c r="D188">
        <v>0.27</v>
      </c>
      <c r="E188">
        <f>+'Chart NA - DSGE Raw Data'!D233</f>
        <v>0.17499999999999999</v>
      </c>
    </row>
    <row r="189" spans="1:5">
      <c r="A189" s="1">
        <v>42916</v>
      </c>
      <c r="B189">
        <v>2.8310852344617499E-2</v>
      </c>
      <c r="C189">
        <v>0.78991732542819504</v>
      </c>
      <c r="D189">
        <v>0.35</v>
      </c>
      <c r="E189">
        <f>+'Chart NA - DSGE Raw Data'!D234</f>
        <v>0.23749999999999999</v>
      </c>
    </row>
    <row r="190" spans="1:5">
      <c r="A190" s="1">
        <v>43008</v>
      </c>
      <c r="B190">
        <v>4.3891666666665052E-2</v>
      </c>
      <c r="C190">
        <v>0.68425920697659837</v>
      </c>
      <c r="D190">
        <v>0.28999999999999998</v>
      </c>
      <c r="E190">
        <f>+'Chart NA - DSGE Raw Data'!D235</f>
        <v>0.28749999999999998</v>
      </c>
    </row>
    <row r="191" spans="1:5">
      <c r="A191" s="1">
        <v>43100</v>
      </c>
      <c r="B191">
        <v>4.5022949994602518E-2</v>
      </c>
      <c r="C191">
        <v>0.65688311688311674</v>
      </c>
      <c r="D191">
        <v>0.28000000000000003</v>
      </c>
      <c r="E191">
        <f>+'Chart NA - DSGE Raw Data'!D236</f>
        <v>0.3</v>
      </c>
    </row>
    <row r="192" spans="1:5">
      <c r="A192" s="1">
        <v>43190</v>
      </c>
      <c r="B192">
        <v>3.8766963629207507E-2</v>
      </c>
      <c r="C192">
        <v>0.69259469696969711</v>
      </c>
      <c r="D192">
        <v>0.25</v>
      </c>
      <c r="E192">
        <f>+'Chart NA - DSGE Raw Data'!D237</f>
        <v>0.36249999999999999</v>
      </c>
    </row>
    <row r="193" spans="1:5">
      <c r="A193" s="1">
        <v>43281</v>
      </c>
      <c r="B193">
        <v>3.060393007304002E-2</v>
      </c>
      <c r="C193">
        <v>0.81782404793274377</v>
      </c>
      <c r="D193">
        <v>0.28999999999999998</v>
      </c>
      <c r="E193">
        <f>+'Chart NA - DSGE Raw Data'!D238</f>
        <v>0.435</v>
      </c>
    </row>
    <row r="194" spans="1:5">
      <c r="A194" s="1">
        <v>43373</v>
      </c>
      <c r="B194">
        <v>-1.4691666666667491E-2</v>
      </c>
      <c r="C194">
        <v>0.89335027291549041</v>
      </c>
      <c r="D194">
        <v>0.3</v>
      </c>
      <c r="E194">
        <f>+'Chart NA - DSGE Raw Data'!D239</f>
        <v>0.48249999999999998</v>
      </c>
    </row>
    <row r="195" spans="1:5">
      <c r="A195" s="1">
        <v>43465</v>
      </c>
      <c r="B195">
        <v>-1.6100393338747521E-2</v>
      </c>
      <c r="C195">
        <v>1.0887798089591567</v>
      </c>
      <c r="D195">
        <v>0.32</v>
      </c>
      <c r="E195">
        <f>+'Chart NA - DSGE Raw Data'!D240</f>
        <v>0.55500000000000005</v>
      </c>
    </row>
    <row r="196" spans="1:5">
      <c r="A196" s="1">
        <v>43555</v>
      </c>
      <c r="B196">
        <v>4.2046466380674996E-2</v>
      </c>
      <c r="C196">
        <v>1.0854659090909091</v>
      </c>
      <c r="D196">
        <v>0.35</v>
      </c>
      <c r="E196">
        <f>+'Chart NA - DSGE Raw Data'!D241</f>
        <v>0.6</v>
      </c>
    </row>
    <row r="197" spans="1:5">
      <c r="A197" s="1">
        <v>43646</v>
      </c>
      <c r="B197">
        <v>3.9084940609840746E-2</v>
      </c>
      <c r="C197">
        <v>0.9640424430641823</v>
      </c>
      <c r="D197">
        <v>0.28000000000000003</v>
      </c>
      <c r="E197">
        <f>+'Chart NA - DSGE Raw Data'!D242</f>
        <v>0.6</v>
      </c>
    </row>
    <row r="198" spans="1:5">
      <c r="A198" s="1">
        <v>43738</v>
      </c>
      <c r="B198">
        <v>7.1241666666666509E-2</v>
      </c>
      <c r="C198">
        <v>0.90900448585231197</v>
      </c>
      <c r="D198">
        <v>0.2</v>
      </c>
      <c r="E198">
        <f>+'Chart NA - DSGE Raw Data'!D243</f>
        <v>0.54749999999999999</v>
      </c>
    </row>
    <row r="199" spans="1:5">
      <c r="A199" s="1">
        <v>43830</v>
      </c>
      <c r="B199">
        <v>7.5506846680751763E-2</v>
      </c>
      <c r="C199">
        <v>0.87859385783298816</v>
      </c>
      <c r="D199">
        <v>0.04</v>
      </c>
      <c r="E199">
        <f>+'Chart NA - DSGE Raw Data'!D244</f>
        <v>0.41249999999999998</v>
      </c>
    </row>
    <row r="200" spans="1:5">
      <c r="A200" s="1">
        <v>43921</v>
      </c>
      <c r="B200">
        <v>7.5314619222341991E-2</v>
      </c>
      <c r="C200">
        <v>1.0827362914862915</v>
      </c>
      <c r="D200">
        <v>7.0000000000000007E-2</v>
      </c>
      <c r="E200">
        <f>+'Chart NA - DSGE Raw Data'!D245</f>
        <v>0.3125</v>
      </c>
    </row>
    <row r="201" spans="1:5">
      <c r="A201" s="1">
        <v>44012</v>
      </c>
      <c r="B201">
        <v>7.6545226847314018E-2</v>
      </c>
      <c r="C201">
        <v>1.4995256132756134</v>
      </c>
      <c r="D201">
        <v>7.0000000000000007E-2</v>
      </c>
      <c r="E201">
        <f>+'Chart NA - DSGE Raw Data'!D246</f>
        <v>1.4999999999999999E-2</v>
      </c>
    </row>
    <row r="202" spans="1:5">
      <c r="A202" s="1">
        <v>44104</v>
      </c>
      <c r="B202">
        <v>1.7158333333333248E-2</v>
      </c>
      <c r="C202">
        <v>1.1717639908400781</v>
      </c>
      <c r="D202">
        <v>0.12</v>
      </c>
      <c r="E202">
        <f>+'Chart NA - DSGE Raw Data'!D247</f>
        <v>2.2499999999999999E-2</v>
      </c>
    </row>
    <row r="203" spans="1:5">
      <c r="A203" s="1">
        <v>44196</v>
      </c>
      <c r="B203">
        <v>3.0925166617955101E-2</v>
      </c>
      <c r="C203">
        <v>1.0135958968567664</v>
      </c>
      <c r="D203">
        <v>0.04</v>
      </c>
      <c r="E203">
        <f>+'Chart NA - DSGE Raw Data'!D248</f>
        <v>2.2499999999999999E-2</v>
      </c>
    </row>
    <row r="204" spans="1:5">
      <c r="A204" s="1">
        <v>44286</v>
      </c>
      <c r="B204">
        <v>5.6129503324345256E-2</v>
      </c>
      <c r="C204">
        <v>0.81659075224292632</v>
      </c>
      <c r="D204">
        <v>-0.01</v>
      </c>
      <c r="E204">
        <f>+'Chart NA - DSGE Raw Data'!D249</f>
        <v>0.02</v>
      </c>
    </row>
    <row r="205" spans="1:5">
      <c r="A205" s="1">
        <v>44377</v>
      </c>
      <c r="B205">
        <v>6.039166666666651E-2</v>
      </c>
      <c r="C205">
        <v>0.74675324675324672</v>
      </c>
      <c r="D205">
        <v>0.01</v>
      </c>
      <c r="E205">
        <f>+'Chart NA - DSGE Raw Data'!D250</f>
        <v>1.7500000000000002E-2</v>
      </c>
    </row>
    <row r="206" spans="1:5">
      <c r="A206" s="1">
        <v>44469</v>
      </c>
      <c r="B206">
        <v>5.4666666666666502E-2</v>
      </c>
      <c r="C206">
        <v>0.75400197628458498</v>
      </c>
      <c r="D206">
        <v>7.0000000000000007E-2</v>
      </c>
      <c r="E206">
        <f>+'Chart NA - DSGE Raw Data'!D251</f>
        <v>2.2499999999999999E-2</v>
      </c>
    </row>
    <row r="207" spans="1:5">
      <c r="A207" s="1">
        <v>44561</v>
      </c>
      <c r="B207">
        <v>6.6683333333333261E-2</v>
      </c>
      <c r="C207">
        <v>0.83215909090909079</v>
      </c>
      <c r="D207">
        <v>0.04</v>
      </c>
      <c r="E207">
        <f>+'Chart NA - DSGE Raw Data'!D252</f>
        <v>0.02</v>
      </c>
    </row>
    <row r="208" spans="1:5">
      <c r="A208" s="1">
        <v>44651</v>
      </c>
      <c r="B208">
        <v>8.251666666666499E-2</v>
      </c>
      <c r="C208">
        <v>0.98129192546583843</v>
      </c>
      <c r="D208">
        <v>0.08</v>
      </c>
      <c r="E208">
        <f>+'Chart NA - DSGE Raw Data'!D253</f>
        <v>0.03</v>
      </c>
    </row>
    <row r="209" spans="1:5">
      <c r="A209" s="1">
        <v>44742</v>
      </c>
      <c r="B209">
        <v>6.1175000000000035E-2</v>
      </c>
      <c r="C209">
        <v>1.1945364357864356</v>
      </c>
      <c r="D209">
        <v>0.21</v>
      </c>
      <c r="E209">
        <f>+'Chart NA - DSGE Raw Data'!D254</f>
        <v>0.1925</v>
      </c>
    </row>
    <row r="210" spans="1:5">
      <c r="A210" s="1">
        <v>44834</v>
      </c>
      <c r="B210">
        <v>5.4150000000000031E-2</v>
      </c>
      <c r="C210">
        <v>1.4378705533596836</v>
      </c>
      <c r="D210">
        <v>0.49</v>
      </c>
      <c r="E210">
        <f>+'Chart NA - DSGE Raw Data'!D255</f>
        <v>0.54500000000000004</v>
      </c>
    </row>
    <row r="211" spans="1:5">
      <c r="A211" s="1">
        <v>44926</v>
      </c>
      <c r="B211">
        <v>3.8274999999999948E-2</v>
      </c>
      <c r="C211">
        <v>1.3668795093795094</v>
      </c>
      <c r="D211">
        <v>0.57999999999999996</v>
      </c>
      <c r="E211">
        <f>+'Chart NA - DSGE Raw Data'!D256</f>
        <v>0.91249999999999998</v>
      </c>
    </row>
    <row r="212" spans="1:5">
      <c r="A212" s="1">
        <v>45016</v>
      </c>
      <c r="B212">
        <v>2.1083333333324905E-3</v>
      </c>
      <c r="C212">
        <v>1.1198787094547962</v>
      </c>
      <c r="D212">
        <v>0.76</v>
      </c>
      <c r="E212">
        <f>+'Chart NA - DSGE Raw Data'!D257</f>
        <v>1.1274999999999999</v>
      </c>
    </row>
    <row r="213" spans="1:5">
      <c r="A213" s="1">
        <v>45107</v>
      </c>
      <c r="B213">
        <v>1.7899999999999916E-2</v>
      </c>
      <c r="C213">
        <v>1.1567048748353095</v>
      </c>
      <c r="D213">
        <v>0.79</v>
      </c>
      <c r="E213">
        <f>+'Chart NA - DSGE Raw Data'!D258</f>
        <v>1.2475000000000001</v>
      </c>
    </row>
    <row r="214" spans="1:5">
      <c r="A214" s="1">
        <v>45199</v>
      </c>
      <c r="B214">
        <v>-1.4225000000000043E-2</v>
      </c>
      <c r="C214">
        <v>1.0938758705063052</v>
      </c>
      <c r="D214">
        <v>0.8</v>
      </c>
      <c r="E214">
        <f>+'Chart NA - DSGE Raw Data'!D259</f>
        <v>1.3149999999999999</v>
      </c>
    </row>
    <row r="215" spans="1:5">
      <c r="A215" s="1">
        <v>45291</v>
      </c>
      <c r="B215">
        <v>-1.0333333333334971E-2</v>
      </c>
      <c r="C215">
        <v>1.1086922799422796</v>
      </c>
      <c r="D215">
        <v>0.84</v>
      </c>
      <c r="E215">
        <f>+'Chart NA - DSGE Raw Data'!D260</f>
        <v>1.3325</v>
      </c>
    </row>
    <row r="216" spans="1:5">
      <c r="A216" s="1">
        <v>45382</v>
      </c>
      <c r="B216">
        <v>7.4999999999975087E-3</v>
      </c>
      <c r="C216">
        <v>0.90685786435786431</v>
      </c>
      <c r="D216">
        <v>0.83</v>
      </c>
      <c r="E216">
        <f>+'Chart NA - DSGE Raw Data'!D261</f>
        <v>1.3325</v>
      </c>
    </row>
    <row r="217" spans="1:5">
      <c r="A217" s="1">
        <v>45473</v>
      </c>
      <c r="B217">
        <v>3.7566666666665083E-2</v>
      </c>
      <c r="C217">
        <v>0.86191307484785751</v>
      </c>
      <c r="D217">
        <v>0.74</v>
      </c>
      <c r="E217">
        <f>+'Chart NA - DSGE Raw Data'!D262</f>
        <v>1.3325</v>
      </c>
    </row>
    <row r="218" spans="1:5">
      <c r="A218" s="1"/>
      <c r="B218">
        <v>6.8766666666664977E-2</v>
      </c>
      <c r="C218">
        <v>0.881528640441684</v>
      </c>
      <c r="D218">
        <v>0.78</v>
      </c>
      <c r="E218">
        <f>+'Chart NA - DSGE Raw Data'!D263</f>
        <v>1.3149999999999999</v>
      </c>
    </row>
    <row r="219" spans="1:5">
      <c r="A219" s="1"/>
      <c r="D219">
        <v>0.74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dimension ref="A1:CN132"/>
  <sheetViews>
    <sheetView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332</v>
      </c>
      <c r="BA1" t="s">
        <v>154</v>
      </c>
      <c r="BE1" t="s">
        <v>331</v>
      </c>
      <c r="BF1" t="s">
        <v>330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28" t="s">
        <v>11</v>
      </c>
      <c r="O1" s="28"/>
      <c r="P1" s="28" t="s">
        <v>12</v>
      </c>
      <c r="Q1" s="28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-1.1783629916254998</v>
      </c>
      <c r="P11" s="2">
        <f>+hist_ExAnteRealRate_woFG!D2-hist_RealNaturalRate_woFG!D2</f>
        <v>-0.26629988853160014</v>
      </c>
      <c r="Q11">
        <f>+hist_Forward5YearRealR_woFG!D2-hist_Forward5YearRNatR_woFG!D2</f>
        <v>-0.13635791384202012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-1.0741011587124398</v>
      </c>
      <c r="P12" s="2">
        <f>+hist_ExAnteRealRate_woFG!D3-hist_RealNaturalRate_woFG!D3</f>
        <v>-1.1240980400846499</v>
      </c>
      <c r="Q12">
        <f>+hist_Forward5YearRealR_woFG!D3-hist_Forward5YearRNatR_woFG!D3</f>
        <v>-5.3438119200990286E-2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-0.77545489905103038</v>
      </c>
      <c r="P13" s="2">
        <f>+hist_ExAnteRealRate_woFG!D4-hist_RealNaturalRate_woFG!D4</f>
        <v>-1.2880104474184502</v>
      </c>
      <c r="Q13">
        <f>+hist_Forward5YearRealR_woFG!D4-hist_Forward5YearRNatR_woFG!D4</f>
        <v>0.31605833483342005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-0.83616079304134949</v>
      </c>
      <c r="P14" s="2">
        <f>+hist_ExAnteRealRate_woFG!D5-hist_RealNaturalRate_woFG!D5</f>
        <v>-1.1371290303493002</v>
      </c>
      <c r="Q14">
        <f>+hist_Forward5YearRealR_woFG!D5-hist_Forward5YearRNatR_woFG!D5</f>
        <v>0.25239082589131989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-0.21740619775293979</v>
      </c>
      <c r="P15" s="2">
        <f>+hist_ExAnteRealRate_woFG!D6-hist_RealNaturalRate_woFG!D6</f>
        <v>-1.7480061967513905</v>
      </c>
      <c r="Q15">
        <f>+hist_Forward5YearRealR_woFG!D6-hist_Forward5YearRNatR_woFG!D6</f>
        <v>0.9087501630035697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0.22146159411535038</v>
      </c>
      <c r="P16" s="2">
        <f>+hist_ExAnteRealRate_woFG!D7-hist_RealNaturalRate_woFG!D7</f>
        <v>-1.8894244938559606</v>
      </c>
      <c r="Q16">
        <f>+hist_Forward5YearRealR_woFG!D7-hist_Forward5YearRNatR_woFG!D7</f>
        <v>1.3897117733259003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0.52846742961200999</v>
      </c>
      <c r="P17" s="2">
        <f>+hist_ExAnteRealRate_woFG!D8-hist_RealNaturalRate_woFG!D8</f>
        <v>-2.5242975127398699</v>
      </c>
      <c r="Q17">
        <f>+hist_Forward5YearRealR_woFG!D8-hist_Forward5YearRNatR_woFG!D8</f>
        <v>1.6871737313628694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0.34288048624359035</v>
      </c>
      <c r="P18" s="2">
        <f>+hist_ExAnteRealRate_woFG!D9-hist_RealNaturalRate_woFG!D9</f>
        <v>-1.9325858754364491</v>
      </c>
      <c r="Q18">
        <f>+hist_Forward5YearRealR_woFG!D9-hist_Forward5YearRNatR_woFG!D9</f>
        <v>1.5250578553477903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0.53435413646053043</v>
      </c>
      <c r="P19" s="2">
        <f>+hist_ExAnteRealRate_woFG!D10-hist_RealNaturalRate_woFG!D10</f>
        <v>-2.2257399894668701</v>
      </c>
      <c r="Q19">
        <f>+hist_Forward5YearRealR_woFG!D10-hist_Forward5YearRNatR_woFG!D10</f>
        <v>1.7280719902595605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0.26614855173381002</v>
      </c>
      <c r="P20" s="2">
        <f>+hist_ExAnteRealRate_woFG!D11-hist_RealNaturalRate_woFG!D11</f>
        <v>-1.6515422507221089</v>
      </c>
      <c r="Q20">
        <f>+hist_Forward5YearRealR_woFG!D11-hist_Forward5YearRNatR_woFG!D11</f>
        <v>1.4952490111474903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0.11597293231817929</v>
      </c>
      <c r="P21" s="2">
        <f>+hist_ExAnteRealRate_woFG!D12-hist_RealNaturalRate_woFG!D12</f>
        <v>-0.63729213633867943</v>
      </c>
      <c r="Q21">
        <f>+hist_Forward5YearRealR_woFG!D12-hist_Forward5YearRNatR_woFG!D12</f>
        <v>1.3983597366256193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-0.48524344131785035</v>
      </c>
      <c r="P22" s="2">
        <f>+hist_ExAnteRealRate_woFG!D13-hist_RealNaturalRate_woFG!D13</f>
        <v>-0.5029019192540396</v>
      </c>
      <c r="Q22">
        <f>+hist_Forward5YearRealR_woFG!D13-hist_Forward5YearRNatR_woFG!D13</f>
        <v>0.76251979899084965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-1.0013536743075502</v>
      </c>
      <c r="P23" s="2">
        <f>+hist_ExAnteRealRate_woFG!D14-hist_RealNaturalRate_woFG!D14</f>
        <v>-0.75676005849400996</v>
      </c>
      <c r="Q23">
        <f>+hist_Forward5YearRealR_woFG!D14-hist_Forward5YearRNatR_woFG!D14</f>
        <v>0.18973600892166997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-1.3353359157620299</v>
      </c>
      <c r="P24" s="2">
        <f>+hist_ExAnteRealRate_woFG!D15-hist_RealNaturalRate_woFG!D15</f>
        <v>-0.87117193334715992</v>
      </c>
      <c r="Q24">
        <f>+hist_Forward5YearRealR_woFG!D15-hist_Forward5YearRNatR_woFG!D15</f>
        <v>-0.14181229641251969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-1.3415956535912397</v>
      </c>
      <c r="P25" s="2">
        <f>+hist_ExAnteRealRate_woFG!D16-hist_RealNaturalRate_woFG!D16</f>
        <v>-1.3691465397754699</v>
      </c>
      <c r="Q25">
        <f>+hist_Forward5YearRealR_woFG!D16-hist_Forward5YearRNatR_woFG!D16</f>
        <v>-0.12601792920938992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-1.1860310429907104</v>
      </c>
      <c r="P26" s="2">
        <f>+hist_ExAnteRealRate_woFG!D17-hist_RealNaturalRate_woFG!D17</f>
        <v>-1.6859344859340197</v>
      </c>
      <c r="Q26">
        <f>+hist_Forward5YearRealR_woFG!D17-hist_Forward5YearRNatR_woFG!D17</f>
        <v>4.2319033030589814E-2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-0.91654792221861037</v>
      </c>
      <c r="P27" s="2">
        <f>+hist_ExAnteRealRate_woFG!D18-hist_RealNaturalRate_woFG!D18</f>
        <v>-1.5547896290357102</v>
      </c>
      <c r="Q27">
        <f>+hist_Forward5YearRealR_woFG!D18-hist_Forward5YearRNatR_woFG!D18</f>
        <v>0.40732077213907036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-0.56675232274159004</v>
      </c>
      <c r="P28" s="2">
        <f>+hist_ExAnteRealRate_woFG!D19-hist_RealNaturalRate_woFG!D19</f>
        <v>-1.5416792701808602</v>
      </c>
      <c r="Q28">
        <f>+hist_Forward5YearRealR_woFG!D19-hist_Forward5YearRNatR_woFG!D19</f>
        <v>0.78292479510110002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-0.6977509178889898</v>
      </c>
      <c r="P29" s="2">
        <f>+hist_ExAnteRealRate_woFG!D20-hist_RealNaturalRate_woFG!D20</f>
        <v>-1.8126207408802397</v>
      </c>
      <c r="Q29">
        <f>+hist_Forward5YearRealR_woFG!D20-hist_Forward5YearRNatR_woFG!D20</f>
        <v>0.6268281239354101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-0.33793636073928024</v>
      </c>
      <c r="P30" s="2">
        <f>+hist_ExAnteRealRate_woFG!D21-hist_RealNaturalRate_woFG!D21</f>
        <v>-1.8151306244086296</v>
      </c>
      <c r="Q30">
        <f>+hist_Forward5YearRealR_woFG!D21-hist_Forward5YearRNatR_woFG!D21</f>
        <v>1.0518205925101505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-0.44569088746949959</v>
      </c>
      <c r="P31" s="2">
        <f>+hist_ExAnteRealRate_woFG!D22-hist_RealNaturalRate_woFG!D22</f>
        <v>-1.4913927215347194</v>
      </c>
      <c r="Q31">
        <f>+hist_Forward5YearRealR_woFG!D22-hist_Forward5YearRNatR_woFG!D22</f>
        <v>0.92715389184989938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-0.65638836229801978</v>
      </c>
      <c r="P32" s="2">
        <f>+hist_ExAnteRealRate_woFG!D23-hist_RealNaturalRate_woFG!D23</f>
        <v>-1.7757487719641496</v>
      </c>
      <c r="Q32">
        <f>+hist_Forward5YearRealR_woFG!D23-hist_Forward5YearRNatR_woFG!D23</f>
        <v>0.71792538957672036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-0.69559211055035952</v>
      </c>
      <c r="P33" s="2">
        <f>+hist_ExAnteRealRate_woFG!D24-hist_RealNaturalRate_woFG!D24</f>
        <v>-1.7977172865522002</v>
      </c>
      <c r="Q33">
        <f>+hist_Forward5YearRealR_woFG!D24-hist_Forward5YearRNatR_woFG!D24</f>
        <v>0.6852689815587798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-1.0192798123190903</v>
      </c>
      <c r="P34" s="2">
        <f>+hist_ExAnteRealRate_woFG!D25-hist_RealNaturalRate_woFG!D25</f>
        <v>-0.80397033590835054</v>
      </c>
      <c r="Q34">
        <f>+hist_Forward5YearRealR_woFG!D25-hist_Forward5YearRNatR_woFG!D25</f>
        <v>0.34147711305730954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-1.0349062155376698</v>
      </c>
      <c r="P35" s="2">
        <f>+hist_ExAnteRealRate_woFG!D26-hist_RealNaturalRate_woFG!D26</f>
        <v>-1.31143940425852</v>
      </c>
      <c r="Q35">
        <f>+hist_Forward5YearRealR_woFG!D26-hist_Forward5YearRNatR_woFG!D26</f>
        <v>0.28511205939188944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-0.59641014749526011</v>
      </c>
      <c r="P36" s="2">
        <f>+hist_ExAnteRealRate_woFG!D27-hist_RealNaturalRate_woFG!D27</f>
        <v>-1.8169633701806704</v>
      </c>
      <c r="Q36">
        <f>+hist_Forward5YearRealR_woFG!D27-hist_Forward5YearRNatR_woFG!D27</f>
        <v>0.74548932817206026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-0.67486776920751002</v>
      </c>
      <c r="P37" s="2">
        <f>+hist_ExAnteRealRate_woFG!D28-hist_RealNaturalRate_woFG!D28</f>
        <v>-1.7096182755041607</v>
      </c>
      <c r="Q37">
        <f>+hist_Forward5YearRealR_woFG!D28-hist_Forward5YearRNatR_woFG!D28</f>
        <v>0.62194925204545015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-1.0367743797530098</v>
      </c>
      <c r="P38" s="2">
        <f>+hist_ExAnteRealRate_woFG!D29-hist_RealNaturalRate_woFG!D29</f>
        <v>-0.9935912149927395</v>
      </c>
      <c r="Q38">
        <f>+hist_Forward5YearRealR_woFG!D29-hist_Forward5YearRNatR_woFG!D29</f>
        <v>0.19975593636233935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-0.77173642260333963</v>
      </c>
      <c r="P39" s="2">
        <f>+hist_ExAnteRealRate_woFG!D30-hist_RealNaturalRate_woFG!D30</f>
        <v>-2.3836596007747701</v>
      </c>
      <c r="Q39">
        <f>+hist_Forward5YearRealR_woFG!D30-hist_Forward5YearRNatR_woFG!D30</f>
        <v>0.47923620042351978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-0.22625377736766961</v>
      </c>
      <c r="P40" s="2">
        <f>+hist_ExAnteRealRate_woFG!D31-hist_RealNaturalRate_woFG!D31</f>
        <v>-1.6461505620599901</v>
      </c>
      <c r="Q40">
        <f>+hist_Forward5YearRealR_woFG!D31-hist_Forward5YearRNatR_woFG!D31</f>
        <v>1.0972541309250401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0.37826868184226026</v>
      </c>
      <c r="P41" s="2">
        <f>+hist_ExAnteRealRate_woFG!D32-hist_RealNaturalRate_woFG!D32</f>
        <v>-2.7576778478075195</v>
      </c>
      <c r="Q41">
        <f>+hist_Forward5YearRealR_woFG!D32-hist_Forward5YearRNatR_woFG!D32</f>
        <v>1.6873585085210507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0.29736409895594029</v>
      </c>
      <c r="P42" s="2">
        <f>+hist_ExAnteRealRate_woFG!D33-hist_RealNaturalRate_woFG!D33</f>
        <v>-2.2566488807522198</v>
      </c>
      <c r="Q42">
        <f>+hist_Forward5YearRealR_woFG!D33-hist_Forward5YearRNatR_woFG!D33</f>
        <v>1.5914561562288201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0.55428008386113081</v>
      </c>
      <c r="P43" s="2">
        <f>+hist_ExAnteRealRate_woFG!D34-hist_RealNaturalRate_woFG!D34</f>
        <v>-1.2700585498836894</v>
      </c>
      <c r="Q43">
        <f>+hist_Forward5YearRealR_woFG!D34-hist_Forward5YearRNatR_woFG!D34</f>
        <v>1.9073150553907503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0.27994981611426972</v>
      </c>
      <c r="P44" s="2">
        <f>+hist_ExAnteRealRate_woFG!D35-hist_RealNaturalRate_woFG!D35</f>
        <v>-1.4695294632805194</v>
      </c>
      <c r="Q44">
        <f>+hist_Forward5YearRealR_woFG!D35-hist_Forward5YearRNatR_woFG!D35</f>
        <v>1.5607322521959102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0.44186458786291993</v>
      </c>
      <c r="P45" s="2">
        <f>+hist_ExAnteRealRate_woFG!D36-hist_RealNaturalRate_woFG!D36</f>
        <v>-1.4432582828423701</v>
      </c>
      <c r="Q45">
        <f>+hist_Forward5YearRealR_woFG!D36-hist_Forward5YearRNatR_woFG!D36</f>
        <v>1.7461721298400796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0.61108394643320985</v>
      </c>
      <c r="P46" s="2">
        <f>+hist_ExAnteRealRate_woFG!D37-hist_RealNaturalRate_woFG!D37</f>
        <v>-1.3580704876976011</v>
      </c>
      <c r="Q46">
        <f>+hist_Forward5YearRealR_woFG!D37-hist_Forward5YearRNatR_woFG!D37</f>
        <v>1.9390086531083401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1.2614920281939206</v>
      </c>
      <c r="P47" s="2">
        <f>+hist_ExAnteRealRate_woFG!D38-hist_RealNaturalRate_woFG!D38</f>
        <v>-1.7677906974106001</v>
      </c>
      <c r="Q47">
        <f>+hist_Forward5YearRealR_woFG!D38-hist_Forward5YearRNatR_woFG!D38</f>
        <v>2.6621433777875003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1.5206635470927701</v>
      </c>
      <c r="P48" s="2">
        <f>+hist_ExAnteRealRate_woFG!D39-hist_RealNaturalRate_woFG!D39</f>
        <v>-1.4497993400108005</v>
      </c>
      <c r="Q48">
        <f>+hist_Forward5YearRealR_woFG!D39-hist_Forward5YearRNatR_woFG!D39</f>
        <v>2.9411812489277391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1.4137762178404705</v>
      </c>
      <c r="P49" s="2">
        <f>+hist_ExAnteRealRate_woFG!D40-hist_RealNaturalRate_woFG!D40</f>
        <v>-1.2279322544226989</v>
      </c>
      <c r="Q49">
        <f>+hist_Forward5YearRealR_woFG!D40-hist_Forward5YearRNatR_woFG!D40</f>
        <v>2.8145526772672795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0.90155362108921899</v>
      </c>
      <c r="P50" s="2">
        <f>+hist_ExAnteRealRate_woFG!D41-hist_RealNaturalRate_woFG!D41</f>
        <v>-0.6724427743491006</v>
      </c>
      <c r="Q50">
        <f>+hist_Forward5YearRealR_woFG!D41-hist_Forward5YearRNatR_woFG!D41</f>
        <v>2.291299959460269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0.97433709806663948</v>
      </c>
      <c r="P51" s="2">
        <f>+hist_ExAnteRealRate_woFG!D42-hist_RealNaturalRate_woFG!D42</f>
        <v>-0.83046086269260044</v>
      </c>
      <c r="Q51">
        <f>+hist_Forward5YearRealR_woFG!D42-hist_Forward5YearRNatR_woFG!D42</f>
        <v>2.3754272475182798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0.7260133189269995</v>
      </c>
      <c r="P52" s="2">
        <f>+hist_ExAnteRealRate_woFG!D43-hist_RealNaturalRate_woFG!D43</f>
        <v>-0.2554122220093813</v>
      </c>
      <c r="Q52">
        <f>+hist_Forward5YearRealR_woFG!D43-hist_Forward5YearRNatR_woFG!D43</f>
        <v>2.1072388310561703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0.58126022764643004</v>
      </c>
      <c r="P53" s="2">
        <f>+hist_ExAnteRealRate_woFG!D44-hist_RealNaturalRate_woFG!D44</f>
        <v>-0.65650480137959022</v>
      </c>
      <c r="Q53">
        <f>+hist_Forward5YearRealR_woFG!D44-hist_Forward5YearRNatR_woFG!D44</f>
        <v>1.9249543979267001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0.24947975829784053</v>
      </c>
      <c r="P54" s="2">
        <f>+hist_ExAnteRealRate_woFG!D45-hist_RealNaturalRate_woFG!D45</f>
        <v>-0.50982343597383917</v>
      </c>
      <c r="Q54">
        <f>+hist_Forward5YearRealR_woFG!D45-hist_Forward5YearRNatR_woFG!D45</f>
        <v>1.5562680115069298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0.30244728349436034</v>
      </c>
      <c r="P55" s="2">
        <f>+hist_ExAnteRealRate_woFG!D46-hist_RealNaturalRate_woFG!D46</f>
        <v>-0.63567527454063999</v>
      </c>
      <c r="Q55">
        <f>+hist_Forward5YearRealR_woFG!D46-hist_Forward5YearRNatR_woFG!D46</f>
        <v>1.5889943087992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0.4139163944487807</v>
      </c>
      <c r="P56" s="2">
        <f>+hist_ExAnteRealRate_woFG!D47-hist_RealNaturalRate_woFG!D47</f>
        <v>-0.50431626016395903</v>
      </c>
      <c r="Q56">
        <f>+hist_Forward5YearRealR_woFG!D47-hist_Forward5YearRNatR_woFG!D47</f>
        <v>1.7164930141895196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0.57870610063529959</v>
      </c>
      <c r="P57" s="2">
        <f>+hist_ExAnteRealRate_woFG!D48-hist_RealNaturalRate_woFG!D48</f>
        <v>-0.92079170468239013</v>
      </c>
      <c r="Q57">
        <f>+hist_Forward5YearRealR_woFG!D48-hist_Forward5YearRNatR_woFG!D48</f>
        <v>1.8251381014630894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0.30806402848465009</v>
      </c>
      <c r="P58" s="2">
        <f>+hist_ExAnteRealRate_woFG!D49-hist_RealNaturalRate_woFG!D49</f>
        <v>-0.73268440425127856</v>
      </c>
      <c r="Q58">
        <f>+hist_Forward5YearRealR_woFG!D49-hist_Forward5YearRNatR_woFG!D49</f>
        <v>1.50953758299688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0.2277861366786702</v>
      </c>
      <c r="P59" s="2">
        <f>+hist_ExAnteRealRate_woFG!D50-hist_RealNaturalRate_woFG!D50</f>
        <v>-0.16275014046508041</v>
      </c>
      <c r="Q59">
        <f>+hist_Forward5YearRealR_woFG!D50-hist_Forward5YearRNatR_woFG!D50</f>
        <v>1.4147797052257696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-8.188777818591042E-2</v>
      </c>
      <c r="P60" s="2">
        <f>+hist_ExAnteRealRate_woFG!D51-hist_RealNaturalRate_woFG!D51</f>
        <v>-0.22647554195197994</v>
      </c>
      <c r="Q60">
        <f>+hist_Forward5YearRealR_woFG!D51-hist_Forward5YearRNatR_woFG!D51</f>
        <v>1.0528208043051297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-0.10478317136350057</v>
      </c>
      <c r="P61" s="2">
        <f>+hist_ExAnteRealRate_woFG!D52-hist_RealNaturalRate_woFG!D52</f>
        <v>-0.55563099260007043</v>
      </c>
      <c r="Q61">
        <f>+hist_Forward5YearRealR_woFG!D52-hist_Forward5YearRNatR_woFG!D52</f>
        <v>0.97087921386249043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-3.2732245534309534E-2</v>
      </c>
      <c r="P62" s="2">
        <f>+hist_ExAnteRealRate_woFG!D53-hist_RealNaturalRate_woFG!D53</f>
        <v>-0.82513190212520016</v>
      </c>
      <c r="Q62">
        <f>+hist_Forward5YearRealR_woFG!D53-hist_Forward5YearRNatR_woFG!D53</f>
        <v>0.99669484004934006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-0.13922163009053978</v>
      </c>
      <c r="P63" s="2">
        <f>+hist_ExAnteRealRate_woFG!D54-hist_RealNaturalRate_woFG!D54</f>
        <v>-0.82188542607612014</v>
      </c>
      <c r="Q63">
        <f>+hist_Forward5YearRealR_woFG!D54-hist_Forward5YearRNatR_woFG!D54</f>
        <v>0.87592348579052004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-0.30863180065035944</v>
      </c>
      <c r="P64" s="2">
        <f>+hist_ExAnteRealRate_woFG!D55-hist_RealNaturalRate_woFG!D55</f>
        <v>-0.59743734136505022</v>
      </c>
      <c r="Q64">
        <f>+hist_Forward5YearRealR_woFG!D55-hist_Forward5YearRNatR_woFG!D55</f>
        <v>0.66198492097780015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-0.49696616848670061</v>
      </c>
      <c r="P65" s="2">
        <f>+hist_ExAnteRealRate_woFG!D56-hist_RealNaturalRate_woFG!D56</f>
        <v>-0.34166606337848027</v>
      </c>
      <c r="Q65">
        <f>+hist_Forward5YearRealR_woFG!D56-hist_Forward5YearRNatR_woFG!D56</f>
        <v>0.44005191020977996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-0.32458706435245954</v>
      </c>
      <c r="P66" s="2">
        <f>+hist_ExAnteRealRate_woFG!D57-hist_RealNaturalRate_woFG!D57</f>
        <v>-7.7451709865799856E-2</v>
      </c>
      <c r="Q66">
        <f>+hist_Forward5YearRealR_woFG!D57-hist_Forward5YearRNatR_woFG!D57</f>
        <v>0.61714177437673001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-0.62243015387505007</v>
      </c>
      <c r="P67" s="2">
        <f>+hist_ExAnteRealRate_woFG!D58-hist_RealNaturalRate_woFG!D58</f>
        <v>-0.71476973830082979</v>
      </c>
      <c r="Q67">
        <f>+hist_Forward5YearRealR_woFG!D58-hist_Forward5YearRNatR_woFG!D58</f>
        <v>0.20344735766451993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-0.62925166655185016</v>
      </c>
      <c r="P68" s="2">
        <f>+hist_ExAnteRealRate_woFG!D59-hist_RealNaturalRate_woFG!D59</f>
        <v>-0.26491327453700997</v>
      </c>
      <c r="Q68">
        <f>+hist_Forward5YearRealR_woFG!D59-hist_Forward5YearRNatR_woFG!D59</f>
        <v>0.16423663279267942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-0.5723607645017097</v>
      </c>
      <c r="P69" s="2">
        <f>+hist_ExAnteRealRate_woFG!D60-hist_RealNaturalRate_woFG!D60</f>
        <v>-0.53406805999115026</v>
      </c>
      <c r="Q69">
        <f>+hist_Forward5YearRealR_woFG!D60-hist_Forward5YearRNatR_woFG!D60</f>
        <v>0.1871912947791996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-0.48157704108852073</v>
      </c>
      <c r="P70" s="2">
        <f>+hist_ExAnteRealRate_woFG!D61-hist_RealNaturalRate_woFG!D61</f>
        <v>-0.21471370658015942</v>
      </c>
      <c r="Q70">
        <f>+hist_Forward5YearRealR_woFG!D61-hist_Forward5YearRNatR_woFG!D61</f>
        <v>0.27866068154371959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-0.5258648748119894</v>
      </c>
      <c r="P71" s="2">
        <f>+hist_ExAnteRealRate_woFG!D62-hist_RealNaturalRate_woFG!D62</f>
        <v>-1.1420718777441099</v>
      </c>
      <c r="Q71">
        <f>+hist_Forward5YearRealR_woFG!D62-hist_Forward5YearRNatR_woFG!D62</f>
        <v>0.18254856470622016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-0.48621190139853976</v>
      </c>
      <c r="P72" s="2">
        <f>+hist_ExAnteRealRate_woFG!D63-hist_RealNaturalRate_woFG!D63</f>
        <v>-0.64353205594958052</v>
      </c>
      <c r="Q72">
        <f>+hist_Forward5YearRealR_woFG!D63-hist_Forward5YearRNatR_woFG!D63</f>
        <v>0.22779157594039035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-0.49568920056955967</v>
      </c>
      <c r="P73" s="2">
        <f>+hist_ExAnteRealRate_woFG!D64-hist_RealNaturalRate_woFG!D64</f>
        <v>-0.53094565077652067</v>
      </c>
      <c r="Q73">
        <f>+hist_Forward5YearRealR_woFG!D64-hist_Forward5YearRNatR_woFG!D64</f>
        <v>0.21060965182479041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-0.8409623230185499</v>
      </c>
      <c r="P74" s="2">
        <f>+hist_ExAnteRealRate_woFG!D65-hist_RealNaturalRate_woFG!D65</f>
        <v>0.32468068996045041</v>
      </c>
      <c r="Q74">
        <f>+hist_Forward5YearRealR_woFG!D65-hist_Forward5YearRNatR_woFG!D65</f>
        <v>-0.14739579358885013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-0.8772467018027692</v>
      </c>
      <c r="P75" s="2">
        <f>+hist_ExAnteRealRate_woFG!D66-hist_RealNaturalRate_woFG!D66</f>
        <v>-9.003968986878963E-2</v>
      </c>
      <c r="Q75">
        <f>+hist_Forward5YearRealR_woFG!D66-hist_Forward5YearRNatR_woFG!D66</f>
        <v>-0.20974797352748986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-0.56594902015167037</v>
      </c>
      <c r="P76" s="2">
        <f>+hist_ExAnteRealRate_woFG!D67-hist_RealNaturalRate_woFG!D67</f>
        <v>-0.77282019701909022</v>
      </c>
      <c r="Q76">
        <f>+hist_Forward5YearRealR_woFG!D67-hist_Forward5YearRNatR_woFG!D67</f>
        <v>8.7374402031059617E-2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-0.43684128129555955</v>
      </c>
      <c r="P77" s="2">
        <f>+hist_ExAnteRealRate_woFG!D68-hist_RealNaturalRate_woFG!D68</f>
        <v>-0.56063276987296007</v>
      </c>
      <c r="Q77">
        <f>+hist_Forward5YearRealR_woFG!D68-hist_Forward5YearRNatR_woFG!D68</f>
        <v>0.21913740883483968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-5.8483281978399582E-2</v>
      </c>
      <c r="P78" s="2">
        <f>+hist_ExAnteRealRate_woFG!D69-hist_RealNaturalRate_woFG!D69</f>
        <v>-0.84624195186213047</v>
      </c>
      <c r="Q78">
        <f>+hist_Forward5YearRealR_woFG!D69-hist_Forward5YearRNatR_woFG!D69</f>
        <v>0.60421585789133925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8.9218411385679985E-2</v>
      </c>
      <c r="P79" s="2">
        <f>+hist_ExAnteRealRate_woFG!D70-hist_RealNaturalRate_woFG!D70</f>
        <v>-0.72704596228780005</v>
      </c>
      <c r="Q79">
        <f>+hist_Forward5YearRealR_woFG!D70-hist_Forward5YearRNatR_woFG!D70</f>
        <v>0.72249315252609048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0.33240118951634035</v>
      </c>
      <c r="P80" s="2">
        <f>+hist_ExAnteRealRate_woFG!D71-hist_RealNaturalRate_woFG!D71</f>
        <v>-0.78518289087298054</v>
      </c>
      <c r="Q80">
        <f>+hist_Forward5YearRealR_woFG!D71-hist_Forward5YearRNatR_woFG!D71</f>
        <v>0.96219844036022018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0.57432201550481032</v>
      </c>
      <c r="P81" s="2">
        <f>+hist_ExAnteRealRate_woFG!D72-hist_RealNaturalRate_woFG!D72</f>
        <v>-0.77340729909375128</v>
      </c>
      <c r="Q81">
        <f>+hist_Forward5YearRealR_woFG!D72-hist_Forward5YearRNatR_woFG!D72</f>
        <v>1.2277690337347806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0.67403531961679963</v>
      </c>
      <c r="P82" s="2">
        <f>+hist_ExAnteRealRate_woFG!D73-hist_RealNaturalRate_woFG!D73</f>
        <v>-0.29846069402266906</v>
      </c>
      <c r="Q82">
        <f>+hist_Forward5YearRealR_woFG!D73-hist_Forward5YearRNatR_woFG!D73</f>
        <v>1.3161432290955295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0.73164164831079059</v>
      </c>
      <c r="P83" s="2">
        <f>+hist_ExAnteRealRate_woFG!D74-hist_RealNaturalRate_woFG!D74</f>
        <v>0.24077546732970934</v>
      </c>
      <c r="Q83">
        <f>+hist_Forward5YearRealR_woFG!D74-hist_Forward5YearRNatR_woFG!D74</f>
        <v>1.3304806309191894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0.82787037421706078</v>
      </c>
      <c r="P84" s="2">
        <f>+hist_ExAnteRealRate_woFG!D75-hist_RealNaturalRate_woFG!D75</f>
        <v>0.1981946884068293</v>
      </c>
      <c r="Q84">
        <f>+hist_Forward5YearRealR_woFG!D75-hist_Forward5YearRNatR_woFG!D75</f>
        <v>1.3921679521954395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1.0242487903340702</v>
      </c>
      <c r="P85" s="2">
        <f>+hist_ExAnteRealRate_woFG!D76-hist_RealNaturalRate_woFG!D76</f>
        <v>-0.24112333830731103</v>
      </c>
      <c r="Q85">
        <f>+hist_Forward5YearRealR_woFG!D76-hist_Forward5YearRNatR_woFG!D76</f>
        <v>1.5677344606787802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1.0871420524402904</v>
      </c>
      <c r="P86" s="2">
        <f>+hist_ExAnteRealRate_woFG!D77-hist_RealNaturalRate_woFG!D77</f>
        <v>-7.6594751606460676E-2</v>
      </c>
      <c r="Q86">
        <f>+hist_Forward5YearRealR_woFG!D77-hist_Forward5YearRNatR_woFG!D77</f>
        <v>1.5913157555109896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0.85963520228419998</v>
      </c>
      <c r="P87" s="2">
        <f>+hist_ExAnteRealRate_woFG!D78-hist_RealNaturalRate_woFG!D78</f>
        <v>-0.17558425308031911</v>
      </c>
      <c r="Q87">
        <f>+hist_Forward5YearRealR_woFG!D78-hist_Forward5YearRNatR_woFG!D78</f>
        <v>1.3008965475403302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0.89835483568851959</v>
      </c>
      <c r="P88" s="2">
        <f>+hist_ExAnteRealRate_woFG!D79-hist_RealNaturalRate_woFG!D79</f>
        <v>-6.2021091287429719E-2</v>
      </c>
      <c r="Q88">
        <f>+hist_Forward5YearRealR_woFG!D79-hist_Forward5YearRNatR_woFG!D79</f>
        <v>1.3320671284365497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1.0779992618799801</v>
      </c>
      <c r="P89" s="2">
        <f>+hist_ExAnteRealRate_woFG!D80-hist_RealNaturalRate_woFG!D80</f>
        <v>-0.75027320172058154</v>
      </c>
      <c r="Q89">
        <f>+hist_Forward5YearRealR_woFG!D80-hist_Forward5YearRNatR_woFG!D80</f>
        <v>1.4563396365310401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1.2206847984570901</v>
      </c>
      <c r="P90" s="2">
        <f>+hist_ExAnteRealRate_woFG!D81-hist_RealNaturalRate_woFG!D81</f>
        <v>-0.66067706806991922</v>
      </c>
      <c r="Q90">
        <f>+hist_Forward5YearRealR_woFG!D81-hist_Forward5YearRNatR_woFG!D81</f>
        <v>1.5805067077077695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1.4580998152189002</v>
      </c>
      <c r="P91" s="2">
        <f>+hist_ExAnteRealRate_woFG!D82-hist_RealNaturalRate_woFG!D82</f>
        <v>-0.26496553054517058</v>
      </c>
      <c r="Q91">
        <f>+hist_Forward5YearRealR_woFG!D82-hist_Forward5YearRNatR_woFG!D82</f>
        <v>1.8414796013830204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1.8887793195594202</v>
      </c>
      <c r="P92" s="2">
        <f>+hist_ExAnteRealRate_woFG!D83-hist_RealNaturalRate_woFG!D83</f>
        <v>-0.34029846039596912</v>
      </c>
      <c r="Q92">
        <f>+hist_Forward5YearRealR_woFG!D83-hist_Forward5YearRNatR_woFG!D83</f>
        <v>2.3338251291296599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1.7876906660329901</v>
      </c>
      <c r="P93" s="2">
        <f>+hist_ExAnteRealRate_woFG!D84-hist_RealNaturalRate_woFG!D84</f>
        <v>-0.61478866008003941</v>
      </c>
      <c r="Q93">
        <f>+hist_Forward5YearRealR_woFG!D84-hist_Forward5YearRNatR_woFG!D84</f>
        <v>2.2045646464163395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1.5120089379524702</v>
      </c>
      <c r="P94" s="2">
        <f>+hist_ExAnteRealRate_woFG!D85-hist_RealNaturalRate_woFG!D85</f>
        <v>0.61884455534174965</v>
      </c>
      <c r="Q94">
        <f>+hist_Forward5YearRealR_woFG!D85-hist_Forward5YearRNatR_woFG!D85</f>
        <v>1.98582105152179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0.99991674247702989</v>
      </c>
      <c r="P95" s="2">
        <f>+hist_ExAnteRealRate_woFG!D86-hist_RealNaturalRate_woFG!D86</f>
        <v>0.6386632040337199</v>
      </c>
      <c r="Q95">
        <f>+hist_Forward5YearRealR_woFG!D86-hist_Forward5YearRNatR_woFG!D86</f>
        <v>1.4210134354253006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0.64670156177774007</v>
      </c>
      <c r="P96" s="2">
        <f>+hist_ExAnteRealRate_woFG!D87-hist_RealNaturalRate_woFG!D87</f>
        <v>0.1705299478160196</v>
      </c>
      <c r="Q96">
        <f>+hist_Forward5YearRealR_woFG!D87-hist_Forward5YearRNatR_woFG!D87</f>
        <v>1.0349238751259797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0.44346574657832027</v>
      </c>
      <c r="P97" s="2">
        <f>+hist_ExAnteRealRate_woFG!D88-hist_RealNaturalRate_woFG!D88</f>
        <v>2.0715715875979868E-2</v>
      </c>
      <c r="Q97">
        <f>+hist_Forward5YearRealR_woFG!D88-hist_Forward5YearRNatR_woFG!D88</f>
        <v>0.81391676456652995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0.1708644416699201</v>
      </c>
      <c r="P98" s="2">
        <f>+hist_ExAnteRealRate_woFG!D89-hist_RealNaturalRate_woFG!D89</f>
        <v>-0.10615089654955057</v>
      </c>
      <c r="Q98">
        <f>+hist_Forward5YearRealR_woFG!D89-hist_Forward5YearRNatR_woFG!D89</f>
        <v>0.53112782524285995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-6.0611059357090102E-2</v>
      </c>
      <c r="P99" s="2">
        <f>+hist_ExAnteRealRate_woFG!D90-hist_RealNaturalRate_woFG!D90</f>
        <v>0.21646737031203944</v>
      </c>
      <c r="Q99">
        <f>+hist_Forward5YearRealR_woFG!D90-hist_Forward5YearRNatR_woFG!D90</f>
        <v>0.29787891769791974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-6.881594008333014E-2</v>
      </c>
      <c r="P100" s="2">
        <f>+hist_ExAnteRealRate_woFG!D91-hist_RealNaturalRate_woFG!D91</f>
        <v>0.2239569942847206</v>
      </c>
      <c r="Q100">
        <f>+hist_Forward5YearRealR_woFG!D91-hist_Forward5YearRNatR_woFG!D91</f>
        <v>0.2863410385643701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-0.12467625209289013</v>
      </c>
      <c r="P101" s="2">
        <f>+hist_ExAnteRealRate_woFG!D92-hist_RealNaturalRate_woFG!D92</f>
        <v>0.38720487436793993</v>
      </c>
      <c r="Q101">
        <f>+hist_Forward5YearRealR_woFG!D92-hist_Forward5YearRNatR_woFG!D92</f>
        <v>0.24195223374944996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0.28374712758028053</v>
      </c>
      <c r="P102" s="2">
        <f>+hist_ExAnteRealRate_woFG!D93-hist_RealNaturalRate_woFG!D93</f>
        <v>0.11126326097075001</v>
      </c>
      <c r="Q102">
        <f>+hist_Forward5YearRealR_woFG!D93-hist_Forward5YearRNatR_woFG!D93</f>
        <v>0.63724438307767972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0.39455874493005982</v>
      </c>
      <c r="P103" s="2">
        <f>+hist_ExAnteRealRate_woFG!D94-hist_RealNaturalRate_woFG!D94</f>
        <v>-0.26978074897137017</v>
      </c>
      <c r="Q103">
        <f>+hist_Forward5YearRealR_woFG!D94-hist_Forward5YearRNatR_woFG!D94</f>
        <v>0.72580546874454965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0.26713385321978977</v>
      </c>
      <c r="P104" s="2">
        <f>+hist_ExAnteRealRate_woFG!D95-hist_RealNaturalRate_woFG!D95</f>
        <v>0.10090842021502056</v>
      </c>
      <c r="Q104">
        <f>+hist_Forward5YearRealR_woFG!D95-hist_Forward5YearRNatR_woFG!D95</f>
        <v>0.56716892954248976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0.24786449394980981</v>
      </c>
      <c r="P105" s="2">
        <f>+hist_ExAnteRealRate_woFG!D96-hist_RealNaturalRate_woFG!D96</f>
        <v>0.11927193139187953</v>
      </c>
      <c r="Q105">
        <f>+hist_Forward5YearRealR_woFG!D96-hist_Forward5YearRNatR_woFG!D96</f>
        <v>0.51840899435157972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0.14485703695607999</v>
      </c>
      <c r="P106" s="2">
        <f>+hist_ExAnteRealRate_woFG!D97-hist_RealNaturalRate_woFG!D97</f>
        <v>-3.9222122957330185E-2</v>
      </c>
      <c r="Q106">
        <f>+hist_Forward5YearRealR_woFG!D97-hist_Forward5YearRNatR_woFG!D97</f>
        <v>0.32242712178830013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-0.17218917120661992</v>
      </c>
      <c r="P107" s="2">
        <f>+hist_ExAnteRealRate_woFG!D98-hist_RealNaturalRate_woFG!D98</f>
        <v>9.2746964582480107E-2</v>
      </c>
      <c r="Q107">
        <f>+hist_Forward5YearRealR_woFG!D98-hist_Forward5YearRNatR_woFG!D98</f>
        <v>-3.8303314216630024E-2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-4.1307162566019962E-2</v>
      </c>
      <c r="P108" s="2">
        <f>+hist_ExAnteRealRate_woFG!D99-hist_RealNaturalRate_woFG!D99</f>
        <v>6.6120941105849873E-2</v>
      </c>
      <c r="Q108">
        <f>+hist_Forward5YearRealR_woFG!D99-hist_Forward5YearRNatR_woFG!D99</f>
        <v>3.3037860459169899E-2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-4.2216636416339881E-2</v>
      </c>
      <c r="P109" s="2">
        <f>+hist_ExAnteRealRate_woFG!D100-hist_RealNaturalRate_woFG!D100</f>
        <v>0.20659350080768979</v>
      </c>
      <c r="Q109">
        <f>+hist_Forward5YearRealR_woFG!D100-hist_Forward5YearRNatR_woFG!D100</f>
        <v>-2.447872422279973E-2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5.37042142798696E-2</v>
      </c>
      <c r="P110" s="2">
        <f>+hist_ExAnteRealRate_woFG!D101-hist_RealNaturalRate_woFG!D101</f>
        <v>7.9144252636119905E-2</v>
      </c>
      <c r="Q110">
        <f>+hist_Forward5YearRealR_woFG!D101-hist_Forward5YearRNatR_woFG!D101</f>
        <v>3.5197198058499968E-2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-0.11714815452965999</v>
      </c>
      <c r="P111" s="2">
        <f>+hist_ExAnteRealRate_woFG!D102-hist_RealNaturalRate_woFG!D102</f>
        <v>0.11478795638037997</v>
      </c>
      <c r="Q111">
        <f>+hist_Forward5YearRealR_woFG!D102-hist_Forward5YearRNatR_woFG!D102</f>
        <v>-0.15896256640832007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0.11950152479098008</v>
      </c>
      <c r="P112" s="2">
        <f>+hist_ExAnteRealRate_woFG!D103-hist_RealNaturalRate_woFG!D103</f>
        <v>-0.15847770746787981</v>
      </c>
      <c r="Q112">
        <f>+hist_Forward5YearRealR_woFG!D103-hist_Forward5YearRNatR_woFG!D103</f>
        <v>4.2549095095089751E-2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0.13125429792111998</v>
      </c>
      <c r="P113" s="2">
        <f>+hist_ExAnteRealRate_woFG!D104-hist_RealNaturalRate_woFG!D104</f>
        <v>-0.53025420909462984</v>
      </c>
      <c r="Q113">
        <f>+hist_Forward5YearRealR_woFG!D104-hist_Forward5YearRNatR_woFG!D104</f>
        <v>2.5470565410630197E-2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0.1976569432089601</v>
      </c>
      <c r="P114" s="2">
        <f>+hist_ExAnteRealRate_woFG!D105-hist_RealNaturalRate_woFG!D105</f>
        <v>-0.14327752251290038</v>
      </c>
      <c r="Q114">
        <f>+hist_Forward5YearRealR_woFG!D105-hist_Forward5YearRNatR_woFG!D105</f>
        <v>7.7105086191110006E-2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0.2769437410273301</v>
      </c>
      <c r="P115" s="2">
        <f>+hist_ExAnteRealRate_woFG!D106-hist_RealNaturalRate_woFG!D106</f>
        <v>-0.15147577138335988</v>
      </c>
      <c r="Q115">
        <f>+hist_Forward5YearRealR_woFG!D106-hist_Forward5YearRNatR_woFG!D106</f>
        <v>0.13258694105442004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8.0259698509780097E-2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-0.12218802142140994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-9.0775702833560068E-2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-0.32888251233091004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-0.14116142584221003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-0.41930856881449996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-0.11739835199642989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-0.46336413748403005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7.8042656470679983E-2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-0.30121738512194995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0.41109969114606004</v>
      </c>
      <c r="P121" s="2">
        <f>+hist_ExAnteRealRate_woFG!D112-hist_RealNaturalRate_woFG!D112</f>
        <v>-0.50068364481832983</v>
      </c>
      <c r="Q121">
        <f>+hist_Forward5YearRealR_woFG!D112-hist_Forward5YearRNatR_woFG!D112</f>
        <v>5.6729390400600543E-3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0.56018214023353008</v>
      </c>
      <c r="P122" s="2">
        <f>+hist_ExAnteRealRate_woFG!D113-hist_RealNaturalRate_woFG!D113</f>
        <v>-0.60359617151530998</v>
      </c>
      <c r="Q122">
        <f>+hist_Forward5YearRealR_woFG!D113-hist_Forward5YearRNatR_woFG!D113</f>
        <v>0.10844714796326005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0.86727985811968988</v>
      </c>
      <c r="P123" s="2">
        <f>+hist_ExAnteRealRate_woFG!D114-hist_RealNaturalRate_woFG!D114</f>
        <v>-0.87216420095074021</v>
      </c>
      <c r="Q123">
        <f>+hist_Forward5YearRealR_woFG!D114-hist_Forward5YearRNatR_woFG!D114</f>
        <v>0.42032489469936984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0.92223986799843005</v>
      </c>
      <c r="P124" s="2">
        <f>+hist_ExAnteRealRate_woFG!D115-hist_RealNaturalRate_woFG!D115</f>
        <v>-0.80802283861617985</v>
      </c>
      <c r="Q124">
        <f>+hist_Forward5YearRealR_woFG!D115-hist_Forward5YearRNatR_woFG!D115</f>
        <v>0.47935898813544986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0.78839284103893004</v>
      </c>
      <c r="P125" s="2">
        <f>+hist_ExAnteRealRate_woFG!D116-hist_RealNaturalRate_woFG!D116</f>
        <v>-0.86552452970644955</v>
      </c>
      <c r="Q125">
        <f>+hist_Forward5YearRealR_woFG!D116-hist_Forward5YearRNatR_woFG!D116</f>
        <v>0.31890419841957018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0.67381867830501996</v>
      </c>
      <c r="P126" s="2">
        <f>+hist_ExAnteRealRate_woFG!D117-hist_RealNaturalRate_woFG!D117</f>
        <v>-0.98577983544861025</v>
      </c>
      <c r="Q126">
        <f>+hist_Forward5YearRealR_woFG!D117-hist_Forward5YearRNatR_woFG!D117</f>
        <v>0.14886830738516998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0.60873470820243014</v>
      </c>
      <c r="P127" s="2">
        <f>+hist_ExAnteRealRate_woFG!D118-hist_RealNaturalRate_woFG!D118</f>
        <v>-0.81806260985164991</v>
      </c>
      <c r="Q127">
        <f>+hist_Forward5YearRealR_woFG!D118-hist_Forward5YearRNatR_woFG!D118</f>
        <v>6.5424059135879897E-2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0.27150285565398002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-0.28282901064635002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-0.36655075367286982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-0.95136113075251005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-0.43376507342451998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-0.98736775558210987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-0.32877135849363004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-0.88171296548995981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-0.23168364822295007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-0.75713648918636012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-0.12402264879842995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-0.63241173244294202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0.20360754317079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-0.30216912763075809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0.28859759599773505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-0.232298641521129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0.14973437863567096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-0.46668806837327803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6.048654655913599E-2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-0.62425153593319005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-1.5460676632423898E-2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-0.78451671298376202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-0.14286790313085895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-0.98018355703475601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-6.4292234678349991E-2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-0.92654958658598707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0.18666390620578599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-0.69944890234202894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0.46486253547333001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-0.40357980337006605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0.48165094197337699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-0.37596636471448003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0.94405058257533503</v>
      </c>
      <c r="P144" s="2">
        <f>+hist_ExAnteRealRate_woFG!D135-hist_RealNaturalRate_woFG!D135</f>
        <v>-0.71035288967787502</v>
      </c>
      <c r="Q144">
        <f>+hist_Forward5YearRealR_woFG!D135-hist_Forward5YearRNatR_woFG!D135</f>
        <v>0.11470317603873198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1.2293190532586999</v>
      </c>
      <c r="P145" s="2">
        <f>+hist_ExAnteRealRate_woFG!D136-hist_RealNaturalRate_woFG!D136</f>
        <v>-0.54766335699766411</v>
      </c>
      <c r="Q145">
        <f>+hist_Forward5YearRealR_woFG!D136-hist_Forward5YearRNatR_woFG!D136</f>
        <v>0.39291020828852896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1.298991114630333</v>
      </c>
      <c r="P146" s="2">
        <f>+hist_ExAnteRealRate_woFG!D137-hist_RealNaturalRate_woFG!D137</f>
        <v>-0.9163845718284811</v>
      </c>
      <c r="Q146">
        <f>+hist_Forward5YearRealR_woFG!D137-hist_Forward5YearRNatR_woFG!D137</f>
        <v>0.40054922136852206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1.4668558615060869</v>
      </c>
      <c r="P147" s="2">
        <f>+hist_ExAnteRealRate_woFG!D138-hist_RealNaturalRate_woFG!D138</f>
        <v>-0.86109070371728202</v>
      </c>
      <c r="Q147">
        <f>+hist_Forward5YearRealR_woFG!D138-hist_Forward5YearRNatR_woFG!D138</f>
        <v>0.47875845601046196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1.596321684683278</v>
      </c>
      <c r="P148" s="2">
        <f>+hist_ExAnteRealRate_woFG!D139-hist_RealNaturalRate_woFG!D139</f>
        <v>-0.74193381123545987</v>
      </c>
      <c r="Q148">
        <f>+hist_Forward5YearRealR_woFG!D139-hist_Forward5YearRNatR_woFG!D139</f>
        <v>0.52614491389109608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1.7891170308205309</v>
      </c>
      <c r="P149" s="2">
        <f>+hist_ExAnteRealRate_woFG!D140-hist_RealNaturalRate_woFG!D140</f>
        <v>-1.0476347186521102</v>
      </c>
      <c r="Q149">
        <f>+hist_Forward5YearRealR_woFG!D140-hist_Forward5YearRNatR_woFG!D140</f>
        <v>0.62299885265652299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2.0117985955043611</v>
      </c>
      <c r="P150" s="2">
        <f>+hist_ExAnteRealRate_woFG!D141-hist_RealNaturalRate_woFG!D141</f>
        <v>-0.79017882554604979</v>
      </c>
      <c r="Q150">
        <f>+hist_Forward5YearRealR_woFG!D141-hist_Forward5YearRNatR_woFG!D141</f>
        <v>0.77624062388406601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2.5365563661326149</v>
      </c>
      <c r="P151" s="2">
        <f>+hist_ExAnteRealRate_woFG!D142-hist_RealNaturalRate_woFG!D142</f>
        <v>-1.1664931976965098</v>
      </c>
      <c r="Q151">
        <f>+hist_Forward5YearRealR_woFG!D142-hist_Forward5YearRNatR_woFG!D142</f>
        <v>1.204378232143936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2.594288293105218</v>
      </c>
      <c r="P152" s="2">
        <f>+hist_ExAnteRealRate_woFG!D143-hist_RealNaturalRate_woFG!D143</f>
        <v>-0.96010366807300995</v>
      </c>
      <c r="Q152">
        <f>+hist_Forward5YearRealR_woFG!D143-hist_Forward5YearRNatR_woFG!D143</f>
        <v>1.2391851641203919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2.8700940759577551</v>
      </c>
      <c r="P153" s="2">
        <f>+hist_ExAnteRealRate_woFG!D144-hist_RealNaturalRate_woFG!D144</f>
        <v>-1.1882285351563597</v>
      </c>
      <c r="Q153">
        <f>+hist_Forward5YearRealR_woFG!D144-hist_Forward5YearRNatR_woFG!D144</f>
        <v>1.375833392560839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2.7370380856256009</v>
      </c>
      <c r="P154" s="2">
        <f>+hist_ExAnteRealRate_woFG!D145-hist_RealNaturalRate_woFG!D145</f>
        <v>-1.0228038063318201</v>
      </c>
      <c r="Q154">
        <f>+hist_Forward5YearRealR_woFG!D145-hist_Forward5YearRNatR_woFG!D145</f>
        <v>1.156112697945775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3.1654986642769991</v>
      </c>
      <c r="P155" s="2">
        <f>+hist_ExAnteRealRate_woFG!D146-hist_RealNaturalRate_woFG!D146</f>
        <v>-0.63998256025075984</v>
      </c>
      <c r="Q155">
        <f>+hist_Forward5YearRealR_woFG!D146-hist_Forward5YearRNatR_woFG!D146</f>
        <v>1.4702298810668379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3.1310671273239663</v>
      </c>
      <c r="P156" s="2">
        <f>+hist_ExAnteRealRate_woFG!D147-hist_RealNaturalRate_woFG!D147</f>
        <v>-0.62797308086777992</v>
      </c>
      <c r="Q156">
        <f>+hist_Forward5YearRealR_woFG!D147-hist_Forward5YearRNatR_woFG!D147</f>
        <v>1.349884036144132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2.1410564228130933</v>
      </c>
      <c r="P157" s="2">
        <f>+hist_ExAnteRealRate_woFG!D148-hist_RealNaturalRate_woFG!D148</f>
        <v>1.39301076373609</v>
      </c>
      <c r="Q157">
        <f>+hist_Forward5YearRealR_woFG!D148-hist_Forward5YearRNatR_woFG!D148</f>
        <v>8.1483577744629887E-3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2.7756135721773303</v>
      </c>
      <c r="P158" s="2">
        <f>+hist_ExAnteRealRate_woFG!D149-hist_RealNaturalRate_woFG!D149</f>
        <v>0.32259643035162117</v>
      </c>
      <c r="Q158">
        <f>+hist_Forward5YearRealR_woFG!D149-hist_Forward5YearRNatR_woFG!D149</f>
        <v>-4.3448523948005024E-2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2.4957986716270062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-0.19210280564852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2.434660933843384</v>
      </c>
      <c r="P160" s="2">
        <f>+hist_ExAnteRealRate_woFG!D151-hist_RealNaturalRate_woFG!D151</f>
        <v>-1.048980287230737</v>
      </c>
      <c r="Q160">
        <f>+hist_Forward5YearRealR_woFG!D151-hist_Forward5YearRNatR_woFG!D151</f>
        <v>-0.11209713963058099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2.904157832884958</v>
      </c>
      <c r="P161" s="2">
        <f>+hist_ExAnteRealRate_woFG!D152-hist_RealNaturalRate_woFG!D152</f>
        <v>-0.81144459451120599</v>
      </c>
      <c r="Q161">
        <f>+hist_Forward5YearRealR_woFG!D152-hist_Forward5YearRNatR_woFG!D152</f>
        <v>1.3869064422445981E-2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2.5125802106294479</v>
      </c>
      <c r="P162" s="2">
        <f>+hist_ExAnteRealRate_woFG!D153-hist_RealNaturalRate_woFG!D153</f>
        <v>-1.0230088521224192</v>
      </c>
      <c r="Q162">
        <f>+hist_Forward5YearRealR_woFG!D153-hist_Forward5YearRNatR_woFG!D153</f>
        <v>-3.3449383199036953E-2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1.8690017336401321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-0.32751487922366596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2.1991335930055049</v>
      </c>
      <c r="P164" s="2">
        <f>+hist_ExAnteRealRate_woFG!D155-hist_RealNaturalRate_woFG!D155</f>
        <v>-0.719778291468397</v>
      </c>
      <c r="Q164">
        <f>+hist_Forward5YearRealR_woFG!D155-hist_Forward5YearRNatR_woFG!D155</f>
        <v>-0.27735954315794942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2.980949901920579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-0.25112029027137217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3.9797735476266682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-0.31761659828392208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4.798688067846542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-0.32943950862951898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2.5201518410791279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-0.69697188290467105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1.158184418345934</v>
      </c>
      <c r="P169" s="2">
        <f>+hist_ExAnteRealRate_woFG!D160-hist_RealNaturalRate_woFG!D160</f>
        <v>0.40914487622443696</v>
      </c>
      <c r="Q169">
        <f>+hist_Forward5YearRealR_woFG!D160-hist_Forward5YearRNatR_woFG!D160</f>
        <v>-0.9579721988220129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0.70364163872054442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-0.99253068909452913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0.38115665303361107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-0.98610130268833296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-8.0102841940459912E-2</v>
      </c>
      <c r="P172" s="2">
        <f>+hist_ExAnteRealRate_woFG!D163-hist_RealNaturalRate_woFG!D163</f>
        <v>-0.44740163491377993</v>
      </c>
      <c r="Q172">
        <f>+hist_Forward5YearRealR_woFG!D163-hist_Forward5YearRNatR_woFG!D163</f>
        <v>-0.94706043784562299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8.0288035698470095E-2</v>
      </c>
      <c r="P173" s="2">
        <f>+hist_ExAnteRealRate_woFG!D164-hist_RealNaturalRate_woFG!D164</f>
        <v>-0.22172010301683986</v>
      </c>
      <c r="Q173">
        <f>+hist_Forward5YearRealR_woFG!D164-hist_Forward5YearRNatR_woFG!D164</f>
        <v>-0.88170085751324445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0.41011714678323186</v>
      </c>
      <c r="P174" s="2">
        <f>+hist_ExAnteRealRate_woFG!D165-hist_RealNaturalRate_woFG!D165</f>
        <v>-0.33653648356654009</v>
      </c>
      <c r="Q174">
        <f>+hist_Forward5YearRealR_woFG!D165-hist_Forward5YearRNatR_woFG!D165</f>
        <v>-0.60260286758734305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0.19899991938525008</v>
      </c>
      <c r="P175" s="2">
        <f>+hist_ExAnteRealRate_woFG!D166-hist_RealNaturalRate_woFG!D166</f>
        <v>-0.1759073873922099</v>
      </c>
      <c r="Q175">
        <f>+hist_Forward5YearRealR_woFG!D166-hist_Forward5YearRNatR_woFG!D166</f>
        <v>-0.72096702284344216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0.52513147261553494</v>
      </c>
      <c r="P176" s="2">
        <f>+hist_ExAnteRealRate_woFG!D167-hist_RealNaturalRate_woFG!D167</f>
        <v>0.14356361861677991</v>
      </c>
      <c r="Q176">
        <f>+hist_Forward5YearRealR_woFG!D167-hist_Forward5YearRNatR_woFG!D167</f>
        <v>-0.6441526950872567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0.63153498015963905</v>
      </c>
      <c r="P177" s="2">
        <f>+hist_ExAnteRealRate_woFG!D168-hist_RealNaturalRate_woFG!D168</f>
        <v>0.23213751522787995</v>
      </c>
      <c r="Q177">
        <f>+hist_Forward5YearRealR_woFG!D168-hist_Forward5YearRNatR_woFG!D168</f>
        <v>-0.46711005387099902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0.70289530802892608</v>
      </c>
      <c r="P178" s="2">
        <f>+hist_ExAnteRealRate_woFG!D169-hist_RealNaturalRate_woFG!D169</f>
        <v>0.42155909534434</v>
      </c>
      <c r="Q178">
        <f>+hist_Forward5YearRealR_woFG!D169-hist_Forward5YearRNatR_woFG!D169</f>
        <v>-0.26670970624330104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0.86533619277266494</v>
      </c>
      <c r="P179" s="2">
        <f>+hist_ExAnteRealRate_woFG!D170-hist_RealNaturalRate_woFG!D170</f>
        <v>0.67727540999113001</v>
      </c>
      <c r="Q179">
        <f>+hist_Forward5YearRealR_woFG!D170-hist_Forward5YearRNatR_woFG!D170</f>
        <v>-0.11116320315931505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0.29949158129047992</v>
      </c>
      <c r="P180" s="2">
        <f>+hist_ExAnteRealRate_woFG!D171-hist_RealNaturalRate_woFG!D171</f>
        <v>0.14259912436856004</v>
      </c>
      <c r="Q180">
        <f>+hist_Forward5YearRealR_woFG!D171-hist_Forward5YearRNatR_woFG!D171</f>
        <v>-0.37395784824727896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0.33979196587360994</v>
      </c>
      <c r="P181" s="2">
        <f>+hist_ExAnteRealRate_woFG!D172-hist_RealNaturalRate_woFG!D172</f>
        <v>0.17921658235113003</v>
      </c>
      <c r="Q181">
        <f>+hist_Forward5YearRealR_woFG!D172-hist_Forward5YearRNatR_woFG!D172</f>
        <v>-0.26965700942326487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0.21112106814266984</v>
      </c>
      <c r="P182" s="2">
        <f>+hist_ExAnteRealRate_woFG!D173-hist_RealNaturalRate_woFG!D173</f>
        <v>0.2251349569419101</v>
      </c>
      <c r="Q182">
        <f>+hist_Forward5YearRealR_woFG!D173-hist_Forward5YearRNatR_woFG!D173</f>
        <v>-0.25706651288874993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-1.2691659204280059E-2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-0.50550531230340989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0.11433687655953007</v>
      </c>
      <c r="P184" s="2">
        <f>+hist_ExAnteRealRate_woFG!D175-hist_RealNaturalRate_woFG!D175</f>
        <v>0.52822646955742991</v>
      </c>
      <c r="Q184">
        <f>+hist_Forward5YearRealR_woFG!D175-hist_Forward5YearRNatR_woFG!D175</f>
        <v>-0.10092122595609987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-0.50207738204842989</v>
      </c>
      <c r="P185" s="2">
        <f>+hist_ExAnteRealRate_woFG!D176-hist_RealNaturalRate_woFG!D176</f>
        <v>0.19444205670528003</v>
      </c>
      <c r="Q185">
        <f>+hist_Forward5YearRealR_woFG!D176-hist_Forward5YearRNatR_woFG!D176</f>
        <v>-0.50880074526409791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-0.76886942970027006</v>
      </c>
      <c r="P186" s="2">
        <f>+hist_ExAnteRealRate_woFG!D177-hist_RealNaturalRate_woFG!D177</f>
        <v>0.46822448300294006</v>
      </c>
      <c r="Q186">
        <f>+hist_Forward5YearRealR_woFG!D177-hist_Forward5YearRNatR_woFG!D177</f>
        <v>-0.47496195368422012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-0.83296767814624006</v>
      </c>
      <c r="P187" s="2">
        <f>+hist_ExAnteRealRate_woFG!D178-hist_RealNaturalRate_woFG!D178</f>
        <v>1.4618740633021154E-4</v>
      </c>
      <c r="Q187">
        <f>+hist_Forward5YearRealR_woFG!D178-hist_Forward5YearRNatR_woFG!D178</f>
        <v>-0.42608945451591007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-0.96745628952097018</v>
      </c>
      <c r="P188" s="2">
        <f>+hist_ExAnteRealRate_woFG!D179-hist_RealNaturalRate_woFG!D179</f>
        <v>-0.13328833970780019</v>
      </c>
      <c r="Q188">
        <f>+hist_Forward5YearRealR_woFG!D179-hist_Forward5YearRNatR_woFG!D179</f>
        <v>-0.578190086470598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-0.77328912418046003</v>
      </c>
      <c r="P189" s="2">
        <f>+hist_ExAnteRealRate_woFG!D180-hist_RealNaturalRate_woFG!D180</f>
        <v>-0.33282983319435</v>
      </c>
      <c r="Q189">
        <f>+hist_Forward5YearRealR_woFG!D180-hist_Forward5YearRNatR_woFG!D180</f>
        <v>-0.53851907511361496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-0.68802500383579002</v>
      </c>
      <c r="P190" s="2">
        <f>+hist_ExAnteRealRate_woFG!D181-hist_RealNaturalRate_woFG!D181</f>
        <v>-0.28677369730442992</v>
      </c>
      <c r="Q190">
        <f>+hist_Forward5YearRealR_woFG!D181-hist_Forward5YearRNatR_woFG!D181</f>
        <v>-0.49290508531994004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-0.75208435455087019</v>
      </c>
      <c r="P191" s="2">
        <f>+hist_ExAnteRealRate_woFG!D182-hist_RealNaturalRate_woFG!D182</f>
        <v>-0.67927783131765973</v>
      </c>
      <c r="Q191">
        <f>+hist_Forward5YearRealR_woFG!D182-hist_Forward5YearRNatR_woFG!D182</f>
        <v>-0.67757299922820602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-0.3906126493946398</v>
      </c>
      <c r="P192" s="2">
        <f>+hist_ExAnteRealRate_woFG!D183-hist_RealNaturalRate_woFG!D183</f>
        <v>0.2483084084950502</v>
      </c>
      <c r="Q192">
        <f>+hist_Forward5YearRealR_woFG!D183-hist_Forward5YearRNatR_woFG!D183</f>
        <v>-0.26328092914165002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-0.6597519580148401</v>
      </c>
      <c r="P193" s="2">
        <f>+hist_ExAnteRealRate_woFG!D184-hist_RealNaturalRate_woFG!D184</f>
        <v>-0.20072492861684976</v>
      </c>
      <c r="Q193">
        <f>+hist_Forward5YearRealR_woFG!D184-hist_Forward5YearRNatR_woFG!D184</f>
        <v>-0.46139139633395909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-0.72410221262182994</v>
      </c>
      <c r="P194" s="2">
        <f>+hist_ExAnteRealRate_woFG!D185-hist_RealNaturalRate_woFG!D185</f>
        <v>-0.23847681862457004</v>
      </c>
      <c r="Q194">
        <f>+hist_Forward5YearRealR_woFG!D185-hist_Forward5YearRNatR_woFG!D185</f>
        <v>-0.5808203795138851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-0.83024749385672991</v>
      </c>
      <c r="P195" s="2">
        <f>+hist_ExAnteRealRate_woFG!D186-hist_RealNaturalRate_woFG!D186</f>
        <v>-0.32953028163243014</v>
      </c>
      <c r="Q195">
        <f>+hist_Forward5YearRealR_woFG!D186-hist_Forward5YearRNatR_woFG!D186</f>
        <v>-0.66621082307594404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-0.98430865567491987</v>
      </c>
      <c r="P196" s="2">
        <f>+hist_ExAnteRealRate_woFG!D187-hist_RealNaturalRate_woFG!D187</f>
        <v>-0.27543558897819986</v>
      </c>
      <c r="Q196">
        <f>+hist_Forward5YearRealR_woFG!D187-hist_Forward5YearRNatR_woFG!D187</f>
        <v>-0.80264588676403992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-1.0760694636891399</v>
      </c>
      <c r="P197" s="2">
        <f>+hist_ExAnteRealRate_woFG!D188-hist_RealNaturalRate_woFG!D188</f>
        <v>-0.73959542223319019</v>
      </c>
      <c r="Q197">
        <f>+hist_Forward5YearRealR_woFG!D188-hist_Forward5YearRNatR_woFG!D188</f>
        <v>-0.93486978959100786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-0.83152771620266974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-0.79649539643142087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-1.1875149238925202</v>
      </c>
      <c r="P199" s="2">
        <f>+hist_ExAnteRealRate_woFG!D190-hist_RealNaturalRate_woFG!D190</f>
        <v>-0.92007459274226</v>
      </c>
      <c r="Q199">
        <f>+hist_Forward5YearRealR_woFG!D190-hist_Forward5YearRNatR_woFG!D190</f>
        <v>-1.050081938316811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-1.1941179291075601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-0.70812156588111796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-1.2807932170518601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-1.0671358848891832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-1.2699013808748498</v>
      </c>
      <c r="P202" s="2">
        <f>+hist_ExAnteRealRate_woFG!D193-hist_RealNaturalRate_woFG!D193</f>
        <v>-0.71349567938898018</v>
      </c>
      <c r="Q202">
        <f>+hist_Forward5YearRealR_woFG!D193-hist_Forward5YearRNatR_woFG!D193</f>
        <v>-0.91974816894872491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-1.3368037550734502</v>
      </c>
      <c r="P203" s="2">
        <f>+hist_ExAnteRealRate_woFG!D194-hist_RealNaturalRate_woFG!D194</f>
        <v>-0.20051471958610989</v>
      </c>
      <c r="Q203">
        <f>+hist_Forward5YearRealR_woFG!D194-hist_Forward5YearRNatR_woFG!D194</f>
        <v>-0.90562505382120695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-1.1911437987330602</v>
      </c>
      <c r="P204" s="2">
        <f>+hist_ExAnteRealRate_woFG!D195-hist_RealNaturalRate_woFG!D195</f>
        <v>-0.13989261940897002</v>
      </c>
      <c r="Q204">
        <f>+hist_Forward5YearRealR_woFG!D195-hist_Forward5YearRNatR_woFG!D195</f>
        <v>-0.60086887354184992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-1.31053331906468</v>
      </c>
      <c r="P205" s="2">
        <f>+hist_ExAnteRealRate_woFG!D196-hist_RealNaturalRate_woFG!D196</f>
        <v>0.4852274576829898</v>
      </c>
      <c r="Q205">
        <f>+hist_Forward5YearRealR_woFG!D196-hist_Forward5YearRNatR_woFG!D196</f>
        <v>-0.60221905956100996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-1.0023323271545803</v>
      </c>
      <c r="P206" s="2">
        <f>+hist_ExAnteRealRate_woFG!D197-hist_RealNaturalRate_woFG!D197</f>
        <v>1.15129923563335</v>
      </c>
      <c r="Q206">
        <f>+hist_Forward5YearRealR_woFG!D197-hist_Forward5YearRNatR_woFG!D197</f>
        <v>-0.35273329968550993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-1.2551190277290001</v>
      </c>
      <c r="P207" s="2">
        <f>+hist_ExAnteRealRate_woFG!D198-hist_RealNaturalRate_woFG!D198</f>
        <v>0.10460796787284998</v>
      </c>
      <c r="Q207">
        <f>+hist_Forward5YearRealR_woFG!D198-hist_Forward5YearRNatR_woFG!D198</f>
        <v>-0.65092224586353986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-1.2759888899356497</v>
      </c>
      <c r="P208" s="2">
        <f>+hist_ExAnteRealRate_woFG!D199-hist_RealNaturalRate_woFG!D199</f>
        <v>-0.49892092659392984</v>
      </c>
      <c r="Q208">
        <f>+hist_Forward5YearRealR_woFG!D199-hist_Forward5YearRNatR_woFG!D199</f>
        <v>-0.65993176159539302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-1.3641090518567001</v>
      </c>
      <c r="P209" s="2">
        <f>+hist_ExAnteRealRate_woFG!D200-hist_RealNaturalRate_woFG!D200</f>
        <v>-0.88260492932789991</v>
      </c>
      <c r="Q209">
        <f>+hist_Forward5YearRealR_woFG!D200-hist_Forward5YearRNatR_woFG!D200</f>
        <v>-0.58267988652773006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-1.3505394680640701</v>
      </c>
      <c r="P210" s="2">
        <f>+hist_ExAnteRealRate_woFG!D201-hist_RealNaturalRate_woFG!D201</f>
        <v>-0.93589907252064997</v>
      </c>
      <c r="Q210">
        <f>+hist_Forward5YearRealR_woFG!D201-hist_Forward5YearRNatR_woFG!D201</f>
        <v>-0.58051185109648196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-1.029163879200248</v>
      </c>
      <c r="P211" s="2">
        <f>+hist_ExAnteRealRate_woFG!D202-hist_RealNaturalRate_woFG!D202</f>
        <v>-1.7645258830489399</v>
      </c>
      <c r="Q211">
        <f>+hist_Forward5YearRealR_woFG!D202-hist_Forward5YearRNatR_woFG!D202</f>
        <v>-0.53642453590761408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-0.94627265234324209</v>
      </c>
      <c r="P212" s="2">
        <f>+hist_ExAnteRealRate_woFG!D203-hist_RealNaturalRate_woFG!D203</f>
        <v>-1.5247657338432019</v>
      </c>
      <c r="Q212">
        <f>+hist_Forward5YearRealR_woFG!D203-hist_Forward5YearRNatR_woFG!D203</f>
        <v>-0.61561761573443963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-0.44139584664014897</v>
      </c>
      <c r="P213" s="2">
        <f>+hist_ExAnteRealRate_woFG!D204-hist_RealNaturalRate_woFG!D204</f>
        <v>-0.54770618502500801</v>
      </c>
      <c r="Q213">
        <f>+hist_Forward5YearRealR_woFG!D204-hist_Forward5YearRNatR_woFG!D204</f>
        <v>-0.22407513984817917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-0.25906233102758303</v>
      </c>
      <c r="P214" s="2">
        <f>+hist_ExAnteRealRate_woFG!D205-hist_RealNaturalRate_woFG!D205</f>
        <v>9.5793586115633503E-2</v>
      </c>
      <c r="Q214">
        <f>+hist_Forward5YearRealR_woFG!D205-hist_Forward5YearRNatR_woFG!D205</f>
        <v>-0.17695609426934961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-2.1523632395539005E-2</v>
      </c>
      <c r="P215" s="2">
        <f>+hist_ExAnteRealRate_woFG!D206-hist_RealNaturalRate_woFG!D206</f>
        <v>0.433148223244679</v>
      </c>
      <c r="Q215">
        <f>+hist_Forward5YearRealR_woFG!D206-hist_Forward5YearRNatR_woFG!D206</f>
        <v>1.5245198381700076E-3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0.19069701914833062</v>
      </c>
      <c r="P216" s="2">
        <f>+hist_ExAnteRealRate_woFG!D207-hist_RealNaturalRate_woFG!D207</f>
        <v>0.51926738497508607</v>
      </c>
      <c r="Q216">
        <f>+hist_Forward5YearRealR_woFG!D207-hist_Forward5YearRNatR_woFG!D207</f>
        <v>0.15447457795718705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0.29747532060675597</v>
      </c>
      <c r="P217" s="2">
        <f>+hist_ExAnteRealRate_woFG!D208-hist_RealNaturalRate_woFG!D208</f>
        <v>0.60579566675148011</v>
      </c>
      <c r="Q217">
        <f>+hist_Forward5YearRealR_woFG!D208-hist_Forward5YearRNatR_woFG!D208</f>
        <v>0.23754990107625995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0.58663902424931202</v>
      </c>
      <c r="P218" s="2">
        <f>+hist_ExAnteRealRate_woFG!D209-hist_RealNaturalRate_woFG!D209</f>
        <v>0.86376138762646004</v>
      </c>
      <c r="Q218">
        <f>+hist_Forward5YearRealR_woFG!D209-hist_Forward5YearRNatR_woFG!D209</f>
        <v>0.43088598368318898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0.712629819918143</v>
      </c>
      <c r="P219" s="2">
        <f>+hist_ExAnteRealRate_woFG!D210-hist_RealNaturalRate_woFG!D210</f>
        <v>0.83839142280321011</v>
      </c>
      <c r="Q219">
        <f>+hist_Forward5YearRealR_woFG!D210-hist_Forward5YearRNatR_woFG!D210</f>
        <v>0.561737053056241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dimension ref="A1:AO136"/>
  <sheetViews>
    <sheetView topLeftCell="K1" zoomScale="85" zoomScaleNormal="85" workbookViewId="0">
      <selection activeCell="AO2" sqref="AO2:AO132"/>
    </sheetView>
  </sheetViews>
  <sheetFormatPr defaultColWidth="8.85546875" defaultRowHeight="15"/>
  <cols>
    <col min="36" max="38" width="8.85546875" style="19"/>
  </cols>
  <sheetData>
    <row r="1" spans="1:41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242</v>
      </c>
      <c r="AI1" t="s">
        <v>243</v>
      </c>
      <c r="AJ1" s="19" t="s">
        <v>245</v>
      </c>
      <c r="AK1" s="19" t="s">
        <v>244</v>
      </c>
      <c r="AL1" s="19" t="s">
        <v>246</v>
      </c>
      <c r="AN1" s="19" t="s">
        <v>334</v>
      </c>
      <c r="AO1" s="19" t="s">
        <v>335</v>
      </c>
    </row>
    <row r="2" spans="1:41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H2">
        <f>+AF2-AVERAGE($AF$2:$AF$131)</f>
        <v>3.3779379679222714</v>
      </c>
      <c r="AI2">
        <f>AH2-K2-SUM(Y2:AD2)</f>
        <v>1.6130731690233013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1.2008962103696312</v>
      </c>
      <c r="AO2">
        <f>SUM(Y2:AD2)+K2</f>
        <v>1.7648647988989701</v>
      </c>
    </row>
    <row r="3" spans="1:41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H3">
        <f t="shared" ref="AH3:AH66" si="0">+AF3-AVERAGE($AF$2:$AF$131)</f>
        <v>3.66708533202927</v>
      </c>
      <c r="AI3">
        <f t="shared" ref="AI3:AI66" si="1">AH3-K3-SUM(Y3:AD3)</f>
        <v>1.79937795494381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2">SUM(C3:F3)</f>
        <v>1.7872384762342701</v>
      </c>
      <c r="AO3">
        <f t="shared" ref="AO3:AO66" si="3">SUM(Y3:AD3)+K3</f>
        <v>1.86770737708546</v>
      </c>
    </row>
    <row r="4" spans="1:41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H4">
        <f t="shared" si="0"/>
        <v>3.9264093460500717</v>
      </c>
      <c r="AI4">
        <f t="shared" si="1"/>
        <v>2.2245710619176515</v>
      </c>
      <c r="AJ4" s="19">
        <v>2.9951680354802281</v>
      </c>
      <c r="AK4" s="19">
        <v>0.49029679999999998</v>
      </c>
      <c r="AL4" s="19">
        <v>2.8524687499999999</v>
      </c>
      <c r="AN4">
        <f t="shared" si="2"/>
        <v>1.9797826372245284</v>
      </c>
      <c r="AO4">
        <f t="shared" si="3"/>
        <v>1.70183828413242</v>
      </c>
    </row>
    <row r="5" spans="1:41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H5">
        <f t="shared" si="0"/>
        <v>4.1056142237144719</v>
      </c>
      <c r="AI5">
        <f t="shared" si="1"/>
        <v>2.2691924830922021</v>
      </c>
      <c r="AJ5" s="19">
        <v>2.5742986722182222</v>
      </c>
      <c r="AK5" s="19">
        <v>0.58647769999999999</v>
      </c>
      <c r="AL5" s="19">
        <v>2.85678125</v>
      </c>
      <c r="AN5">
        <f t="shared" si="2"/>
        <v>2.262035026845937</v>
      </c>
      <c r="AO5">
        <f t="shared" si="3"/>
        <v>1.83642174062227</v>
      </c>
    </row>
    <row r="6" spans="1:41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H6">
        <f t="shared" si="0"/>
        <v>4.3656982550679722</v>
      </c>
      <c r="AI6">
        <f t="shared" si="1"/>
        <v>2.1974236410663424</v>
      </c>
      <c r="AJ6" s="19">
        <v>1.786793721620711</v>
      </c>
      <c r="AK6" s="19">
        <v>7.7620499999999995E-2</v>
      </c>
      <c r="AL6" s="19">
        <v>3.1066250000000002</v>
      </c>
      <c r="AN6">
        <f t="shared" si="2"/>
        <v>2.1445220059967207</v>
      </c>
      <c r="AO6">
        <f t="shared" si="3"/>
        <v>2.1682746140016298</v>
      </c>
    </row>
    <row r="7" spans="1:41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H7">
        <f t="shared" si="0"/>
        <v>4.0761921017111717</v>
      </c>
      <c r="AI7">
        <f t="shared" si="1"/>
        <v>2.1754912032266018</v>
      </c>
      <c r="AJ7" s="19">
        <v>0.63265318368917689</v>
      </c>
      <c r="AK7" s="19">
        <v>-0.26664339999999997</v>
      </c>
      <c r="AL7" s="19">
        <v>2.690375</v>
      </c>
      <c r="AN7">
        <f t="shared" si="2"/>
        <v>2.265442531080736</v>
      </c>
      <c r="AO7">
        <f t="shared" si="3"/>
        <v>1.9007008984845699</v>
      </c>
    </row>
    <row r="8" spans="1:41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H8">
        <f t="shared" si="0"/>
        <v>3.6883199257879724</v>
      </c>
      <c r="AI8">
        <f t="shared" si="1"/>
        <v>1.9631420607061325</v>
      </c>
      <c r="AJ8" s="19">
        <v>-0.88812294157855254</v>
      </c>
      <c r="AK8" s="19">
        <v>-0.43865599999999999</v>
      </c>
      <c r="AL8" s="19">
        <v>1.9878750000000001</v>
      </c>
      <c r="AN8">
        <f t="shared" si="2"/>
        <v>2.2517783664111422</v>
      </c>
      <c r="AO8">
        <f t="shared" si="3"/>
        <v>1.7251778650818399</v>
      </c>
    </row>
    <row r="9" spans="1:41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H9">
        <f t="shared" si="0"/>
        <v>3.2841504659292724</v>
      </c>
      <c r="AI9">
        <f t="shared" si="1"/>
        <v>1.3277413422259343</v>
      </c>
      <c r="AJ9" s="19">
        <v>-2.469180645817433</v>
      </c>
      <c r="AK9" s="19">
        <v>-1.9018168</v>
      </c>
      <c r="AL9" s="19">
        <v>0.99912500000000104</v>
      </c>
      <c r="AN9">
        <f t="shared" si="2"/>
        <v>0.34969896682862256</v>
      </c>
      <c r="AO9">
        <f t="shared" si="3"/>
        <v>1.9564091237033381</v>
      </c>
    </row>
    <row r="10" spans="1:41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H10">
        <f t="shared" si="0"/>
        <v>1.760908565875571</v>
      </c>
      <c r="AI10">
        <f t="shared" si="1"/>
        <v>0.26500029578817785</v>
      </c>
      <c r="AJ10" s="19">
        <v>-3.4688020633500409</v>
      </c>
      <c r="AK10" s="19">
        <v>-2.6583602000000002</v>
      </c>
      <c r="AL10" s="19">
        <v>-1.9980624999999901</v>
      </c>
      <c r="AN10">
        <f t="shared" si="2"/>
        <v>-0.97005434581811301</v>
      </c>
      <c r="AO10">
        <f t="shared" si="3"/>
        <v>1.4959082700873931</v>
      </c>
    </row>
    <row r="11" spans="1:41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H11">
        <f t="shared" si="0"/>
        <v>1.1142409193030716</v>
      </c>
      <c r="AI11">
        <f t="shared" si="1"/>
        <v>-0.30406085211060796</v>
      </c>
      <c r="AJ11" s="19">
        <v>-3.8667303168868918</v>
      </c>
      <c r="AK11" s="19">
        <v>-2.4732533000000001</v>
      </c>
      <c r="AL11" s="19">
        <v>-2.8704374999999902</v>
      </c>
      <c r="AN11">
        <f t="shared" si="2"/>
        <v>-1.5490930840171737</v>
      </c>
      <c r="AO11">
        <f t="shared" si="3"/>
        <v>1.4183017714136796</v>
      </c>
    </row>
    <row r="12" spans="1:41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H12">
        <f t="shared" si="0"/>
        <v>0.98373164176717154</v>
      </c>
      <c r="AI12">
        <f t="shared" si="1"/>
        <v>-0.24498841037448127</v>
      </c>
      <c r="AJ12" s="19">
        <v>-3.6629654064287331</v>
      </c>
      <c r="AK12" s="19">
        <v>-2.2970006999999999</v>
      </c>
      <c r="AL12" s="19">
        <v>-3.3401874999999901</v>
      </c>
      <c r="AN12">
        <f t="shared" si="2"/>
        <v>-1.5780325375019855</v>
      </c>
      <c r="AO12">
        <f t="shared" si="3"/>
        <v>1.2287200521416528</v>
      </c>
    </row>
    <row r="13" spans="1:41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H13">
        <f t="shared" si="0"/>
        <v>0.81593508832057182</v>
      </c>
      <c r="AI13">
        <f t="shared" si="1"/>
        <v>-0.61307689509808228</v>
      </c>
      <c r="AJ13" s="19">
        <v>-3.0097138680330628</v>
      </c>
      <c r="AK13" s="19">
        <v>-1.4258796</v>
      </c>
      <c r="AL13" s="19">
        <v>-3.40731249999999</v>
      </c>
      <c r="AN13">
        <f t="shared" si="2"/>
        <v>-1.5374551236471516</v>
      </c>
      <c r="AO13">
        <f t="shared" si="3"/>
        <v>1.4290119834186541</v>
      </c>
    </row>
    <row r="14" spans="1:41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H14">
        <f t="shared" si="0"/>
        <v>1.1906620052427712</v>
      </c>
      <c r="AI14">
        <f t="shared" si="1"/>
        <v>-0.64442922240364942</v>
      </c>
      <c r="AJ14" s="19">
        <v>-2.4148134426936441</v>
      </c>
      <c r="AK14" s="19">
        <v>-1.2296765999999999</v>
      </c>
      <c r="AL14" s="19">
        <v>-2.0075937499999998</v>
      </c>
      <c r="AN14">
        <f t="shared" si="2"/>
        <v>-1.3629169681594737</v>
      </c>
      <c r="AO14">
        <f t="shared" si="3"/>
        <v>1.8350912276464206</v>
      </c>
    </row>
    <row r="15" spans="1:41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H15">
        <f t="shared" si="0"/>
        <v>1.3595183259022718</v>
      </c>
      <c r="AI15">
        <f t="shared" si="1"/>
        <v>-0.79960661496397822</v>
      </c>
      <c r="AJ15" s="19">
        <v>-1.9189852607478819</v>
      </c>
      <c r="AK15" s="19">
        <v>-0.90648519999999999</v>
      </c>
      <c r="AL15" s="19">
        <v>-1.6951562499999999</v>
      </c>
      <c r="AN15">
        <f t="shared" si="2"/>
        <v>-1.4991456726608536</v>
      </c>
      <c r="AO15">
        <f t="shared" si="3"/>
        <v>2.1591249408662501</v>
      </c>
    </row>
    <row r="16" spans="1:41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H16">
        <f t="shared" si="0"/>
        <v>1.3142124104610708</v>
      </c>
      <c r="AI16">
        <f t="shared" si="1"/>
        <v>-1.0192085878638721</v>
      </c>
      <c r="AJ16" s="19">
        <v>-1.522229322194844</v>
      </c>
      <c r="AK16" s="19">
        <v>-0.66063400000000005</v>
      </c>
      <c r="AL16" s="19">
        <v>-1.40578125</v>
      </c>
      <c r="AN16">
        <f t="shared" si="2"/>
        <v>-1.682752439151336</v>
      </c>
      <c r="AO16">
        <f t="shared" si="3"/>
        <v>2.333420998324943</v>
      </c>
    </row>
    <row r="17" spans="1:41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H17">
        <f t="shared" si="0"/>
        <v>1.3258734370614711</v>
      </c>
      <c r="AI17">
        <f t="shared" si="1"/>
        <v>-1.4570498568816395</v>
      </c>
      <c r="AJ17" s="19">
        <v>-1.236979562278554</v>
      </c>
      <c r="AK17" s="19">
        <v>-0.20269400000000001</v>
      </c>
      <c r="AL17" s="19">
        <v>-1.13946874999999</v>
      </c>
      <c r="AN17">
        <f t="shared" si="2"/>
        <v>-1.7145515862473539</v>
      </c>
      <c r="AO17">
        <f t="shared" si="3"/>
        <v>2.7829232939431106</v>
      </c>
    </row>
    <row r="18" spans="1:41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H18">
        <f t="shared" si="0"/>
        <v>1.9259357562142725</v>
      </c>
      <c r="AI18">
        <f t="shared" si="1"/>
        <v>-0.8276832714015292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2"/>
        <v>-1.7014858075182904</v>
      </c>
      <c r="AO18">
        <f t="shared" si="3"/>
        <v>2.7536190276158017</v>
      </c>
    </row>
    <row r="19" spans="1:41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H19">
        <f t="shared" si="0"/>
        <v>1.5692231297434702</v>
      </c>
      <c r="AI19">
        <f t="shared" si="1"/>
        <v>-1.1959467282181611</v>
      </c>
      <c r="AJ19" s="19">
        <v>-1.215995186427282</v>
      </c>
      <c r="AK19" s="19">
        <v>0.43834099999999998</v>
      </c>
      <c r="AL19" s="19">
        <v>-0.47775000000000001</v>
      </c>
      <c r="AN19">
        <f t="shared" si="2"/>
        <v>-1.6279555168043336</v>
      </c>
      <c r="AO19">
        <f t="shared" si="3"/>
        <v>2.7651698579616313</v>
      </c>
    </row>
    <row r="20" spans="1:41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H20">
        <f t="shared" si="0"/>
        <v>1.352063950437671</v>
      </c>
      <c r="AI20">
        <f t="shared" si="1"/>
        <v>-1.0704158809684485</v>
      </c>
      <c r="AJ20" s="19">
        <v>-1.4906261006292909</v>
      </c>
      <c r="AK20" s="19">
        <v>0.44553039999999999</v>
      </c>
      <c r="AL20" s="19">
        <v>-0.54500000000000104</v>
      </c>
      <c r="AN20">
        <f t="shared" si="2"/>
        <v>-1.8197810357395854</v>
      </c>
      <c r="AO20">
        <f t="shared" si="3"/>
        <v>2.4224798314061196</v>
      </c>
    </row>
    <row r="21" spans="1:41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H21">
        <f t="shared" si="0"/>
        <v>1.0076596528791697</v>
      </c>
      <c r="AI21">
        <f t="shared" si="1"/>
        <v>-1.2979893791445418</v>
      </c>
      <c r="AJ21" s="19">
        <v>-1.93595021188762</v>
      </c>
      <c r="AK21" s="19">
        <v>0.58010090000000003</v>
      </c>
      <c r="AL21" s="19">
        <v>-0.76750000000000096</v>
      </c>
      <c r="AN21">
        <f t="shared" si="2"/>
        <v>-2.1094818295838271</v>
      </c>
      <c r="AO21">
        <f t="shared" si="3"/>
        <v>2.3056490320237115</v>
      </c>
    </row>
    <row r="22" spans="1:41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H22">
        <f t="shared" si="0"/>
        <v>0.69545219677097236</v>
      </c>
      <c r="AI22">
        <f t="shared" si="1"/>
        <v>-1.5606736385194999</v>
      </c>
      <c r="AJ22" s="19">
        <v>-2.3604940326081478</v>
      </c>
      <c r="AK22" s="19">
        <v>1.2355438000000001</v>
      </c>
      <c r="AL22" s="19">
        <v>-1.6313437500000001</v>
      </c>
      <c r="AN22">
        <f t="shared" si="2"/>
        <v>-2.3585954138447449</v>
      </c>
      <c r="AO22">
        <f t="shared" si="3"/>
        <v>2.2561258352904723</v>
      </c>
    </row>
    <row r="23" spans="1:41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H23">
        <f t="shared" si="0"/>
        <v>0.10734721997686947</v>
      </c>
      <c r="AI23">
        <f t="shared" si="1"/>
        <v>-1.5987643905981801</v>
      </c>
      <c r="AJ23" s="19">
        <v>-2.715349303346136</v>
      </c>
      <c r="AK23" s="19">
        <v>1.2491973999999999</v>
      </c>
      <c r="AL23" s="19">
        <v>-1.96990625</v>
      </c>
      <c r="AN23">
        <f t="shared" si="2"/>
        <v>-2.444524851460971</v>
      </c>
      <c r="AO23">
        <f t="shared" si="3"/>
        <v>1.7061116105750496</v>
      </c>
    </row>
    <row r="24" spans="1:41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H24">
        <f t="shared" si="0"/>
        <v>-0.26181281230453024</v>
      </c>
      <c r="AI24">
        <f t="shared" si="1"/>
        <v>-1.597325184617167</v>
      </c>
      <c r="AJ24" s="19">
        <v>-3.0005160241009179</v>
      </c>
      <c r="AK24" s="19">
        <v>1.1368252000000001</v>
      </c>
      <c r="AL24" s="19">
        <v>-2.2692812500000001</v>
      </c>
      <c r="AN24">
        <f t="shared" si="2"/>
        <v>-2.6229999375395732</v>
      </c>
      <c r="AO24">
        <f t="shared" si="3"/>
        <v>1.3355123723126368</v>
      </c>
    </row>
    <row r="25" spans="1:41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H25">
        <f t="shared" si="0"/>
        <v>-0.88221807952402997</v>
      </c>
      <c r="AI25">
        <f t="shared" si="1"/>
        <v>-2.1609499012802669</v>
      </c>
      <c r="AJ25" s="19">
        <v>-3.2150264319633841</v>
      </c>
      <c r="AK25" s="19">
        <v>1.2547473</v>
      </c>
      <c r="AL25" s="19">
        <v>-2.5294687499999999</v>
      </c>
      <c r="AN25">
        <f t="shared" si="2"/>
        <v>-2.9287190219257444</v>
      </c>
      <c r="AO25">
        <f t="shared" si="3"/>
        <v>1.2787318217562369</v>
      </c>
    </row>
    <row r="26" spans="1:41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H26">
        <f t="shared" si="0"/>
        <v>-1.4802144634170276</v>
      </c>
      <c r="AI26">
        <f t="shared" si="1"/>
        <v>-1.8865229645331372</v>
      </c>
      <c r="AJ26" s="19">
        <v>-3.3375897429209438</v>
      </c>
      <c r="AK26" s="19">
        <v>1.347278</v>
      </c>
      <c r="AL26" s="19">
        <v>-2.8424999999999998</v>
      </c>
      <c r="AN26">
        <f t="shared" si="2"/>
        <v>-2.847184319144056</v>
      </c>
      <c r="AO26">
        <f t="shared" si="3"/>
        <v>0.40630850111610961</v>
      </c>
    </row>
    <row r="27" spans="1:41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H27">
        <f t="shared" si="0"/>
        <v>-1.3999205008166307</v>
      </c>
      <c r="AI27">
        <f t="shared" si="1"/>
        <v>-1.6221703386966917</v>
      </c>
      <c r="AJ27" s="19">
        <v>-3.3594960907870139</v>
      </c>
      <c r="AK27" s="19">
        <v>1.3304111000000001</v>
      </c>
      <c r="AL27" s="19">
        <v>-2.9874999999999998</v>
      </c>
      <c r="AN27">
        <f t="shared" si="2"/>
        <v>-2.9543117563042922</v>
      </c>
      <c r="AO27">
        <f t="shared" si="3"/>
        <v>0.22224983788006103</v>
      </c>
    </row>
    <row r="28" spans="1:41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H28">
        <f t="shared" si="0"/>
        <v>-1.3907975716332288</v>
      </c>
      <c r="AI28">
        <f t="shared" si="1"/>
        <v>-1.8557451115169403</v>
      </c>
      <c r="AJ28" s="19">
        <v>-3.2807454755615502</v>
      </c>
      <c r="AK28" s="19">
        <v>1.5884453000000001</v>
      </c>
      <c r="AL28" s="19">
        <v>-3.0565000000000002</v>
      </c>
      <c r="AN28">
        <f t="shared" si="2"/>
        <v>-3.0335056079878031</v>
      </c>
      <c r="AO28">
        <f t="shared" si="3"/>
        <v>0.46494753988371151</v>
      </c>
    </row>
    <row r="29" spans="1:41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H29">
        <f t="shared" si="0"/>
        <v>-1.1707447326234295</v>
      </c>
      <c r="AI29">
        <f t="shared" si="1"/>
        <v>-1.6337217368146471</v>
      </c>
      <c r="AJ29" s="19">
        <v>-3.1020381718246122</v>
      </c>
      <c r="AK29" s="19">
        <v>1.8602263000000001</v>
      </c>
      <c r="AL29" s="19">
        <v>-3.0495000000000001</v>
      </c>
      <c r="AN29">
        <f t="shared" si="2"/>
        <v>-3.0305914742080784</v>
      </c>
      <c r="AO29">
        <f t="shared" si="3"/>
        <v>0.46297700419121757</v>
      </c>
    </row>
    <row r="30" spans="1:41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H30">
        <f t="shared" si="0"/>
        <v>-1.642387633409129</v>
      </c>
      <c r="AI30">
        <f t="shared" si="1"/>
        <v>-1.3696991935014822</v>
      </c>
      <c r="AJ30" s="19">
        <v>-2.8885277265185811</v>
      </c>
      <c r="AK30" s="19">
        <v>1.6738161</v>
      </c>
      <c r="AL30" s="19">
        <v>-2.7996249999999998</v>
      </c>
      <c r="AN30">
        <f t="shared" si="2"/>
        <v>-3.0924531263954433</v>
      </c>
      <c r="AO30">
        <f t="shared" si="3"/>
        <v>-0.2726884399076468</v>
      </c>
    </row>
    <row r="31" spans="1:41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H31">
        <f t="shared" si="0"/>
        <v>-1.7933953349412306</v>
      </c>
      <c r="AI31">
        <f t="shared" si="1"/>
        <v>-1.6266359597806241</v>
      </c>
      <c r="AJ31" s="19">
        <v>-2.682818845102628</v>
      </c>
      <c r="AK31" s="19">
        <v>1.9215804000000001</v>
      </c>
      <c r="AL31" s="19">
        <v>-2.7073749999999999</v>
      </c>
      <c r="AN31">
        <f t="shared" si="2"/>
        <v>-3.1806734021371255</v>
      </c>
      <c r="AO31">
        <f t="shared" si="3"/>
        <v>-0.16675937516060646</v>
      </c>
    </row>
    <row r="32" spans="1:41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H32">
        <f t="shared" si="0"/>
        <v>-1.7317123594914285</v>
      </c>
      <c r="AI32">
        <f t="shared" si="1"/>
        <v>-1.6449619408126299</v>
      </c>
      <c r="AJ32" s="19">
        <v>-2.484911527577141</v>
      </c>
      <c r="AK32" s="19">
        <v>2.1733503000000001</v>
      </c>
      <c r="AL32" s="19">
        <v>-2.6058750000000002</v>
      </c>
      <c r="AN32">
        <f t="shared" si="2"/>
        <v>-3.2829847625258557</v>
      </c>
      <c r="AO32">
        <f t="shared" si="3"/>
        <v>-8.6750418678798624E-2</v>
      </c>
    </row>
    <row r="33" spans="1:41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H33">
        <f t="shared" si="0"/>
        <v>-1.5541502932128282</v>
      </c>
      <c r="AI33">
        <f t="shared" si="1"/>
        <v>-1.5112376410472059</v>
      </c>
      <c r="AJ33" s="19">
        <v>-2.294805773941746</v>
      </c>
      <c r="AK33" s="19">
        <v>2.1986349999999999</v>
      </c>
      <c r="AL33" s="19">
        <v>-2.4951249999999998</v>
      </c>
      <c r="AN33">
        <f t="shared" si="2"/>
        <v>-3.3271657061883211</v>
      </c>
      <c r="AO33">
        <f t="shared" si="3"/>
        <v>-4.2912652165622234E-2</v>
      </c>
    </row>
    <row r="34" spans="1:41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H34">
        <f t="shared" si="0"/>
        <v>-2.064704593587031</v>
      </c>
      <c r="AI34">
        <f t="shared" si="1"/>
        <v>-1.6394083146542702</v>
      </c>
      <c r="AJ34" s="19">
        <v>-2.111491915949522</v>
      </c>
      <c r="AK34" s="19">
        <v>2.154855</v>
      </c>
      <c r="AL34" s="19">
        <v>-2.3768437499999999</v>
      </c>
      <c r="AN34">
        <f t="shared" si="2"/>
        <v>-3.4645488785791345</v>
      </c>
      <c r="AO34">
        <f t="shared" si="3"/>
        <v>-0.42529627893276079</v>
      </c>
    </row>
    <row r="35" spans="1:41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H35">
        <f t="shared" si="0"/>
        <v>-1.7188348376793279</v>
      </c>
      <c r="AI35">
        <f t="shared" si="1"/>
        <v>-1.6103818487620041</v>
      </c>
      <c r="AJ35" s="19">
        <v>-1.9338658166634</v>
      </c>
      <c r="AK35" s="19">
        <v>2.5226723999999998</v>
      </c>
      <c r="AL35" s="19">
        <v>-2.2469062499999999</v>
      </c>
      <c r="AN35">
        <f t="shared" si="2"/>
        <v>-3.5630091416982297</v>
      </c>
      <c r="AO35">
        <f t="shared" si="3"/>
        <v>-0.1084529889173238</v>
      </c>
    </row>
    <row r="36" spans="1:41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H36">
        <f t="shared" si="0"/>
        <v>-1.4848453160145283</v>
      </c>
      <c r="AI36">
        <f t="shared" si="1"/>
        <v>-1.393441281565817</v>
      </c>
      <c r="AJ36" s="19">
        <v>-1.7619269300219269</v>
      </c>
      <c r="AK36" s="19">
        <v>2.4005920000000001</v>
      </c>
      <c r="AL36" s="19">
        <v>-2.1070312499999999</v>
      </c>
      <c r="AN36">
        <f t="shared" si="2"/>
        <v>-3.5811818615621993</v>
      </c>
      <c r="AO36">
        <f t="shared" si="3"/>
        <v>-9.1404034448711258E-2</v>
      </c>
    </row>
    <row r="37" spans="1:41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H37">
        <f t="shared" si="0"/>
        <v>-1.4403801540557275</v>
      </c>
      <c r="AI37">
        <f t="shared" si="1"/>
        <v>-1.3937128304288313</v>
      </c>
      <c r="AJ37" s="19">
        <v>-1.595675256024778</v>
      </c>
      <c r="AK37" s="19">
        <v>2.1906766000000002</v>
      </c>
      <c r="AL37" s="19">
        <v>-1.95721875</v>
      </c>
      <c r="AN37">
        <f t="shared" si="2"/>
        <v>-3.8155693094503986</v>
      </c>
      <c r="AO37">
        <f t="shared" si="3"/>
        <v>-4.6667323626896184E-2</v>
      </c>
    </row>
    <row r="38" spans="1:41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H38">
        <f t="shared" si="0"/>
        <v>-0.79950459694342868</v>
      </c>
      <c r="AI38">
        <f t="shared" si="1"/>
        <v>-0.78775447296046153</v>
      </c>
      <c r="AJ38" s="19">
        <v>-1.4128213840725869</v>
      </c>
      <c r="AK38" s="19">
        <v>2.3042479</v>
      </c>
      <c r="AL38" s="19">
        <v>-1.8532500000000001</v>
      </c>
      <c r="AN38">
        <f t="shared" si="2"/>
        <v>-3.8566742474950191</v>
      </c>
      <c r="AO38">
        <f t="shared" si="3"/>
        <v>-1.1750123982967153E-2</v>
      </c>
    </row>
    <row r="39" spans="1:41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H39">
        <f t="shared" si="0"/>
        <v>-0.68729288431092783</v>
      </c>
      <c r="AI39">
        <f t="shared" si="1"/>
        <v>-0.71295767494774775</v>
      </c>
      <c r="AJ39" s="19">
        <v>-1.173410446662237</v>
      </c>
      <c r="AK39" s="19">
        <v>2.4138378999999999</v>
      </c>
      <c r="AL39" s="19">
        <v>-1.6612499999999999</v>
      </c>
      <c r="AN39">
        <f t="shared" si="2"/>
        <v>-3.6932938633286634</v>
      </c>
      <c r="AO39">
        <f t="shared" si="3"/>
        <v>2.5664790636819923E-2</v>
      </c>
    </row>
    <row r="40" spans="1:41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H40">
        <f t="shared" si="0"/>
        <v>-0.74544732665743041</v>
      </c>
      <c r="AI40">
        <f t="shared" si="1"/>
        <v>-0.76685844413009496</v>
      </c>
      <c r="AJ40" s="19">
        <v>-0.87664464896553329</v>
      </c>
      <c r="AK40" s="19">
        <v>2.3217560000000002</v>
      </c>
      <c r="AL40" s="19">
        <v>-1.4370000000000001</v>
      </c>
      <c r="AN40">
        <f t="shared" si="2"/>
        <v>-3.6868849896887212</v>
      </c>
      <c r="AO40">
        <f t="shared" si="3"/>
        <v>2.141111747266411E-2</v>
      </c>
    </row>
    <row r="41" spans="1:41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H41">
        <f t="shared" si="0"/>
        <v>-0.63703084052812997</v>
      </c>
      <c r="AI41">
        <f t="shared" si="1"/>
        <v>-1.0794036133612455</v>
      </c>
      <c r="AJ41" s="19">
        <v>-0.52252399098303526</v>
      </c>
      <c r="AK41" s="19">
        <v>2.2226626</v>
      </c>
      <c r="AL41" s="19">
        <v>-1.1805000000000001</v>
      </c>
      <c r="AN41">
        <f t="shared" si="2"/>
        <v>-3.4922764401105026</v>
      </c>
      <c r="AO41">
        <f t="shared" si="3"/>
        <v>0.44237277283311549</v>
      </c>
    </row>
    <row r="42" spans="1:41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H42">
        <f t="shared" si="0"/>
        <v>-0.21291940896782791</v>
      </c>
      <c r="AI42">
        <f t="shared" si="1"/>
        <v>-0.85481625050891141</v>
      </c>
      <c r="AJ42" s="19">
        <v>-0.1507935449664399</v>
      </c>
      <c r="AK42" s="19">
        <v>2.3032009000000002</v>
      </c>
      <c r="AL42" s="19">
        <v>-0.71065624999999899</v>
      </c>
      <c r="AN42">
        <f t="shared" si="2"/>
        <v>-3.2927259148007293</v>
      </c>
      <c r="AO42">
        <f t="shared" si="3"/>
        <v>0.64189684154108351</v>
      </c>
    </row>
    <row r="43" spans="1:41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H43">
        <f t="shared" si="0"/>
        <v>7.9301325783969645E-2</v>
      </c>
      <c r="AI43">
        <f t="shared" si="1"/>
        <v>-0.62424396025062023</v>
      </c>
      <c r="AJ43" s="19">
        <v>0.12514295535212891</v>
      </c>
      <c r="AK43" s="19">
        <v>2.1260561</v>
      </c>
      <c r="AL43" s="19">
        <v>-0.46209374999999903</v>
      </c>
      <c r="AN43">
        <f t="shared" si="2"/>
        <v>-3.412741487776195</v>
      </c>
      <c r="AO43">
        <f t="shared" si="3"/>
        <v>0.70354528603458988</v>
      </c>
    </row>
    <row r="44" spans="1:41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H44">
        <f t="shared" si="0"/>
        <v>0.22608181862957011</v>
      </c>
      <c r="AI44">
        <f t="shared" si="1"/>
        <v>-0.74366746226271285</v>
      </c>
      <c r="AJ44" s="19">
        <v>0.29829600194960421</v>
      </c>
      <c r="AK44" s="19">
        <v>2.0759582999999999</v>
      </c>
      <c r="AL44" s="19">
        <v>-0.25371874999999999</v>
      </c>
      <c r="AN44">
        <f t="shared" si="2"/>
        <v>-3.3537790969443382</v>
      </c>
      <c r="AO44">
        <f t="shared" si="3"/>
        <v>0.96974928089228296</v>
      </c>
    </row>
    <row r="45" spans="1:41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H45">
        <f t="shared" si="0"/>
        <v>0.66097160945017208</v>
      </c>
      <c r="AI45">
        <f t="shared" si="1"/>
        <v>-0.56240339130819494</v>
      </c>
      <c r="AJ45" s="19">
        <v>0.3686655948256603</v>
      </c>
      <c r="AK45" s="19">
        <v>2.3497718999999999</v>
      </c>
      <c r="AL45" s="19">
        <v>-8.5531249999999795E-2</v>
      </c>
      <c r="AN45">
        <f t="shared" si="2"/>
        <v>-3.3504196843724028</v>
      </c>
      <c r="AO45">
        <f t="shared" si="3"/>
        <v>1.223375000758367</v>
      </c>
    </row>
    <row r="46" spans="1:41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H46">
        <f t="shared" si="0"/>
        <v>0.64483854437327182</v>
      </c>
      <c r="AI46">
        <f t="shared" si="1"/>
        <v>-0.91888297651760853</v>
      </c>
      <c r="AJ46" s="19">
        <v>0.37558031997662422</v>
      </c>
      <c r="AK46" s="19">
        <v>2.7037502999999998</v>
      </c>
      <c r="AL46" s="19">
        <v>-2.5499999999999901E-2</v>
      </c>
      <c r="AN46">
        <f t="shared" si="2"/>
        <v>-3.2595069245817685</v>
      </c>
      <c r="AO46">
        <f t="shared" si="3"/>
        <v>1.5637215208908803</v>
      </c>
    </row>
    <row r="47" spans="1:41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H47">
        <f t="shared" si="0"/>
        <v>1.4150924042564696</v>
      </c>
      <c r="AI47">
        <f t="shared" si="1"/>
        <v>-0.48324065879471556</v>
      </c>
      <c r="AJ47" s="19">
        <v>0.50064385609828355</v>
      </c>
      <c r="AK47" s="19">
        <v>2.6322911000000002</v>
      </c>
      <c r="AL47" s="19">
        <v>8.9499999999999996E-2</v>
      </c>
      <c r="AN47">
        <f t="shared" si="2"/>
        <v>-3.2248650530452831</v>
      </c>
      <c r="AO47">
        <f t="shared" si="3"/>
        <v>1.8983330630511852</v>
      </c>
    </row>
    <row r="48" spans="1:41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H48">
        <f t="shared" si="0"/>
        <v>1.4961293362888703</v>
      </c>
      <c r="AI48">
        <f t="shared" si="1"/>
        <v>-0.3329024642329883</v>
      </c>
      <c r="AJ48" s="19">
        <v>0.7665723944622912</v>
      </c>
      <c r="AK48" s="19">
        <v>2.2840756999999998</v>
      </c>
      <c r="AL48" s="19">
        <v>0.1915</v>
      </c>
      <c r="AN48">
        <f t="shared" si="2"/>
        <v>-3.1873336935648076</v>
      </c>
      <c r="AO48">
        <f t="shared" si="3"/>
        <v>1.8290318005218587</v>
      </c>
    </row>
    <row r="49" spans="1:41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H49">
        <f t="shared" si="0"/>
        <v>1.6857925135054721</v>
      </c>
      <c r="AI49">
        <f t="shared" si="1"/>
        <v>-0.19682465829197149</v>
      </c>
      <c r="AJ49" s="19">
        <v>1.1733659350681469</v>
      </c>
      <c r="AK49" s="19">
        <v>2.1897834</v>
      </c>
      <c r="AL49" s="19">
        <v>0.28050000000000003</v>
      </c>
      <c r="AN49">
        <f t="shared" si="2"/>
        <v>-3.1562132423856291</v>
      </c>
      <c r="AO49">
        <f t="shared" si="3"/>
        <v>1.8826171717974436</v>
      </c>
    </row>
    <row r="50" spans="1:41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H50">
        <f t="shared" si="0"/>
        <v>2.2515169186085693</v>
      </c>
      <c r="AI50">
        <f t="shared" si="1"/>
        <v>0.26278084467089791</v>
      </c>
      <c r="AJ50" s="19">
        <v>1.6350993152451729</v>
      </c>
      <c r="AK50" s="19">
        <v>1.9207498000000001</v>
      </c>
      <c r="AL50" s="19">
        <v>1.2638437499999899</v>
      </c>
      <c r="AN50">
        <f t="shared" si="2"/>
        <v>-3.170349937717003</v>
      </c>
      <c r="AO50">
        <f t="shared" si="3"/>
        <v>1.9887360739376714</v>
      </c>
    </row>
    <row r="51" spans="1:41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H51">
        <f t="shared" si="0"/>
        <v>1.845860538878469</v>
      </c>
      <c r="AI51">
        <f t="shared" si="1"/>
        <v>-0.30617903377004252</v>
      </c>
      <c r="AJ51" s="19">
        <v>1.46484727330469</v>
      </c>
      <c r="AK51" s="19">
        <v>1.8669146000000001</v>
      </c>
      <c r="AL51" s="19">
        <v>0.96390624999999897</v>
      </c>
      <c r="AN51">
        <f t="shared" si="2"/>
        <v>-3.1741858424685292</v>
      </c>
      <c r="AO51">
        <f t="shared" si="3"/>
        <v>2.1520395726485115</v>
      </c>
    </row>
    <row r="52" spans="1:41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H52">
        <f t="shared" si="0"/>
        <v>2.03954881220427</v>
      </c>
      <c r="AI52">
        <f t="shared" si="1"/>
        <v>-0.44590301395788323</v>
      </c>
      <c r="AJ52" s="19">
        <v>0.51384740849952193</v>
      </c>
      <c r="AK52" s="19">
        <v>1.8603308999999999</v>
      </c>
      <c r="AL52" s="19">
        <v>0.28803124999999702</v>
      </c>
      <c r="AN52">
        <f t="shared" si="2"/>
        <v>-3.1304762781857538</v>
      </c>
      <c r="AO52">
        <f t="shared" si="3"/>
        <v>2.4854518261621532</v>
      </c>
    </row>
    <row r="53" spans="1:41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H53">
        <f t="shared" si="0"/>
        <v>1.7203013247042698</v>
      </c>
      <c r="AI53">
        <f t="shared" si="1"/>
        <v>-0.2323972383207713</v>
      </c>
      <c r="AJ53" s="19">
        <v>-1.2179002791685409</v>
      </c>
      <c r="AK53" s="19">
        <v>1.8138589000000001</v>
      </c>
      <c r="AL53" s="19">
        <v>-0.76378125000000097</v>
      </c>
      <c r="AN53">
        <f t="shared" si="2"/>
        <v>-3.1539836565232404</v>
      </c>
      <c r="AO53">
        <f t="shared" si="3"/>
        <v>1.9526985630250411</v>
      </c>
    </row>
    <row r="54" spans="1:41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H54">
        <f t="shared" si="0"/>
        <v>-0.24299677398522945</v>
      </c>
      <c r="AI54">
        <f t="shared" si="1"/>
        <v>-0.49785757920072893</v>
      </c>
      <c r="AJ54" s="19">
        <v>-3.6473719979353851</v>
      </c>
      <c r="AK54" s="19">
        <v>1.807777</v>
      </c>
      <c r="AL54" s="19">
        <v>-4.5991874999999904</v>
      </c>
      <c r="AN54">
        <f t="shared" si="2"/>
        <v>-3.4924847720692891</v>
      </c>
      <c r="AO54">
        <f t="shared" si="3"/>
        <v>0.25486080521549948</v>
      </c>
    </row>
    <row r="55" spans="1:41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H55">
        <f t="shared" si="0"/>
        <v>-2.5902807662806282</v>
      </c>
      <c r="AI55">
        <f t="shared" si="1"/>
        <v>-0.87843111124918494</v>
      </c>
      <c r="AJ55" s="19">
        <v>-5.4275190080011342</v>
      </c>
      <c r="AK55" s="19">
        <v>-0.76948850000000002</v>
      </c>
      <c r="AL55" s="19">
        <v>-5.4398124999999897</v>
      </c>
      <c r="AN55">
        <f t="shared" si="2"/>
        <v>-3.9516315380124527</v>
      </c>
      <c r="AO55">
        <f t="shared" si="3"/>
        <v>-1.7118496550314433</v>
      </c>
    </row>
    <row r="56" spans="1:41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H56">
        <f t="shared" si="0"/>
        <v>-3.1958546030958281</v>
      </c>
      <c r="AI56">
        <f t="shared" si="1"/>
        <v>-0.94647674167940732</v>
      </c>
      <c r="AJ56" s="19">
        <v>-6.0862356058883789</v>
      </c>
      <c r="AK56" s="19">
        <v>5.3801420000000002</v>
      </c>
      <c r="AL56" s="19">
        <v>-5.6933124999999896</v>
      </c>
      <c r="AN56">
        <f t="shared" si="2"/>
        <v>-3.961837241081609</v>
      </c>
      <c r="AO56">
        <f t="shared" si="3"/>
        <v>-2.2493778614164208</v>
      </c>
    </row>
    <row r="57" spans="1:41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H57">
        <f t="shared" si="0"/>
        <v>-4.4158188229190287</v>
      </c>
      <c r="AI57">
        <f t="shared" si="1"/>
        <v>0.15330571198295484</v>
      </c>
      <c r="AJ57" s="19">
        <v>-5.6235217915958824</v>
      </c>
      <c r="AK57" s="19">
        <v>6.1492106</v>
      </c>
      <c r="AL57" s="19">
        <v>-5.3596874999999899</v>
      </c>
      <c r="AN57">
        <f t="shared" si="2"/>
        <v>-4.53016615481254</v>
      </c>
      <c r="AO57">
        <f t="shared" si="3"/>
        <v>-4.5691245349019836</v>
      </c>
    </row>
    <row r="58" spans="1:41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H58">
        <f t="shared" si="0"/>
        <v>-4.2611815705778291</v>
      </c>
      <c r="AI58">
        <f t="shared" si="1"/>
        <v>1.0692787666957937</v>
      </c>
      <c r="AJ58" s="19">
        <v>-4.0582885265128903</v>
      </c>
      <c r="AK58" s="19">
        <v>6.7770843999999997</v>
      </c>
      <c r="AL58" s="19">
        <v>-2.7456562500000001</v>
      </c>
      <c r="AN58">
        <f t="shared" si="2"/>
        <v>-4.7001710284230303</v>
      </c>
      <c r="AO58">
        <f t="shared" si="3"/>
        <v>-5.3304603372736228</v>
      </c>
    </row>
    <row r="59" spans="1:41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H59">
        <f t="shared" si="0"/>
        <v>-1.2809607238767278</v>
      </c>
      <c r="AI59">
        <f t="shared" si="1"/>
        <v>1.5582293041919368</v>
      </c>
      <c r="AJ59" s="19">
        <v>-2.3376276319970382</v>
      </c>
      <c r="AK59" s="19">
        <v>7.1591417000000002</v>
      </c>
      <c r="AL59" s="19">
        <v>-1.91509375</v>
      </c>
      <c r="AN59">
        <f t="shared" si="2"/>
        <v>-4.0394166730661283</v>
      </c>
      <c r="AO59">
        <f t="shared" si="3"/>
        <v>-2.8391900280686646</v>
      </c>
    </row>
    <row r="60" spans="1:41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H60">
        <f t="shared" si="0"/>
        <v>9.19229119307019E-3</v>
      </c>
      <c r="AI60">
        <f t="shared" si="1"/>
        <v>0.52990885970715951</v>
      </c>
      <c r="AJ60" s="19">
        <v>-0.98988821295873475</v>
      </c>
      <c r="AK60" s="19">
        <v>6.7349230000000002</v>
      </c>
      <c r="AL60" s="19">
        <v>-1.17471875</v>
      </c>
      <c r="AN60">
        <f t="shared" si="2"/>
        <v>-3.5029868441684604</v>
      </c>
      <c r="AO60">
        <f t="shared" si="3"/>
        <v>-0.52071656851408932</v>
      </c>
    </row>
    <row r="61" spans="1:41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H61">
        <f t="shared" si="0"/>
        <v>0.5881169228943719</v>
      </c>
      <c r="AI61">
        <f t="shared" si="1"/>
        <v>1.100112817015432</v>
      </c>
      <c r="AJ61" s="19">
        <v>-1.507026939544448E-2</v>
      </c>
      <c r="AK61" s="19">
        <v>7.0128693000000002</v>
      </c>
      <c r="AL61" s="19">
        <v>-0.524531250000001</v>
      </c>
      <c r="AN61">
        <f t="shared" si="2"/>
        <v>-3.3790602302386339</v>
      </c>
      <c r="AO61">
        <f t="shared" si="3"/>
        <v>-0.51199589412106006</v>
      </c>
    </row>
    <row r="62" spans="1:41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H62">
        <f t="shared" si="0"/>
        <v>1.3899300233750722</v>
      </c>
      <c r="AI62">
        <f t="shared" si="1"/>
        <v>1.3810594395101758</v>
      </c>
      <c r="AJ62" s="19">
        <v>0.58687348151324703</v>
      </c>
      <c r="AK62" s="19">
        <v>6.3034492999999996</v>
      </c>
      <c r="AL62" s="19">
        <v>0.25031249999999999</v>
      </c>
      <c r="AN62">
        <f t="shared" si="2"/>
        <v>-3.1138983419792092</v>
      </c>
      <c r="AO62">
        <f t="shared" si="3"/>
        <v>8.8705838648963642E-3</v>
      </c>
    </row>
    <row r="63" spans="1:41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H63">
        <f t="shared" si="0"/>
        <v>1.5982514796117719</v>
      </c>
      <c r="AI63">
        <f t="shared" si="1"/>
        <v>1.0563111514288224</v>
      </c>
      <c r="AJ63" s="19">
        <v>0.91154890635729957</v>
      </c>
      <c r="AK63" s="19">
        <v>4.7855397000000002</v>
      </c>
      <c r="AL63" s="19">
        <v>0.63418750000000002</v>
      </c>
      <c r="AN63">
        <f t="shared" si="2"/>
        <v>-2.6133906700942706</v>
      </c>
      <c r="AO63">
        <f t="shared" si="3"/>
        <v>0.54194032818294957</v>
      </c>
    </row>
    <row r="64" spans="1:41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H64">
        <f t="shared" si="0"/>
        <v>1.7435286657601701</v>
      </c>
      <c r="AI64">
        <f t="shared" si="1"/>
        <v>0.50585466502142573</v>
      </c>
      <c r="AJ64" s="19">
        <v>1.0463819434756849</v>
      </c>
      <c r="AK64" s="19">
        <v>4.3905462000000002</v>
      </c>
      <c r="AL64" s="19">
        <v>0.84193750000000001</v>
      </c>
      <c r="AN64">
        <f t="shared" si="2"/>
        <v>-2.1931019938455107</v>
      </c>
      <c r="AO64">
        <f t="shared" si="3"/>
        <v>1.2376740007387443</v>
      </c>
    </row>
    <row r="65" spans="1:41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H65">
        <f t="shared" si="0"/>
        <v>2.0299978258039708</v>
      </c>
      <c r="AI65">
        <f t="shared" si="1"/>
        <v>1.4214812825046135</v>
      </c>
      <c r="AJ65" s="19">
        <v>0.99137259286865709</v>
      </c>
      <c r="AK65" s="19">
        <v>4.1402628999999997</v>
      </c>
      <c r="AL65" s="19">
        <v>0.87356250000000002</v>
      </c>
      <c r="AN65">
        <f t="shared" si="2"/>
        <v>-1.681223107273393</v>
      </c>
      <c r="AO65">
        <f t="shared" si="3"/>
        <v>0.60851654329935734</v>
      </c>
    </row>
    <row r="66" spans="1:41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H66">
        <f t="shared" si="0"/>
        <v>2.6933319973615717</v>
      </c>
      <c r="AI66">
        <f t="shared" si="1"/>
        <v>2.6323196653742333</v>
      </c>
      <c r="AJ66" s="19">
        <v>0.74652085453631911</v>
      </c>
      <c r="AK66" s="19">
        <v>3.7179175999999998</v>
      </c>
      <c r="AL66" s="19">
        <v>0.24171875000000001</v>
      </c>
      <c r="AN66">
        <f t="shared" si="2"/>
        <v>-1.1404726942185535</v>
      </c>
      <c r="AO66">
        <f t="shared" si="3"/>
        <v>6.1012331987338353E-2</v>
      </c>
    </row>
    <row r="67" spans="1:41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H67">
        <f t="shared" ref="AH67:AH130" si="4">+AF67-AVERAGE($AF$2:$AF$131)</f>
        <v>2.6704967582727726</v>
      </c>
      <c r="AI67">
        <f t="shared" ref="AI67:AI130" si="5">AH67-K67-SUM(Y67:AD67)</f>
        <v>2.6646677604073745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6">SUM(C67:F67)</f>
        <v>-0.64986618163987808</v>
      </c>
      <c r="AO67">
        <f t="shared" ref="AO67:AO130" si="7">SUM(Y67:AD67)+K67</f>
        <v>5.8289978653980334E-3</v>
      </c>
    </row>
    <row r="68" spans="1:41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H68">
        <f t="shared" si="4"/>
        <v>2.9294527803376695</v>
      </c>
      <c r="AI68">
        <f t="shared" si="5"/>
        <v>3.0220345566081162</v>
      </c>
      <c r="AJ68" s="19">
        <v>0.1586956151890587</v>
      </c>
      <c r="AK68" s="19">
        <v>1.6007921000000001</v>
      </c>
      <c r="AL68" s="19">
        <v>9.1562500000001903E-3</v>
      </c>
      <c r="AN68">
        <f t="shared" si="6"/>
        <v>-0.1992035454880714</v>
      </c>
      <c r="AO68">
        <f t="shared" si="7"/>
        <v>-9.2581776270446614E-2</v>
      </c>
    </row>
    <row r="69" spans="1:41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H69">
        <f t="shared" si="4"/>
        <v>2.9256683655916724</v>
      </c>
      <c r="AI69">
        <f t="shared" si="5"/>
        <v>3.634529333333909</v>
      </c>
      <c r="AJ69" s="19">
        <v>-2.3401982710487629E-2</v>
      </c>
      <c r="AK69" s="19">
        <v>0.9680493</v>
      </c>
      <c r="AL69" s="19">
        <v>-7.8906249999999803E-2</v>
      </c>
      <c r="AN69">
        <f t="shared" si="6"/>
        <v>-5.1632092089761716E-2</v>
      </c>
      <c r="AO69">
        <f t="shared" si="7"/>
        <v>-0.70886096774223661</v>
      </c>
    </row>
    <row r="70" spans="1:41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H70">
        <f t="shared" si="4"/>
        <v>3.0765813183134725</v>
      </c>
      <c r="AI70">
        <f t="shared" si="5"/>
        <v>3.3386099307154349</v>
      </c>
      <c r="AJ70" s="19">
        <v>-0.13038599348952931</v>
      </c>
      <c r="AK70" s="19">
        <v>1.2242953000000001</v>
      </c>
      <c r="AL70" s="19">
        <v>-0.108468749999999</v>
      </c>
      <c r="AN70">
        <f t="shared" si="6"/>
        <v>0.10317811690809009</v>
      </c>
      <c r="AO70">
        <f t="shared" si="7"/>
        <v>-0.2620286124019624</v>
      </c>
    </row>
    <row r="71" spans="1:41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H71">
        <f t="shared" si="4"/>
        <v>2.9601034038053697</v>
      </c>
      <c r="AI71">
        <f t="shared" si="5"/>
        <v>3.4723240677348839</v>
      </c>
      <c r="AJ71" s="19">
        <v>-0.18599296929577591</v>
      </c>
      <c r="AK71" s="19">
        <v>0.56465549999999998</v>
      </c>
      <c r="AL71" s="19">
        <v>-0.174781249999999</v>
      </c>
      <c r="AN71">
        <f t="shared" si="6"/>
        <v>0.12184162197331005</v>
      </c>
      <c r="AO71">
        <f t="shared" si="7"/>
        <v>-0.51222066392951437</v>
      </c>
    </row>
    <row r="72" spans="1:41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H72">
        <f t="shared" si="4"/>
        <v>2.7642341310342715</v>
      </c>
      <c r="AI72">
        <f t="shared" si="5"/>
        <v>3.2374499523833422</v>
      </c>
      <c r="AJ72" s="19">
        <v>-0.24824559315627151</v>
      </c>
      <c r="AK72" s="19">
        <v>3.21257E-2</v>
      </c>
      <c r="AL72" s="19">
        <v>-0.23815624999999899</v>
      </c>
      <c r="AN72">
        <f t="shared" si="6"/>
        <v>9.329978753528767E-2</v>
      </c>
      <c r="AO72">
        <f t="shared" si="7"/>
        <v>-0.47321582134907053</v>
      </c>
    </row>
    <row r="73" spans="1:41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H73">
        <f t="shared" si="4"/>
        <v>2.6120215511755696</v>
      </c>
      <c r="AI73">
        <f t="shared" si="5"/>
        <v>3.0092041919684229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6"/>
        <v>5.6040415750717276E-2</v>
      </c>
      <c r="AO73">
        <f t="shared" si="7"/>
        <v>-0.39718264079285376</v>
      </c>
    </row>
    <row r="74" spans="1:41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H74">
        <f t="shared" si="4"/>
        <v>2.4483212618492693</v>
      </c>
      <c r="AI74">
        <f t="shared" si="5"/>
        <v>2.786440791825588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6"/>
        <v>2.0526154802396501E-2</v>
      </c>
      <c r="AO74">
        <f t="shared" si="7"/>
        <v>-0.33811952997631833</v>
      </c>
    </row>
    <row r="75" spans="1:41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H75">
        <f t="shared" si="4"/>
        <v>2.269200154215369</v>
      </c>
      <c r="AI75">
        <f t="shared" si="5"/>
        <v>2.5700666833312718</v>
      </c>
      <c r="AJ75" s="19">
        <v>-0.48010871141303629</v>
      </c>
      <c r="AK75" s="19">
        <v>-0.63149599999999995</v>
      </c>
      <c r="AL75" s="19">
        <v>-0.410656249999999</v>
      </c>
      <c r="AN75">
        <f t="shared" si="6"/>
        <v>-1.0863053151563218E-2</v>
      </c>
      <c r="AO75">
        <f t="shared" si="7"/>
        <v>-0.30086652911590278</v>
      </c>
    </row>
    <row r="76" spans="1:41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H76">
        <f t="shared" si="4"/>
        <v>2.0820831133461724</v>
      </c>
      <c r="AI76">
        <f t="shared" si="5"/>
        <v>2.3610136875452126</v>
      </c>
      <c r="AJ76" s="19">
        <v>-0.51683636213841078</v>
      </c>
      <c r="AL76" s="19">
        <v>-0.46228124999999898</v>
      </c>
      <c r="AN76">
        <f t="shared" si="6"/>
        <v>-3.7998039395664929E-2</v>
      </c>
      <c r="AO76">
        <f t="shared" si="7"/>
        <v>-0.27893057419904055</v>
      </c>
    </row>
    <row r="77" spans="1:41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H77">
        <f t="shared" si="4"/>
        <v>1.8939989466096705</v>
      </c>
      <c r="AI77">
        <f t="shared" si="5"/>
        <v>2.159889131216119</v>
      </c>
      <c r="AJ77" s="19">
        <v>-0.50658349764770716</v>
      </c>
      <c r="AL77" s="19">
        <v>-0.51096874999999897</v>
      </c>
      <c r="AN77">
        <f t="shared" si="6"/>
        <v>-6.1311362678480474E-2</v>
      </c>
      <c r="AO77">
        <f t="shared" si="7"/>
        <v>-0.26589018460644831</v>
      </c>
    </row>
    <row r="78" spans="1:41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H78">
        <f t="shared" si="4"/>
        <v>1.7099697743703715</v>
      </c>
      <c r="AI78">
        <f t="shared" si="5"/>
        <v>1.9669975906813113</v>
      </c>
      <c r="AJ78" s="19">
        <v>-0.44935011794084972</v>
      </c>
      <c r="AN78">
        <f t="shared" si="6"/>
        <v>-8.1319207937843974E-2</v>
      </c>
      <c r="AO78">
        <f t="shared" si="7"/>
        <v>-0.25702781631093996</v>
      </c>
    </row>
    <row r="79" spans="1:41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H79">
        <f t="shared" si="4"/>
        <v>1.5328312301921692</v>
      </c>
      <c r="AI79">
        <f t="shared" si="5"/>
        <v>1.7824163406136879</v>
      </c>
      <c r="AJ79" s="19">
        <v>-0.35325662596799051</v>
      </c>
      <c r="AN79">
        <f t="shared" si="6"/>
        <v>-9.8495301517037781E-2</v>
      </c>
      <c r="AO79">
        <f t="shared" si="7"/>
        <v>-0.24958511042151857</v>
      </c>
    </row>
    <row r="80" spans="1:41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H80">
        <f t="shared" si="4"/>
        <v>1.3634703562735702</v>
      </c>
      <c r="AI80">
        <f t="shared" si="5"/>
        <v>1.6060593652818043</v>
      </c>
      <c r="AJ80" s="19">
        <v>-0.27173932413502572</v>
      </c>
      <c r="AN80">
        <f t="shared" si="6"/>
        <v>-0.11324569119024019</v>
      </c>
      <c r="AO80">
        <f t="shared" si="7"/>
        <v>-0.24258900900823402</v>
      </c>
    </row>
    <row r="81" spans="1:41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H81">
        <f t="shared" si="4"/>
        <v>1.2019747375628711</v>
      </c>
      <c r="AI81">
        <f t="shared" si="5"/>
        <v>1.4377236078410711</v>
      </c>
      <c r="AJ81" s="19">
        <v>-0.21453901325974761</v>
      </c>
      <c r="AN81">
        <f t="shared" si="6"/>
        <v>-0.12591116119603685</v>
      </c>
      <c r="AO81">
        <f t="shared" si="7"/>
        <v>-0.23574887027820002</v>
      </c>
    </row>
    <row r="82" spans="1:41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H82">
        <f t="shared" si="4"/>
        <v>1.0481286809156707</v>
      </c>
      <c r="AI82">
        <f t="shared" si="5"/>
        <v>1.2771218312174883</v>
      </c>
      <c r="AJ82" s="19">
        <v>-0.1816556933420482</v>
      </c>
      <c r="AN82">
        <f t="shared" si="6"/>
        <v>-0.13677610822256048</v>
      </c>
      <c r="AO82">
        <f t="shared" si="7"/>
        <v>-0.22899315030181769</v>
      </c>
    </row>
    <row r="83" spans="1:41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H83">
        <f t="shared" si="4"/>
        <v>0.90159136880127022</v>
      </c>
      <c r="AI83">
        <f t="shared" si="5"/>
        <v>1.123906582729687</v>
      </c>
      <c r="AJ83" s="19">
        <v>-0.17144367902727661</v>
      </c>
      <c r="AN83">
        <f t="shared" si="6"/>
        <v>-0.14607791759617328</v>
      </c>
      <c r="AO83">
        <f t="shared" si="7"/>
        <v>-0.22231521392841688</v>
      </c>
    </row>
    <row r="84" spans="1:41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H84">
        <f t="shared" si="4"/>
        <v>0.76196245913367022</v>
      </c>
      <c r="AI84">
        <f t="shared" si="5"/>
        <v>0.9776883179278697</v>
      </c>
      <c r="AJ84" s="19">
        <v>-0.16337944540281629</v>
      </c>
      <c r="AN84">
        <f t="shared" si="6"/>
        <v>-0.15401530636512195</v>
      </c>
      <c r="AO84">
        <f t="shared" si="7"/>
        <v>-0.21572585879419948</v>
      </c>
    </row>
    <row r="85" spans="1:41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H85">
        <f t="shared" si="4"/>
        <v>0.62881034932816959</v>
      </c>
      <c r="AI85">
        <f t="shared" si="5"/>
        <v>0.83804956552359489</v>
      </c>
      <c r="AJ85" s="19">
        <v>-0.15131178632061651</v>
      </c>
      <c r="AN85">
        <f t="shared" si="6"/>
        <v>-0.16075536984125316</v>
      </c>
      <c r="AO85">
        <f t="shared" si="7"/>
        <v>-0.20923921619542529</v>
      </c>
    </row>
    <row r="86" spans="1:41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H86">
        <f t="shared" si="4"/>
        <v>0.50168756917076962</v>
      </c>
      <c r="AI86">
        <f t="shared" si="5"/>
        <v>0.70455627100331886</v>
      </c>
      <c r="AJ86" s="19">
        <v>-0.1352407017806542</v>
      </c>
      <c r="AN86">
        <f t="shared" si="6"/>
        <v>-0.16643941500224679</v>
      </c>
      <c r="AO86">
        <f t="shared" si="7"/>
        <v>-0.20286870183254926</v>
      </c>
    </row>
    <row r="87" spans="1:41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H87">
        <f t="shared" si="4"/>
        <v>0.38014107201606961</v>
      </c>
      <c r="AI87">
        <f t="shared" si="5"/>
        <v>0.57676701831369259</v>
      </c>
      <c r="AJ87" s="19">
        <v>-0.1152633026663487</v>
      </c>
      <c r="AN87">
        <f t="shared" si="6"/>
        <v>-0.17118774297300821</v>
      </c>
      <c r="AO87">
        <f t="shared" si="7"/>
        <v>-0.19662594629762298</v>
      </c>
    </row>
    <row r="88" spans="1:41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H88">
        <f t="shared" si="4"/>
        <v>0.26371997183447249</v>
      </c>
      <c r="AI88">
        <f t="shared" si="5"/>
        <v>0.45424057607043744</v>
      </c>
      <c r="AJ88" s="19">
        <v>-9.4455965851442864E-2</v>
      </c>
      <c r="AN88">
        <f t="shared" si="6"/>
        <v>-0.17510354564754316</v>
      </c>
      <c r="AO88">
        <f t="shared" si="7"/>
        <v>-0.19052060423596498</v>
      </c>
    </row>
    <row r="89" spans="1:41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H89">
        <f t="shared" si="4"/>
        <v>0.15198164626367117</v>
      </c>
      <c r="AI89">
        <f t="shared" si="5"/>
        <v>0.33654206824265043</v>
      </c>
      <c r="AJ89" s="19">
        <v>-7.4287343584758164E-2</v>
      </c>
      <c r="AN89">
        <f t="shared" si="6"/>
        <v>-0.17827606459543066</v>
      </c>
      <c r="AO89">
        <f t="shared" si="7"/>
        <v>-0.18456042197897929</v>
      </c>
    </row>
    <row r="90" spans="1:41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H90">
        <f t="shared" si="4"/>
        <v>4.4496603037170956E-2</v>
      </c>
      <c r="AI90">
        <f t="shared" si="5"/>
        <v>0.22324798308811133</v>
      </c>
      <c r="AJ90" s="19">
        <v>-5.4757435866256733E-2</v>
      </c>
      <c r="AN90">
        <f t="shared" si="6"/>
        <v>-0.18078314001061146</v>
      </c>
      <c r="AO90">
        <f t="shared" si="7"/>
        <v>-0.17875138005094038</v>
      </c>
    </row>
    <row r="91" spans="1:41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H91">
        <f t="shared" si="4"/>
        <v>-5.9147672983527855E-2</v>
      </c>
      <c r="AI91">
        <f t="shared" si="5"/>
        <v>0.11395018223993797</v>
      </c>
      <c r="AJ91" s="19">
        <v>-3.5866242695975263E-2</v>
      </c>
      <c r="AN91">
        <f t="shared" si="6"/>
        <v>-0.18269325816092419</v>
      </c>
      <c r="AO91">
        <f t="shared" si="7"/>
        <v>-0.17309785522346582</v>
      </c>
    </row>
    <row r="92" spans="1:41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H92">
        <f t="shared" si="4"/>
        <v>-0.15934374492993086</v>
      </c>
      <c r="AI92">
        <f t="shared" si="5"/>
        <v>8.2590396512414177E-3</v>
      </c>
      <c r="AJ92" s="19">
        <v>-1.7613764073878241E-2</v>
      </c>
      <c r="AN92">
        <f t="shared" si="6"/>
        <v>-0.18406718868289307</v>
      </c>
      <c r="AO92">
        <f t="shared" si="7"/>
        <v>-0.16760278458117228</v>
      </c>
    </row>
    <row r="93" spans="1:41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H93">
        <f t="shared" si="4"/>
        <v>-0.2564620060347309</v>
      </c>
      <c r="AI93">
        <f t="shared" si="5"/>
        <v>-9.4194180668550148E-2</v>
      </c>
      <c r="AJ93" s="19">
        <v>0</v>
      </c>
      <c r="AN93">
        <f t="shared" si="6"/>
        <v>-0.18495928824242513</v>
      </c>
      <c r="AO93">
        <f t="shared" si="7"/>
        <v>-0.16226782536618078</v>
      </c>
    </row>
    <row r="94" spans="1:41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H94">
        <f t="shared" si="4"/>
        <v>-0.35084912118673017</v>
      </c>
      <c r="AI94">
        <f t="shared" si="5"/>
        <v>-0.1937556132701159</v>
      </c>
      <c r="AJ94" s="19">
        <v>-0.28799999999999998</v>
      </c>
      <c r="AN94">
        <f t="shared" si="6"/>
        <v>-0.18541853436771216</v>
      </c>
      <c r="AO94">
        <f t="shared" si="7"/>
        <v>-0.15709350791661431</v>
      </c>
    </row>
    <row r="95" spans="1:41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H95">
        <f t="shared" si="4"/>
        <v>-0.44282704179542876</v>
      </c>
      <c r="AI95">
        <f t="shared" si="5"/>
        <v>-0.29074766152025983</v>
      </c>
      <c r="AJ95" s="19">
        <v>-0.316</v>
      </c>
      <c r="AN95">
        <f t="shared" si="6"/>
        <v>-0.18548934241940884</v>
      </c>
      <c r="AO95">
        <f t="shared" si="7"/>
        <v>-0.15207938027516887</v>
      </c>
    </row>
    <row r="96" spans="1:41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H96">
        <f t="shared" si="4"/>
        <v>-0.53269251622742786</v>
      </c>
      <c r="AI96">
        <f t="shared" si="5"/>
        <v>-0.38546837261414807</v>
      </c>
      <c r="AJ96" s="19">
        <v>-0.36499999999999999</v>
      </c>
      <c r="AN96">
        <f t="shared" si="6"/>
        <v>-0.18521220945621453</v>
      </c>
      <c r="AO96">
        <f t="shared" si="7"/>
        <v>-0.14722414361327979</v>
      </c>
    </row>
    <row r="97" spans="1:41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H97">
        <f t="shared" si="4"/>
        <v>-0.62071702489452818</v>
      </c>
      <c r="AI97">
        <f t="shared" si="5"/>
        <v>-0.47819124693532811</v>
      </c>
      <c r="AJ97" s="19">
        <v>-0.39900000000000002</v>
      </c>
      <c r="AN97">
        <f t="shared" si="6"/>
        <v>-0.18462422096584952</v>
      </c>
      <c r="AO97">
        <f t="shared" si="7"/>
        <v>-0.14252577795920013</v>
      </c>
    </row>
    <row r="98" spans="1:41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H98">
        <f t="shared" si="4"/>
        <v>-0.70714707502212804</v>
      </c>
      <c r="AI98">
        <f t="shared" si="5"/>
        <v>-0.56916541705159052</v>
      </c>
      <c r="AJ98" s="19">
        <v>-0.42699999999999999</v>
      </c>
      <c r="AN98">
        <f t="shared" si="6"/>
        <v>-0.18375944986438597</v>
      </c>
      <c r="AO98">
        <f t="shared" si="7"/>
        <v>-0.13798165797053746</v>
      </c>
    </row>
    <row r="99" spans="1:41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H99">
        <f t="shared" si="4"/>
        <v>-0.7922047955743281</v>
      </c>
      <c r="AI99">
        <f t="shared" si="5"/>
        <v>-0.65861613688037668</v>
      </c>
      <c r="AJ99" s="19">
        <v>-0.45</v>
      </c>
      <c r="AN99">
        <f t="shared" si="6"/>
        <v>-0.18264927165356193</v>
      </c>
      <c r="AO99">
        <f t="shared" si="7"/>
        <v>-0.13358865869395153</v>
      </c>
    </row>
    <row r="100" spans="1:41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H100">
        <f t="shared" si="4"/>
        <v>-0.87608877796072804</v>
      </c>
      <c r="AI100">
        <f t="shared" si="5"/>
        <v>-0.74674552654034332</v>
      </c>
      <c r="AJ100" s="19">
        <v>-0.46800000000000003</v>
      </c>
      <c r="AN100">
        <f t="shared" si="6"/>
        <v>-0.18132261501258151</v>
      </c>
      <c r="AO100">
        <f t="shared" si="7"/>
        <v>-0.12934325142038461</v>
      </c>
    </row>
    <row r="101" spans="1:41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H101">
        <f t="shared" si="4"/>
        <v>-0.95897511309862793</v>
      </c>
      <c r="AI101">
        <f t="shared" si="5"/>
        <v>-0.83373352321963701</v>
      </c>
      <c r="AJ101" s="19">
        <v>-0.48099999999999998</v>
      </c>
      <c r="AN101">
        <f t="shared" si="6"/>
        <v>-0.17980616325915344</v>
      </c>
      <c r="AO101">
        <f t="shared" si="7"/>
        <v>-0.12524158987899103</v>
      </c>
    </row>
    <row r="102" spans="1:41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H102">
        <f t="shared" si="4"/>
        <v>-1.0410185801923291</v>
      </c>
      <c r="AI102">
        <f t="shared" si="5"/>
        <v>-0.91973899307191798</v>
      </c>
      <c r="AJ102" s="19">
        <v>-0.49</v>
      </c>
      <c r="AN102">
        <f t="shared" si="6"/>
        <v>-0.17812451892956904</v>
      </c>
      <c r="AO102">
        <f t="shared" si="7"/>
        <v>-0.12127958712041099</v>
      </c>
    </row>
    <row r="103" spans="1:41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H103">
        <f t="shared" si="4"/>
        <v>-1.1223539472329307</v>
      </c>
      <c r="AI103">
        <f t="shared" si="5"/>
        <v>-1.0049009637095714</v>
      </c>
      <c r="AJ103" s="19">
        <v>-0.497</v>
      </c>
      <c r="AN103">
        <f t="shared" si="6"/>
        <v>-0.17630034110008941</v>
      </c>
      <c r="AO103">
        <f t="shared" si="7"/>
        <v>-0.11745298352335919</v>
      </c>
    </row>
    <row r="104" spans="1:41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H104">
        <f t="shared" si="4"/>
        <v>-1.2030973477018279</v>
      </c>
      <c r="AI104">
        <f t="shared" si="5"/>
        <v>-1.0893399412814304</v>
      </c>
      <c r="AJ104" s="19">
        <v>-0.499</v>
      </c>
      <c r="AN104">
        <f t="shared" si="6"/>
        <v>-0.17435446291811552</v>
      </c>
      <c r="AO104">
        <f t="shared" si="7"/>
        <v>-0.11375740642039736</v>
      </c>
    </row>
    <row r="105" spans="1:41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H105">
        <f t="shared" si="4"/>
        <v>-1.2833477022610289</v>
      </c>
      <c r="AI105">
        <f t="shared" si="5"/>
        <v>-1.1731592803790358</v>
      </c>
      <c r="AJ105" s="19">
        <v>-0.499</v>
      </c>
      <c r="AN105">
        <f t="shared" si="6"/>
        <v>-0.17230599505593069</v>
      </c>
      <c r="AO105">
        <f t="shared" si="7"/>
        <v>-0.11018842188199314</v>
      </c>
    </row>
    <row r="106" spans="1:41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H106">
        <f t="shared" si="4"/>
        <v>-1.3631881583113277</v>
      </c>
      <c r="AI106">
        <f t="shared" si="5"/>
        <v>-1.2564465790862462</v>
      </c>
      <c r="AJ106" s="19">
        <v>-0.499</v>
      </c>
      <c r="AN106">
        <f t="shared" si="6"/>
        <v>-0.17017241938017946</v>
      </c>
      <c r="AO106">
        <f t="shared" si="7"/>
        <v>-0.10674157922508146</v>
      </c>
    </row>
    <row r="107" spans="1:41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H107">
        <f t="shared" si="4"/>
        <v>-1.44268752416993</v>
      </c>
      <c r="AI107">
        <f t="shared" si="5"/>
        <v>-1.3392750753441609</v>
      </c>
      <c r="AJ107" s="19">
        <v>-0.499</v>
      </c>
      <c r="AN107">
        <f t="shared" si="6"/>
        <v>-0.16796967599154478</v>
      </c>
      <c r="AO107">
        <f t="shared" si="7"/>
        <v>-0.10341244882576914</v>
      </c>
    </row>
    <row r="108" spans="1:41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H108">
        <f t="shared" si="4"/>
        <v>-1.5219016782504298</v>
      </c>
      <c r="AI108">
        <f t="shared" si="5"/>
        <v>-1.4217050244327516</v>
      </c>
      <c r="AJ108" s="19">
        <v>-0.499</v>
      </c>
      <c r="AN108">
        <f t="shared" si="6"/>
        <v>-0.16571224588501243</v>
      </c>
      <c r="AO108">
        <f t="shared" si="7"/>
        <v>-0.1001966538176781</v>
      </c>
    </row>
    <row r="109" spans="1:41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H109">
        <f t="shared" si="4"/>
        <v>-1.6008749369902304</v>
      </c>
      <c r="AI109">
        <f t="shared" si="5"/>
        <v>-1.503785040740385</v>
      </c>
      <c r="AJ109" s="19">
        <v>-0.499</v>
      </c>
      <c r="AN109">
        <f t="shared" si="6"/>
        <v>-0.163413230771285</v>
      </c>
      <c r="AO109">
        <f t="shared" si="7"/>
        <v>-9.7089896249845223E-2</v>
      </c>
    </row>
    <row r="110" spans="1:41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H110">
        <f t="shared" si="4"/>
        <v>-1.679641368372728</v>
      </c>
      <c r="AI110">
        <f t="shared" si="5"/>
        <v>-1.5855533901099625</v>
      </c>
      <c r="AJ110" s="19">
        <v>-0.499</v>
      </c>
      <c r="AN110">
        <f t="shared" si="6"/>
        <v>-0.16108443105079173</v>
      </c>
      <c r="AO110">
        <f t="shared" si="7"/>
        <v>-9.4087978262765382E-2</v>
      </c>
    </row>
    <row r="111" spans="1:41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H111">
        <f t="shared" si="4"/>
        <v>-1.7582260407081307</v>
      </c>
      <c r="AI111">
        <f t="shared" si="5"/>
        <v>-1.6670392218883265</v>
      </c>
      <c r="AJ111" s="19">
        <v>-0.499</v>
      </c>
      <c r="AN111">
        <f t="shared" si="6"/>
        <v>-0.15873642251442277</v>
      </c>
      <c r="AO111">
        <f t="shared" si="7"/>
        <v>-9.1186818819804089E-2</v>
      </c>
    </row>
    <row r="112" spans="1:41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H112">
        <f t="shared" si="4"/>
        <v>-1.8366461988865304</v>
      </c>
      <c r="AI112">
        <f t="shared" si="5"/>
        <v>-1.7482637323813668</v>
      </c>
      <c r="AJ112" s="19">
        <v>-0.499</v>
      </c>
      <c r="AN112">
        <f t="shared" si="6"/>
        <v>-0.15637863203439384</v>
      </c>
      <c r="AO112">
        <f t="shared" si="7"/>
        <v>-8.8382466505163418E-2</v>
      </c>
    </row>
    <row r="113" spans="1:41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H113">
        <f t="shared" si="4"/>
        <v>-1.9149123625798303</v>
      </c>
      <c r="AI113">
        <f t="shared" si="5"/>
        <v>-1.8292412537096605</v>
      </c>
      <c r="AJ113" s="19">
        <v>-0.499</v>
      </c>
      <c r="AN113">
        <f t="shared" si="6"/>
        <v>-0.1540194122854297</v>
      </c>
      <c r="AO113">
        <f t="shared" si="7"/>
        <v>-8.5671108870169807E-2</v>
      </c>
    </row>
    <row r="114" spans="1:41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H114">
        <f t="shared" si="4"/>
        <v>-1.9930293428807282</v>
      </c>
      <c r="AI114">
        <f t="shared" si="5"/>
        <v>-1.9099802641028432</v>
      </c>
      <c r="AJ114" s="19">
        <v>-0.499</v>
      </c>
      <c r="AN114">
        <f t="shared" si="6"/>
        <v>-0.15166611538111274</v>
      </c>
      <c r="AO114">
        <f t="shared" si="7"/>
        <v>-8.3049078777884811E-2</v>
      </c>
    </row>
    <row r="115" spans="1:41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H115">
        <f t="shared" si="4"/>
        <v>-2.070997175607328</v>
      </c>
      <c r="AI115">
        <f t="shared" si="5"/>
        <v>-1.9904843174444349</v>
      </c>
      <c r="AJ115" s="19">
        <v>-0.499</v>
      </c>
      <c r="AN115">
        <f t="shared" si="6"/>
        <v>-0.14932516521098638</v>
      </c>
      <c r="AO115">
        <f t="shared" si="7"/>
        <v>-8.0512858162892859E-2</v>
      </c>
    </row>
    <row r="116" spans="1:41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H116">
        <f t="shared" si="4"/>
        <v>-2.1488119710083282</v>
      </c>
      <c r="AI116">
        <f t="shared" si="5"/>
        <v>-2.0707528914189997</v>
      </c>
      <c r="AJ116" s="19">
        <v>-0.499</v>
      </c>
      <c r="AN116">
        <f t="shared" si="6"/>
        <v>-0.1470021282060392</v>
      </c>
      <c r="AO116">
        <f t="shared" si="7"/>
        <v>-7.8059079589328784E-2</v>
      </c>
    </row>
    <row r="117" spans="1:41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H117">
        <f t="shared" si="4"/>
        <v>-2.2264666808744309</v>
      </c>
      <c r="AI117">
        <f t="shared" si="5"/>
        <v>-2.1507821549179713</v>
      </c>
      <c r="AJ117" s="19">
        <v>-0.499</v>
      </c>
      <c r="AN117">
        <f t="shared" si="6"/>
        <v>-0.14470178223561181</v>
      </c>
      <c r="AO117">
        <f t="shared" si="7"/>
        <v>-7.568452595645922E-2</v>
      </c>
    </row>
    <row r="118" spans="1:41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H118">
        <f t="shared" si="4"/>
        <v>-2.3039517851228304</v>
      </c>
      <c r="AI118">
        <f t="shared" si="5"/>
        <v>-2.2305656564549019</v>
      </c>
      <c r="AN118">
        <f t="shared" si="6"/>
        <v>-0.14242818333838647</v>
      </c>
      <c r="AO118">
        <f t="shared" si="7"/>
        <v>-7.3386128667928527E-2</v>
      </c>
    </row>
    <row r="119" spans="1:41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H119">
        <f t="shared" si="4"/>
        <v>-2.3812559007811309</v>
      </c>
      <c r="AI119">
        <f t="shared" si="5"/>
        <v>-2.3100949362325798</v>
      </c>
      <c r="AN119">
        <f t="shared" si="6"/>
        <v>-0.14018473000687903</v>
      </c>
      <c r="AO119">
        <f t="shared" si="7"/>
        <v>-7.1160964548550837E-2</v>
      </c>
    </row>
    <row r="120" spans="1:41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H120">
        <f t="shared" si="4"/>
        <v>-2.4583663169825307</v>
      </c>
      <c r="AI120">
        <f t="shared" si="5"/>
        <v>-2.3893600652208917</v>
      </c>
      <c r="AN120">
        <f t="shared" si="6"/>
        <v>-0.13797422477467558</v>
      </c>
      <c r="AO120">
        <f t="shared" si="7"/>
        <v>-6.9006251761638993E-2</v>
      </c>
    </row>
    <row r="121" spans="1:41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H121">
        <f t="shared" si="4"/>
        <v>-2.5352694601024304</v>
      </c>
      <c r="AI121">
        <f t="shared" si="5"/>
        <v>-2.4683501151519192</v>
      </c>
      <c r="AN121">
        <f t="shared" si="6"/>
        <v>-0.13579893289260569</v>
      </c>
      <c r="AO121">
        <f t="shared" si="7"/>
        <v>-6.6919344950511134E-2</v>
      </c>
    </row>
    <row r="122" spans="1:41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H122">
        <f t="shared" si="4"/>
        <v>-2.6119512935463298</v>
      </c>
      <c r="AI122">
        <f t="shared" si="5"/>
        <v>-2.5470535637460907</v>
      </c>
      <c r="AN122">
        <f t="shared" si="6"/>
        <v>-0.13366063792178462</v>
      </c>
      <c r="AO122">
        <f t="shared" si="7"/>
        <v>-6.4897729800239348E-2</v>
      </c>
    </row>
    <row r="123" spans="1:41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H123">
        <f t="shared" si="4"/>
        <v>-2.6883976569422288</v>
      </c>
      <c r="AI123">
        <f t="shared" si="5"/>
        <v>-2.6254586397522486</v>
      </c>
      <c r="AN123">
        <f t="shared" si="6"/>
        <v>-0.13156069411523896</v>
      </c>
      <c r="AO123">
        <f t="shared" si="7"/>
        <v>-6.2939017189980295E-2</v>
      </c>
    </row>
    <row r="124" spans="1:41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H124">
        <f t="shared" si="4"/>
        <v>-2.7645945496356283</v>
      </c>
      <c r="AI124">
        <f t="shared" si="5"/>
        <v>-2.703553612553165</v>
      </c>
      <c r="AN124">
        <f t="shared" si="6"/>
        <v>-0.12950007550250131</v>
      </c>
      <c r="AO124">
        <f t="shared" si="7"/>
        <v>-6.1040937082463317E-2</v>
      </c>
    </row>
    <row r="125" spans="1:41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H125">
        <f t="shared" si="4"/>
        <v>-2.8405283634197289</v>
      </c>
      <c r="AI125">
        <f t="shared" si="5"/>
        <v>-2.7813270311443365</v>
      </c>
      <c r="AN125">
        <f t="shared" si="6"/>
        <v>-0.12747942163388437</v>
      </c>
      <c r="AO125">
        <f t="shared" si="7"/>
        <v>-5.9201332275392198E-2</v>
      </c>
    </row>
    <row r="126" spans="1:41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H126">
        <f t="shared" si="4"/>
        <v>-2.9161860693994299</v>
      </c>
      <c r="AI126">
        <f t="shared" si="5"/>
        <v>-2.8587679172797538</v>
      </c>
      <c r="AN126">
        <f t="shared" si="6"/>
        <v>-0.12549907997919663</v>
      </c>
      <c r="AO126">
        <f t="shared" si="7"/>
        <v>-5.741815211967613E-2</v>
      </c>
    </row>
    <row r="127" spans="1:41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H127">
        <f t="shared" si="4"/>
        <v>-2.9915553637774295</v>
      </c>
      <c r="AI127">
        <f t="shared" si="5"/>
        <v>-2.9358659174859598</v>
      </c>
      <c r="AN127">
        <f t="shared" si="6"/>
        <v>-0.12355914501126897</v>
      </c>
      <c r="AO127">
        <f t="shared" si="7"/>
        <v>-5.5689446291469304E-2</v>
      </c>
    </row>
    <row r="128" spans="1:41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H128">
        <f t="shared" si="4"/>
        <v>-3.0666247771909276</v>
      </c>
      <c r="AI128">
        <f t="shared" si="5"/>
        <v>-3.0126114185020105</v>
      </c>
      <c r="AN128">
        <f t="shared" si="6"/>
        <v>-0.12165949403574761</v>
      </c>
      <c r="AO128">
        <f t="shared" si="7"/>
        <v>-5.401335868891699E-2</v>
      </c>
    </row>
    <row r="129" spans="1:41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H129">
        <f t="shared" si="4"/>
        <v>-3.1413837520183279</v>
      </c>
      <c r="AI129">
        <f t="shared" si="5"/>
        <v>-3.088995630508117</v>
      </c>
      <c r="AN129">
        <f t="shared" si="6"/>
        <v>-0.11979981985573107</v>
      </c>
      <c r="AO129">
        <f t="shared" si="7"/>
        <v>-5.2388121510211057E-2</v>
      </c>
    </row>
    <row r="130" spans="1:41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H130">
        <f t="shared" si="4"/>
        <v>-3.2158226918382304</v>
      </c>
      <c r="AI130">
        <f t="shared" si="5"/>
        <v>-3.1650106422813002</v>
      </c>
      <c r="AN130">
        <f t="shared" si="6"/>
        <v>-0.11797966038264929</v>
      </c>
      <c r="AO130">
        <f t="shared" si="7"/>
        <v>-5.0812049556929868E-2</v>
      </c>
    </row>
    <row r="131" spans="1:41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H131">
        <f t="shared" ref="AH131:AH132" si="8">+AF131-AVERAGE($AF$2:$AF$131)</f>
        <v>-3.2899329869569307</v>
      </c>
      <c r="AI131">
        <f t="shared" ref="AI131:AI132" si="9">AH131-K131-SUM(Y131:AD131)</f>
        <v>-3.2406494521613385</v>
      </c>
      <c r="AN131">
        <f t="shared" ref="AN131:AN132" si="10">SUM(C131:F131)</f>
        <v>-0.11619842532333324</v>
      </c>
      <c r="AO131">
        <f t="shared" ref="AO131:AO132" si="11">SUM(Y131:AD131)+K131</f>
        <v>-4.9283534795592304E-2</v>
      </c>
    </row>
    <row r="132" spans="1:41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>
        <f t="shared" si="8"/>
        <v>-23.063701086009843</v>
      </c>
      <c r="AI132">
        <f t="shared" si="9"/>
        <v>-23.059569583181442</v>
      </c>
      <c r="AN132">
        <f t="shared" si="10"/>
        <v>6.5278567094242762E-2</v>
      </c>
      <c r="AO132">
        <f t="shared" si="11"/>
        <v>-4.1315028283996792E-3</v>
      </c>
    </row>
    <row r="135" spans="1:41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1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Q136"/>
  <sheetViews>
    <sheetView topLeftCell="R19" zoomScale="85" zoomScaleNormal="85" workbookViewId="0">
      <selection activeCell="BH24" sqref="BH24"/>
    </sheetView>
  </sheetViews>
  <sheetFormatPr defaultColWidth="8.85546875" defaultRowHeight="15"/>
  <cols>
    <col min="32" max="32" width="16.140625" bestFit="1" customWidth="1"/>
    <col min="33" max="33" width="16.140625" customWidth="1"/>
    <col min="36" max="38" width="9.140625" style="19"/>
    <col min="39" max="39" width="8.85546875" style="19"/>
  </cols>
  <sheetData>
    <row r="1" spans="1:43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344</v>
      </c>
      <c r="AI1" t="s">
        <v>243</v>
      </c>
      <c r="AJ1" s="19" t="s">
        <v>345</v>
      </c>
      <c r="AK1" s="19" t="s">
        <v>346</v>
      </c>
      <c r="AL1" s="19" t="s">
        <v>347</v>
      </c>
      <c r="AN1" s="19" t="s">
        <v>336</v>
      </c>
      <c r="AO1" s="19" t="s">
        <v>337</v>
      </c>
      <c r="AP1" s="19" t="s">
        <v>338</v>
      </c>
      <c r="AQ1" s="19" t="s">
        <v>339</v>
      </c>
    </row>
    <row r="2" spans="1:43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>
        <f>+SUM(B2:AD2)-G2</f>
        <v>0.94737997333653112</v>
      </c>
      <c r="AI2">
        <f>AH2-K2-SUM(Y2:AD2)</f>
        <v>0.35477851515547609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0.85083862944263111</v>
      </c>
      <c r="AO2">
        <f t="shared" ref="AO2:AO9" si="0">SUM(Y2:AD2)+K2</f>
        <v>0.59260145818105503</v>
      </c>
      <c r="AP2">
        <f>+EA_output_withoutFG_noYC!AN2</f>
        <v>1.2008962103696312</v>
      </c>
      <c r="AQ2">
        <f>+EA_output_withoutFG_noYC!AO2</f>
        <v>1.7648647988989701</v>
      </c>
    </row>
    <row r="3" spans="1:43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G3">
        <f>+AF3-AF2</f>
        <v>5.4658436699810409E-3</v>
      </c>
      <c r="AH3">
        <f t="shared" ref="AH3:AH66" si="1">+SUM(B3:AD3)-G3</f>
        <v>1.3854078954403626</v>
      </c>
      <c r="AI3">
        <f t="shared" ref="AI3:AI66" si="2">AH3-K3-SUM(Y3:AD3)</f>
        <v>0.71343256477679762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3">SUM(C3:F3)</f>
        <v>1.327916226551179</v>
      </c>
      <c r="AO3">
        <f t="shared" si="0"/>
        <v>0.67197533066356496</v>
      </c>
      <c r="AP3">
        <f>+EA_output_withoutFG_noYC!AN3</f>
        <v>1.7872384762342701</v>
      </c>
      <c r="AQ3">
        <f>+EA_output_withoutFG_noYC!AO3</f>
        <v>1.86770737708546</v>
      </c>
    </row>
    <row r="4" spans="1:43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G4">
        <f t="shared" ref="AG4:AG67" si="4">+AF4-AF3</f>
        <v>-2.4643032368999229E-2</v>
      </c>
      <c r="AH4">
        <f t="shared" si="1"/>
        <v>1.6485855179934568</v>
      </c>
      <c r="AI4">
        <f t="shared" si="2"/>
        <v>1.0829073060293768</v>
      </c>
      <c r="AJ4" s="19">
        <v>2.9951680354802281</v>
      </c>
      <c r="AK4" s="19">
        <v>0.49029679999999998</v>
      </c>
      <c r="AL4" s="19">
        <v>2.8524687499999999</v>
      </c>
      <c r="AN4">
        <f t="shared" si="3"/>
        <v>1.3863977738325592</v>
      </c>
      <c r="AO4">
        <f t="shared" si="0"/>
        <v>0.56567821196407997</v>
      </c>
      <c r="AP4">
        <f>+EA_output_withoutFG_noYC!AN4</f>
        <v>1.9797826372245284</v>
      </c>
      <c r="AQ4">
        <f>+EA_output_withoutFG_noYC!AO4</f>
        <v>1.70183828413242</v>
      </c>
    </row>
    <row r="5" spans="1:43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G5">
        <f t="shared" si="4"/>
        <v>-8.1535813433987414E-2</v>
      </c>
      <c r="AH5">
        <f t="shared" si="1"/>
        <v>1.7956819094409582</v>
      </c>
      <c r="AI5">
        <f t="shared" si="2"/>
        <v>1.1823687812402821</v>
      </c>
      <c r="AJ5" s="19">
        <v>2.5742986722182222</v>
      </c>
      <c r="AK5" s="19">
        <v>0.58647769999999999</v>
      </c>
      <c r="AL5" s="19">
        <v>2.85678125</v>
      </c>
      <c r="AN5">
        <f t="shared" si="3"/>
        <v>1.5259522375289123</v>
      </c>
      <c r="AO5">
        <f t="shared" si="0"/>
        <v>0.61331312820067596</v>
      </c>
      <c r="AP5">
        <f>+EA_output_withoutFG_noYC!AN5</f>
        <v>2.262035026845937</v>
      </c>
      <c r="AQ5">
        <f>+EA_output_withoutFG_noYC!AO5</f>
        <v>1.83642174062227</v>
      </c>
    </row>
    <row r="6" spans="1:43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G6">
        <f t="shared" si="4"/>
        <v>3.982552096098857E-2</v>
      </c>
      <c r="AH6">
        <f t="shared" si="1"/>
        <v>1.8880941977053212</v>
      </c>
      <c r="AI6">
        <f t="shared" si="2"/>
        <v>1.1268107233850033</v>
      </c>
      <c r="AJ6" s="19">
        <v>1.786793721620711</v>
      </c>
      <c r="AK6" s="19">
        <v>7.7620499999999995E-2</v>
      </c>
      <c r="AL6" s="19">
        <v>3.1066250000000002</v>
      </c>
      <c r="AN6">
        <f t="shared" si="3"/>
        <v>1.2832821032062283</v>
      </c>
      <c r="AO6">
        <f t="shared" si="0"/>
        <v>0.76128347432031795</v>
      </c>
      <c r="AP6">
        <f>+EA_output_withoutFG_noYC!AN6</f>
        <v>2.1445220059967207</v>
      </c>
      <c r="AQ6">
        <f>+EA_output_withoutFG_noYC!AO6</f>
        <v>2.1682746140016298</v>
      </c>
    </row>
    <row r="7" spans="1:43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G7">
        <f t="shared" si="4"/>
        <v>-0.38235865713500061</v>
      </c>
      <c r="AH7">
        <f t="shared" si="1"/>
        <v>1.6467412030326756</v>
      </c>
      <c r="AI7">
        <f t="shared" si="2"/>
        <v>1.1082881110428355</v>
      </c>
      <c r="AJ7" s="19">
        <v>0.63265318368917689</v>
      </c>
      <c r="AK7" s="19">
        <v>-0.26664339999999997</v>
      </c>
      <c r="AL7" s="19">
        <v>2.690375</v>
      </c>
      <c r="AN7">
        <f t="shared" si="3"/>
        <v>1.2539287801926029</v>
      </c>
      <c r="AO7">
        <f t="shared" si="0"/>
        <v>0.53845309198984004</v>
      </c>
      <c r="AP7">
        <f>+EA_output_withoutFG_noYC!AN7</f>
        <v>2.265442531080736</v>
      </c>
      <c r="AQ7">
        <f>+EA_output_withoutFG_noYC!AO7</f>
        <v>1.9007008984845699</v>
      </c>
    </row>
    <row r="8" spans="1:43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G8">
        <f t="shared" si="4"/>
        <v>-0.49711782957999162</v>
      </c>
      <c r="AH8">
        <f t="shared" si="1"/>
        <v>1.0807068249924185</v>
      </c>
      <c r="AI8">
        <f t="shared" si="2"/>
        <v>0.8176289233252676</v>
      </c>
      <c r="AJ8" s="19">
        <v>-0.88812294157855254</v>
      </c>
      <c r="AK8" s="19">
        <v>-0.43865599999999999</v>
      </c>
      <c r="AL8" s="19">
        <v>1.9878750000000001</v>
      </c>
      <c r="AN8">
        <f t="shared" si="3"/>
        <v>1.0591199983767861</v>
      </c>
      <c r="AO8">
        <f t="shared" si="0"/>
        <v>0.263077901667151</v>
      </c>
      <c r="AP8">
        <f>+EA_output_withoutFG_noYC!AN8</f>
        <v>2.2517783664111422</v>
      </c>
      <c r="AQ8">
        <f>+EA_output_withoutFG_noYC!AO8</f>
        <v>1.7251778650818399</v>
      </c>
    </row>
    <row r="9" spans="1:43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G9">
        <f t="shared" si="4"/>
        <v>-0.33756716934200881</v>
      </c>
      <c r="AH9">
        <f t="shared" si="1"/>
        <v>-0.18177903508008342</v>
      </c>
      <c r="AI9">
        <f t="shared" si="2"/>
        <v>-0.44312089068956606</v>
      </c>
      <c r="AJ9" s="19">
        <v>-2.469180645817433</v>
      </c>
      <c r="AK9" s="19">
        <v>-1.9018168</v>
      </c>
      <c r="AL9" s="19">
        <v>0.99912500000000104</v>
      </c>
      <c r="AN9">
        <f t="shared" si="3"/>
        <v>-0.48059733251375603</v>
      </c>
      <c r="AO9">
        <f t="shared" si="0"/>
        <v>0.26134185560948264</v>
      </c>
      <c r="AP9">
        <f>+EA_output_withoutFG_noYC!AN9</f>
        <v>0.34969896682862256</v>
      </c>
      <c r="AQ9">
        <f>+EA_output_withoutFG_noYC!AO9</f>
        <v>1.9564091237033381</v>
      </c>
    </row>
    <row r="10" spans="1:43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G10">
        <f t="shared" si="4"/>
        <v>-1.0261298389000046</v>
      </c>
      <c r="AH10">
        <f t="shared" si="1"/>
        <v>-1.9044898672620363</v>
      </c>
      <c r="AI10">
        <f t="shared" si="2"/>
        <v>-2.3897873037759223</v>
      </c>
      <c r="AJ10" s="19">
        <v>-3.4688020633500409</v>
      </c>
      <c r="AK10" s="19">
        <v>-2.6583602000000002</v>
      </c>
      <c r="AL10" s="19">
        <v>-1.9980624999999901</v>
      </c>
      <c r="AN10">
        <f t="shared" si="3"/>
        <v>-1.9835310622773732</v>
      </c>
      <c r="AO10">
        <f t="shared" ref="AO10:AO73" si="5">SUM(Y10:AD10)+K10</f>
        <v>0.48529743651388613</v>
      </c>
      <c r="AP10">
        <f>+EA_output_withoutFG_noYC!AN10</f>
        <v>-0.97005434581811301</v>
      </c>
      <c r="AQ10">
        <f>+EA_output_withoutFG_noYC!AO10</f>
        <v>1.4959082700873931</v>
      </c>
    </row>
    <row r="11" spans="1:43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G11">
        <f t="shared" si="4"/>
        <v>-0.38950152760898504</v>
      </c>
      <c r="AH11">
        <f t="shared" si="1"/>
        <v>-2.7309412105719915</v>
      </c>
      <c r="AI11">
        <f t="shared" si="2"/>
        <v>-3.2436519361989684</v>
      </c>
      <c r="AJ11" s="19">
        <v>-3.8667303168868918</v>
      </c>
      <c r="AK11" s="19">
        <v>-2.4732533000000001</v>
      </c>
      <c r="AL11" s="19">
        <v>-2.8704374999999902</v>
      </c>
      <c r="AN11">
        <f t="shared" si="3"/>
        <v>-2.535561367790574</v>
      </c>
      <c r="AO11">
        <f t="shared" si="5"/>
        <v>0.51271072562697695</v>
      </c>
      <c r="AP11">
        <f>+EA_output_withoutFG_noYC!AN11</f>
        <v>-1.5490930840171737</v>
      </c>
      <c r="AQ11">
        <f>+EA_output_withoutFG_noYC!AO11</f>
        <v>1.4183017714136796</v>
      </c>
    </row>
    <row r="12" spans="1:43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G12">
        <f t="shared" si="4"/>
        <v>-2.1753311379001161E-2</v>
      </c>
      <c r="AH12">
        <f t="shared" si="1"/>
        <v>-2.8122228929681974</v>
      </c>
      <c r="AI12">
        <f t="shared" si="2"/>
        <v>-3.2216570532056883</v>
      </c>
      <c r="AJ12" s="19">
        <v>-3.6629654064287331</v>
      </c>
      <c r="AK12" s="19">
        <v>-2.2970006999999999</v>
      </c>
      <c r="AL12" s="19">
        <v>-3.3401874999999901</v>
      </c>
      <c r="AN12">
        <f t="shared" si="3"/>
        <v>-2.683455360000893</v>
      </c>
      <c r="AO12">
        <f t="shared" si="5"/>
        <v>0.40943416023749085</v>
      </c>
      <c r="AP12">
        <f>+EA_output_withoutFG_noYC!AN12</f>
        <v>-1.5780325375019855</v>
      </c>
      <c r="AQ12">
        <f>+EA_output_withoutFG_noYC!AO12</f>
        <v>1.2287200521416528</v>
      </c>
    </row>
    <row r="13" spans="1:43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G13">
        <f t="shared" si="4"/>
        <v>-0.2269848931720162</v>
      </c>
      <c r="AH13">
        <f t="shared" si="1"/>
        <v>-2.9363112716774964</v>
      </c>
      <c r="AI13">
        <f t="shared" si="2"/>
        <v>-3.0616464589035051</v>
      </c>
      <c r="AJ13" s="19">
        <v>-3.0097138680330628</v>
      </c>
      <c r="AK13" s="19">
        <v>-1.4258796</v>
      </c>
      <c r="AL13" s="19">
        <v>-3.40731249999999</v>
      </c>
      <c r="AN13">
        <f t="shared" si="3"/>
        <v>-2.400029974596976</v>
      </c>
      <c r="AO13">
        <f t="shared" si="5"/>
        <v>0.12533518722600862</v>
      </c>
      <c r="AP13">
        <f>+EA_output_withoutFG_noYC!AN13</f>
        <v>-1.5374551236471516</v>
      </c>
      <c r="AQ13">
        <f>+EA_output_withoutFG_noYC!AO13</f>
        <v>1.4290119834186541</v>
      </c>
    </row>
    <row r="14" spans="1:43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G14">
        <f t="shared" si="4"/>
        <v>0.20039844845902621</v>
      </c>
      <c r="AH14">
        <f t="shared" si="1"/>
        <v>-2.6070255422469906</v>
      </c>
      <c r="AI14">
        <f t="shared" si="2"/>
        <v>-2.7812388988813033</v>
      </c>
      <c r="AJ14" s="19">
        <v>-2.4148134426936441</v>
      </c>
      <c r="AK14" s="19">
        <v>-1.2296765999999999</v>
      </c>
      <c r="AL14" s="19">
        <v>-2.0075937499999998</v>
      </c>
      <c r="AN14">
        <f t="shared" si="3"/>
        <v>-2.0858125429722771</v>
      </c>
      <c r="AO14">
        <f t="shared" si="5"/>
        <v>0.17421335663431295</v>
      </c>
      <c r="AP14">
        <f>+EA_output_withoutFG_noYC!AN14</f>
        <v>-1.3629169681594737</v>
      </c>
      <c r="AQ14">
        <f>+EA_output_withoutFG_noYC!AO14</f>
        <v>1.8350912276464206</v>
      </c>
    </row>
    <row r="15" spans="1:43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G15">
        <f t="shared" si="4"/>
        <v>-5.4430691710024348E-2</v>
      </c>
      <c r="AH15">
        <f t="shared" si="1"/>
        <v>-2.6225155201001868</v>
      </c>
      <c r="AI15">
        <f t="shared" si="2"/>
        <v>-2.8141660114422238</v>
      </c>
      <c r="AJ15" s="19">
        <v>-1.9189852607478819</v>
      </c>
      <c r="AK15" s="19">
        <v>-0.90648519999999999</v>
      </c>
      <c r="AL15" s="19">
        <v>-1.6951562499999999</v>
      </c>
      <c r="AN15">
        <f t="shared" si="3"/>
        <v>-2.1641914096911892</v>
      </c>
      <c r="AO15">
        <f t="shared" si="5"/>
        <v>0.19165049134203677</v>
      </c>
      <c r="AP15">
        <f>+EA_output_withoutFG_noYC!AN15</f>
        <v>-1.4991456726608536</v>
      </c>
      <c r="AQ15">
        <f>+EA_output_withoutFG_noYC!AO15</f>
        <v>2.1591249408662501</v>
      </c>
    </row>
    <row r="16" spans="1:43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G16">
        <f t="shared" si="4"/>
        <v>-0.2032565226099905</v>
      </c>
      <c r="AH16">
        <f t="shared" si="1"/>
        <v>-2.6941230397853815</v>
      </c>
      <c r="AI16">
        <f t="shared" si="2"/>
        <v>-2.7070167235154514</v>
      </c>
      <c r="AJ16" s="19">
        <v>-1.522229322194844</v>
      </c>
      <c r="AK16" s="19">
        <v>-0.66063400000000005</v>
      </c>
      <c r="AL16" s="19">
        <v>-1.40578125</v>
      </c>
      <c r="AN16">
        <f t="shared" si="3"/>
        <v>-2.1820932844965899</v>
      </c>
      <c r="AO16">
        <f t="shared" si="5"/>
        <v>1.2893683730069889E-2</v>
      </c>
      <c r="AP16">
        <f>+EA_output_withoutFG_noYC!AN16</f>
        <v>-1.682752439151336</v>
      </c>
      <c r="AQ16">
        <f>+EA_output_withoutFG_noYC!AO16</f>
        <v>2.333420998324943</v>
      </c>
    </row>
    <row r="17" spans="1:43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G17">
        <f t="shared" si="4"/>
        <v>-0.19735471789698522</v>
      </c>
      <c r="AH17">
        <f t="shared" si="1"/>
        <v>-2.7060291751684424</v>
      </c>
      <c r="AI17">
        <f t="shared" si="2"/>
        <v>-2.5294140325711361</v>
      </c>
      <c r="AJ17" s="19">
        <v>-1.236979562278554</v>
      </c>
      <c r="AK17" s="19">
        <v>-0.20269400000000001</v>
      </c>
      <c r="AL17" s="19">
        <v>-1.13946874999999</v>
      </c>
      <c r="AN17">
        <f t="shared" si="3"/>
        <v>-1.8160709791861418</v>
      </c>
      <c r="AO17">
        <f t="shared" si="5"/>
        <v>-0.17661514259730637</v>
      </c>
      <c r="AP17">
        <f>+EA_output_withoutFG_noYC!AN17</f>
        <v>-1.7145515862473539</v>
      </c>
      <c r="AQ17">
        <f>+EA_output_withoutFG_noYC!AO17</f>
        <v>2.7829232939431106</v>
      </c>
    </row>
    <row r="18" spans="1:43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G18">
        <f t="shared" si="4"/>
        <v>0.36575306871398539</v>
      </c>
      <c r="AH18">
        <f t="shared" si="1"/>
        <v>-2.1494865791043054</v>
      </c>
      <c r="AI18">
        <f t="shared" si="2"/>
        <v>-1.8164409140468294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3"/>
        <v>-1.6131144753487638</v>
      </c>
      <c r="AO18">
        <f t="shared" si="5"/>
        <v>-0.33304566505747624</v>
      </c>
      <c r="AP18">
        <f>+EA_output_withoutFG_noYC!AN18</f>
        <v>-1.7014858075182904</v>
      </c>
      <c r="AQ18">
        <f>+EA_output_withoutFG_noYC!AO18</f>
        <v>2.7536190276158017</v>
      </c>
    </row>
    <row r="19" spans="1:43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G19">
        <f t="shared" si="4"/>
        <v>-0.55863439971400908</v>
      </c>
      <c r="AH19">
        <f t="shared" si="1"/>
        <v>-2.5045114643868729</v>
      </c>
      <c r="AI19">
        <f t="shared" si="2"/>
        <v>-1.7937124607613895</v>
      </c>
      <c r="AJ19" s="19">
        <v>-1.215995186427282</v>
      </c>
      <c r="AK19" s="19">
        <v>0.43834099999999998</v>
      </c>
      <c r="AL19" s="19">
        <v>-0.47775000000000001</v>
      </c>
      <c r="AN19">
        <f t="shared" si="3"/>
        <v>-1.4170363210808983</v>
      </c>
      <c r="AO19">
        <f t="shared" si="5"/>
        <v>-0.71079900362548343</v>
      </c>
      <c r="AP19">
        <f>+EA_output_withoutFG_noYC!AN19</f>
        <v>-1.6279555168043336</v>
      </c>
      <c r="AQ19">
        <f>+EA_output_withoutFG_noYC!AO19</f>
        <v>2.7651698579616313</v>
      </c>
    </row>
    <row r="20" spans="1:43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G20">
        <f t="shared" si="4"/>
        <v>-0.39026814908697816</v>
      </c>
      <c r="AH20">
        <f t="shared" si="1"/>
        <v>-2.8760784839503124</v>
      </c>
      <c r="AI20">
        <f t="shared" si="2"/>
        <v>-2.1847784565476029</v>
      </c>
      <c r="AJ20" s="19">
        <v>-1.4906261006292909</v>
      </c>
      <c r="AK20" s="19">
        <v>0.44553039999999999</v>
      </c>
      <c r="AL20" s="19">
        <v>-0.54500000000000104</v>
      </c>
      <c r="AN20">
        <f t="shared" si="3"/>
        <v>-1.8951398058011981</v>
      </c>
      <c r="AO20">
        <f t="shared" si="5"/>
        <v>-0.69130002740270924</v>
      </c>
      <c r="AP20">
        <f>+EA_output_withoutFG_noYC!AN20</f>
        <v>-1.8197810357395854</v>
      </c>
      <c r="AQ20">
        <f>+EA_output_withoutFG_noYC!AO20</f>
        <v>2.4224798314061196</v>
      </c>
    </row>
    <row r="21" spans="1:43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G21">
        <f t="shared" si="4"/>
        <v>-0.44242215989200417</v>
      </c>
      <c r="AH21">
        <f t="shared" si="1"/>
        <v>-3.3839992462921415</v>
      </c>
      <c r="AI21">
        <f t="shared" si="2"/>
        <v>-2.8082729931461614</v>
      </c>
      <c r="AJ21" s="19">
        <v>-1.93595021188762</v>
      </c>
      <c r="AK21" s="19">
        <v>0.58010090000000003</v>
      </c>
      <c r="AL21" s="19">
        <v>-0.76750000000000096</v>
      </c>
      <c r="AN21">
        <f t="shared" si="3"/>
        <v>-2.4800444899806573</v>
      </c>
      <c r="AO21">
        <f t="shared" si="5"/>
        <v>-0.57572625314597992</v>
      </c>
      <c r="AP21">
        <f>+EA_output_withoutFG_noYC!AN21</f>
        <v>-2.1094818295838271</v>
      </c>
      <c r="AQ21">
        <f>+EA_output_withoutFG_noYC!AO21</f>
        <v>2.3056490320237115</v>
      </c>
    </row>
    <row r="22" spans="1:43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G22">
        <f t="shared" si="4"/>
        <v>-0.3627761805600187</v>
      </c>
      <c r="AH22">
        <f t="shared" si="1"/>
        <v>-3.6834226080482928</v>
      </c>
      <c r="AI22">
        <f t="shared" si="2"/>
        <v>-3.1543670366848238</v>
      </c>
      <c r="AJ22" s="19">
        <v>-2.3604940326081478</v>
      </c>
      <c r="AK22" s="19">
        <v>1.2355438000000001</v>
      </c>
      <c r="AL22" s="19">
        <v>-1.6313437500000001</v>
      </c>
      <c r="AN22">
        <f t="shared" si="3"/>
        <v>-2.7665719078612567</v>
      </c>
      <c r="AO22">
        <f t="shared" si="5"/>
        <v>-0.52905557136346881</v>
      </c>
      <c r="AP22">
        <f>+EA_output_withoutFG_noYC!AN22</f>
        <v>-2.3585954138447449</v>
      </c>
      <c r="AQ22">
        <f>+EA_output_withoutFG_noYC!AO22</f>
        <v>2.2561258352904723</v>
      </c>
    </row>
    <row r="23" spans="1:43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G23">
        <f t="shared" si="4"/>
        <v>-0.66287537746097769</v>
      </c>
      <c r="AH23">
        <f t="shared" si="1"/>
        <v>-4.2623017605650197</v>
      </c>
      <c r="AI23">
        <f t="shared" si="2"/>
        <v>-3.4989227354309502</v>
      </c>
      <c r="AJ23" s="19">
        <v>-2.715349303346136</v>
      </c>
      <c r="AK23" s="19">
        <v>1.2491973999999999</v>
      </c>
      <c r="AL23" s="19">
        <v>-1.96990625</v>
      </c>
      <c r="AN23">
        <f t="shared" si="3"/>
        <v>-3.1014867236933013</v>
      </c>
      <c r="AO23">
        <f t="shared" si="5"/>
        <v>-0.76337902513406919</v>
      </c>
      <c r="AP23">
        <f>+EA_output_withoutFG_noYC!AN23</f>
        <v>-2.444524851460971</v>
      </c>
      <c r="AQ23">
        <f>+EA_output_withoutFG_noYC!AO23</f>
        <v>1.7061116105750496</v>
      </c>
    </row>
    <row r="24" spans="1:43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G24">
        <f t="shared" si="4"/>
        <v>-0.47457795129301417</v>
      </c>
      <c r="AH24">
        <f t="shared" si="1"/>
        <v>-4.6015783930529182</v>
      </c>
      <c r="AI24">
        <f t="shared" si="2"/>
        <v>-3.6207653724140281</v>
      </c>
      <c r="AJ24" s="19">
        <v>-3.0005160241009179</v>
      </c>
      <c r="AK24" s="19">
        <v>1.1368252000000001</v>
      </c>
      <c r="AL24" s="19">
        <v>-2.2692812500000001</v>
      </c>
      <c r="AN24">
        <f t="shared" si="3"/>
        <v>-3.3872010986154795</v>
      </c>
      <c r="AO24">
        <f t="shared" si="5"/>
        <v>-0.98081302063889042</v>
      </c>
      <c r="AP24">
        <f>+EA_output_withoutFG_noYC!AN24</f>
        <v>-2.6229999375395732</v>
      </c>
      <c r="AQ24">
        <f>+EA_output_withoutFG_noYC!AO24</f>
        <v>1.3355123723126368</v>
      </c>
    </row>
    <row r="25" spans="1:43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G25">
        <f t="shared" si="4"/>
        <v>-0.73561009939800215</v>
      </c>
      <c r="AH25">
        <f t="shared" si="1"/>
        <v>-5.0938571274991986</v>
      </c>
      <c r="AI25">
        <f t="shared" si="2"/>
        <v>-3.788311174348141</v>
      </c>
      <c r="AJ25" s="19">
        <v>-3.2150264319633841</v>
      </c>
      <c r="AK25" s="19">
        <v>1.2547473</v>
      </c>
      <c r="AL25" s="19">
        <v>-2.5294687499999999</v>
      </c>
      <c r="AN25">
        <f t="shared" si="3"/>
        <v>-3.4685939433600952</v>
      </c>
      <c r="AO25">
        <f t="shared" si="5"/>
        <v>-1.3055459531510576</v>
      </c>
      <c r="AP25">
        <f>+EA_output_withoutFG_noYC!AN25</f>
        <v>-2.9287190219257444</v>
      </c>
      <c r="AQ25">
        <f>+EA_output_withoutFG_noYC!AO25</f>
        <v>1.2787318217562369</v>
      </c>
    </row>
    <row r="26" spans="1:43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G26">
        <f t="shared" si="4"/>
        <v>-0.76281362559498689</v>
      </c>
      <c r="AH26">
        <f t="shared" si="1"/>
        <v>-5.5503924608702278</v>
      </c>
      <c r="AI26">
        <f t="shared" si="2"/>
        <v>-3.7283962422885382</v>
      </c>
      <c r="AJ26" s="19">
        <v>-3.3375897429209438</v>
      </c>
      <c r="AK26" s="19">
        <v>1.347278</v>
      </c>
      <c r="AL26" s="19">
        <v>-2.8424999999999998</v>
      </c>
      <c r="AN26">
        <f t="shared" si="3"/>
        <v>-3.618308024242646</v>
      </c>
      <c r="AO26">
        <f t="shared" si="5"/>
        <v>-1.8219962185816896</v>
      </c>
      <c r="AP26">
        <f>+EA_output_withoutFG_noYC!AN26</f>
        <v>-2.847184319144056</v>
      </c>
      <c r="AQ26">
        <f>+EA_output_withoutFG_noYC!AO26</f>
        <v>0.40630850111610961</v>
      </c>
    </row>
    <row r="27" spans="1:43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G27">
        <f t="shared" si="4"/>
        <v>-0.17014814485099805</v>
      </c>
      <c r="AH27">
        <f t="shared" si="1"/>
        <v>-5.4488375380454066</v>
      </c>
      <c r="AI27">
        <f t="shared" si="2"/>
        <v>-3.4675978131999425</v>
      </c>
      <c r="AJ27" s="19">
        <v>-3.3594960907870139</v>
      </c>
      <c r="AK27" s="19">
        <v>1.3304111000000001</v>
      </c>
      <c r="AL27" s="19">
        <v>-2.9874999999999998</v>
      </c>
      <c r="AN27">
        <f t="shared" si="3"/>
        <v>-3.6491530280607201</v>
      </c>
      <c r="AO27">
        <f t="shared" si="5"/>
        <v>-1.9812397248454641</v>
      </c>
      <c r="AP27">
        <f>+EA_output_withoutFG_noYC!AN27</f>
        <v>-2.9543117563042922</v>
      </c>
      <c r="AQ27">
        <f>+EA_output_withoutFG_noYC!AO27</f>
        <v>0.22224983788006103</v>
      </c>
    </row>
    <row r="28" spans="1:43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G28">
        <f t="shared" si="4"/>
        <v>-0.2424364453990222</v>
      </c>
      <c r="AH28">
        <f t="shared" si="1"/>
        <v>-5.4296837112929417</v>
      </c>
      <c r="AI28">
        <f t="shared" si="2"/>
        <v>-3.3442625001711086</v>
      </c>
      <c r="AJ28" s="19">
        <v>-3.2807454755615502</v>
      </c>
      <c r="AK28" s="19">
        <v>1.5884453000000001</v>
      </c>
      <c r="AL28" s="19">
        <v>-3.0565000000000002</v>
      </c>
      <c r="AN28">
        <f t="shared" si="3"/>
        <v>-3.5544811884867129</v>
      </c>
      <c r="AO28">
        <f t="shared" si="5"/>
        <v>-2.0854212111218331</v>
      </c>
      <c r="AP28">
        <f>+EA_output_withoutFG_noYC!AN28</f>
        <v>-3.0335056079878031</v>
      </c>
      <c r="AQ28">
        <f>+EA_output_withoutFG_noYC!AO28</f>
        <v>0.46494753988371151</v>
      </c>
    </row>
    <row r="29" spans="1:43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G29">
        <f t="shared" si="4"/>
        <v>4.4716587630091453E-3</v>
      </c>
      <c r="AH29">
        <f t="shared" si="1"/>
        <v>-5.0834896281996507</v>
      </c>
      <c r="AI29">
        <f t="shared" si="2"/>
        <v>-2.8833460289588264</v>
      </c>
      <c r="AJ29" s="19">
        <v>-3.1020381718246122</v>
      </c>
      <c r="AK29" s="19">
        <v>1.8602263000000001</v>
      </c>
      <c r="AL29" s="19">
        <v>-3.0495000000000001</v>
      </c>
      <c r="AN29">
        <f t="shared" si="3"/>
        <v>-3.295587296995854</v>
      </c>
      <c r="AO29">
        <f t="shared" si="5"/>
        <v>-2.2001435992408243</v>
      </c>
      <c r="AP29">
        <f>+EA_output_withoutFG_noYC!AN29</f>
        <v>-3.0305914742080784</v>
      </c>
      <c r="AQ29">
        <f>+EA_output_withoutFG_noYC!AO29</f>
        <v>0.46297700419121757</v>
      </c>
    </row>
    <row r="30" spans="1:43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G30">
        <f t="shared" si="4"/>
        <v>-0.6974363319089889</v>
      </c>
      <c r="AH30">
        <f t="shared" si="1"/>
        <v>-5.3837580359042434</v>
      </c>
      <c r="AI30">
        <f t="shared" si="2"/>
        <v>-2.7818637239105577</v>
      </c>
      <c r="AJ30" s="19">
        <v>-2.8885277265185811</v>
      </c>
      <c r="AK30" s="19">
        <v>1.6738161</v>
      </c>
      <c r="AL30" s="19">
        <v>-2.7996249999999998</v>
      </c>
      <c r="AN30">
        <f t="shared" si="3"/>
        <v>-3.4318756353642623</v>
      </c>
      <c r="AO30">
        <f t="shared" si="5"/>
        <v>-2.6018943119936857</v>
      </c>
      <c r="AP30">
        <f>+EA_output_withoutFG_noYC!AN30</f>
        <v>-3.0924531263954433</v>
      </c>
      <c r="AQ30">
        <f>+EA_output_withoutFG_noYC!AO30</f>
        <v>-0.2726884399076468</v>
      </c>
    </row>
    <row r="31" spans="1:43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G31">
        <f t="shared" si="4"/>
        <v>-0.43147410367501493</v>
      </c>
      <c r="AH31">
        <f t="shared" si="1"/>
        <v>-5.3696056093098328</v>
      </c>
      <c r="AI31">
        <f t="shared" si="2"/>
        <v>-2.5148002364814364</v>
      </c>
      <c r="AJ31" s="19">
        <v>-2.682818845102628</v>
      </c>
      <c r="AK31" s="19">
        <v>1.9215804000000001</v>
      </c>
      <c r="AL31" s="19">
        <v>-2.7073749999999999</v>
      </c>
      <c r="AN31">
        <f t="shared" si="3"/>
        <v>-3.159521563626746</v>
      </c>
      <c r="AO31">
        <f t="shared" si="5"/>
        <v>-2.8548053728283964</v>
      </c>
      <c r="AP31">
        <f>+EA_output_withoutFG_noYC!AN31</f>
        <v>-3.1806734021371255</v>
      </c>
      <c r="AQ31">
        <f>+EA_output_withoutFG_noYC!AO31</f>
        <v>-0.16675937516060646</v>
      </c>
    </row>
    <row r="32" spans="1:43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G32">
        <f t="shared" si="4"/>
        <v>-0.26104566282498354</v>
      </c>
      <c r="AH32">
        <f t="shared" si="1"/>
        <v>-5.2844773615009863</v>
      </c>
      <c r="AI32">
        <f t="shared" si="2"/>
        <v>-2.5197048219045732</v>
      </c>
      <c r="AJ32" s="19">
        <v>-2.484911527577141</v>
      </c>
      <c r="AK32" s="19">
        <v>2.1733503000000001</v>
      </c>
      <c r="AL32" s="19">
        <v>-2.6058750000000002</v>
      </c>
      <c r="AN32">
        <f t="shared" si="3"/>
        <v>-3.3102080950672041</v>
      </c>
      <c r="AO32">
        <f t="shared" si="5"/>
        <v>-2.7647725395964131</v>
      </c>
      <c r="AP32">
        <f>+EA_output_withoutFG_noYC!AN32</f>
        <v>-3.2829847625258557</v>
      </c>
      <c r="AQ32">
        <f>+EA_output_withoutFG_noYC!AO32</f>
        <v>-8.6750418678798624E-2</v>
      </c>
    </row>
    <row r="33" spans="1:43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G33">
        <f t="shared" si="4"/>
        <v>-9.0954895722006768E-2</v>
      </c>
      <c r="AH33">
        <f t="shared" si="1"/>
        <v>-5.0176264686746102</v>
      </c>
      <c r="AI33">
        <f t="shared" si="2"/>
        <v>-2.2006890167437367</v>
      </c>
      <c r="AJ33" s="19">
        <v>-2.294805773941746</v>
      </c>
      <c r="AK33" s="19">
        <v>2.1986349999999999</v>
      </c>
      <c r="AL33" s="19">
        <v>-2.4951249999999998</v>
      </c>
      <c r="AN33">
        <f t="shared" si="3"/>
        <v>-3.2060114265417932</v>
      </c>
      <c r="AO33">
        <f t="shared" si="5"/>
        <v>-2.8169374519308734</v>
      </c>
      <c r="AP33">
        <f>+EA_output_withoutFG_noYC!AN33</f>
        <v>-3.3271657061883211</v>
      </c>
      <c r="AQ33">
        <f>+EA_output_withoutFG_noYC!AO33</f>
        <v>-4.2912652165622234E-2</v>
      </c>
    </row>
    <row r="34" spans="1:43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G34">
        <f t="shared" si="4"/>
        <v>-0.8024027338180133</v>
      </c>
      <c r="AH34">
        <f t="shared" si="1"/>
        <v>-5.4610817248467605</v>
      </c>
      <c r="AI34">
        <f t="shared" si="2"/>
        <v>-2.36550192166353</v>
      </c>
      <c r="AJ34" s="19">
        <v>-2.111491915949522</v>
      </c>
      <c r="AK34" s="19">
        <v>2.154855</v>
      </c>
      <c r="AL34" s="19">
        <v>-2.3768437499999999</v>
      </c>
      <c r="AN34">
        <f t="shared" si="3"/>
        <v>-3.4784744539110584</v>
      </c>
      <c r="AO34">
        <f t="shared" si="5"/>
        <v>-3.0955798031832304</v>
      </c>
      <c r="AP34">
        <f>+EA_output_withoutFG_noYC!AN34</f>
        <v>-3.4645488785791345</v>
      </c>
      <c r="AQ34">
        <f>+EA_output_withoutFG_noYC!AO34</f>
        <v>-0.42529627893276079</v>
      </c>
    </row>
    <row r="35" spans="1:43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G35">
        <f t="shared" si="4"/>
        <v>6.5688494204010794E-2</v>
      </c>
      <c r="AH35">
        <f t="shared" si="1"/>
        <v>-5.1003418600860542</v>
      </c>
      <c r="AI35">
        <f t="shared" si="2"/>
        <v>-2.2368805999890307</v>
      </c>
      <c r="AJ35" s="19">
        <v>-1.9338658166634</v>
      </c>
      <c r="AK35" s="19">
        <v>2.5226723999999998</v>
      </c>
      <c r="AL35" s="19">
        <v>-2.2469062499999999</v>
      </c>
      <c r="AN35">
        <f t="shared" si="3"/>
        <v>-3.3661086206688</v>
      </c>
      <c r="AO35">
        <f t="shared" si="5"/>
        <v>-2.8634612600970235</v>
      </c>
      <c r="AP35">
        <f>+EA_output_withoutFG_noYC!AN35</f>
        <v>-3.5630091416982297</v>
      </c>
      <c r="AQ35">
        <f>+EA_output_withoutFG_noYC!AO35</f>
        <v>-0.1084529889173238</v>
      </c>
    </row>
    <row r="36" spans="1:43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G36">
        <f t="shared" si="4"/>
        <v>4.9940959040100097E-3</v>
      </c>
      <c r="AH36">
        <f t="shared" si="1"/>
        <v>-4.7323127440507911</v>
      </c>
      <c r="AI36">
        <f t="shared" si="2"/>
        <v>-1.815871950682362</v>
      </c>
      <c r="AJ36" s="19">
        <v>-1.7619269300219269</v>
      </c>
      <c r="AK36" s="19">
        <v>2.4005920000000001</v>
      </c>
      <c r="AL36" s="19">
        <v>-2.1070312499999999</v>
      </c>
      <c r="AN36">
        <f t="shared" si="3"/>
        <v>-3.471763256505342</v>
      </c>
      <c r="AO36">
        <f t="shared" si="5"/>
        <v>-2.9164407933684293</v>
      </c>
      <c r="AP36">
        <f>+EA_output_withoutFG_noYC!AN36</f>
        <v>-3.5811818615621993</v>
      </c>
      <c r="AQ36">
        <f>+EA_output_withoutFG_noYC!AO36</f>
        <v>-9.1404034448711258E-2</v>
      </c>
    </row>
    <row r="37" spans="1:43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G37">
        <f t="shared" si="4"/>
        <v>-0.20911364438200053</v>
      </c>
      <c r="AH37">
        <f t="shared" si="1"/>
        <v>-4.7051813685976569</v>
      </c>
      <c r="AI37">
        <f t="shared" si="2"/>
        <v>-1.9383453116678191</v>
      </c>
      <c r="AJ37" s="19">
        <v>-1.595675256024778</v>
      </c>
      <c r="AK37" s="19">
        <v>2.1906766000000002</v>
      </c>
      <c r="AL37" s="19">
        <v>-1.95721875</v>
      </c>
      <c r="AN37">
        <f t="shared" si="3"/>
        <v>-3.6607554377261069</v>
      </c>
      <c r="AO37">
        <f t="shared" si="5"/>
        <v>-2.7668360569298378</v>
      </c>
      <c r="AP37">
        <f>+EA_output_withoutFG_noYC!AN37</f>
        <v>-3.8155693094503986</v>
      </c>
      <c r="AQ37">
        <f>+EA_output_withoutFG_noYC!AO37</f>
        <v>-4.6667323626896184E-2</v>
      </c>
    </row>
    <row r="38" spans="1:43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G38">
        <f t="shared" si="4"/>
        <v>0.44834327376699434</v>
      </c>
      <c r="AH38">
        <f t="shared" si="1"/>
        <v>-4.0330818970226439</v>
      </c>
      <c r="AI38">
        <f t="shared" si="2"/>
        <v>-1.447391576229101</v>
      </c>
      <c r="AJ38" s="19">
        <v>-1.4128213840725869</v>
      </c>
      <c r="AK38" s="19">
        <v>2.3042479</v>
      </c>
      <c r="AL38" s="19">
        <v>-1.8532500000000001</v>
      </c>
      <c r="AN38">
        <f t="shared" si="3"/>
        <v>-3.5229156412403282</v>
      </c>
      <c r="AO38">
        <f t="shared" si="5"/>
        <v>-2.5856903207935429</v>
      </c>
      <c r="AP38">
        <f>+EA_output_withoutFG_noYC!AN38</f>
        <v>-3.8566742474950191</v>
      </c>
      <c r="AQ38">
        <f>+EA_output_withoutFG_noYC!AO38</f>
        <v>-1.1750123982967153E-2</v>
      </c>
    </row>
    <row r="39" spans="1:43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G39">
        <f t="shared" si="4"/>
        <v>-7.7889893625012974E-2</v>
      </c>
      <c r="AH39">
        <f t="shared" si="1"/>
        <v>-3.7909425720361725</v>
      </c>
      <c r="AI39">
        <f t="shared" si="2"/>
        <v>-1.3638317064175915</v>
      </c>
      <c r="AJ39" s="19">
        <v>-1.173410446662237</v>
      </c>
      <c r="AK39" s="19">
        <v>2.4138378999999999</v>
      </c>
      <c r="AL39" s="19">
        <v>-1.6612499999999999</v>
      </c>
      <c r="AN39">
        <f t="shared" si="3"/>
        <v>-3.3120125150734703</v>
      </c>
      <c r="AO39">
        <f t="shared" si="5"/>
        <v>-2.4271108656185811</v>
      </c>
      <c r="AP39">
        <f>+EA_output_withoutFG_noYC!AN39</f>
        <v>-3.6932938633286634</v>
      </c>
      <c r="AQ39">
        <f>+EA_output_withoutFG_noYC!AO39</f>
        <v>2.5664790636819923E-2</v>
      </c>
    </row>
    <row r="40" spans="1:43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G40">
        <f t="shared" si="4"/>
        <v>-0.28080823787499298</v>
      </c>
      <c r="AH40">
        <f t="shared" si="1"/>
        <v>-3.7553256557918786</v>
      </c>
      <c r="AI40">
        <f t="shared" si="2"/>
        <v>-1.4342396242892648</v>
      </c>
      <c r="AJ40" s="19">
        <v>-0.87664464896553329</v>
      </c>
      <c r="AK40" s="19">
        <v>2.3217560000000002</v>
      </c>
      <c r="AL40" s="19">
        <v>-1.4370000000000001</v>
      </c>
      <c r="AN40">
        <f t="shared" si="3"/>
        <v>-3.2629708337689518</v>
      </c>
      <c r="AO40">
        <f t="shared" si="5"/>
        <v>-2.3210860315026141</v>
      </c>
      <c r="AP40">
        <f>+EA_output_withoutFG_noYC!AN40</f>
        <v>-3.6868849896887212</v>
      </c>
      <c r="AQ40">
        <f>+EA_output_withoutFG_noYC!AO40</f>
        <v>2.141111747266411E-2</v>
      </c>
    </row>
    <row r="41" spans="1:43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G41">
        <f t="shared" si="4"/>
        <v>-0.14959645774800379</v>
      </c>
      <c r="AH41">
        <f t="shared" si="1"/>
        <v>-3.5651088924852914</v>
      </c>
      <c r="AI41">
        <f t="shared" si="2"/>
        <v>-1.4342031681781848</v>
      </c>
      <c r="AJ41" s="19">
        <v>-0.52252399098303526</v>
      </c>
      <c r="AK41" s="19">
        <v>2.2226626</v>
      </c>
      <c r="AL41" s="19">
        <v>-1.1805000000000001</v>
      </c>
      <c r="AN41">
        <f t="shared" si="3"/>
        <v>-3.0248390718865146</v>
      </c>
      <c r="AO41">
        <f t="shared" si="5"/>
        <v>-2.1309057243071066</v>
      </c>
      <c r="AP41">
        <f>+EA_output_withoutFG_noYC!AN41</f>
        <v>-3.4922764401105026</v>
      </c>
      <c r="AQ41">
        <f>+EA_output_withoutFG_noYC!AO41</f>
        <v>0.44237277283311549</v>
      </c>
    </row>
    <row r="42" spans="1:43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G42">
        <f t="shared" si="4"/>
        <v>0.1433844714070176</v>
      </c>
      <c r="AH42">
        <f t="shared" si="1"/>
        <v>-3.0791389111725067</v>
      </c>
      <c r="AI42">
        <f t="shared" si="2"/>
        <v>-1.136001686849571</v>
      </c>
      <c r="AJ42" s="19">
        <v>-0.1507935449664399</v>
      </c>
      <c r="AK42" s="19">
        <v>2.3032009000000002</v>
      </c>
      <c r="AL42" s="19">
        <v>-0.71065624999999899</v>
      </c>
      <c r="AN42">
        <f t="shared" si="3"/>
        <v>-2.8693699504552055</v>
      </c>
      <c r="AO42">
        <f t="shared" si="5"/>
        <v>-1.9431372243229357</v>
      </c>
      <c r="AP42">
        <f>+EA_output_withoutFG_noYC!AN42</f>
        <v>-3.2927259148007293</v>
      </c>
      <c r="AQ42">
        <f>+EA_output_withoutFG_noYC!AO42</f>
        <v>0.64189684154108351</v>
      </c>
    </row>
    <row r="43" spans="1:43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G43">
        <f t="shared" si="4"/>
        <v>3.120931639298874E-2</v>
      </c>
      <c r="AH43">
        <f t="shared" si="1"/>
        <v>-2.7137862759573537</v>
      </c>
      <c r="AI43">
        <f t="shared" si="2"/>
        <v>-0.94689960671675777</v>
      </c>
      <c r="AJ43" s="19">
        <v>0.12514295535212891</v>
      </c>
      <c r="AK43" s="19">
        <v>2.1260561</v>
      </c>
      <c r="AL43" s="19">
        <v>-0.46209374999999903</v>
      </c>
      <c r="AN43">
        <f t="shared" si="3"/>
        <v>-2.7953374981216212</v>
      </c>
      <c r="AO43">
        <f t="shared" si="5"/>
        <v>-1.7668866692405958</v>
      </c>
      <c r="AP43">
        <f>+EA_output_withoutFG_noYC!AN43</f>
        <v>-3.412741487776195</v>
      </c>
      <c r="AQ43">
        <f>+EA_output_withoutFG_noYC!AO43</f>
        <v>0.70354528603458988</v>
      </c>
    </row>
    <row r="44" spans="1:43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G44">
        <f t="shared" si="4"/>
        <v>-0.12464231853400065</v>
      </c>
      <c r="AH44">
        <f t="shared" si="1"/>
        <v>-2.3971864498933826</v>
      </c>
      <c r="AI44">
        <f t="shared" si="2"/>
        <v>-0.58974525689141033</v>
      </c>
      <c r="AJ44" s="19">
        <v>0.29829600194960421</v>
      </c>
      <c r="AK44" s="19">
        <v>2.0759582999999999</v>
      </c>
      <c r="AL44" s="19">
        <v>-0.25371874999999999</v>
      </c>
      <c r="AN44">
        <f t="shared" si="3"/>
        <v>-2.6714465814669683</v>
      </c>
      <c r="AO44">
        <f t="shared" si="5"/>
        <v>-1.8074411930019723</v>
      </c>
      <c r="AP44">
        <f>+EA_output_withoutFG_noYC!AN44</f>
        <v>-3.3537790969443382</v>
      </c>
      <c r="AQ44">
        <f>+EA_output_withoutFG_noYC!AO44</f>
        <v>0.96974928089228296</v>
      </c>
    </row>
    <row r="45" spans="1:43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G45">
        <f t="shared" si="4"/>
        <v>0.12602636413299706</v>
      </c>
      <c r="AH45">
        <f t="shared" si="1"/>
        <v>-1.8554230334473445</v>
      </c>
      <c r="AI45">
        <f t="shared" si="2"/>
        <v>-0.27561296318808159</v>
      </c>
      <c r="AJ45" s="19">
        <v>0.3686655948256603</v>
      </c>
      <c r="AK45" s="19">
        <v>2.3497718999999999</v>
      </c>
      <c r="AL45" s="19">
        <v>-8.5531249999999795E-2</v>
      </c>
      <c r="AN45">
        <f t="shared" si="3"/>
        <v>-2.6502440294268896</v>
      </c>
      <c r="AO45">
        <f t="shared" si="5"/>
        <v>-1.579810070259263</v>
      </c>
      <c r="AP45">
        <f>+EA_output_withoutFG_noYC!AN45</f>
        <v>-3.3504196843724028</v>
      </c>
      <c r="AQ45">
        <f>+EA_output_withoutFG_noYC!AO45</f>
        <v>1.223375000758367</v>
      </c>
    </row>
    <row r="46" spans="1:43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G46">
        <f t="shared" si="4"/>
        <v>-0.30831594987998301</v>
      </c>
      <c r="AH46">
        <f t="shared" si="1"/>
        <v>-1.8266140192850102</v>
      </c>
      <c r="AI46">
        <f t="shared" si="2"/>
        <v>-0.55509708297406979</v>
      </c>
      <c r="AJ46" s="19">
        <v>0.37558031997662422</v>
      </c>
      <c r="AK46" s="19">
        <v>2.7037502999999998</v>
      </c>
      <c r="AL46" s="19">
        <v>-2.5499999999999901E-2</v>
      </c>
      <c r="AN46">
        <f t="shared" si="3"/>
        <v>-2.5983011200216866</v>
      </c>
      <c r="AO46">
        <f t="shared" si="5"/>
        <v>-1.2715169363109404</v>
      </c>
      <c r="AP46">
        <f>+EA_output_withoutFG_noYC!AN46</f>
        <v>-3.2595069245817685</v>
      </c>
      <c r="AQ46">
        <f>+EA_output_withoutFG_noYC!AO46</f>
        <v>1.5637215208908803</v>
      </c>
    </row>
    <row r="47" spans="1:43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G47">
        <f t="shared" si="4"/>
        <v>0.54565851896097683</v>
      </c>
      <c r="AH47">
        <f t="shared" si="1"/>
        <v>-0.94006474219874292</v>
      </c>
      <c r="AI47">
        <f t="shared" si="2"/>
        <v>-4.7516338513495959E-2</v>
      </c>
      <c r="AJ47" s="19">
        <v>0.50064385609828355</v>
      </c>
      <c r="AK47" s="19">
        <v>2.6322911000000002</v>
      </c>
      <c r="AL47" s="19">
        <v>8.9499999999999996E-2</v>
      </c>
      <c r="AN47">
        <f t="shared" si="3"/>
        <v>-2.3612067646552468</v>
      </c>
      <c r="AO47">
        <f t="shared" si="5"/>
        <v>-0.8925484036852469</v>
      </c>
      <c r="AP47">
        <f>+EA_output_withoutFG_noYC!AN47</f>
        <v>-3.2248650530452831</v>
      </c>
      <c r="AQ47">
        <f>+EA_output_withoutFG_noYC!AO47</f>
        <v>1.8983330630511852</v>
      </c>
    </row>
    <row r="48" spans="1:43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G48">
        <f t="shared" si="4"/>
        <v>-0.15311289545999784</v>
      </c>
      <c r="AH48">
        <f t="shared" si="1"/>
        <v>-0.8179571954828333</v>
      </c>
      <c r="AI48">
        <f t="shared" si="2"/>
        <v>-0.13836767001690559</v>
      </c>
      <c r="AJ48" s="19">
        <v>0.7665723944622912</v>
      </c>
      <c r="AK48" s="19">
        <v>2.2840756999999998</v>
      </c>
      <c r="AL48" s="19">
        <v>0.1915</v>
      </c>
      <c r="AN48">
        <f t="shared" si="3"/>
        <v>-2.4343886007632665</v>
      </c>
      <c r="AO48">
        <f t="shared" si="5"/>
        <v>-0.67958952546592766</v>
      </c>
      <c r="AP48">
        <f>+EA_output_withoutFG_noYC!AN48</f>
        <v>-3.1873336935648076</v>
      </c>
      <c r="AQ48">
        <f>+EA_output_withoutFG_noYC!AO48</f>
        <v>1.8290318005218587</v>
      </c>
    </row>
    <row r="49" spans="1:43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G49">
        <f t="shared" si="4"/>
        <v>-3.5652876857994897E-2</v>
      </c>
      <c r="AH49">
        <f t="shared" si="1"/>
        <v>-0.61767876906218078</v>
      </c>
      <c r="AI49">
        <f t="shared" si="2"/>
        <v>-0.18022282921623117</v>
      </c>
      <c r="AJ49" s="19">
        <v>1.1733659350681469</v>
      </c>
      <c r="AK49" s="19">
        <v>2.1897834</v>
      </c>
      <c r="AL49" s="19">
        <v>0.28050000000000003</v>
      </c>
      <c r="AN49">
        <f t="shared" si="3"/>
        <v>-2.4111687742343428</v>
      </c>
      <c r="AO49">
        <f t="shared" si="5"/>
        <v>-0.4374559398459496</v>
      </c>
      <c r="AP49">
        <f>+EA_output_withoutFG_noYC!AN49</f>
        <v>-3.1562132423856291</v>
      </c>
      <c r="AQ49">
        <f>+EA_output_withoutFG_noYC!AO49</f>
        <v>1.8826171717974436</v>
      </c>
    </row>
    <row r="50" spans="1:43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G50">
        <f t="shared" si="4"/>
        <v>0.34700298386701434</v>
      </c>
      <c r="AH50">
        <f t="shared" si="1"/>
        <v>-2.0388287660139781E-2</v>
      </c>
      <c r="AI50">
        <f t="shared" si="2"/>
        <v>0.33611362736496553</v>
      </c>
      <c r="AJ50" s="19">
        <v>1.6350993152451729</v>
      </c>
      <c r="AK50" s="19">
        <v>1.9207498000000001</v>
      </c>
      <c r="AL50" s="19">
        <v>1.2638437499999899</v>
      </c>
      <c r="AN50">
        <f t="shared" si="3"/>
        <v>-2.2558627910252511</v>
      </c>
      <c r="AO50">
        <f t="shared" si="5"/>
        <v>-0.35650191502510531</v>
      </c>
      <c r="AP50">
        <f>+EA_output_withoutFG_noYC!AN50</f>
        <v>-3.170349937717003</v>
      </c>
      <c r="AQ50">
        <f>+EA_output_withoutFG_noYC!AO50</f>
        <v>1.9887360739376714</v>
      </c>
    </row>
    <row r="51" spans="1:43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G51">
        <f t="shared" si="4"/>
        <v>-0.61852541731701649</v>
      </c>
      <c r="AH51">
        <f t="shared" si="1"/>
        <v>-0.39467995899521213</v>
      </c>
      <c r="AI51">
        <f t="shared" si="2"/>
        <v>-0.25838103552491193</v>
      </c>
      <c r="AJ51" s="19">
        <v>1.46484727330469</v>
      </c>
      <c r="AK51" s="19">
        <v>1.8669146000000001</v>
      </c>
      <c r="AL51" s="19">
        <v>0.96390624999999897</v>
      </c>
      <c r="AN51">
        <f t="shared" si="3"/>
        <v>-2.1907684384729618</v>
      </c>
      <c r="AO51">
        <f t="shared" si="5"/>
        <v>-0.1362989234703002</v>
      </c>
      <c r="AP51">
        <f>+EA_output_withoutFG_noYC!AN51</f>
        <v>-3.1741858424685292</v>
      </c>
      <c r="AQ51">
        <f>+EA_output_withoutFG_noYC!AO51</f>
        <v>2.1520395726485115</v>
      </c>
    </row>
    <row r="52" spans="1:43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G52">
        <f t="shared" si="4"/>
        <v>2.9563268027004597E-2</v>
      </c>
      <c r="AH52">
        <f t="shared" si="1"/>
        <v>-5.6890674357035209E-3</v>
      </c>
      <c r="AI52">
        <f t="shared" si="2"/>
        <v>8.9379020778680554E-2</v>
      </c>
      <c r="AJ52" s="19">
        <v>0.51384740849952193</v>
      </c>
      <c r="AK52" s="19">
        <v>1.8603308999999999</v>
      </c>
      <c r="AL52" s="19">
        <v>0.28803124999999702</v>
      </c>
      <c r="AN52">
        <f t="shared" si="3"/>
        <v>-1.9791868929335594</v>
      </c>
      <c r="AO52">
        <f t="shared" si="5"/>
        <v>-9.5068088214384075E-2</v>
      </c>
      <c r="AP52">
        <f>+EA_output_withoutFG_noYC!AN52</f>
        <v>-3.1304762781857538</v>
      </c>
      <c r="AQ52">
        <f>+EA_output_withoutFG_noYC!AO52</f>
        <v>2.4854518261621532</v>
      </c>
    </row>
    <row r="53" spans="1:43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G53">
        <f t="shared" si="4"/>
        <v>-0.52105890560301305</v>
      </c>
      <c r="AH53">
        <f t="shared" si="1"/>
        <v>-0.28703639418677795</v>
      </c>
      <c r="AI53">
        <f t="shared" si="2"/>
        <v>-0.27824955147471736</v>
      </c>
      <c r="AJ53" s="19">
        <v>-1.2179002791685409</v>
      </c>
      <c r="AK53" s="19">
        <v>1.8138589000000001</v>
      </c>
      <c r="AL53" s="19">
        <v>-0.76378125000000097</v>
      </c>
      <c r="AN53">
        <f t="shared" si="3"/>
        <v>-2.0502485664688348</v>
      </c>
      <c r="AO53">
        <f t="shared" si="5"/>
        <v>-8.7868427120605837E-3</v>
      </c>
      <c r="AP53">
        <f>+EA_output_withoutFG_noYC!AN53</f>
        <v>-3.1539836565232404</v>
      </c>
      <c r="AQ53">
        <f>+EA_output_withoutFG_noYC!AO53</f>
        <v>1.9526985630250411</v>
      </c>
    </row>
    <row r="54" spans="1:43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G54">
        <f t="shared" si="4"/>
        <v>-1.7182364140429911</v>
      </c>
      <c r="AH54">
        <f t="shared" si="1"/>
        <v>-1.7950343456008824</v>
      </c>
      <c r="AI54">
        <f t="shared" si="2"/>
        <v>-1.1152389173050914</v>
      </c>
      <c r="AJ54" s="19">
        <v>-3.6473719979353851</v>
      </c>
      <c r="AK54" s="19">
        <v>1.807777</v>
      </c>
      <c r="AL54" s="19">
        <v>-4.5991874999999904</v>
      </c>
      <c r="AN54">
        <f t="shared" si="3"/>
        <v>-2.7822425322370949</v>
      </c>
      <c r="AO54">
        <f t="shared" si="5"/>
        <v>-0.67979542829579098</v>
      </c>
      <c r="AP54">
        <f>+EA_output_withoutFG_noYC!AN54</f>
        <v>-3.4924847720692891</v>
      </c>
      <c r="AQ54">
        <f>+EA_output_withoutFG_noYC!AO54</f>
        <v>0.25486080521549948</v>
      </c>
    </row>
    <row r="55" spans="1:43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G55">
        <f t="shared" si="4"/>
        <v>-2.248563095137996</v>
      </c>
      <c r="AH55">
        <f t="shared" si="1"/>
        <v>-3.9579418886067756</v>
      </c>
      <c r="AI55">
        <f t="shared" si="2"/>
        <v>-2.2862969525630916</v>
      </c>
      <c r="AJ55" s="19">
        <v>-5.4275190080011342</v>
      </c>
      <c r="AK55" s="19">
        <v>-0.76948850000000002</v>
      </c>
      <c r="AL55" s="19">
        <v>-5.4398124999999897</v>
      </c>
      <c r="AN55">
        <f t="shared" si="3"/>
        <v>-3.8089918781162297</v>
      </c>
      <c r="AO55">
        <f t="shared" si="5"/>
        <v>-1.6716449360436842</v>
      </c>
      <c r="AP55">
        <f>+EA_output_withoutFG_noYC!AN55</f>
        <v>-3.9516315380124527</v>
      </c>
      <c r="AQ55">
        <f>+EA_output_withoutFG_noYC!AO55</f>
        <v>-1.7118496550314433</v>
      </c>
    </row>
    <row r="56" spans="1:43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G56">
        <f t="shared" si="4"/>
        <v>-2.1845112318029862</v>
      </c>
      <c r="AH56">
        <f t="shared" si="1"/>
        <v>-5.9435091249429988</v>
      </c>
      <c r="AI56">
        <f t="shared" si="2"/>
        <v>-2.9888874585033198</v>
      </c>
      <c r="AJ56" s="19">
        <v>-6.0862356058883789</v>
      </c>
      <c r="AK56" s="19">
        <v>5.3801420000000002</v>
      </c>
      <c r="AL56" s="19">
        <v>-5.6933124999999896</v>
      </c>
      <c r="AN56">
        <f t="shared" si="3"/>
        <v>-4.5386754911224045</v>
      </c>
      <c r="AO56">
        <f t="shared" si="5"/>
        <v>-2.9546216664396789</v>
      </c>
      <c r="AP56">
        <f>+EA_output_withoutFG_noYC!AN56</f>
        <v>-3.961837241081609</v>
      </c>
      <c r="AQ56">
        <f>+EA_output_withoutFG_noYC!AO56</f>
        <v>-2.2493778614164208</v>
      </c>
    </row>
    <row r="57" spans="1:43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G57">
        <f t="shared" si="4"/>
        <v>-0.4261638994120176</v>
      </c>
      <c r="AH57">
        <f t="shared" si="1"/>
        <v>-6.1615091704180784</v>
      </c>
      <c r="AI57">
        <f t="shared" si="2"/>
        <v>-2.0498586730815878</v>
      </c>
      <c r="AJ57" s="19">
        <v>-5.6235217915958824</v>
      </c>
      <c r="AK57" s="19">
        <v>6.1492106</v>
      </c>
      <c r="AL57" s="19">
        <v>-5.3596874999999899</v>
      </c>
      <c r="AN57">
        <f t="shared" si="3"/>
        <v>-5.5990243352430156</v>
      </c>
      <c r="AO57">
        <f t="shared" si="5"/>
        <v>-4.1116504973364911</v>
      </c>
      <c r="AP57">
        <f>+EA_output_withoutFG_noYC!AN57</f>
        <v>-4.53016615481254</v>
      </c>
      <c r="AQ57">
        <f>+EA_output_withoutFG_noYC!AO57</f>
        <v>-4.5691245349019836</v>
      </c>
    </row>
    <row r="58" spans="1:43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G58">
        <f t="shared" si="4"/>
        <v>-6.0753615231988078E-2</v>
      </c>
      <c r="AH58">
        <f t="shared" si="1"/>
        <v>-5.9580278952116359</v>
      </c>
      <c r="AI58">
        <f t="shared" si="2"/>
        <v>-1.4646602829842976</v>
      </c>
      <c r="AJ58" s="19">
        <v>-4.0582885265128903</v>
      </c>
      <c r="AK58" s="19">
        <v>6.7770843999999997</v>
      </c>
      <c r="AL58" s="19">
        <v>-2.7456562500000001</v>
      </c>
      <c r="AN58">
        <f t="shared" si="3"/>
        <v>-5.7212333028145039</v>
      </c>
      <c r="AO58">
        <f t="shared" si="5"/>
        <v>-4.4933676122273383</v>
      </c>
      <c r="AP58">
        <f>+EA_output_withoutFG_noYC!AN58</f>
        <v>-4.7001710284230303</v>
      </c>
      <c r="AQ58">
        <f>+EA_output_withoutFG_noYC!AO58</f>
        <v>-5.3304603372736228</v>
      </c>
    </row>
    <row r="59" spans="1:43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G59">
        <f t="shared" si="4"/>
        <v>2.6882020689670014</v>
      </c>
      <c r="AH59">
        <f t="shared" si="1"/>
        <v>-3.0149631733341238</v>
      </c>
      <c r="AI59">
        <f t="shared" si="2"/>
        <v>-7.1547422658350124E-2</v>
      </c>
      <c r="AJ59" s="19">
        <v>-2.3376276319970382</v>
      </c>
      <c r="AK59" s="19">
        <v>7.1591417000000002</v>
      </c>
      <c r="AL59" s="19">
        <v>-1.91509375</v>
      </c>
      <c r="AN59">
        <f t="shared" si="3"/>
        <v>-4.1093906000819302</v>
      </c>
      <c r="AO59">
        <f t="shared" si="5"/>
        <v>-2.9434157506757739</v>
      </c>
      <c r="AP59">
        <f>+EA_output_withoutFG_noYC!AN59</f>
        <v>-4.0394166730661283</v>
      </c>
      <c r="AQ59">
        <f>+EA_output_withoutFG_noYC!AO59</f>
        <v>-2.8391900280686646</v>
      </c>
    </row>
    <row r="60" spans="1:43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G60">
        <f t="shared" si="4"/>
        <v>0.99052032255198696</v>
      </c>
      <c r="AH60">
        <f t="shared" si="1"/>
        <v>-1.7556622831027795</v>
      </c>
      <c r="AI60">
        <f t="shared" si="2"/>
        <v>-9.8683748517675252E-2</v>
      </c>
      <c r="AJ60" s="19">
        <v>-0.98988821295873475</v>
      </c>
      <c r="AK60" s="19">
        <v>6.7349230000000002</v>
      </c>
      <c r="AL60" s="19">
        <v>-1.17471875</v>
      </c>
      <c r="AN60">
        <f t="shared" si="3"/>
        <v>-3.1218122655749476</v>
      </c>
      <c r="AO60">
        <f t="shared" si="5"/>
        <v>-1.6569785345851042</v>
      </c>
      <c r="AP60">
        <f>+EA_output_withoutFG_noYC!AN60</f>
        <v>-3.5029868441684604</v>
      </c>
      <c r="AQ60">
        <f>+EA_output_withoutFG_noYC!AO60</f>
        <v>-0.52071656851408932</v>
      </c>
    </row>
    <row r="61" spans="1:43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G61">
        <f t="shared" si="4"/>
        <v>0.35595547899501412</v>
      </c>
      <c r="AH61">
        <f t="shared" si="1"/>
        <v>-1.1802729279748974</v>
      </c>
      <c r="AI61">
        <f t="shared" si="2"/>
        <v>0.17889473376786813</v>
      </c>
      <c r="AJ61" s="19">
        <v>-1.507026939544448E-2</v>
      </c>
      <c r="AK61" s="19">
        <v>7.0128693000000002</v>
      </c>
      <c r="AL61" s="19">
        <v>-0.524531250000001</v>
      </c>
      <c r="AN61">
        <f t="shared" si="3"/>
        <v>-3.2259557691190697</v>
      </c>
      <c r="AO61">
        <f t="shared" si="5"/>
        <v>-1.3591676617427655</v>
      </c>
      <c r="AP61">
        <f>+EA_output_withoutFG_noYC!AN61</f>
        <v>-3.3790602302386339</v>
      </c>
      <c r="AQ61">
        <f>+EA_output_withoutFG_noYC!AO61</f>
        <v>-0.51199589412106006</v>
      </c>
    </row>
    <row r="62" spans="1:43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G62">
        <f t="shared" si="4"/>
        <v>0.58956557352399841</v>
      </c>
      <c r="AH62">
        <f t="shared" si="1"/>
        <v>-0.4431219148181782</v>
      </c>
      <c r="AI62">
        <f t="shared" si="2"/>
        <v>0.48512330333934994</v>
      </c>
      <c r="AJ62" s="19">
        <v>0.58687348151324703</v>
      </c>
      <c r="AK62" s="19">
        <v>6.3034492999999996</v>
      </c>
      <c r="AL62" s="19">
        <v>0.25031249999999999</v>
      </c>
      <c r="AN62">
        <f t="shared" si="3"/>
        <v>-2.9427875934101975</v>
      </c>
      <c r="AO62">
        <f t="shared" si="5"/>
        <v>-0.92824521815752814</v>
      </c>
      <c r="AP62">
        <f>+EA_output_withoutFG_noYC!AN62</f>
        <v>-3.1138983419792092</v>
      </c>
      <c r="AQ62">
        <f>+EA_output_withoutFG_noYC!AO62</f>
        <v>8.8705838648963642E-3</v>
      </c>
    </row>
    <row r="63" spans="1:43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G63">
        <f t="shared" si="4"/>
        <v>2.3276425746985296E-2</v>
      </c>
      <c r="AH63">
        <f t="shared" si="1"/>
        <v>-0.34342732551315436</v>
      </c>
      <c r="AI63">
        <f t="shared" si="2"/>
        <v>0.25877772213531525</v>
      </c>
      <c r="AJ63" s="19">
        <v>0.91154890635729957</v>
      </c>
      <c r="AK63" s="19">
        <v>4.7855397000000002</v>
      </c>
      <c r="AL63" s="19">
        <v>0.63418750000000002</v>
      </c>
      <c r="AN63">
        <f t="shared" si="3"/>
        <v>-2.5683613111302708</v>
      </c>
      <c r="AO63">
        <f t="shared" si="5"/>
        <v>-0.6022050476484696</v>
      </c>
      <c r="AP63">
        <f>+EA_output_withoutFG_noYC!AN63</f>
        <v>-2.6133906700942706</v>
      </c>
      <c r="AQ63">
        <f>+EA_output_withoutFG_noYC!AO63</f>
        <v>0.54194032818294957</v>
      </c>
    </row>
    <row r="64" spans="1:43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G64">
        <f t="shared" si="4"/>
        <v>-7.442870816987579E-3</v>
      </c>
      <c r="AH64">
        <f t="shared" si="1"/>
        <v>-0.3520333469148369</v>
      </c>
      <c r="AI64">
        <f t="shared" si="2"/>
        <v>0.19468392959283709</v>
      </c>
      <c r="AJ64" s="19">
        <v>1.0463819434756849</v>
      </c>
      <c r="AK64" s="19">
        <v>4.3905462000000002</v>
      </c>
      <c r="AL64" s="19">
        <v>0.84193750000000001</v>
      </c>
      <c r="AN64">
        <f t="shared" si="3"/>
        <v>-2.0640498302238321</v>
      </c>
      <c r="AO64">
        <f t="shared" si="5"/>
        <v>-0.54671727650767399</v>
      </c>
      <c r="AP64">
        <f>+EA_output_withoutFG_noYC!AN64</f>
        <v>-2.1931019938455107</v>
      </c>
      <c r="AQ64">
        <f>+EA_output_withoutFG_noYC!AO64</f>
        <v>1.2376740007387443</v>
      </c>
    </row>
    <row r="65" spans="1:43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G65">
        <f t="shared" si="4"/>
        <v>0.22649190505899242</v>
      </c>
      <c r="AH65">
        <f t="shared" si="1"/>
        <v>-6.3104192827317718E-2</v>
      </c>
      <c r="AI65">
        <f t="shared" si="2"/>
        <v>0.96825664115393162</v>
      </c>
      <c r="AJ65" s="19">
        <v>0.99137259286865709</v>
      </c>
      <c r="AK65" s="19">
        <v>4.1402628999999997</v>
      </c>
      <c r="AL65" s="19">
        <v>0.87356250000000002</v>
      </c>
      <c r="AN65">
        <f t="shared" si="3"/>
        <v>-1.5523434968992316</v>
      </c>
      <c r="AO65">
        <f t="shared" si="5"/>
        <v>-1.0313608339812494</v>
      </c>
      <c r="AP65">
        <f>+EA_output_withoutFG_noYC!AN65</f>
        <v>-1.681223107273393</v>
      </c>
      <c r="AQ65">
        <f>+EA_output_withoutFG_noYC!AO65</f>
        <v>0.60851654329935734</v>
      </c>
    </row>
    <row r="66" spans="1:43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G66">
        <f t="shared" si="4"/>
        <v>0.58747655854000413</v>
      </c>
      <c r="AH66">
        <f t="shared" si="1"/>
        <v>0.59367918019298571</v>
      </c>
      <c r="AI66">
        <f t="shared" si="2"/>
        <v>1.7514026407727532</v>
      </c>
      <c r="AJ66" s="19">
        <v>0.74652085453631911</v>
      </c>
      <c r="AK66" s="19">
        <v>3.7179175999999998</v>
      </c>
      <c r="AL66" s="19">
        <v>0.24171875000000001</v>
      </c>
      <c r="AN66">
        <f t="shared" si="3"/>
        <v>-0.89693560892806157</v>
      </c>
      <c r="AO66">
        <f t="shared" si="5"/>
        <v>-1.1577234605797675</v>
      </c>
      <c r="AP66">
        <f>+EA_output_withoutFG_noYC!AN66</f>
        <v>-1.1404726942185535</v>
      </c>
      <c r="AQ66">
        <f>+EA_output_withoutFG_noYC!AO66</f>
        <v>6.1012331987338353E-2</v>
      </c>
    </row>
    <row r="67" spans="1:43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G67">
        <f t="shared" si="4"/>
        <v>-0.12493992829800504</v>
      </c>
      <c r="AH67">
        <f t="shared" ref="AH67:AH130" si="6">+SUM(B67:AD67)-G67</f>
        <v>0.55008195883102928</v>
      </c>
      <c r="AI67">
        <f t="shared" ref="AI67:AI130" si="7">AH67-K67-SUM(Y67:AD67)</f>
        <v>1.7688291285165778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8">SUM(C67:F67)</f>
        <v>-0.36586035576742315</v>
      </c>
      <c r="AO67">
        <f t="shared" si="5"/>
        <v>-1.2187471696855485</v>
      </c>
      <c r="AP67">
        <f>+EA_output_withoutFG_noYC!AN67</f>
        <v>-0.64986618163987808</v>
      </c>
      <c r="AQ67">
        <f>+EA_output_withoutFG_noYC!AO67</f>
        <v>5.8289978653980334E-3</v>
      </c>
    </row>
    <row r="68" spans="1:43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G68">
        <f t="shared" ref="AG68:AG131" si="9">+AF68-AF67</f>
        <v>0.15830272793400013</v>
      </c>
      <c r="AH68">
        <f t="shared" si="6"/>
        <v>0.80266401731357462</v>
      </c>
      <c r="AI68">
        <f t="shared" si="7"/>
        <v>2.0507306503886209</v>
      </c>
      <c r="AJ68" s="19">
        <v>0.1586956151890587</v>
      </c>
      <c r="AK68" s="19">
        <v>1.6007921000000001</v>
      </c>
      <c r="AL68" s="19">
        <v>9.1562500000001903E-3</v>
      </c>
      <c r="AN68">
        <f t="shared" si="8"/>
        <v>1.3967323770688989E-2</v>
      </c>
      <c r="AO68">
        <f t="shared" si="5"/>
        <v>-1.2480666330750465</v>
      </c>
      <c r="AP68">
        <f>+EA_output_withoutFG_noYC!AN68</f>
        <v>-0.1992035454880714</v>
      </c>
      <c r="AQ68">
        <f>+EA_output_withoutFG_noYC!AO68</f>
        <v>-9.2581776270446614E-2</v>
      </c>
    </row>
    <row r="69" spans="1:43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G69">
        <f t="shared" si="9"/>
        <v>-0.13255184899799133</v>
      </c>
      <c r="AH69">
        <f t="shared" si="6"/>
        <v>0.73894783942610331</v>
      </c>
      <c r="AI69">
        <f t="shared" si="7"/>
        <v>2.1670477199832607</v>
      </c>
      <c r="AJ69" s="19">
        <v>-2.3401982710487629E-2</v>
      </c>
      <c r="AK69" s="19">
        <v>0.9680493</v>
      </c>
      <c r="AL69" s="19">
        <v>-7.8906249999999803E-2</v>
      </c>
      <c r="AN69">
        <f t="shared" si="8"/>
        <v>-0.10440733642814304</v>
      </c>
      <c r="AO69">
        <f t="shared" si="5"/>
        <v>-1.4280998805571574</v>
      </c>
      <c r="AP69">
        <f>+EA_output_withoutFG_noYC!AN69</f>
        <v>-5.1632092089761716E-2</v>
      </c>
      <c r="AQ69">
        <f>+EA_output_withoutFG_noYC!AO69</f>
        <v>-0.70886096774223661</v>
      </c>
    </row>
    <row r="70" spans="1:43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G70">
        <f t="shared" si="9"/>
        <v>3.7810957090016473E-3</v>
      </c>
      <c r="AH70">
        <f t="shared" si="6"/>
        <v>0.91474280859868884</v>
      </c>
      <c r="AI70">
        <f t="shared" si="7"/>
        <v>2.1459113034482877</v>
      </c>
      <c r="AJ70" s="19">
        <v>-0.13038599348952931</v>
      </c>
      <c r="AK70" s="19">
        <v>1.2242953000000001</v>
      </c>
      <c r="AL70" s="19">
        <v>-0.108468749999999</v>
      </c>
      <c r="AN70">
        <f t="shared" si="8"/>
        <v>0.12356865973633124</v>
      </c>
      <c r="AO70">
        <f t="shared" si="5"/>
        <v>-1.2311684948495989</v>
      </c>
      <c r="AP70">
        <f>+EA_output_withoutFG_noYC!AN70</f>
        <v>0.10317811690809009</v>
      </c>
      <c r="AQ70">
        <f>+EA_output_withoutFG_noYC!AO70</f>
        <v>-0.2620286124019624</v>
      </c>
    </row>
    <row r="71" spans="1:43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G71">
        <f t="shared" si="9"/>
        <v>-0.2825851362260039</v>
      </c>
      <c r="AH71">
        <f t="shared" si="6"/>
        <v>0.79067282297754815</v>
      </c>
      <c r="AI71">
        <f t="shared" si="7"/>
        <v>2.0611649281989619</v>
      </c>
      <c r="AJ71" s="19">
        <v>-0.18599296929577591</v>
      </c>
      <c r="AK71" s="19">
        <v>0.56465549999999998</v>
      </c>
      <c r="AL71" s="19">
        <v>-0.174781249999999</v>
      </c>
      <c r="AN71">
        <f t="shared" si="8"/>
        <v>-3.0257372142455052E-2</v>
      </c>
      <c r="AO71">
        <f t="shared" si="5"/>
        <v>-1.2704921052214138</v>
      </c>
      <c r="AP71">
        <f>+EA_output_withoutFG_noYC!AN71</f>
        <v>0.12184162197331005</v>
      </c>
      <c r="AQ71">
        <f>+EA_output_withoutFG_noYC!AO71</f>
        <v>-0.51222066392951437</v>
      </c>
    </row>
    <row r="72" spans="1:43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G72">
        <f t="shared" si="9"/>
        <v>-0.25241581114201495</v>
      </c>
      <c r="AH72">
        <f t="shared" si="6"/>
        <v>0.67715474747592452</v>
      </c>
      <c r="AI72">
        <f t="shared" si="7"/>
        <v>1.8483834086070239</v>
      </c>
      <c r="AJ72" s="19">
        <v>-0.24824559315627151</v>
      </c>
      <c r="AK72" s="19">
        <v>3.21257E-2</v>
      </c>
      <c r="AL72" s="19">
        <v>-0.23815624999999899</v>
      </c>
      <c r="AN72">
        <f t="shared" si="8"/>
        <v>-0.18051440053594203</v>
      </c>
      <c r="AO72">
        <f t="shared" si="5"/>
        <v>-1.1712286611310994</v>
      </c>
      <c r="AP72">
        <f>+EA_output_withoutFG_noYC!AN72</f>
        <v>9.329978753528767E-2</v>
      </c>
      <c r="AQ72">
        <f>+EA_output_withoutFG_noYC!AO72</f>
        <v>-0.47321582134907053</v>
      </c>
    </row>
    <row r="73" spans="1:43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G73">
        <f t="shared" si="9"/>
        <v>-0.16317083913497754</v>
      </c>
      <c r="AH73">
        <f t="shared" si="6"/>
        <v>0.64152480877901041</v>
      </c>
      <c r="AI73">
        <f t="shared" si="7"/>
        <v>1.6672758849859053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8"/>
        <v>-0.31599079510814199</v>
      </c>
      <c r="AO73">
        <f t="shared" si="5"/>
        <v>-1.0257510762068949</v>
      </c>
      <c r="AP73">
        <f>+EA_output_withoutFG_noYC!AN73</f>
        <v>5.6040415750717276E-2</v>
      </c>
      <c r="AQ73">
        <f>+EA_output_withoutFG_noYC!AO73</f>
        <v>-0.39718264079285376</v>
      </c>
    </row>
    <row r="74" spans="1:43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G74">
        <f t="shared" si="9"/>
        <v>-0.13075150149700221</v>
      </c>
      <c r="AH74">
        <f t="shared" si="6"/>
        <v>0.62920461944418093</v>
      </c>
      <c r="AI74">
        <f t="shared" si="7"/>
        <v>1.5077016630806783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8"/>
        <v>-0.43434348929807098</v>
      </c>
      <c r="AO74">
        <f t="shared" ref="AO74:AO132" si="10">SUM(Y74:AD74)+K74</f>
        <v>-0.87849704363649717</v>
      </c>
      <c r="AP74">
        <f>+EA_output_withoutFG_noYC!AN74</f>
        <v>2.0526154802396501E-2</v>
      </c>
      <c r="AQ74">
        <f>+EA_output_withoutFG_noYC!AO74</f>
        <v>-0.33811952997631833</v>
      </c>
    </row>
    <row r="75" spans="1:43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G75">
        <f t="shared" si="9"/>
        <v>-0.11973192649500675</v>
      </c>
      <c r="AH75">
        <f t="shared" si="6"/>
        <v>0.6193739077423146</v>
      </c>
      <c r="AI75">
        <f t="shared" si="7"/>
        <v>1.3663612044689235</v>
      </c>
      <c r="AJ75" s="19">
        <v>-0.48010871141303629</v>
      </c>
      <c r="AK75" s="19">
        <v>-0.63149599999999995</v>
      </c>
      <c r="AL75" s="19">
        <v>-0.410656249999999</v>
      </c>
      <c r="AN75">
        <f t="shared" si="8"/>
        <v>-0.536318615499351</v>
      </c>
      <c r="AO75">
        <f t="shared" si="10"/>
        <v>-0.74698729672660902</v>
      </c>
      <c r="AP75">
        <f>+EA_output_withoutFG_noYC!AN75</f>
        <v>-1.0863053151563218E-2</v>
      </c>
      <c r="AQ75">
        <f>+EA_output_withoutFG_noYC!AO75</f>
        <v>-0.30086652911590278</v>
      </c>
    </row>
    <row r="76" spans="1:43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G76">
        <f t="shared" si="9"/>
        <v>-0.11502367338300701</v>
      </c>
      <c r="AH76">
        <f t="shared" si="6"/>
        <v>0.60581032970937088</v>
      </c>
      <c r="AI76">
        <f t="shared" si="7"/>
        <v>1.2407713021519757</v>
      </c>
      <c r="AJ76" s="19">
        <v>-0.51683636213841078</v>
      </c>
      <c r="AL76" s="19">
        <v>-0.46228124999999898</v>
      </c>
      <c r="AN76">
        <f t="shared" si="8"/>
        <v>-0.62358931815994512</v>
      </c>
      <c r="AO76">
        <f t="shared" si="10"/>
        <v>-0.63496097244260508</v>
      </c>
      <c r="AP76">
        <f>+EA_output_withoutFG_noYC!AN76</f>
        <v>-3.7998039395664929E-2</v>
      </c>
      <c r="AQ76">
        <f>+EA_output_withoutFG_noYC!AO76</f>
        <v>-0.27893057419904055</v>
      </c>
    </row>
    <row r="77" spans="1:43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G77">
        <f t="shared" si="9"/>
        <v>-0.11094900662200757</v>
      </c>
      <c r="AH77">
        <f t="shared" si="6"/>
        <v>0.58785897887869254</v>
      </c>
      <c r="AI77">
        <f t="shared" si="7"/>
        <v>1.1288945312751641</v>
      </c>
      <c r="AJ77" s="19">
        <v>-0.50658349764770716</v>
      </c>
      <c r="AL77" s="19">
        <v>-0.51096874999999897</v>
      </c>
      <c r="AN77">
        <f t="shared" si="8"/>
        <v>-0.69796989280415911</v>
      </c>
      <c r="AO77">
        <f t="shared" si="10"/>
        <v>-0.54103555239647161</v>
      </c>
      <c r="AP77">
        <f>+EA_output_withoutFG_noYC!AN77</f>
        <v>-6.1311362678480474E-2</v>
      </c>
      <c r="AQ77">
        <f>+EA_output_withoutFG_noYC!AO77</f>
        <v>-0.26589018460644831</v>
      </c>
    </row>
    <row r="78" spans="1:43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G78">
        <f t="shared" si="9"/>
        <v>-0.10489174025499892</v>
      </c>
      <c r="AH78">
        <f t="shared" si="6"/>
        <v>0.56748830202617739</v>
      </c>
      <c r="AI78">
        <f t="shared" si="7"/>
        <v>1.0290645669408047</v>
      </c>
      <c r="AJ78" s="19">
        <v>-0.44935011794084972</v>
      </c>
      <c r="AN78">
        <f t="shared" si="8"/>
        <v>-0.76114998749527873</v>
      </c>
      <c r="AO78">
        <f t="shared" si="10"/>
        <v>-0.46157626491462744</v>
      </c>
      <c r="AP78">
        <f>+EA_output_withoutFG_noYC!AN78</f>
        <v>-8.1319207937843974E-2</v>
      </c>
      <c r="AQ78">
        <f>+EA_output_withoutFG_noYC!AO78</f>
        <v>-0.25702781631093996</v>
      </c>
    </row>
    <row r="79" spans="1:43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G79">
        <f t="shared" si="9"/>
        <v>-9.7461373053988609E-2</v>
      </c>
      <c r="AH79">
        <f t="shared" si="6"/>
        <v>0.54609634116081907</v>
      </c>
      <c r="AI79">
        <f t="shared" si="7"/>
        <v>0.93991153217361489</v>
      </c>
      <c r="AJ79" s="19">
        <v>-0.35325662596799051</v>
      </c>
      <c r="AN79">
        <f t="shared" si="8"/>
        <v>-0.81462215111756331</v>
      </c>
      <c r="AO79">
        <f t="shared" si="10"/>
        <v>-0.39381519101279583</v>
      </c>
      <c r="AP79">
        <f>+EA_output_withoutFG_noYC!AN79</f>
        <v>-9.8495301517037781E-2</v>
      </c>
      <c r="AQ79">
        <f>+EA_output_withoutFG_noYC!AO79</f>
        <v>-0.24958511042151857</v>
      </c>
    </row>
    <row r="80" spans="1:43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G80">
        <f t="shared" si="9"/>
        <v>-8.9230786754995961E-2</v>
      </c>
      <c r="AH80">
        <f t="shared" si="6"/>
        <v>0.52455205494521806</v>
      </c>
      <c r="AI80">
        <f t="shared" si="7"/>
        <v>0.86029305856630933</v>
      </c>
      <c r="AJ80" s="19">
        <v>-0.27173932413502572</v>
      </c>
      <c r="AN80">
        <f t="shared" si="8"/>
        <v>-0.85967854063712379</v>
      </c>
      <c r="AO80">
        <f t="shared" si="10"/>
        <v>-0.33574100362109127</v>
      </c>
      <c r="AP80">
        <f>+EA_output_withoutFG_noYC!AN80</f>
        <v>-0.11324569119024019</v>
      </c>
      <c r="AQ80">
        <f>+EA_output_withoutFG_noYC!AO80</f>
        <v>-0.24258900900823402</v>
      </c>
    </row>
    <row r="81" spans="1:43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G81">
        <f t="shared" si="9"/>
        <v>-8.0574110578993441E-2</v>
      </c>
      <c r="AH81">
        <f t="shared" si="6"/>
        <v>0.50339055170346114</v>
      </c>
      <c r="AI81">
        <f t="shared" si="7"/>
        <v>0.78923909927889635</v>
      </c>
      <c r="AJ81" s="19">
        <v>-0.21453901325974761</v>
      </c>
      <c r="AN81">
        <f t="shared" si="8"/>
        <v>-0.89743000908171155</v>
      </c>
      <c r="AO81">
        <f t="shared" si="10"/>
        <v>-0.28584854757543526</v>
      </c>
      <c r="AP81">
        <f>+EA_output_withoutFG_noYC!AN81</f>
        <v>-0.12591116119603685</v>
      </c>
      <c r="AQ81">
        <f>+EA_output_withoutFG_noYC!AO81</f>
        <v>-0.23574887027820002</v>
      </c>
    </row>
    <row r="82" spans="1:43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G82">
        <f t="shared" si="9"/>
        <v>-7.1718752066999514E-2</v>
      </c>
      <c r="AH82">
        <f t="shared" si="6"/>
        <v>0.48295417167132371</v>
      </c>
      <c r="AI82">
        <f t="shared" si="7"/>
        <v>0.72591084762301772</v>
      </c>
      <c r="AJ82" s="19">
        <v>-0.1816556933420482</v>
      </c>
      <c r="AN82">
        <f t="shared" si="8"/>
        <v>-0.92883032564218726</v>
      </c>
      <c r="AO82">
        <f t="shared" si="10"/>
        <v>-0.24295667595169393</v>
      </c>
      <c r="AP82">
        <f>+EA_output_withoutFG_noYC!AN82</f>
        <v>-0.13677610822256048</v>
      </c>
      <c r="AQ82">
        <f>+EA_output_withoutFG_noYC!AO82</f>
        <v>-0.22899315030181769</v>
      </c>
    </row>
    <row r="83" spans="1:43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G83">
        <f t="shared" si="9"/>
        <v>-6.2806994158023599E-2</v>
      </c>
      <c r="AH83">
        <f t="shared" si="6"/>
        <v>0.46347176997985429</v>
      </c>
      <c r="AI83">
        <f t="shared" si="7"/>
        <v>0.66957115402448275</v>
      </c>
      <c r="AJ83" s="19">
        <v>-0.17144367902727661</v>
      </c>
      <c r="AN83">
        <f t="shared" si="8"/>
        <v>-0.95469948895872392</v>
      </c>
      <c r="AO83">
        <f t="shared" si="10"/>
        <v>-0.20609938404462852</v>
      </c>
      <c r="AP83">
        <f>+EA_output_withoutFG_noYC!AN83</f>
        <v>-0.14607791759617328</v>
      </c>
      <c r="AQ83">
        <f>+EA_output_withoutFG_noYC!AO83</f>
        <v>-0.22231521392841688</v>
      </c>
    </row>
    <row r="84" spans="1:43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G84">
        <f t="shared" si="9"/>
        <v>-5.3934676745996057E-2</v>
      </c>
      <c r="AH84">
        <f t="shared" si="6"/>
        <v>0.4450996911116647</v>
      </c>
      <c r="AI84">
        <f t="shared" si="7"/>
        <v>0.61956346278083718</v>
      </c>
      <c r="AJ84" s="19">
        <v>-0.16337944540281629</v>
      </c>
      <c r="AN84">
        <f t="shared" si="8"/>
        <v>-0.97574430075812502</v>
      </c>
      <c r="AO84">
        <f t="shared" si="10"/>
        <v>-0.1744637716691724</v>
      </c>
      <c r="AP84">
        <f>+EA_output_withoutFG_noYC!AN84</f>
        <v>-0.15401530636512195</v>
      </c>
      <c r="AQ84">
        <f>+EA_output_withoutFG_noYC!AO84</f>
        <v>-0.21572585879419948</v>
      </c>
    </row>
    <row r="85" spans="1:43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G85">
        <f t="shared" si="9"/>
        <v>-4.517149384298591E-2</v>
      </c>
      <c r="AH85">
        <f t="shared" si="6"/>
        <v>0.42794297015937133</v>
      </c>
      <c r="AI85">
        <f t="shared" si="7"/>
        <v>0.57529679730950412</v>
      </c>
      <c r="AJ85" s="19">
        <v>-0.15131178632061651</v>
      </c>
      <c r="AN85">
        <f t="shared" si="8"/>
        <v>-0.99257590237376236</v>
      </c>
      <c r="AO85">
        <f t="shared" si="10"/>
        <v>-0.1473538271501329</v>
      </c>
      <c r="AP85">
        <f>+EA_output_withoutFG_noYC!AN85</f>
        <v>-0.16075536984125316</v>
      </c>
      <c r="AQ85">
        <f>+EA_output_withoutFG_noYC!AO85</f>
        <v>-0.20923921619542529</v>
      </c>
    </row>
    <row r="86" spans="1:43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G86">
        <f t="shared" si="9"/>
        <v>-3.6570863278996057E-2</v>
      </c>
      <c r="AH86">
        <f t="shared" si="6"/>
        <v>0.41206720747968717</v>
      </c>
      <c r="AI86">
        <f t="shared" si="7"/>
        <v>0.5362349666393843</v>
      </c>
      <c r="AJ86" s="19">
        <v>-0.1352407017806542</v>
      </c>
      <c r="AN86">
        <f t="shared" si="8"/>
        <v>-1.0057244997993682</v>
      </c>
      <c r="AO86">
        <f t="shared" si="10"/>
        <v>-0.12416775915969709</v>
      </c>
      <c r="AP86">
        <f>+EA_output_withoutFG_noYC!AN86</f>
        <v>-0.16643941500224679</v>
      </c>
      <c r="AQ86">
        <f>+EA_output_withoutFG_noYC!AO86</f>
        <v>-0.20286870183254926</v>
      </c>
    </row>
    <row r="87" spans="1:43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G87">
        <f t="shared" si="9"/>
        <v>-2.8174660211021774E-2</v>
      </c>
      <c r="AH87">
        <f t="shared" si="6"/>
        <v>0.39750623184384892</v>
      </c>
      <c r="AI87">
        <f t="shared" si="7"/>
        <v>0.50188870582128953</v>
      </c>
      <c r="AJ87" s="19">
        <v>-0.1152633026663487</v>
      </c>
      <c r="AN87">
        <f t="shared" si="8"/>
        <v>-1.0156516479088975</v>
      </c>
      <c r="AO87">
        <f t="shared" si="10"/>
        <v>-0.10438247397744059</v>
      </c>
      <c r="AP87">
        <f>+EA_output_withoutFG_noYC!AN87</f>
        <v>-0.17118774297300821</v>
      </c>
      <c r="AQ87">
        <f>+EA_output_withoutFG_noYC!AO87</f>
        <v>-0.19662594629762298</v>
      </c>
    </row>
    <row r="88" spans="1:43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G88">
        <f t="shared" si="9"/>
        <v>-2.0015626385998075E-2</v>
      </c>
      <c r="AH88">
        <f t="shared" si="6"/>
        <v>0.38426784335423037</v>
      </c>
      <c r="AI88">
        <f t="shared" si="7"/>
        <v>0.4718098586558912</v>
      </c>
      <c r="AJ88" s="19">
        <v>-9.4455965851442864E-2</v>
      </c>
      <c r="AN88">
        <f t="shared" si="8"/>
        <v>-1.0227604730206963</v>
      </c>
      <c r="AO88">
        <f t="shared" si="10"/>
        <v>-8.7542015301660878E-2</v>
      </c>
      <c r="AP88">
        <f>+EA_output_withoutFG_noYC!AN88</f>
        <v>-0.17510354564754316</v>
      </c>
      <c r="AQ88">
        <f>+EA_output_withoutFG_noYC!AO88</f>
        <v>-0.19052060423596498</v>
      </c>
    </row>
    <row r="89" spans="1:43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G89">
        <f t="shared" si="9"/>
        <v>-1.2118790999977591E-2</v>
      </c>
      <c r="AH89">
        <f t="shared" si="6"/>
        <v>0.37233858827217148</v>
      </c>
      <c r="AI89">
        <f t="shared" si="7"/>
        <v>0.4455869858312938</v>
      </c>
      <c r="AJ89" s="19">
        <v>-7.4287343584758164E-2</v>
      </c>
      <c r="AN89">
        <f t="shared" si="8"/>
        <v>-1.0274041765473536</v>
      </c>
      <c r="AO89">
        <f t="shared" si="10"/>
        <v>-7.3248397559122283E-2</v>
      </c>
      <c r="AP89">
        <f>+EA_output_withoutFG_noYC!AN89</f>
        <v>-0.17827606459543066</v>
      </c>
      <c r="AQ89">
        <f>+EA_output_withoutFG_noYC!AO89</f>
        <v>-0.18456042197897929</v>
      </c>
    </row>
    <row r="90" spans="1:43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G90">
        <f t="shared" si="9"/>
        <v>-4.5024890570175558E-3</v>
      </c>
      <c r="AH90">
        <f t="shared" si="6"/>
        <v>0.36168793147732714</v>
      </c>
      <c r="AI90">
        <f t="shared" si="7"/>
        <v>0.42284196890114639</v>
      </c>
      <c r="AJ90" s="19">
        <v>-5.4757435866256733E-2</v>
      </c>
      <c r="AN90">
        <f t="shared" si="8"/>
        <v>-1.0298931150516815</v>
      </c>
      <c r="AO90">
        <f t="shared" si="10"/>
        <v>-6.1154037423819252E-2</v>
      </c>
      <c r="AP90">
        <f>+EA_output_withoutFG_noYC!AN90</f>
        <v>-0.18078314001061146</v>
      </c>
      <c r="AQ90">
        <f>+EA_output_withoutFG_noYC!AO90</f>
        <v>-0.17875138005094038</v>
      </c>
    </row>
    <row r="91" spans="1:43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G91">
        <f t="shared" si="9"/>
        <v>2.8207851769934678E-3</v>
      </c>
      <c r="AH91">
        <f t="shared" si="6"/>
        <v>0.35227195519242116</v>
      </c>
      <c r="AI91">
        <f t="shared" si="7"/>
        <v>0.40322730857117628</v>
      </c>
      <c r="AJ91" s="19">
        <v>-3.5866242695975263E-2</v>
      </c>
      <c r="AN91">
        <f t="shared" si="8"/>
        <v>-1.0305007057352666</v>
      </c>
      <c r="AO91">
        <f t="shared" si="10"/>
        <v>-5.0955353378755085E-2</v>
      </c>
      <c r="AP91">
        <f>+EA_output_withoutFG_noYC!AN91</f>
        <v>-0.18269325816092419</v>
      </c>
      <c r="AQ91">
        <f>+EA_output_withoutFG_noYC!AO91</f>
        <v>-0.17309785522346582</v>
      </c>
    </row>
    <row r="92" spans="1:43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G92">
        <f t="shared" si="9"/>
        <v>9.8436031110225031E-3</v>
      </c>
      <c r="AH92">
        <f t="shared" si="6"/>
        <v>0.34403662704219329</v>
      </c>
      <c r="AI92">
        <f t="shared" si="7"/>
        <v>0.38642390437850932</v>
      </c>
      <c r="AJ92" s="19">
        <v>-1.7613764073878241E-2</v>
      </c>
      <c r="AN92">
        <f t="shared" si="8"/>
        <v>-1.0294683650643628</v>
      </c>
      <c r="AO92">
        <f t="shared" si="10"/>
        <v>-4.2387277336316004E-2</v>
      </c>
      <c r="AP92">
        <f>+EA_output_withoutFG_noYC!AN92</f>
        <v>-0.18406718868289307</v>
      </c>
      <c r="AQ92">
        <f>+EA_output_withoutFG_noYC!AO92</f>
        <v>-0.16760278458117228</v>
      </c>
    </row>
    <row r="93" spans="1:43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G93">
        <f t="shared" si="9"/>
        <v>1.6562879491999638E-2</v>
      </c>
      <c r="AH93">
        <f t="shared" si="6"/>
        <v>0.33692065618286193</v>
      </c>
      <c r="AI93">
        <f t="shared" si="7"/>
        <v>0.37213916520091705</v>
      </c>
      <c r="AJ93" s="19">
        <v>0</v>
      </c>
      <c r="AN93">
        <f t="shared" si="8"/>
        <v>-1.0270096526748336</v>
      </c>
      <c r="AO93">
        <f t="shared" si="10"/>
        <v>-3.5218509018055136E-2</v>
      </c>
      <c r="AP93">
        <f>+EA_output_withoutFG_noYC!AN93</f>
        <v>-0.18495928824242513</v>
      </c>
      <c r="AQ93">
        <f>+EA_output_withoutFG_noYC!AO93</f>
        <v>-0.16226782536618078</v>
      </c>
    </row>
    <row r="94" spans="1:43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G94">
        <f t="shared" si="9"/>
        <v>2.2979199248993609E-2</v>
      </c>
      <c r="AH94">
        <f t="shared" si="6"/>
        <v>0.33085795420390696</v>
      </c>
      <c r="AI94">
        <f t="shared" si="7"/>
        <v>0.36010534460124066</v>
      </c>
      <c r="AJ94" s="19">
        <v>-0.28799999999999998</v>
      </c>
      <c r="AN94">
        <f t="shared" si="8"/>
        <v>-1.0233137626069695</v>
      </c>
      <c r="AO94">
        <f t="shared" si="10"/>
        <v>-2.9247390397333744E-2</v>
      </c>
      <c r="AP94">
        <f>+EA_output_withoutFG_noYC!AN94</f>
        <v>-0.18541853436771216</v>
      </c>
      <c r="AQ94">
        <f>+EA_output_withoutFG_noYC!AO94</f>
        <v>-0.15709350791661431</v>
      </c>
    </row>
    <row r="95" spans="1:43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G95">
        <f t="shared" si="9"/>
        <v>2.9096196220990578E-2</v>
      </c>
      <c r="AH95">
        <f t="shared" si="6"/>
        <v>0.32577972194901861</v>
      </c>
      <c r="AI95">
        <f t="shared" si="7"/>
        <v>0.35007802726322268</v>
      </c>
      <c r="AJ95" s="19">
        <v>-0.316</v>
      </c>
      <c r="AN95">
        <f t="shared" si="8"/>
        <v>-1.0185484786860091</v>
      </c>
      <c r="AO95">
        <f t="shared" si="10"/>
        <v>-2.4298305314204082E-2</v>
      </c>
      <c r="AP95">
        <f>+EA_output_withoutFG_noYC!AN95</f>
        <v>-0.18548934241940884</v>
      </c>
      <c r="AQ95">
        <f>+EA_output_withoutFG_noYC!AO95</f>
        <v>-0.15207938027516887</v>
      </c>
    </row>
    <row r="96" spans="1:43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G96">
        <f t="shared" si="9"/>
        <v>3.491998692601328E-2</v>
      </c>
      <c r="AH96">
        <f t="shared" si="6"/>
        <v>0.32161618840009254</v>
      </c>
      <c r="AI96">
        <f t="shared" si="7"/>
        <v>0.34183471626935702</v>
      </c>
      <c r="AJ96" s="19">
        <v>-0.36499999999999999</v>
      </c>
      <c r="AN96">
        <f t="shared" si="8"/>
        <v>-1.0128626898202686</v>
      </c>
      <c r="AO96">
        <f t="shared" si="10"/>
        <v>-2.0218527869264466E-2</v>
      </c>
      <c r="AP96">
        <f>+EA_output_withoutFG_noYC!AN96</f>
        <v>-0.18521220945621453</v>
      </c>
      <c r="AQ96">
        <f>+EA_output_withoutFG_noYC!AO96</f>
        <v>-0.14722414361327979</v>
      </c>
    </row>
    <row r="97" spans="1:43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G97">
        <f t="shared" si="9"/>
        <v>4.045866110899965E-2</v>
      </c>
      <c r="AH97">
        <f t="shared" si="6"/>
        <v>0.31829803144991331</v>
      </c>
      <c r="AI97">
        <f t="shared" si="7"/>
        <v>0.33517348811130387</v>
      </c>
      <c r="AJ97" s="19">
        <v>-0.39900000000000002</v>
      </c>
      <c r="AN97">
        <f t="shared" si="8"/>
        <v>-1.0063885435104982</v>
      </c>
      <c r="AO97">
        <f t="shared" si="10"/>
        <v>-1.6875456661390575E-2</v>
      </c>
      <c r="AP97">
        <f>+EA_output_withoutFG_noYC!AN97</f>
        <v>-0.18462422096584952</v>
      </c>
      <c r="AQ97">
        <f>+EA_output_withoutFG_noYC!AO97</f>
        <v>-0.14252577795920013</v>
      </c>
    </row>
    <row r="98" spans="1:43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G98">
        <f t="shared" si="9"/>
        <v>4.5721829119997892E-2</v>
      </c>
      <c r="AH98">
        <f t="shared" si="6"/>
        <v>0.31575751241916805</v>
      </c>
      <c r="AI98">
        <f t="shared" si="7"/>
        <v>0.32991169475831139</v>
      </c>
      <c r="AJ98" s="19">
        <v>-0.42699999999999999</v>
      </c>
      <c r="AN98">
        <f t="shared" si="8"/>
        <v>-0.99924330140103135</v>
      </c>
      <c r="AO98">
        <f t="shared" si="10"/>
        <v>-1.4154182339143376E-2</v>
      </c>
      <c r="AP98">
        <f>+EA_output_withoutFG_noYC!AN98</f>
        <v>-0.18375944986438597</v>
      </c>
      <c r="AQ98">
        <f>+EA_output_withoutFG_noYC!AO98</f>
        <v>-0.13798165797053746</v>
      </c>
    </row>
    <row r="99" spans="1:43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G99">
        <f t="shared" si="9"/>
        <v>5.0720224694003946E-2</v>
      </c>
      <c r="AH99">
        <f t="shared" si="6"/>
        <v>0.31392935675174982</v>
      </c>
      <c r="AI99">
        <f t="shared" si="7"/>
        <v>0.32588470102560096</v>
      </c>
      <c r="AJ99" s="19">
        <v>-0.45</v>
      </c>
      <c r="AN99">
        <f t="shared" si="8"/>
        <v>-0.99153094877521786</v>
      </c>
      <c r="AO99">
        <f t="shared" si="10"/>
        <v>-1.1955344273851125E-2</v>
      </c>
      <c r="AP99">
        <f>+EA_output_withoutFG_noYC!AN99</f>
        <v>-0.18264927165356193</v>
      </c>
      <c r="AQ99">
        <f>+EA_output_withoutFG_noYC!AO99</f>
        <v>-0.13358865869395153</v>
      </c>
    </row>
    <row r="100" spans="1:43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G100">
        <f t="shared" si="9"/>
        <v>5.5465360627977134E-2</v>
      </c>
      <c r="AH100">
        <f t="shared" si="6"/>
        <v>0.31275141277349405</v>
      </c>
      <c r="AI100">
        <f t="shared" si="7"/>
        <v>0.32294465174928894</v>
      </c>
      <c r="AJ100" s="19">
        <v>-0.46800000000000003</v>
      </c>
      <c r="AN100">
        <f t="shared" si="8"/>
        <v>-0.98334360009550226</v>
      </c>
      <c r="AO100">
        <f t="shared" si="10"/>
        <v>-1.01932389757949E-2</v>
      </c>
      <c r="AP100">
        <f>+EA_output_withoutFG_noYC!AN100</f>
        <v>-0.18132261501258151</v>
      </c>
      <c r="AQ100">
        <f>+EA_output_withoutFG_noYC!AO100</f>
        <v>-0.12934325142038461</v>
      </c>
    </row>
    <row r="101" spans="1:43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G101">
        <f t="shared" si="9"/>
        <v>5.9969234044018549E-2</v>
      </c>
      <c r="AH101">
        <f t="shared" si="6"/>
        <v>0.31216511903880928</v>
      </c>
      <c r="AI101">
        <f t="shared" si="7"/>
        <v>0.32095926753822457</v>
      </c>
      <c r="AJ101" s="19">
        <v>-0.48099999999999998</v>
      </c>
      <c r="AN101">
        <f t="shared" si="8"/>
        <v>-0.97476273466334207</v>
      </c>
      <c r="AO101">
        <f t="shared" si="10"/>
        <v>-8.7941484994152521E-3</v>
      </c>
      <c r="AP101">
        <f>+EA_output_withoutFG_noYC!AN101</f>
        <v>-0.17980616325915344</v>
      </c>
      <c r="AQ101">
        <f>+EA_output_withoutFG_noYC!AO101</f>
        <v>-0.12524158987899103</v>
      </c>
    </row>
    <row r="102" spans="1:43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G102">
        <f t="shared" si="9"/>
        <v>6.4244077479003181E-2</v>
      </c>
      <c r="AH102">
        <f t="shared" si="6"/>
        <v>0.31211580888414403</v>
      </c>
      <c r="AI102">
        <f t="shared" si="7"/>
        <v>0.31981067063579244</v>
      </c>
      <c r="AJ102" s="19">
        <v>-0.49</v>
      </c>
      <c r="AN102">
        <f t="shared" si="8"/>
        <v>-0.96586028992775697</v>
      </c>
      <c r="AO102">
        <f t="shared" si="10"/>
        <v>-7.6948617516483953E-3</v>
      </c>
      <c r="AP102">
        <f>+EA_output_withoutFG_noYC!AN102</f>
        <v>-0.17812451892956904</v>
      </c>
      <c r="AQ102">
        <f>+EA_output_withoutFG_noYC!AO102</f>
        <v>-0.12127958712041099</v>
      </c>
    </row>
    <row r="103" spans="1:43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G103">
        <f t="shared" si="9"/>
        <v>6.830215175600074E-2</v>
      </c>
      <c r="AH103">
        <f t="shared" si="6"/>
        <v>0.31255287856182434</v>
      </c>
      <c r="AI103">
        <f t="shared" si="7"/>
        <v>0.31939424406620215</v>
      </c>
      <c r="AJ103" s="19">
        <v>-0.497</v>
      </c>
      <c r="AN103">
        <f t="shared" si="8"/>
        <v>-0.95669963465511343</v>
      </c>
      <c r="AO103">
        <f t="shared" si="10"/>
        <v>-6.8413655043778063E-3</v>
      </c>
      <c r="AP103">
        <f>+EA_output_withoutFG_noYC!AN103</f>
        <v>-0.17630034110008941</v>
      </c>
      <c r="AQ103">
        <f>+EA_output_withoutFG_noYC!AO103</f>
        <v>-0.11745298352335919</v>
      </c>
    </row>
    <row r="104" spans="1:43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G104">
        <f t="shared" si="9"/>
        <v>7.2155576524977505E-2</v>
      </c>
      <c r="AH104">
        <f t="shared" si="6"/>
        <v>0.3134298429051583</v>
      </c>
      <c r="AI104">
        <f t="shared" si="7"/>
        <v>0.31961752806106847</v>
      </c>
      <c r="AJ104" s="19">
        <v>-0.499</v>
      </c>
      <c r="AN104">
        <f t="shared" si="8"/>
        <v>-0.94733643987193972</v>
      </c>
      <c r="AO104">
        <f t="shared" si="10"/>
        <v>-6.1876851559101989E-3</v>
      </c>
      <c r="AP104">
        <f>+EA_output_withoutFG_noYC!AN104</f>
        <v>-0.17435446291811552</v>
      </c>
      <c r="AQ104">
        <f>+EA_output_withoutFG_noYC!AO104</f>
        <v>-0.11375740642039736</v>
      </c>
    </row>
    <row r="105" spans="1:43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G105">
        <f t="shared" si="9"/>
        <v>7.5816194392018588E-2</v>
      </c>
      <c r="AH105">
        <f t="shared" si="6"/>
        <v>0.31470429999070859</v>
      </c>
      <c r="AI105">
        <f t="shared" si="7"/>
        <v>0.32039915799043112</v>
      </c>
      <c r="AJ105" s="19">
        <v>-0.499</v>
      </c>
      <c r="AN105">
        <f t="shared" si="8"/>
        <v>-0.93781946203093602</v>
      </c>
      <c r="AO105">
        <f t="shared" si="10"/>
        <v>-5.6948579997225177E-3</v>
      </c>
      <c r="AP105">
        <f>+EA_output_withoutFG_noYC!AN105</f>
        <v>-0.17230599505593069</v>
      </c>
      <c r="AQ105">
        <f>+EA_output_withoutFG_noYC!AO105</f>
        <v>-0.11018842188199314</v>
      </c>
    </row>
    <row r="106" spans="1:43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G106">
        <f t="shared" si="9"/>
        <v>7.9295464672981097E-2</v>
      </c>
      <c r="AH106">
        <f t="shared" si="6"/>
        <v>0.31633782380546904</v>
      </c>
      <c r="AI106">
        <f t="shared" si="7"/>
        <v>0.32166784783937663</v>
      </c>
      <c r="AJ106" s="19">
        <v>-0.499</v>
      </c>
      <c r="AN106">
        <f t="shared" si="8"/>
        <v>-0.9281912500763313</v>
      </c>
      <c r="AO106">
        <f t="shared" si="10"/>
        <v>-5.3300240339075773E-3</v>
      </c>
      <c r="AP106">
        <f>+EA_output_withoutFG_noYC!AN106</f>
        <v>-0.17017241938017946</v>
      </c>
      <c r="AQ106">
        <f>+EA_output_withoutFG_noYC!AO106</f>
        <v>-0.10674157922508146</v>
      </c>
    </row>
    <row r="107" spans="1:43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G107">
        <f t="shared" si="9"/>
        <v>8.2604383046003704E-2</v>
      </c>
      <c r="AH107">
        <f t="shared" si="6"/>
        <v>0.31829580155468307</v>
      </c>
      <c r="AI107">
        <f t="shared" si="7"/>
        <v>0.32336142281285191</v>
      </c>
      <c r="AJ107" s="19">
        <v>-0.499</v>
      </c>
      <c r="AN107">
        <f t="shared" si="8"/>
        <v>-0.9184887858731462</v>
      </c>
      <c r="AO107">
        <f t="shared" si="10"/>
        <v>-5.0656212581688337E-3</v>
      </c>
      <c r="AP107">
        <f>+EA_output_withoutFG_noYC!AN107</f>
        <v>-0.16796967599154478</v>
      </c>
      <c r="AQ107">
        <f>+EA_output_withoutFG_noYC!AO107</f>
        <v>-0.10341244882576914</v>
      </c>
    </row>
    <row r="108" spans="1:43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G108">
        <f t="shared" si="9"/>
        <v>8.5753423545014584E-2</v>
      </c>
      <c r="AH108">
        <f t="shared" si="6"/>
        <v>0.32054723000271679</v>
      </c>
      <c r="AI108">
        <f t="shared" si="7"/>
        <v>0.32542590402282962</v>
      </c>
      <c r="AJ108" s="19">
        <v>-0.499</v>
      </c>
      <c r="AN108">
        <f t="shared" si="8"/>
        <v>-0.90874406571065114</v>
      </c>
      <c r="AO108">
        <f t="shared" si="10"/>
        <v>-4.8786740201128224E-3</v>
      </c>
      <c r="AP108">
        <f>+EA_output_withoutFG_noYC!AN108</f>
        <v>-0.16571224588501243</v>
      </c>
      <c r="AQ108">
        <f>+EA_output_withoutFG_noYC!AO108</f>
        <v>-0.1001966538176781</v>
      </c>
    </row>
    <row r="109" spans="1:43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G109">
        <f t="shared" si="9"/>
        <v>8.8752499701001852E-2</v>
      </c>
      <c r="AH109">
        <f t="shared" si="6"/>
        <v>0.32306448315241454</v>
      </c>
      <c r="AI109">
        <f t="shared" si="7"/>
        <v>0.32781464749365147</v>
      </c>
      <c r="AJ109" s="19">
        <v>-0.499</v>
      </c>
      <c r="AN109">
        <f t="shared" si="8"/>
        <v>-0.89898462920628641</v>
      </c>
      <c r="AO109">
        <f t="shared" si="10"/>
        <v>-4.7501643412369348E-3</v>
      </c>
      <c r="AP109">
        <f>+EA_output_withoutFG_noYC!AN109</f>
        <v>-0.163413230771285</v>
      </c>
      <c r="AQ109">
        <f>+EA_output_withoutFG_noYC!AO109</f>
        <v>-9.7089896249845223E-2</v>
      </c>
    </row>
    <row r="110" spans="1:43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G110">
        <f t="shared" si="9"/>
        <v>9.1610941786001376E-2</v>
      </c>
      <c r="AH110">
        <f t="shared" si="6"/>
        <v>0.32582306165195973</v>
      </c>
      <c r="AI110">
        <f t="shared" si="7"/>
        <v>0.33048753897052074</v>
      </c>
      <c r="AJ110" s="19">
        <v>-0.499</v>
      </c>
      <c r="AN110">
        <f t="shared" si="8"/>
        <v>-0.88923404084940794</v>
      </c>
      <c r="AO110">
        <f t="shared" si="10"/>
        <v>-4.6644773185610328E-3</v>
      </c>
      <c r="AP110">
        <f>+EA_output_withoutFG_noYC!AN110</f>
        <v>-0.16108443105079173</v>
      </c>
      <c r="AQ110">
        <f>+EA_output_withoutFG_noYC!AO110</f>
        <v>-9.4087978262765382E-2</v>
      </c>
    </row>
    <row r="111" spans="1:43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G111">
        <f t="shared" si="9"/>
        <v>9.4337487549978505E-2</v>
      </c>
      <c r="AH111">
        <f t="shared" si="6"/>
        <v>0.32880133258070288</v>
      </c>
      <c r="AI111">
        <f t="shared" si="7"/>
        <v>0.33341024527652491</v>
      </c>
      <c r="AJ111" s="19">
        <v>-0.499</v>
      </c>
      <c r="AN111">
        <f t="shared" si="8"/>
        <v>-0.87951232857519013</v>
      </c>
      <c r="AO111">
        <f t="shared" si="10"/>
        <v>-4.6089126958220438E-3</v>
      </c>
      <c r="AP111">
        <f>+EA_output_withoutFG_noYC!AN111</f>
        <v>-0.15873642251442277</v>
      </c>
      <c r="AQ111">
        <f>+EA_output_withoutFG_noYC!AO111</f>
        <v>-9.1186818819804089E-2</v>
      </c>
    </row>
    <row r="112" spans="1:43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G112">
        <f t="shared" si="9"/>
        <v>9.6940283971008512E-2</v>
      </c>
      <c r="AH112">
        <f t="shared" si="6"/>
        <v>0.3319802667072409</v>
      </c>
      <c r="AI112">
        <f t="shared" si="7"/>
        <v>0.336553522264956</v>
      </c>
      <c r="AJ112" s="19">
        <v>-0.499</v>
      </c>
      <c r="AN112">
        <f t="shared" si="8"/>
        <v>-0.86983638309849698</v>
      </c>
      <c r="AO112">
        <f t="shared" si="10"/>
        <v>-4.5732555577150721E-3</v>
      </c>
      <c r="AP112">
        <f>+EA_output_withoutFG_noYC!AN112</f>
        <v>-0.15637863203439384</v>
      </c>
      <c r="AQ112">
        <f>+EA_output_withoutFG_noYC!AO112</f>
        <v>-8.8382466505163418E-2</v>
      </c>
    </row>
    <row r="113" spans="1:43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G113">
        <f t="shared" si="9"/>
        <v>9.942689792100623E-2</v>
      </c>
      <c r="AH113">
        <f t="shared" si="6"/>
        <v>0.33534317892915766</v>
      </c>
      <c r="AI113">
        <f t="shared" si="7"/>
        <v>0.33989257877486628</v>
      </c>
      <c r="AJ113" s="19">
        <v>-0.499</v>
      </c>
      <c r="AN113">
        <f t="shared" si="8"/>
        <v>-0.86022032122516834</v>
      </c>
      <c r="AO113">
        <f t="shared" si="10"/>
        <v>-4.5493998457086307E-3</v>
      </c>
      <c r="AP113">
        <f>+EA_output_withoutFG_noYC!AN113</f>
        <v>-0.1540194122854297</v>
      </c>
      <c r="AQ113">
        <f>+EA_output_withoutFG_noYC!AO113</f>
        <v>-8.5671108870169807E-2</v>
      </c>
    </row>
    <row r="114" spans="1:43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G114">
        <f t="shared" si="9"/>
        <v>0.10180433383399645</v>
      </c>
      <c r="AH114">
        <f t="shared" si="6"/>
        <v>0.33887547638823179</v>
      </c>
      <c r="AI114">
        <f t="shared" si="7"/>
        <v>0.34340649543222762</v>
      </c>
      <c r="AJ114" s="19">
        <v>-0.499</v>
      </c>
      <c r="AN114">
        <f t="shared" si="8"/>
        <v>-0.85067581596134156</v>
      </c>
      <c r="AO114">
        <f t="shared" si="10"/>
        <v>-4.5310190439958303E-3</v>
      </c>
      <c r="AP114">
        <f>+EA_output_withoutFG_noYC!AN114</f>
        <v>-0.15166611538111274</v>
      </c>
      <c r="AQ114">
        <f>+EA_output_withoutFG_noYC!AO114</f>
        <v>-8.3049078777884811E-2</v>
      </c>
    </row>
    <row r="115" spans="1:43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G115">
        <f t="shared" si="9"/>
        <v>0.10407905675299389</v>
      </c>
      <c r="AH115">
        <f t="shared" si="6"/>
        <v>0.3425644176972753</v>
      </c>
      <c r="AI115">
        <f t="shared" si="7"/>
        <v>0.34707769665233651</v>
      </c>
      <c r="AJ115" s="19">
        <v>-0.499</v>
      </c>
      <c r="AN115">
        <f t="shared" si="8"/>
        <v>-0.84121239593376929</v>
      </c>
      <c r="AO115">
        <f t="shared" si="10"/>
        <v>-4.5132789550611906E-3</v>
      </c>
      <c r="AP115">
        <f>+EA_output_withoutFG_noYC!AN115</f>
        <v>-0.14932516521098638</v>
      </c>
      <c r="AQ115">
        <f>+EA_output_withoutFG_noYC!AO115</f>
        <v>-8.0512858162892859E-2</v>
      </c>
    </row>
    <row r="116" spans="1:43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G116">
        <f t="shared" si="9"/>
        <v>0.10625701933000187</v>
      </c>
      <c r="AH116">
        <f t="shared" si="6"/>
        <v>0.34639888580385048</v>
      </c>
      <c r="AI116">
        <f t="shared" si="7"/>
        <v>0.35089147379291119</v>
      </c>
      <c r="AJ116" s="19">
        <v>-0.499</v>
      </c>
      <c r="AN116">
        <f t="shared" si="8"/>
        <v>-0.8318377163942523</v>
      </c>
      <c r="AO116">
        <f t="shared" si="10"/>
        <v>-4.4925879890607102E-3</v>
      </c>
      <c r="AP116">
        <f>+EA_output_withoutFG_noYC!AN116</f>
        <v>-0.1470021282060392</v>
      </c>
      <c r="AQ116">
        <f>+EA_output_withoutFG_noYC!AO116</f>
        <v>-7.8059079589328784E-2</v>
      </c>
    </row>
    <row r="117" spans="1:43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G117">
        <f t="shared" si="9"/>
        <v>0.10834369153701573</v>
      </c>
      <c r="AH117">
        <f t="shared" si="6"/>
        <v>0.35036917624040598</v>
      </c>
      <c r="AI117">
        <f t="shared" si="7"/>
        <v>0.35483555708061093</v>
      </c>
      <c r="AJ117" s="19">
        <v>-0.499</v>
      </c>
      <c r="AN117">
        <f t="shared" si="8"/>
        <v>-0.82255780389255428</v>
      </c>
      <c r="AO117">
        <f t="shared" si="10"/>
        <v>-4.4663808402049081E-3</v>
      </c>
      <c r="AP117">
        <f>+EA_output_withoutFG_noYC!AN117</f>
        <v>-0.14470178223561181</v>
      </c>
      <c r="AQ117">
        <f>+EA_output_withoutFG_noYC!AO117</f>
        <v>-7.568452595645922E-2</v>
      </c>
    </row>
    <row r="118" spans="1:43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G118">
        <f t="shared" si="9"/>
        <v>0.1103440921129959</v>
      </c>
      <c r="AH118">
        <f t="shared" si="6"/>
        <v>0.35446680185722812</v>
      </c>
      <c r="AI118">
        <f t="shared" si="7"/>
        <v>0.35889973368231443</v>
      </c>
      <c r="AN118">
        <f t="shared" si="8"/>
        <v>-0.81337727655107195</v>
      </c>
      <c r="AO118">
        <f t="shared" si="10"/>
        <v>-4.4329318250862669E-3</v>
      </c>
      <c r="AP118">
        <f>+EA_output_withoutFG_noYC!AN118</f>
        <v>-0.14242818333838647</v>
      </c>
      <c r="AQ118">
        <f>+EA_output_withoutFG_noYC!AO118</f>
        <v>-7.3386128667928527E-2</v>
      </c>
    </row>
    <row r="119" spans="1:43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G119">
        <f t="shared" si="9"/>
        <v>0.11226282083399042</v>
      </c>
      <c r="AH119">
        <f t="shared" si="6"/>
        <v>0.35868431459245897</v>
      </c>
      <c r="AI119">
        <f t="shared" si="7"/>
        <v>0.36307550911172404</v>
      </c>
      <c r="AN119">
        <f t="shared" si="8"/>
        <v>-0.80429954175084806</v>
      </c>
      <c r="AO119">
        <f t="shared" si="10"/>
        <v>-4.3911945192650339E-3</v>
      </c>
      <c r="AP119">
        <f>+EA_output_withoutFG_noYC!AN119</f>
        <v>-0.14018473000687903</v>
      </c>
      <c r="AQ119">
        <f>+EA_output_withoutFG_noYC!AO119</f>
        <v>-7.1160964548550837E-2</v>
      </c>
    </row>
    <row r="120" spans="1:43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G120">
        <f t="shared" si="9"/>
        <v>0.11410409094199281</v>
      </c>
      <c r="AH120">
        <f t="shared" si="6"/>
        <v>0.36301514438876836</v>
      </c>
      <c r="AI120">
        <f t="shared" si="7"/>
        <v>0.36735580904374576</v>
      </c>
      <c r="AN120">
        <f t="shared" si="8"/>
        <v>-0.7953269729341963</v>
      </c>
      <c r="AO120">
        <f t="shared" si="10"/>
        <v>-4.3406646549773945E-3</v>
      </c>
      <c r="AP120">
        <f>+EA_output_withoutFG_noYC!AN120</f>
        <v>-0.13797422477467558</v>
      </c>
      <c r="AQ120">
        <f>+EA_output_withoutFG_noYC!AO120</f>
        <v>-6.9006251761638993E-2</v>
      </c>
    </row>
    <row r="121" spans="1:43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G121">
        <f t="shared" si="9"/>
        <v>0.11587176112300313</v>
      </c>
      <c r="AH121">
        <f t="shared" si="6"/>
        <v>0.36745345501060456</v>
      </c>
      <c r="AI121">
        <f t="shared" si="7"/>
        <v>0.37173471854966011</v>
      </c>
      <c r="AN121">
        <f t="shared" si="8"/>
        <v>-0.78646106713819319</v>
      </c>
      <c r="AO121">
        <f t="shared" si="10"/>
        <v>-4.2812635390555506E-3</v>
      </c>
      <c r="AP121">
        <f>+EA_output_withoutFG_noYC!AN121</f>
        <v>-0.13579893289260569</v>
      </c>
      <c r="AQ121">
        <f>+EA_output_withoutFG_noYC!AO121</f>
        <v>-6.6919344950511134E-2</v>
      </c>
    </row>
    <row r="122" spans="1:43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G122">
        <f t="shared" si="9"/>
        <v>0.11756936661299733</v>
      </c>
      <c r="AH122">
        <f t="shared" si="6"/>
        <v>0.37199401623445283</v>
      </c>
      <c r="AI122">
        <f t="shared" si="7"/>
        <v>0.37620725575416192</v>
      </c>
      <c r="AN122">
        <f t="shared" si="8"/>
        <v>-0.77770258479123799</v>
      </c>
      <c r="AO122">
        <f t="shared" si="10"/>
        <v>-4.2132395197091391E-3</v>
      </c>
      <c r="AP122">
        <f>+EA_output_withoutFG_noYC!AN122</f>
        <v>-0.13366063792178462</v>
      </c>
      <c r="AQ122">
        <f>+EA_output_withoutFG_noYC!AO122</f>
        <v>-6.4897729800239348E-2</v>
      </c>
    </row>
    <row r="123" spans="1:43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G123">
        <f t="shared" si="9"/>
        <v>0.1192001490550183</v>
      </c>
      <c r="AH123">
        <f t="shared" si="6"/>
        <v>0.3766320916713326</v>
      </c>
      <c r="AI123">
        <f t="shared" si="7"/>
        <v>0.38076917694802642</v>
      </c>
      <c r="AN123">
        <f t="shared" si="8"/>
        <v>-0.76905167322833579</v>
      </c>
      <c r="AO123">
        <f t="shared" si="10"/>
        <v>-4.1370852766938176E-3</v>
      </c>
      <c r="AP123">
        <f>+EA_output_withoutFG_noYC!AN123</f>
        <v>-0.13156069411523896</v>
      </c>
      <c r="AQ123">
        <f>+EA_output_withoutFG_noYC!AO123</f>
        <v>-6.2939017189980295E-2</v>
      </c>
    </row>
    <row r="124" spans="1:43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G124">
        <f t="shared" si="9"/>
        <v>0.1207670848619955</v>
      </c>
      <c r="AH124">
        <f t="shared" si="6"/>
        <v>0.38136334132301641</v>
      </c>
      <c r="AI124">
        <f t="shared" si="7"/>
        <v>0.38541681025705798</v>
      </c>
      <c r="AN124">
        <f t="shared" si="8"/>
        <v>-0.76050797530768166</v>
      </c>
      <c r="AO124">
        <f t="shared" si="10"/>
        <v>-4.0534689340415457E-3</v>
      </c>
      <c r="AP124">
        <f>+EA_output_withoutFG_noYC!AN124</f>
        <v>-0.12950007550250131</v>
      </c>
      <c r="AQ124">
        <f>+EA_output_withoutFG_noYC!AO124</f>
        <v>-6.1040937082463317E-2</v>
      </c>
    </row>
    <row r="125" spans="1:43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G125">
        <f t="shared" si="9"/>
        <v>0.12227291189100242</v>
      </c>
      <c r="AH125">
        <f t="shared" si="6"/>
        <v>0.38618373786572135</v>
      </c>
      <c r="AI125">
        <f t="shared" si="7"/>
        <v>0.39014691506570198</v>
      </c>
      <c r="AN125">
        <f t="shared" si="8"/>
        <v>-0.75207072443982215</v>
      </c>
      <c r="AO125">
        <f t="shared" si="10"/>
        <v>-3.9631771999805799E-3</v>
      </c>
      <c r="AP125">
        <f>+EA_output_withoutFG_noYC!AN125</f>
        <v>-0.12747942163388437</v>
      </c>
      <c r="AQ125">
        <f>+EA_output_withoutFG_noYC!AO125</f>
        <v>-5.9201332275392198E-2</v>
      </c>
    </row>
    <row r="126" spans="1:43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G126">
        <f t="shared" si="9"/>
        <v>0.12372015430699435</v>
      </c>
      <c r="AH126">
        <f t="shared" si="6"/>
        <v>0.39108949558661976</v>
      </c>
      <c r="AI126">
        <f t="shared" si="7"/>
        <v>0.39495656451325911</v>
      </c>
      <c r="AN126">
        <f t="shared" si="8"/>
        <v>-0.74373882727035379</v>
      </c>
      <c r="AO126">
        <f t="shared" si="10"/>
        <v>-3.8670689266393139E-3</v>
      </c>
      <c r="AP126">
        <f>+EA_output_withoutFG_noYC!AN126</f>
        <v>-0.12549907997919663</v>
      </c>
      <c r="AQ126">
        <f>+EA_output_withoutFG_noYC!AO126</f>
        <v>-5.741815211967613E-2</v>
      </c>
    </row>
    <row r="127" spans="1:43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G127">
        <f t="shared" si="9"/>
        <v>0.12511114558401459</v>
      </c>
      <c r="AH127">
        <f t="shared" si="6"/>
        <v>0.39607701086514879</v>
      </c>
      <c r="AI127">
        <f t="shared" si="7"/>
        <v>0.39984304851920677</v>
      </c>
      <c r="AN127">
        <f t="shared" si="8"/>
        <v>-0.73551093518720501</v>
      </c>
      <c r="AO127">
        <f t="shared" si="10"/>
        <v>-3.7660376540579834E-3</v>
      </c>
      <c r="AP127">
        <f>+EA_output_withoutFG_noYC!AN127</f>
        <v>-0.12355914501126897</v>
      </c>
      <c r="AQ127">
        <f>+EA_output_withoutFG_noYC!AO127</f>
        <v>-5.5689446291469304E-2</v>
      </c>
    </row>
    <row r="128" spans="1:43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G128">
        <f t="shared" si="9"/>
        <v>0.12644804959998623</v>
      </c>
      <c r="AH128">
        <f t="shared" si="6"/>
        <v>0.40114281308536448</v>
      </c>
      <c r="AI128">
        <f t="shared" si="7"/>
        <v>0.40480379494554497</v>
      </c>
      <c r="AN128">
        <f t="shared" si="8"/>
        <v>-0.72738550575395589</v>
      </c>
      <c r="AO128">
        <f t="shared" si="10"/>
        <v>-3.6609818601804813E-3</v>
      </c>
      <c r="AP128">
        <f>+EA_output_withoutFG_noYC!AN128</f>
        <v>-0.12165949403574761</v>
      </c>
      <c r="AQ128">
        <f>+EA_output_withoutFG_noYC!AO128</f>
        <v>-5.401335868891699E-2</v>
      </c>
    </row>
    <row r="129" spans="1:43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G129">
        <f t="shared" si="9"/>
        <v>0.12773287987499771</v>
      </c>
      <c r="AH129">
        <f t="shared" si="6"/>
        <v>0.40628352488171515</v>
      </c>
      <c r="AI129">
        <f t="shared" si="7"/>
        <v>0.40983630666367932</v>
      </c>
      <c r="AN129">
        <f t="shared" si="8"/>
        <v>-0.71936085510131798</v>
      </c>
      <c r="AO129">
        <f t="shared" si="10"/>
        <v>-3.5527817819641823E-3</v>
      </c>
      <c r="AP129">
        <f>+EA_output_withoutFG_noYC!AN129</f>
        <v>-0.11979981985573107</v>
      </c>
      <c r="AQ129">
        <f>+EA_output_withoutFG_noYC!AO129</f>
        <v>-5.2388121510211057E-2</v>
      </c>
    </row>
    <row r="130" spans="1:43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G130">
        <f t="shared" si="9"/>
        <v>0.12896751694799491</v>
      </c>
      <c r="AH130">
        <f t="shared" si="6"/>
        <v>0.41149583065477202</v>
      </c>
      <c r="AI130">
        <f t="shared" si="7"/>
        <v>0.41493811245828532</v>
      </c>
      <c r="AN130">
        <f t="shared" si="8"/>
        <v>-0.7114352022402004</v>
      </c>
      <c r="AO130">
        <f t="shared" si="10"/>
        <v>-3.4422818035133194E-3</v>
      </c>
      <c r="AP130">
        <f>+EA_output_withoutFG_noYC!AN130</f>
        <v>-0.11797966038264929</v>
      </c>
      <c r="AQ130">
        <f>+EA_output_withoutFG_noYC!AO130</f>
        <v>-5.0812049556929868E-2</v>
      </c>
    </row>
    <row r="131" spans="1:43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G131">
        <f t="shared" si="9"/>
        <v>0.13015372401801528</v>
      </c>
      <c r="AH131">
        <f t="shared" ref="AH131:AH132" si="11">+SUM(B131:AD131)-G131</f>
        <v>0.41677645234123162</v>
      </c>
      <c r="AI131">
        <f t="shared" ref="AI131:AI132" si="12">AH131-K131-SUM(Y131:AD131)</f>
        <v>0.42010672986733144</v>
      </c>
      <c r="AN131">
        <f t="shared" ref="AN131:AN132" si="13">SUM(C131:F131)</f>
        <v>-0.70360670619182497</v>
      </c>
      <c r="AO131">
        <f t="shared" si="10"/>
        <v>-3.3302775260998195E-3</v>
      </c>
      <c r="AP131">
        <f>+EA_output_withoutFG_noYC!AN131</f>
        <v>-0.11619842532333324</v>
      </c>
      <c r="AQ131">
        <f>+EA_output_withoutFG_noYC!AO131</f>
        <v>-4.9283534795592304E-2</v>
      </c>
    </row>
    <row r="132" spans="1:43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ref="AG132" si="14">+AF132-AF131</f>
        <v>169.25643771705168</v>
      </c>
      <c r="AH132">
        <f t="shared" si="11"/>
        <v>9.9957821751132117E-2</v>
      </c>
      <c r="AI132">
        <f t="shared" si="12"/>
        <v>0.10408932457953181</v>
      </c>
      <c r="AN132">
        <f t="shared" si="13"/>
        <v>6.5278567094242762E-2</v>
      </c>
      <c r="AO132">
        <f t="shared" si="10"/>
        <v>-4.1315028283996792E-3</v>
      </c>
      <c r="AP132">
        <f>+EA_output_withoutFG_noYC!AN132</f>
        <v>6.5278567094242762E-2</v>
      </c>
      <c r="AQ132">
        <f>+EA_output_withoutFG_noYC!AO132</f>
        <v>-4.1315028283996792E-3</v>
      </c>
    </row>
    <row r="135" spans="1:43">
      <c r="B135">
        <f t="shared" ref="B135:G135" si="15">+AVERAGE(B9:B131)</f>
        <v>-1.3417607576452632E-2</v>
      </c>
      <c r="C135">
        <f t="shared" si="15"/>
        <v>-2.7696153345236365E-2</v>
      </c>
      <c r="D135">
        <f t="shared" si="15"/>
        <v>0.1002852292633174</v>
      </c>
      <c r="E135">
        <f t="shared" si="15"/>
        <v>-0.1354658321336708</v>
      </c>
      <c r="F135">
        <f t="shared" si="15"/>
        <v>-1.6966903364365371</v>
      </c>
      <c r="G135">
        <f t="shared" si="15"/>
        <v>-38.631027692318121</v>
      </c>
      <c r="Y135">
        <f t="shared" ref="Y135:AD135" si="16">+AVERAGE(Y9:Y131)</f>
        <v>5.7775912915381873E-2</v>
      </c>
      <c r="Z135">
        <f t="shared" si="16"/>
        <v>-0.10160115500185382</v>
      </c>
      <c r="AA135">
        <f t="shared" si="16"/>
        <v>-4.5590132836937199E-2</v>
      </c>
      <c r="AB135">
        <f t="shared" si="16"/>
        <v>-2.6658316044275522E-2</v>
      </c>
      <c r="AC135">
        <f t="shared" si="16"/>
        <v>-2.2585378667600652E-2</v>
      </c>
      <c r="AD135">
        <f t="shared" si="16"/>
        <v>-4.0206769200424153E-2</v>
      </c>
    </row>
    <row r="136" spans="1:43">
      <c r="B136">
        <f>+_xlfn.STDEV.S(B9:B131)</f>
        <v>0.27221108606120037</v>
      </c>
      <c r="C136">
        <f t="shared" ref="C136:G136" si="17">+_xlfn.STDEV.S(C9:C131)</f>
        <v>0.13269389464343634</v>
      </c>
      <c r="D136">
        <f t="shared" si="17"/>
        <v>0.2900013761975726</v>
      </c>
      <c r="E136">
        <f t="shared" si="17"/>
        <v>0.64035153366717246</v>
      </c>
      <c r="F136">
        <f t="shared" si="17"/>
        <v>0.68803053413676962</v>
      </c>
      <c r="G136">
        <f t="shared" si="17"/>
        <v>8.5106606011699579</v>
      </c>
      <c r="Y136">
        <f>+_xlfn.STDEV.S(Y9:Y131)</f>
        <v>0.43006253657108684</v>
      </c>
      <c r="Z136">
        <f t="shared" ref="Z136:AD136" si="18">+_xlfn.STDEV.S(Z9:Z131)</f>
        <v>0.13990245271027002</v>
      </c>
      <c r="AA136">
        <f t="shared" si="18"/>
        <v>5.8737717361710406E-2</v>
      </c>
      <c r="AB136">
        <f t="shared" si="18"/>
        <v>4.1908331580071345E-2</v>
      </c>
      <c r="AC136">
        <f t="shared" si="18"/>
        <v>4.5536822606495518E-2</v>
      </c>
      <c r="AD136">
        <f t="shared" si="18"/>
        <v>8.3795634303020367E-2</v>
      </c>
    </row>
  </sheetData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I10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29" t="s">
        <v>146</v>
      </c>
      <c r="D5" s="29"/>
      <c r="E5" s="29"/>
      <c r="G5" s="29" t="s">
        <v>147</v>
      </c>
      <c r="H5" s="29"/>
      <c r="I5" s="29"/>
      <c r="K5" s="29" t="s">
        <v>148</v>
      </c>
      <c r="L5" s="29"/>
      <c r="M5" s="29"/>
      <c r="O5" s="29" t="s">
        <v>149</v>
      </c>
      <c r="P5" s="29"/>
      <c r="Q5" s="29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E210"/>
  <sheetViews>
    <sheetView workbookViewId="0">
      <selection sqref="A1:D210"/>
    </sheetView>
  </sheetViews>
  <sheetFormatPr defaultColWidth="8.85546875" defaultRowHeight="15"/>
  <sheetData>
    <row r="1" spans="1:5">
      <c r="A1" t="s">
        <v>0</v>
      </c>
      <c r="B1" t="s">
        <v>8</v>
      </c>
      <c r="C1" t="s">
        <v>9</v>
      </c>
      <c r="D1" t="s">
        <v>10</v>
      </c>
    </row>
    <row r="2" spans="1:5">
      <c r="A2" s="1">
        <v>26480</v>
      </c>
      <c r="B2">
        <v>3.80393336093627</v>
      </c>
      <c r="C2">
        <v>3.80393336093627</v>
      </c>
      <c r="D2">
        <v>3.80393336093627</v>
      </c>
      <c r="E2" s="1"/>
    </row>
    <row r="3" spans="1:5">
      <c r="A3" s="1">
        <v>26572</v>
      </c>
      <c r="B3">
        <v>3.9836895893790598</v>
      </c>
      <c r="C3">
        <v>3.9836895893790598</v>
      </c>
      <c r="D3">
        <v>3.9836895893790598</v>
      </c>
      <c r="E3" s="1"/>
    </row>
    <row r="4" spans="1:5">
      <c r="A4" s="1">
        <v>26664</v>
      </c>
      <c r="B4">
        <v>4.3206825051606703</v>
      </c>
      <c r="C4">
        <v>4.3206825051606703</v>
      </c>
      <c r="D4">
        <v>4.3206825051606703</v>
      </c>
      <c r="E4" s="1"/>
    </row>
    <row r="5" spans="1:5">
      <c r="A5" s="1">
        <v>26754</v>
      </c>
      <c r="B5">
        <v>4.3759537499564196</v>
      </c>
      <c r="C5">
        <v>4.3759537499564196</v>
      </c>
      <c r="D5">
        <v>4.3759537499564196</v>
      </c>
      <c r="E5" s="1"/>
    </row>
    <row r="6" spans="1:5">
      <c r="A6" s="1">
        <v>26845</v>
      </c>
      <c r="B6">
        <v>4.6791312578169997</v>
      </c>
      <c r="C6">
        <v>4.6791312578169997</v>
      </c>
      <c r="D6">
        <v>4.6791312578169997</v>
      </c>
      <c r="E6" s="1"/>
    </row>
    <row r="7" spans="1:5">
      <c r="A7" s="1">
        <v>26937</v>
      </c>
      <c r="B7">
        <v>4.9922554767019998</v>
      </c>
      <c r="C7">
        <v>4.9922554767019998</v>
      </c>
      <c r="D7">
        <v>4.9922554767019998</v>
      </c>
      <c r="E7" s="1"/>
    </row>
    <row r="8" spans="1:5">
      <c r="A8" s="1">
        <v>27029</v>
      </c>
      <c r="B8">
        <v>5.2172568931062804</v>
      </c>
      <c r="C8">
        <v>5.2172568931062804</v>
      </c>
      <c r="D8">
        <v>5.2172568931062804</v>
      </c>
      <c r="E8" s="1"/>
    </row>
    <row r="9" spans="1:5">
      <c r="A9" s="1">
        <v>27119</v>
      </c>
      <c r="B9">
        <v>5.3314810601152596</v>
      </c>
      <c r="C9">
        <v>5.3314810601152596</v>
      </c>
      <c r="D9">
        <v>5.3314810601152596</v>
      </c>
      <c r="E9" s="1"/>
    </row>
    <row r="10" spans="1:5">
      <c r="A10" s="1">
        <v>27210</v>
      </c>
      <c r="B10">
        <v>5.5611755162886496</v>
      </c>
      <c r="C10">
        <v>5.5611755162886496</v>
      </c>
      <c r="D10">
        <v>5.5611755162886496</v>
      </c>
      <c r="E10" s="1"/>
    </row>
    <row r="11" spans="1:5">
      <c r="A11" s="1">
        <v>27302</v>
      </c>
      <c r="B11">
        <v>5.6952780398103302</v>
      </c>
      <c r="C11">
        <v>5.6952780398103302</v>
      </c>
      <c r="D11">
        <v>5.6952780398103302</v>
      </c>
      <c r="E11" s="1"/>
    </row>
    <row r="12" spans="1:5">
      <c r="A12" s="1">
        <v>27394</v>
      </c>
      <c r="B12">
        <v>5.3896745174007403</v>
      </c>
      <c r="C12">
        <v>5.3896745174007403</v>
      </c>
      <c r="D12">
        <v>5.3896745174007403</v>
      </c>
      <c r="E12" s="1"/>
    </row>
    <row r="13" spans="1:5">
      <c r="A13" s="1">
        <v>27484</v>
      </c>
      <c r="B13">
        <v>5.0569891381404499</v>
      </c>
      <c r="C13">
        <v>5.0569891381404499</v>
      </c>
      <c r="D13">
        <v>5.0569891381404499</v>
      </c>
      <c r="E13" s="1"/>
    </row>
    <row r="14" spans="1:5">
      <c r="A14" s="1">
        <v>27575</v>
      </c>
      <c r="B14">
        <v>5.0199626023620603</v>
      </c>
      <c r="C14">
        <v>5.0199626023620603</v>
      </c>
      <c r="D14">
        <v>5.0199626023620603</v>
      </c>
      <c r="E14" s="1"/>
    </row>
    <row r="15" spans="1:5">
      <c r="A15" s="1">
        <v>27667</v>
      </c>
      <c r="B15">
        <v>5.0578728636853798</v>
      </c>
      <c r="C15">
        <v>5.0578728636853798</v>
      </c>
      <c r="D15">
        <v>5.0578728636853798</v>
      </c>
      <c r="E15" s="1"/>
    </row>
    <row r="16" spans="1:5">
      <c r="A16" s="1">
        <v>27759</v>
      </c>
      <c r="B16">
        <v>5.2009549659819196</v>
      </c>
      <c r="C16">
        <v>5.2009549659819196</v>
      </c>
      <c r="D16">
        <v>5.2009549659819196</v>
      </c>
      <c r="E16" s="1"/>
    </row>
    <row r="17" spans="1:5">
      <c r="A17" s="1">
        <v>27850</v>
      </c>
      <c r="B17">
        <v>5.2880883728334203</v>
      </c>
      <c r="C17">
        <v>5.2880883728334203</v>
      </c>
      <c r="D17">
        <v>5.2880883728334203</v>
      </c>
      <c r="E17" s="1"/>
    </row>
    <row r="18" spans="1:5">
      <c r="A18" s="1">
        <v>27941</v>
      </c>
      <c r="B18">
        <v>5.5457405075646502</v>
      </c>
      <c r="C18">
        <v>5.5457405075646502</v>
      </c>
      <c r="D18">
        <v>5.5457405075646502</v>
      </c>
      <c r="E18" s="1"/>
    </row>
    <row r="19" spans="1:5">
      <c r="A19" s="1">
        <v>28033</v>
      </c>
      <c r="B19">
        <v>5.6436055906053504</v>
      </c>
      <c r="C19">
        <v>5.6436055906053504</v>
      </c>
      <c r="D19">
        <v>5.6436055906053504</v>
      </c>
      <c r="E19" s="1"/>
    </row>
    <row r="20" spans="1:5">
      <c r="A20" s="1">
        <v>28125</v>
      </c>
      <c r="B20">
        <v>5.8249785295590897</v>
      </c>
      <c r="C20">
        <v>5.8249785295590897</v>
      </c>
      <c r="D20">
        <v>5.8249785295590897</v>
      </c>
      <c r="E20" s="1"/>
    </row>
    <row r="21" spans="1:5">
      <c r="A21" s="1">
        <v>28215</v>
      </c>
      <c r="B21">
        <v>5.7740631217329303</v>
      </c>
      <c r="C21">
        <v>5.7740631217329303</v>
      </c>
      <c r="D21">
        <v>5.7740631217329303</v>
      </c>
      <c r="E21" s="1"/>
    </row>
    <row r="22" spans="1:5">
      <c r="A22" s="1">
        <v>28306</v>
      </c>
      <c r="B22">
        <v>5.6138725819511697</v>
      </c>
      <c r="C22">
        <v>5.6138725819511697</v>
      </c>
      <c r="D22">
        <v>5.6138725819511697</v>
      </c>
      <c r="E22" s="1"/>
    </row>
    <row r="23" spans="1:5">
      <c r="A23" s="1">
        <v>28398</v>
      </c>
      <c r="B23">
        <v>5.6853345689170496</v>
      </c>
      <c r="C23">
        <v>5.6853345689170496</v>
      </c>
      <c r="D23">
        <v>5.6853345689170496</v>
      </c>
      <c r="E23" s="1"/>
    </row>
    <row r="24" spans="1:5">
      <c r="A24" s="1">
        <v>28490</v>
      </c>
      <c r="B24">
        <v>5.70253886585287</v>
      </c>
      <c r="C24">
        <v>5.70253886585287</v>
      </c>
      <c r="D24">
        <v>5.70253886585287</v>
      </c>
      <c r="E24" s="1"/>
    </row>
    <row r="25" spans="1:5">
      <c r="A25" s="1">
        <v>28580</v>
      </c>
      <c r="B25">
        <v>5.42290802455011</v>
      </c>
      <c r="C25">
        <v>5.42290802455011</v>
      </c>
      <c r="D25">
        <v>5.42290802455011</v>
      </c>
      <c r="E25" s="1"/>
    </row>
    <row r="26" spans="1:5">
      <c r="A26" s="1">
        <v>28671</v>
      </c>
      <c r="B26">
        <v>5.4948527588648002</v>
      </c>
      <c r="C26">
        <v>5.4948527588648002</v>
      </c>
      <c r="D26">
        <v>5.4948527588648002</v>
      </c>
      <c r="E26" s="1"/>
    </row>
    <row r="27" spans="1:5">
      <c r="A27" s="1">
        <v>28763</v>
      </c>
      <c r="B27">
        <v>5.7085750711245602</v>
      </c>
      <c r="C27">
        <v>5.7085750711245602</v>
      </c>
      <c r="D27">
        <v>5.7085750711245602</v>
      </c>
      <c r="E27" s="1"/>
    </row>
    <row r="28" spans="1:5">
      <c r="A28" s="1">
        <v>28855</v>
      </c>
      <c r="B28">
        <v>5.8416065075943697</v>
      </c>
      <c r="C28">
        <v>5.8416065075943697</v>
      </c>
      <c r="D28">
        <v>5.8416065075943697</v>
      </c>
      <c r="E28" s="1"/>
    </row>
    <row r="29" spans="1:5">
      <c r="A29" s="1">
        <v>28945</v>
      </c>
      <c r="B29">
        <v>5.6362488206543997</v>
      </c>
      <c r="C29">
        <v>5.6362488206543997</v>
      </c>
      <c r="D29">
        <v>5.6362488206543997</v>
      </c>
      <c r="E29" s="1"/>
    </row>
    <row r="30" spans="1:5">
      <c r="A30" s="1">
        <v>29036</v>
      </c>
      <c r="B30">
        <v>6.2617939656952899</v>
      </c>
      <c r="C30">
        <v>6.2617939656952899</v>
      </c>
      <c r="D30">
        <v>6.2617939656952899</v>
      </c>
      <c r="E30" s="1"/>
    </row>
    <row r="31" spans="1:5">
      <c r="A31" s="1">
        <v>29128</v>
      </c>
      <c r="B31">
        <v>6.33425694970399</v>
      </c>
      <c r="C31">
        <v>6.33425694970399</v>
      </c>
      <c r="D31">
        <v>6.33425694970399</v>
      </c>
      <c r="E31" s="1"/>
    </row>
    <row r="32" spans="1:5">
      <c r="A32" s="1">
        <v>29220</v>
      </c>
      <c r="B32">
        <v>6.8037464245938297</v>
      </c>
      <c r="C32">
        <v>6.8037464245938297</v>
      </c>
      <c r="D32">
        <v>6.8037464245938297</v>
      </c>
      <c r="E32" s="1"/>
    </row>
    <row r="33" spans="1:5">
      <c r="A33" s="1">
        <v>29311</v>
      </c>
      <c r="B33">
        <v>7.00413842387918</v>
      </c>
      <c r="C33">
        <v>7.00413842387918</v>
      </c>
      <c r="D33">
        <v>7.00413842387918</v>
      </c>
      <c r="E33" s="1"/>
    </row>
    <row r="34" spans="1:5">
      <c r="A34" s="1">
        <v>29402</v>
      </c>
      <c r="B34">
        <v>6.8118020454064796</v>
      </c>
      <c r="C34">
        <v>6.8118020454064796</v>
      </c>
      <c r="D34">
        <v>6.8118020454064796</v>
      </c>
      <c r="E34" s="1"/>
    </row>
    <row r="35" spans="1:5">
      <c r="A35" s="1">
        <v>29494</v>
      </c>
      <c r="B35">
        <v>6.8394962945041602</v>
      </c>
      <c r="C35">
        <v>6.8394962945041602</v>
      </c>
      <c r="D35">
        <v>6.8394962945041602</v>
      </c>
      <c r="E35" s="1"/>
    </row>
    <row r="36" spans="1:5">
      <c r="A36" s="1">
        <v>29586</v>
      </c>
      <c r="B36">
        <v>7.1092071029345698</v>
      </c>
      <c r="C36">
        <v>7.1092071029345698</v>
      </c>
      <c r="D36">
        <v>7.1092071029345698</v>
      </c>
      <c r="E36" s="1"/>
    </row>
    <row r="37" spans="1:5">
      <c r="A37" s="1">
        <v>29676</v>
      </c>
      <c r="B37">
        <v>7.2860704721301603</v>
      </c>
      <c r="C37">
        <v>7.2860704721301603</v>
      </c>
      <c r="D37">
        <v>7.2860704721301603</v>
      </c>
      <c r="E37" s="1"/>
    </row>
    <row r="38" spans="1:5">
      <c r="A38" s="1">
        <v>29767</v>
      </c>
      <c r="B38">
        <v>7.8615613773258097</v>
      </c>
      <c r="C38">
        <v>7.8615613773258097</v>
      </c>
      <c r="D38">
        <v>7.8615613773258097</v>
      </c>
      <c r="E38" s="1"/>
    </row>
    <row r="39" spans="1:5">
      <c r="A39" s="1">
        <v>29859</v>
      </c>
      <c r="B39">
        <v>7.9431754655064104</v>
      </c>
      <c r="C39">
        <v>7.9431754655064104</v>
      </c>
      <c r="D39">
        <v>7.9431754655064104</v>
      </c>
      <c r="E39" s="1"/>
    </row>
    <row r="40" spans="1:5">
      <c r="A40" s="1">
        <v>29951</v>
      </c>
      <c r="B40">
        <v>7.7191763904040096</v>
      </c>
      <c r="C40">
        <v>7.7191763904040096</v>
      </c>
      <c r="D40">
        <v>7.7191763904040096</v>
      </c>
      <c r="E40" s="1"/>
    </row>
    <row r="41" spans="1:5">
      <c r="A41" s="1">
        <v>30041</v>
      </c>
      <c r="B41">
        <v>7.5194758469912202</v>
      </c>
      <c r="C41">
        <v>7.5194758469912202</v>
      </c>
      <c r="D41">
        <v>7.5194758469912202</v>
      </c>
      <c r="E41" s="1"/>
    </row>
    <row r="42" spans="1:5">
      <c r="A42" s="1">
        <v>30132</v>
      </c>
      <c r="B42">
        <v>7.4120141734564999</v>
      </c>
      <c r="C42">
        <v>7.4120141734564999</v>
      </c>
      <c r="D42">
        <v>7.4120141734564999</v>
      </c>
      <c r="E42" s="1"/>
    </row>
    <row r="43" spans="1:5">
      <c r="A43" s="1">
        <v>30224</v>
      </c>
      <c r="B43">
        <v>7.1702378859192004</v>
      </c>
      <c r="C43">
        <v>7.1702378859192004</v>
      </c>
      <c r="D43">
        <v>7.1702378859192004</v>
      </c>
      <c r="E43" s="1"/>
    </row>
    <row r="44" spans="1:5">
      <c r="A44" s="1">
        <v>30316</v>
      </c>
      <c r="B44">
        <v>6.9765207048582702</v>
      </c>
      <c r="C44">
        <v>6.9765207048582702</v>
      </c>
      <c r="D44">
        <v>6.9765207048582702</v>
      </c>
      <c r="E44" s="1"/>
    </row>
    <row r="45" spans="1:5">
      <c r="A45" s="1">
        <v>30406</v>
      </c>
      <c r="B45">
        <v>6.7341242438816797</v>
      </c>
      <c r="C45">
        <v>6.7341242438816797</v>
      </c>
      <c r="D45">
        <v>6.7341242438816797</v>
      </c>
      <c r="E45" s="1"/>
    </row>
    <row r="46" spans="1:5">
      <c r="A46" s="1">
        <v>30497</v>
      </c>
      <c r="B46">
        <v>6.77878974539325</v>
      </c>
      <c r="C46">
        <v>6.77878974539325</v>
      </c>
      <c r="D46">
        <v>6.77878974539325</v>
      </c>
      <c r="E46" s="1"/>
    </row>
    <row r="47" spans="1:5">
      <c r="A47" s="1">
        <v>30589</v>
      </c>
      <c r="B47">
        <v>6.7976074881149797</v>
      </c>
      <c r="C47">
        <v>6.7976074881149797</v>
      </c>
      <c r="D47">
        <v>6.7976074881149797</v>
      </c>
      <c r="E47" s="1"/>
    </row>
    <row r="48" spans="1:5">
      <c r="A48" s="1">
        <v>30681</v>
      </c>
      <c r="B48">
        <v>6.7069376831510201</v>
      </c>
      <c r="C48">
        <v>6.7069376831510201</v>
      </c>
      <c r="D48">
        <v>6.7069376831510201</v>
      </c>
      <c r="E48" s="1"/>
    </row>
    <row r="49" spans="1:5">
      <c r="A49" s="1">
        <v>30772</v>
      </c>
      <c r="B49">
        <v>6.5381369110872596</v>
      </c>
      <c r="C49">
        <v>6.5381369110872596</v>
      </c>
      <c r="D49">
        <v>6.5381369110872596</v>
      </c>
      <c r="E49" s="1"/>
    </row>
    <row r="50" spans="1:5">
      <c r="A50" s="1">
        <v>30863</v>
      </c>
      <c r="B50">
        <v>6.2303671562297698</v>
      </c>
      <c r="C50">
        <v>6.2303671562297698</v>
      </c>
      <c r="D50">
        <v>6.2303671562297698</v>
      </c>
      <c r="E50" s="1"/>
    </row>
    <row r="51" spans="1:5">
      <c r="A51" s="1">
        <v>30955</v>
      </c>
      <c r="B51">
        <v>6.2735640160589901</v>
      </c>
      <c r="C51">
        <v>6.2735640160589901</v>
      </c>
      <c r="D51">
        <v>6.2735640160589901</v>
      </c>
      <c r="E51" s="1"/>
    </row>
    <row r="52" spans="1:5">
      <c r="A52" s="1">
        <v>31047</v>
      </c>
      <c r="B52">
        <v>6.1339006564684402</v>
      </c>
      <c r="C52">
        <v>6.1339006564684402</v>
      </c>
      <c r="D52">
        <v>6.1339006564684402</v>
      </c>
      <c r="E52" s="1"/>
    </row>
    <row r="53" spans="1:5">
      <c r="A53" s="1">
        <v>31137</v>
      </c>
      <c r="B53">
        <v>5.9347698684483499</v>
      </c>
      <c r="C53">
        <v>5.9347698684483499</v>
      </c>
      <c r="D53">
        <v>5.9347698684483499</v>
      </c>
      <c r="E53" s="1"/>
    </row>
    <row r="54" spans="1:5">
      <c r="A54" s="1">
        <v>31228</v>
      </c>
      <c r="B54">
        <v>5.9211855369848498</v>
      </c>
      <c r="C54">
        <v>5.9211855369848498</v>
      </c>
      <c r="D54">
        <v>5.9211855369848498</v>
      </c>
      <c r="E54" s="1"/>
    </row>
    <row r="55" spans="1:5">
      <c r="A55" s="1">
        <v>31320</v>
      </c>
      <c r="B55">
        <v>5.7742923790694798</v>
      </c>
      <c r="C55">
        <v>5.7742923790694798</v>
      </c>
      <c r="D55">
        <v>5.7742923790694798</v>
      </c>
      <c r="E55" s="1"/>
    </row>
    <row r="56" spans="1:5">
      <c r="A56" s="1">
        <v>31412</v>
      </c>
      <c r="B56">
        <v>5.5374686543642602</v>
      </c>
      <c r="C56">
        <v>5.5374686543642602</v>
      </c>
      <c r="D56">
        <v>5.5374686543642602</v>
      </c>
      <c r="E56" s="1"/>
    </row>
    <row r="57" spans="1:5">
      <c r="A57" s="1">
        <v>31502</v>
      </c>
      <c r="B57">
        <v>5.2647752607065597</v>
      </c>
      <c r="C57">
        <v>5.2647752607065597</v>
      </c>
      <c r="D57">
        <v>5.2647752607065597</v>
      </c>
      <c r="E57" s="1"/>
    </row>
    <row r="58" spans="1:5">
      <c r="A58" s="1">
        <v>31593</v>
      </c>
      <c r="B58">
        <v>5.0448919019827096</v>
      </c>
      <c r="C58">
        <v>5.0448919019827096</v>
      </c>
      <c r="D58">
        <v>5.0448919019827096</v>
      </c>
      <c r="E58" s="1"/>
    </row>
    <row r="59" spans="1:5">
      <c r="A59" s="1">
        <v>31685</v>
      </c>
      <c r="B59">
        <v>4.8969845993736403</v>
      </c>
      <c r="C59">
        <v>4.8969845993736403</v>
      </c>
      <c r="D59">
        <v>4.8969845993736403</v>
      </c>
      <c r="E59" s="1"/>
    </row>
    <row r="60" spans="1:5">
      <c r="A60" s="1">
        <v>31777</v>
      </c>
      <c r="B60">
        <v>5.0365520084132296</v>
      </c>
      <c r="C60">
        <v>5.0365520084132296</v>
      </c>
      <c r="D60">
        <v>5.0365520084132296</v>
      </c>
      <c r="E60" s="1"/>
    </row>
    <row r="61" spans="1:5">
      <c r="A61" s="1">
        <v>31867</v>
      </c>
      <c r="B61">
        <v>5.0312545240002704</v>
      </c>
      <c r="C61">
        <v>5.0312545240002704</v>
      </c>
      <c r="D61">
        <v>5.0312545240002704</v>
      </c>
      <c r="E61" s="1"/>
    </row>
    <row r="62" spans="1:5">
      <c r="A62" s="1">
        <v>31958</v>
      </c>
      <c r="B62">
        <v>5.3521410823410998</v>
      </c>
      <c r="C62">
        <v>5.3521410823410998</v>
      </c>
      <c r="D62">
        <v>5.3521410823410998</v>
      </c>
      <c r="E62" s="1"/>
    </row>
    <row r="63" spans="1:5">
      <c r="A63" s="1">
        <v>32050</v>
      </c>
      <c r="B63">
        <v>5.4449256991450401</v>
      </c>
      <c r="C63">
        <v>5.4449256991450401</v>
      </c>
      <c r="D63">
        <v>5.4449256991450401</v>
      </c>
      <c r="E63" s="1"/>
    </row>
    <row r="64" spans="1:5">
      <c r="A64" s="1">
        <v>32142</v>
      </c>
      <c r="B64">
        <v>5.3824644134681998</v>
      </c>
      <c r="C64">
        <v>5.3824644134681998</v>
      </c>
      <c r="D64">
        <v>5.3824644134681998</v>
      </c>
      <c r="E64" s="1"/>
    </row>
    <row r="65" spans="1:5">
      <c r="A65" s="1">
        <v>32233</v>
      </c>
      <c r="B65">
        <v>5.0438207274225899</v>
      </c>
      <c r="C65">
        <v>5.0438207274225899</v>
      </c>
      <c r="D65">
        <v>5.0438207274225899</v>
      </c>
      <c r="E65" s="1"/>
    </row>
    <row r="66" spans="1:5">
      <c r="A66" s="1">
        <v>32324</v>
      </c>
      <c r="B66">
        <v>5.0689867756049596</v>
      </c>
      <c r="C66">
        <v>5.0689867756049596</v>
      </c>
      <c r="D66">
        <v>5.0689867756049596</v>
      </c>
      <c r="E66" s="1"/>
    </row>
    <row r="67" spans="1:5">
      <c r="A67" s="1">
        <v>32416</v>
      </c>
      <c r="B67">
        <v>5.2338876646537704</v>
      </c>
      <c r="C67">
        <v>5.2338876646537704</v>
      </c>
      <c r="D67">
        <v>5.2338876646537704</v>
      </c>
      <c r="E67" s="1"/>
    </row>
    <row r="68" spans="1:5">
      <c r="A68" s="1">
        <v>32508</v>
      </c>
      <c r="B68">
        <v>5.1780720435373997</v>
      </c>
      <c r="C68">
        <v>5.1780720435373997</v>
      </c>
      <c r="D68">
        <v>5.1780720435373997</v>
      </c>
      <c r="E68" s="1"/>
    </row>
    <row r="69" spans="1:5">
      <c r="A69" s="1">
        <v>32598</v>
      </c>
      <c r="B69">
        <v>5.4175339654900698</v>
      </c>
      <c r="C69">
        <v>5.4175339654900698</v>
      </c>
      <c r="D69">
        <v>5.4175339654900698</v>
      </c>
      <c r="E69" s="1"/>
    </row>
    <row r="70" spans="1:5">
      <c r="A70" s="1">
        <v>32689</v>
      </c>
      <c r="B70">
        <v>5.4176939299233204</v>
      </c>
      <c r="C70">
        <v>5.4176939299233204</v>
      </c>
      <c r="D70">
        <v>5.4176939299233204</v>
      </c>
      <c r="E70" s="1"/>
    </row>
    <row r="71" spans="1:5">
      <c r="A71" s="1">
        <v>32781</v>
      </c>
      <c r="B71">
        <v>5.4347124043402699</v>
      </c>
      <c r="C71">
        <v>5.4347124043402699</v>
      </c>
      <c r="D71">
        <v>5.4347124043402699</v>
      </c>
      <c r="E71" s="1"/>
    </row>
    <row r="72" spans="1:5">
      <c r="A72" s="1">
        <v>32873</v>
      </c>
      <c r="B72">
        <v>5.60155402009502</v>
      </c>
      <c r="C72">
        <v>5.60155402009502</v>
      </c>
      <c r="D72">
        <v>5.60155402009502</v>
      </c>
      <c r="E72" s="1"/>
    </row>
    <row r="73" spans="1:5">
      <c r="A73" s="1">
        <v>32963</v>
      </c>
      <c r="B73">
        <v>5.7113080179423701</v>
      </c>
      <c r="C73">
        <v>5.7113080179423701</v>
      </c>
      <c r="D73">
        <v>5.7113080179423701</v>
      </c>
      <c r="E73" s="1"/>
    </row>
    <row r="74" spans="1:5">
      <c r="A74" s="1">
        <v>33054</v>
      </c>
      <c r="B74">
        <v>5.4739371338810798</v>
      </c>
      <c r="C74">
        <v>5.4739371338810798</v>
      </c>
      <c r="D74">
        <v>5.4739371338810798</v>
      </c>
      <c r="E74" s="1"/>
    </row>
    <row r="75" spans="1:5">
      <c r="A75" s="1">
        <v>33146</v>
      </c>
      <c r="B75">
        <v>5.5227118423236696</v>
      </c>
      <c r="C75">
        <v>5.5227118423236696</v>
      </c>
      <c r="D75">
        <v>5.5227118423236696</v>
      </c>
      <c r="E75" s="1"/>
    </row>
    <row r="76" spans="1:5">
      <c r="A76" s="1">
        <v>33238</v>
      </c>
      <c r="B76">
        <v>5.6295740445222702</v>
      </c>
      <c r="C76">
        <v>5.6295740445222702</v>
      </c>
      <c r="D76">
        <v>5.6295740445222702</v>
      </c>
      <c r="E76" s="1"/>
    </row>
    <row r="77" spans="1:5">
      <c r="A77" s="1">
        <v>33328</v>
      </c>
      <c r="B77">
        <v>5.4237377852589397</v>
      </c>
      <c r="C77">
        <v>5.4237377852589397</v>
      </c>
      <c r="D77">
        <v>5.4237377852589397</v>
      </c>
      <c r="E77" s="1"/>
    </row>
    <row r="78" spans="1:5">
      <c r="A78" s="1">
        <v>33419</v>
      </c>
      <c r="B78">
        <v>5.3570474352976802</v>
      </c>
      <c r="C78">
        <v>5.3570474352976802</v>
      </c>
      <c r="D78">
        <v>5.3570474352976802</v>
      </c>
      <c r="E78" s="1"/>
    </row>
    <row r="79" spans="1:5">
      <c r="A79" s="1">
        <v>33511</v>
      </c>
      <c r="B79">
        <v>5.3284995012981504</v>
      </c>
      <c r="C79">
        <v>5.3284995012981504</v>
      </c>
      <c r="D79">
        <v>5.3284995012981504</v>
      </c>
      <c r="E79" s="1"/>
    </row>
    <row r="80" spans="1:5">
      <c r="A80" s="1">
        <v>33603</v>
      </c>
      <c r="B80">
        <v>5.27728433869318</v>
      </c>
      <c r="C80">
        <v>5.27728433869318</v>
      </c>
      <c r="D80">
        <v>5.27728433869318</v>
      </c>
      <c r="E80" s="1"/>
    </row>
    <row r="81" spans="1:5">
      <c r="A81" s="1">
        <v>33694</v>
      </c>
      <c r="B81">
        <v>5.1769754666486199</v>
      </c>
      <c r="C81">
        <v>5.1769754666486199</v>
      </c>
      <c r="D81">
        <v>5.1769754666486199</v>
      </c>
      <c r="E81" s="1"/>
    </row>
    <row r="82" spans="1:5">
      <c r="A82" s="1">
        <v>33785</v>
      </c>
      <c r="B82">
        <v>5.0333021507076801</v>
      </c>
      <c r="C82">
        <v>5.0333021507076801</v>
      </c>
      <c r="D82">
        <v>5.0333021507076801</v>
      </c>
      <c r="E82" s="1"/>
    </row>
    <row r="83" spans="1:5">
      <c r="A83" s="1">
        <v>33877</v>
      </c>
      <c r="B83">
        <v>5.2013815287499297</v>
      </c>
      <c r="C83">
        <v>5.2013815287499297</v>
      </c>
      <c r="D83">
        <v>5.2013815287499297</v>
      </c>
      <c r="E83" s="1"/>
    </row>
    <row r="84" spans="1:5">
      <c r="A84" s="1">
        <v>33969</v>
      </c>
      <c r="B84">
        <v>5.0373083398124496</v>
      </c>
      <c r="C84">
        <v>5.0373083398124496</v>
      </c>
      <c r="D84">
        <v>5.0373083398124496</v>
      </c>
      <c r="E84" s="1"/>
    </row>
    <row r="85" spans="1:5">
      <c r="A85" s="1">
        <v>34059</v>
      </c>
      <c r="B85">
        <v>4.5068685467615097</v>
      </c>
      <c r="C85">
        <v>4.5068685467615097</v>
      </c>
      <c r="D85">
        <v>4.5068685467615097</v>
      </c>
      <c r="E85" s="1"/>
    </row>
    <row r="86" spans="1:5">
      <c r="A86" s="1">
        <v>34150</v>
      </c>
      <c r="B86">
        <v>4.2892724912355904</v>
      </c>
      <c r="C86">
        <v>4.2892724912355904</v>
      </c>
      <c r="D86">
        <v>4.2892724912355904</v>
      </c>
      <c r="E86" s="1"/>
    </row>
    <row r="87" spans="1:5">
      <c r="A87" s="1">
        <v>34242</v>
      </c>
      <c r="B87">
        <v>3.9801978180302902</v>
      </c>
      <c r="C87">
        <v>3.9801978180302902</v>
      </c>
      <c r="D87">
        <v>3.9801978180302902</v>
      </c>
      <c r="E87" s="1"/>
    </row>
    <row r="88" spans="1:5">
      <c r="A88" s="1">
        <v>34334</v>
      </c>
      <c r="B88">
        <v>3.6913294211302499</v>
      </c>
      <c r="C88">
        <v>3.6913294211302499</v>
      </c>
      <c r="D88">
        <v>3.6913294211302499</v>
      </c>
      <c r="E88" s="1"/>
    </row>
    <row r="89" spans="1:5">
      <c r="A89" s="1">
        <v>34424</v>
      </c>
      <c r="B89">
        <v>3.5998463692502898</v>
      </c>
      <c r="C89">
        <v>3.5998463692502898</v>
      </c>
      <c r="D89">
        <v>3.5998463692502898</v>
      </c>
      <c r="E89" s="1"/>
    </row>
    <row r="90" spans="1:5">
      <c r="A90" s="1">
        <v>34515</v>
      </c>
      <c r="B90">
        <v>3.7089558857129399</v>
      </c>
      <c r="C90">
        <v>3.7089558857129399</v>
      </c>
      <c r="D90">
        <v>3.7089558857129399</v>
      </c>
      <c r="E90" s="1"/>
    </row>
    <row r="91" spans="1:5">
      <c r="A91" s="1">
        <v>34607</v>
      </c>
      <c r="B91">
        <v>3.8144730840922101</v>
      </c>
      <c r="C91">
        <v>3.8144730840922101</v>
      </c>
      <c r="D91">
        <v>3.8144730840922101</v>
      </c>
      <c r="E91" s="1"/>
    </row>
    <row r="92" spans="1:5">
      <c r="A92" s="1">
        <v>34699</v>
      </c>
      <c r="B92">
        <v>3.8539888229286601</v>
      </c>
      <c r="C92">
        <v>3.8539888229286601</v>
      </c>
      <c r="D92">
        <v>3.8539888229286601</v>
      </c>
      <c r="E92" s="1"/>
    </row>
    <row r="93" spans="1:5">
      <c r="A93" s="1">
        <v>34789</v>
      </c>
      <c r="B93">
        <v>3.7905430644537299</v>
      </c>
      <c r="C93">
        <v>3.7905430644537299</v>
      </c>
      <c r="D93">
        <v>3.7905430644537299</v>
      </c>
      <c r="E93" s="1"/>
    </row>
    <row r="94" spans="1:5">
      <c r="A94" s="1">
        <v>34880</v>
      </c>
      <c r="B94">
        <v>3.7289644881871</v>
      </c>
      <c r="C94">
        <v>3.7289644881871</v>
      </c>
      <c r="D94">
        <v>3.7289644881871</v>
      </c>
      <c r="E94" s="1"/>
    </row>
    <row r="95" spans="1:5">
      <c r="A95" s="1">
        <v>34972</v>
      </c>
      <c r="B95">
        <v>3.38434180762947</v>
      </c>
      <c r="C95">
        <v>3.38434180762947</v>
      </c>
      <c r="D95">
        <v>3.38434180762947</v>
      </c>
      <c r="E95" s="1"/>
    </row>
    <row r="96" spans="1:5">
      <c r="A96" s="1">
        <v>35064</v>
      </c>
      <c r="B96">
        <v>3.28331120051338</v>
      </c>
      <c r="C96">
        <v>3.28331120051338</v>
      </c>
      <c r="D96">
        <v>3.28331120051338</v>
      </c>
      <c r="E96" s="1"/>
    </row>
    <row r="97" spans="1:5">
      <c r="A97" s="1">
        <v>35155</v>
      </c>
      <c r="B97">
        <v>2.99316778631606</v>
      </c>
      <c r="C97">
        <v>2.99316778631606</v>
      </c>
      <c r="D97">
        <v>2.99316778631606</v>
      </c>
      <c r="E97" s="1"/>
    </row>
    <row r="98" spans="1:5">
      <c r="A98" s="1">
        <v>35246</v>
      </c>
      <c r="B98">
        <v>2.9341481033103598</v>
      </c>
      <c r="C98">
        <v>2.9341481033103598</v>
      </c>
      <c r="D98">
        <v>2.9341481033103598</v>
      </c>
      <c r="E98" s="1"/>
    </row>
    <row r="99" spans="1:5">
      <c r="A99" s="1">
        <v>35338</v>
      </c>
      <c r="B99">
        <v>2.8168279003958698</v>
      </c>
      <c r="C99">
        <v>2.8168279003958698</v>
      </c>
      <c r="D99">
        <v>2.8168279003958698</v>
      </c>
      <c r="E99" s="1"/>
    </row>
    <row r="100" spans="1:5">
      <c r="A100" s="1">
        <v>35430</v>
      </c>
      <c r="B100">
        <v>2.543446201559</v>
      </c>
      <c r="C100">
        <v>2.543446201559</v>
      </c>
      <c r="D100">
        <v>2.543446201559</v>
      </c>
      <c r="E100" s="1"/>
    </row>
    <row r="101" spans="1:5">
      <c r="A101" s="1">
        <v>35520</v>
      </c>
      <c r="B101">
        <v>2.4446455852435802</v>
      </c>
      <c r="C101">
        <v>2.4446455852435802</v>
      </c>
      <c r="D101">
        <v>2.4446455852435802</v>
      </c>
      <c r="E101" s="1"/>
    </row>
    <row r="102" spans="1:5">
      <c r="A102" s="1">
        <v>35611</v>
      </c>
      <c r="B102">
        <v>2.4766710634528701</v>
      </c>
      <c r="C102">
        <v>2.4766710634528701</v>
      </c>
      <c r="D102">
        <v>2.4766710634528701</v>
      </c>
      <c r="E102" s="1"/>
    </row>
    <row r="103" spans="1:5">
      <c r="A103" s="1">
        <v>35703</v>
      </c>
      <c r="B103">
        <v>2.1654904719317098</v>
      </c>
      <c r="C103">
        <v>2.1654904719317098</v>
      </c>
      <c r="D103">
        <v>2.1654904719317098</v>
      </c>
      <c r="E103" s="1"/>
    </row>
    <row r="104" spans="1:5">
      <c r="A104" s="1">
        <v>35795</v>
      </c>
      <c r="B104">
        <v>2.0916898027769699</v>
      </c>
      <c r="C104">
        <v>2.0916898027769699</v>
      </c>
      <c r="D104">
        <v>2.0916898027769699</v>
      </c>
      <c r="E104" s="1"/>
    </row>
    <row r="105" spans="1:5">
      <c r="A105" s="1">
        <v>35885</v>
      </c>
      <c r="B105">
        <v>1.83972287963952</v>
      </c>
      <c r="C105">
        <v>1.83972287963952</v>
      </c>
      <c r="D105">
        <v>1.83972287963952</v>
      </c>
      <c r="E105" s="1"/>
    </row>
    <row r="106" spans="1:5">
      <c r="A106" s="1">
        <v>35976</v>
      </c>
      <c r="B106">
        <v>1.6725378373344399</v>
      </c>
      <c r="C106">
        <v>1.6725378373344399</v>
      </c>
      <c r="D106">
        <v>1.6725378373344399</v>
      </c>
      <c r="E106" s="1"/>
    </row>
    <row r="107" spans="1:5">
      <c r="A107" s="1">
        <v>36068</v>
      </c>
      <c r="B107">
        <v>1.68305842332818</v>
      </c>
      <c r="C107">
        <v>1.68305842332818</v>
      </c>
      <c r="D107">
        <v>1.68305842332818</v>
      </c>
      <c r="E107" s="1"/>
    </row>
    <row r="108" spans="1:5">
      <c r="A108" s="1">
        <v>36160</v>
      </c>
      <c r="B108">
        <v>1.4724571991209401</v>
      </c>
      <c r="C108">
        <v>1.4724571991209401</v>
      </c>
      <c r="D108">
        <v>1.4724571991209401</v>
      </c>
      <c r="E108" s="1"/>
    </row>
    <row r="109" spans="1:5">
      <c r="A109" s="1">
        <v>36250</v>
      </c>
      <c r="B109">
        <v>1.2728381436021801</v>
      </c>
      <c r="C109">
        <v>1.2728381436021801</v>
      </c>
      <c r="D109">
        <v>1.2728381436021801</v>
      </c>
      <c r="E109" s="1"/>
    </row>
    <row r="110" spans="1:5">
      <c r="A110" s="1">
        <v>36341</v>
      </c>
      <c r="B110">
        <v>1.2421783752564699</v>
      </c>
      <c r="C110">
        <v>1.2421783752564699</v>
      </c>
      <c r="D110">
        <v>1.2421783752564699</v>
      </c>
      <c r="E110" s="1"/>
    </row>
    <row r="111" spans="1:5">
      <c r="A111" s="1">
        <v>36433</v>
      </c>
      <c r="B111">
        <v>1.2539379447774199</v>
      </c>
      <c r="C111">
        <v>1.2539379447774199</v>
      </c>
      <c r="D111">
        <v>1.2539379447774199</v>
      </c>
      <c r="E111" s="1"/>
    </row>
    <row r="112" spans="1:5">
      <c r="A112" s="1">
        <v>36525</v>
      </c>
      <c r="B112">
        <v>1.2036687701623801</v>
      </c>
      <c r="C112">
        <v>1.2036687701623801</v>
      </c>
      <c r="D112">
        <v>1.2036687701623801</v>
      </c>
      <c r="E112" s="1"/>
    </row>
    <row r="113" spans="1:5">
      <c r="A113" s="1">
        <v>36616</v>
      </c>
      <c r="B113">
        <v>1.1843865884126099</v>
      </c>
      <c r="C113">
        <v>1.1843865884126099</v>
      </c>
      <c r="D113">
        <v>1.1843865884126099</v>
      </c>
      <c r="E113" s="1"/>
    </row>
    <row r="114" spans="1:5">
      <c r="A114" s="1">
        <v>36707</v>
      </c>
      <c r="B114">
        <v>1.1774776140049901</v>
      </c>
      <c r="C114">
        <v>1.1774776140049901</v>
      </c>
      <c r="D114">
        <v>1.1774776140049901</v>
      </c>
      <c r="E114" s="1"/>
    </row>
    <row r="115" spans="1:5">
      <c r="A115" s="1">
        <v>36799</v>
      </c>
      <c r="B115">
        <v>1.2345947073661201</v>
      </c>
      <c r="C115">
        <v>1.2345947073661201</v>
      </c>
      <c r="D115">
        <v>1.2345947073661201</v>
      </c>
      <c r="E115" s="1"/>
    </row>
    <row r="116" spans="1:5">
      <c r="A116" s="1">
        <v>36891</v>
      </c>
      <c r="B116">
        <v>1.37523980489597</v>
      </c>
      <c r="C116">
        <v>1.37523980489597</v>
      </c>
      <c r="D116">
        <v>1.37523980489597</v>
      </c>
      <c r="E116" s="1"/>
    </row>
    <row r="117" spans="1:5">
      <c r="A117" s="1">
        <v>36981</v>
      </c>
      <c r="B117">
        <v>1.3098732419223</v>
      </c>
      <c r="C117">
        <v>1.3098732419223</v>
      </c>
      <c r="D117">
        <v>1.3098732419223</v>
      </c>
      <c r="E117" s="1"/>
    </row>
    <row r="118" spans="1:5">
      <c r="A118" s="1">
        <v>37072</v>
      </c>
      <c r="B118">
        <v>1.3249628158525599</v>
      </c>
      <c r="C118">
        <v>1.3249628158525599</v>
      </c>
      <c r="D118">
        <v>1.3249628158525599</v>
      </c>
      <c r="E118" s="1"/>
    </row>
    <row r="119" spans="1:5">
      <c r="A119" s="1">
        <v>37164</v>
      </c>
      <c r="B119">
        <v>1.39101758340286</v>
      </c>
      <c r="C119">
        <v>1.39101758340286</v>
      </c>
      <c r="D119">
        <v>1.39101758340286</v>
      </c>
      <c r="E119" s="1"/>
    </row>
    <row r="120" spans="1:5">
      <c r="A120" s="1">
        <v>37256</v>
      </c>
      <c r="B120">
        <v>1.4806556985927399</v>
      </c>
      <c r="C120">
        <v>1.4806556985927399</v>
      </c>
      <c r="D120">
        <v>1.4806556985927399</v>
      </c>
      <c r="E120" s="1"/>
    </row>
    <row r="121" spans="1:5">
      <c r="A121" s="1">
        <v>37346</v>
      </c>
      <c r="B121">
        <v>1.5814949636097799</v>
      </c>
      <c r="C121">
        <v>1.5814949636097799</v>
      </c>
      <c r="D121">
        <v>1.5814949636097799</v>
      </c>
      <c r="E121" s="1"/>
    </row>
    <row r="122" spans="1:5">
      <c r="A122" s="1">
        <v>37437</v>
      </c>
      <c r="B122">
        <v>1.6174713074104801</v>
      </c>
      <c r="C122">
        <v>1.6174713074104801</v>
      </c>
      <c r="D122">
        <v>1.6174713074104801</v>
      </c>
      <c r="E122" s="1"/>
    </row>
    <row r="123" spans="1:5">
      <c r="A123" s="1">
        <v>37529</v>
      </c>
      <c r="B123">
        <v>1.3548984125605501</v>
      </c>
      <c r="C123">
        <v>1.3548984125605501</v>
      </c>
      <c r="D123">
        <v>1.3548984125605501</v>
      </c>
      <c r="E123" s="1"/>
    </row>
    <row r="124" spans="1:5">
      <c r="A124" s="1">
        <v>37621</v>
      </c>
      <c r="B124">
        <v>1.15599409794426</v>
      </c>
      <c r="C124">
        <v>1.15599409794426</v>
      </c>
      <c r="D124">
        <v>1.15599409794426</v>
      </c>
      <c r="E124" s="1"/>
    </row>
    <row r="125" spans="1:5">
      <c r="A125" s="1">
        <v>37711</v>
      </c>
      <c r="B125">
        <v>0.61639984712226603</v>
      </c>
      <c r="C125">
        <v>0.61639984712226603</v>
      </c>
      <c r="D125">
        <v>0.61639984712226603</v>
      </c>
      <c r="E125" s="1"/>
    </row>
    <row r="126" spans="1:5">
      <c r="A126" s="1">
        <v>37802</v>
      </c>
      <c r="B126">
        <v>0.365608211673078</v>
      </c>
      <c r="C126">
        <v>0.365608211673078</v>
      </c>
      <c r="D126">
        <v>0.365608211673078</v>
      </c>
      <c r="E126" s="1"/>
    </row>
    <row r="127" spans="1:5">
      <c r="A127" s="1">
        <v>37894</v>
      </c>
      <c r="B127">
        <v>0.54794019615955403</v>
      </c>
      <c r="C127">
        <v>0.54794019615955403</v>
      </c>
      <c r="D127">
        <v>0.54794019615955403</v>
      </c>
      <c r="E127" s="1"/>
    </row>
    <row r="128" spans="1:5">
      <c r="A128" s="1">
        <v>37986</v>
      </c>
      <c r="B128">
        <v>0.69242700486675302</v>
      </c>
      <c r="C128">
        <v>0.69242700486675302</v>
      </c>
      <c r="D128">
        <v>0.69242700486675302</v>
      </c>
      <c r="E128" s="1"/>
    </row>
    <row r="129" spans="1:5">
      <c r="A129" s="1">
        <v>38077</v>
      </c>
      <c r="B129">
        <v>0.72612136530261795</v>
      </c>
      <c r="C129">
        <v>0.72612136530261795</v>
      </c>
      <c r="D129">
        <v>0.72612136530261795</v>
      </c>
      <c r="E129" s="1"/>
    </row>
    <row r="130" spans="1:5">
      <c r="A130" s="1">
        <v>38168</v>
      </c>
      <c r="B130">
        <v>0.87329972432671099</v>
      </c>
      <c r="C130">
        <v>0.87329972432671099</v>
      </c>
      <c r="D130">
        <v>0.87329972432671099</v>
      </c>
      <c r="E130" s="1"/>
    </row>
    <row r="131" spans="1:5">
      <c r="A131" s="1">
        <v>38260</v>
      </c>
      <c r="B131">
        <v>0.82641870325342703</v>
      </c>
      <c r="C131">
        <v>0.82641870325342703</v>
      </c>
      <c r="D131">
        <v>0.82641870325342703</v>
      </c>
      <c r="E131" s="1"/>
    </row>
    <row r="132" spans="1:5">
      <c r="A132" s="1">
        <v>38352</v>
      </c>
      <c r="B132">
        <v>0.60054520776867404</v>
      </c>
      <c r="C132">
        <v>0.60054520776867404</v>
      </c>
      <c r="D132">
        <v>0.60054520776867404</v>
      </c>
      <c r="E132" s="1"/>
    </row>
    <row r="133" spans="1:5">
      <c r="A133" s="1">
        <v>38442</v>
      </c>
      <c r="B133">
        <v>0.34032341384207498</v>
      </c>
      <c r="C133">
        <v>0.34032341384207498</v>
      </c>
      <c r="D133">
        <v>0.34032341384207498</v>
      </c>
      <c r="E133" s="1"/>
    </row>
    <row r="134" spans="1:5">
      <c r="A134" s="1">
        <v>38533</v>
      </c>
      <c r="B134">
        <v>0.24398787041091499</v>
      </c>
      <c r="C134">
        <v>0.24398787041091499</v>
      </c>
      <c r="D134">
        <v>0.24398787041091499</v>
      </c>
      <c r="E134" s="1"/>
    </row>
    <row r="135" spans="1:5">
      <c r="A135" s="1">
        <v>38625</v>
      </c>
      <c r="B135">
        <v>-0.20544927400068799</v>
      </c>
      <c r="C135">
        <v>-0.20544927400068799</v>
      </c>
      <c r="D135">
        <v>-0.20544927400068799</v>
      </c>
      <c r="E135" s="1"/>
    </row>
    <row r="136" spans="1:5">
      <c r="A136" s="1">
        <v>38717</v>
      </c>
      <c r="B136">
        <v>-0.38013844301795902</v>
      </c>
      <c r="C136">
        <v>-0.38013844301795902</v>
      </c>
      <c r="D136">
        <v>-0.38013844301795902</v>
      </c>
      <c r="E136" s="1"/>
    </row>
    <row r="137" spans="1:5">
      <c r="A137" s="1">
        <v>38807</v>
      </c>
      <c r="B137">
        <v>-0.20026968093147299</v>
      </c>
      <c r="C137">
        <v>-0.20026968093147299</v>
      </c>
      <c r="D137">
        <v>-0.20026968093147299</v>
      </c>
      <c r="E137" s="1"/>
    </row>
    <row r="138" spans="1:5">
      <c r="A138" s="1">
        <v>38898</v>
      </c>
      <c r="B138">
        <v>-0.15677269827229701</v>
      </c>
      <c r="C138">
        <v>-0.15677269827229701</v>
      </c>
      <c r="D138">
        <v>-0.15677269827229701</v>
      </c>
      <c r="E138" s="1"/>
    </row>
    <row r="139" spans="1:5">
      <c r="A139" s="1">
        <v>38990</v>
      </c>
      <c r="B139">
        <v>-0.105719210283818</v>
      </c>
      <c r="C139">
        <v>-0.105719210283818</v>
      </c>
      <c r="D139">
        <v>-0.105719210283818</v>
      </c>
      <c r="E139" s="1"/>
    </row>
    <row r="140" spans="1:5">
      <c r="A140" s="1">
        <v>39082</v>
      </c>
      <c r="B140">
        <v>-9.6807239563670697E-2</v>
      </c>
      <c r="C140">
        <v>-9.6807239563670697E-2</v>
      </c>
      <c r="D140">
        <v>-9.6807239563670697E-2</v>
      </c>
      <c r="E140" s="1"/>
    </row>
    <row r="141" spans="1:5">
      <c r="A141" s="1">
        <v>39172</v>
      </c>
      <c r="B141">
        <v>-0.20306695924229101</v>
      </c>
      <c r="C141">
        <v>-0.20306695924229101</v>
      </c>
      <c r="D141">
        <v>-0.20306695924229101</v>
      </c>
      <c r="E141" s="1"/>
    </row>
    <row r="142" spans="1:5">
      <c r="A142" s="1">
        <v>39263</v>
      </c>
      <c r="B142">
        <v>-0.290889355974985</v>
      </c>
      <c r="C142">
        <v>-0.290889355974985</v>
      </c>
      <c r="D142">
        <v>-0.290889355974985</v>
      </c>
      <c r="E142" s="1"/>
    </row>
    <row r="143" spans="1:5">
      <c r="A143" s="1">
        <v>39355</v>
      </c>
      <c r="B143">
        <v>-0.19307424456281799</v>
      </c>
      <c r="C143">
        <v>-0.19307424456281799</v>
      </c>
      <c r="D143">
        <v>-0.19307424456281799</v>
      </c>
      <c r="E143" s="1"/>
    </row>
    <row r="144" spans="1:5">
      <c r="A144" s="1">
        <v>39447</v>
      </c>
      <c r="B144">
        <v>-0.39497445269368497</v>
      </c>
      <c r="C144">
        <v>-0.39497445269368497</v>
      </c>
      <c r="D144">
        <v>-0.39497445269368497</v>
      </c>
      <c r="E144" s="1"/>
    </row>
    <row r="145" spans="1:5">
      <c r="A145" s="1">
        <v>39538</v>
      </c>
      <c r="B145">
        <v>-0.29071336054401098</v>
      </c>
      <c r="C145">
        <v>-0.29071336054401098</v>
      </c>
      <c r="D145">
        <v>-0.29071336054401098</v>
      </c>
      <c r="E145" s="1"/>
    </row>
    <row r="146" spans="1:5">
      <c r="A146" s="1">
        <v>39629</v>
      </c>
      <c r="B146">
        <v>-0.48913319075193901</v>
      </c>
      <c r="C146">
        <v>-0.48913319075193901</v>
      </c>
      <c r="D146">
        <v>-0.48913319075193901</v>
      </c>
      <c r="E146" s="1"/>
    </row>
    <row r="147" spans="1:5">
      <c r="A147" s="1">
        <v>39721</v>
      </c>
      <c r="B147">
        <v>-0.25794169194858602</v>
      </c>
      <c r="C147">
        <v>-0.25794169194858602</v>
      </c>
      <c r="D147">
        <v>-0.25794169194858602</v>
      </c>
      <c r="E147" s="1"/>
    </row>
    <row r="148" spans="1:5">
      <c r="A148" s="1">
        <v>39813</v>
      </c>
      <c r="B148">
        <v>-4.3881012575330801E-3</v>
      </c>
      <c r="C148">
        <v>-4.3881012575330801E-3</v>
      </c>
      <c r="D148">
        <v>-4.3881012575330801E-3</v>
      </c>
      <c r="E148" s="1"/>
    </row>
    <row r="149" spans="1:5">
      <c r="A149" s="1">
        <v>39903</v>
      </c>
      <c r="B149">
        <v>-0.38481293550982998</v>
      </c>
      <c r="C149">
        <v>-0.38481293550982998</v>
      </c>
      <c r="D149">
        <v>-0.38481293550982998</v>
      </c>
      <c r="E149" s="1"/>
    </row>
    <row r="150" spans="1:5">
      <c r="A150" s="1">
        <v>39994</v>
      </c>
      <c r="B150">
        <v>-0.38142540970894601</v>
      </c>
      <c r="C150">
        <v>-0.38142540970894601</v>
      </c>
      <c r="D150">
        <v>-0.38142540970894601</v>
      </c>
      <c r="E150" s="1"/>
    </row>
    <row r="151" spans="1:5">
      <c r="A151" s="1">
        <v>40086</v>
      </c>
      <c r="B151">
        <v>-0.419000728226814</v>
      </c>
      <c r="C151">
        <v>-0.419000728226814</v>
      </c>
      <c r="D151">
        <v>-0.419000728226814</v>
      </c>
      <c r="E151" s="1"/>
    </row>
    <row r="152" spans="1:5">
      <c r="A152" s="1">
        <v>40178</v>
      </c>
      <c r="B152">
        <v>-0.63373039231634798</v>
      </c>
      <c r="C152">
        <v>-0.63373039231634798</v>
      </c>
      <c r="D152">
        <v>-0.63373039231634798</v>
      </c>
      <c r="E152" s="1"/>
    </row>
    <row r="153" spans="1:5">
      <c r="A153" s="1">
        <v>40268</v>
      </c>
      <c r="B153">
        <v>-0.62751994631533803</v>
      </c>
      <c r="C153">
        <v>-0.62751994631533803</v>
      </c>
      <c r="D153">
        <v>-0.62751994631533803</v>
      </c>
      <c r="E153" s="1"/>
    </row>
    <row r="154" spans="1:5">
      <c r="A154" s="1">
        <v>40359</v>
      </c>
      <c r="B154">
        <v>-0.62157900435186197</v>
      </c>
      <c r="C154">
        <v>-0.62157900435186197</v>
      </c>
      <c r="D154">
        <v>-0.62157900435186197</v>
      </c>
      <c r="E154" s="1"/>
    </row>
    <row r="155" spans="1:5">
      <c r="A155" s="1">
        <v>40451</v>
      </c>
      <c r="B155">
        <v>-0.76714917119433501</v>
      </c>
      <c r="C155">
        <v>-0.76714917119433501</v>
      </c>
      <c r="D155">
        <v>-0.76714917119433501</v>
      </c>
      <c r="E155" s="1"/>
    </row>
    <row r="156" spans="1:5">
      <c r="A156" s="1">
        <v>40543</v>
      </c>
      <c r="B156">
        <v>-0.83258483492314905</v>
      </c>
      <c r="C156">
        <v>-0.83258483492314905</v>
      </c>
      <c r="D156">
        <v>-0.83258483492314905</v>
      </c>
      <c r="E156" s="1"/>
    </row>
    <row r="157" spans="1:5">
      <c r="A157" s="1">
        <v>40633</v>
      </c>
      <c r="B157">
        <v>-0.62501333552443805</v>
      </c>
      <c r="C157">
        <v>-0.62501333552443805</v>
      </c>
      <c r="D157">
        <v>-0.62501333552443805</v>
      </c>
      <c r="E157" s="1"/>
    </row>
    <row r="158" spans="1:5">
      <c r="A158" s="1">
        <v>40724</v>
      </c>
      <c r="B158">
        <v>-0.53590421263188204</v>
      </c>
      <c r="C158">
        <v>-0.53590421263188204</v>
      </c>
      <c r="D158">
        <v>-0.53590421263188204</v>
      </c>
      <c r="E158" s="1"/>
    </row>
    <row r="159" spans="1:5">
      <c r="A159" s="1">
        <v>40816</v>
      </c>
      <c r="B159">
        <v>-0.57237115190295795</v>
      </c>
      <c r="C159">
        <v>-0.57237115190295795</v>
      </c>
      <c r="D159">
        <v>-0.57237115190295795</v>
      </c>
      <c r="E159" s="1"/>
    </row>
    <row r="160" spans="1:5">
      <c r="A160" s="1">
        <v>40908</v>
      </c>
      <c r="B160">
        <v>-0.59858879172479296</v>
      </c>
      <c r="C160">
        <v>-0.59858879172479296</v>
      </c>
      <c r="D160">
        <v>-0.59858879172479296</v>
      </c>
      <c r="E160" s="1"/>
    </row>
    <row r="161" spans="1:5">
      <c r="A161" s="1">
        <v>40999</v>
      </c>
      <c r="B161">
        <v>-0.79501722266208297</v>
      </c>
      <c r="C161">
        <v>-0.79501722266208297</v>
      </c>
      <c r="D161">
        <v>-0.79501722266208297</v>
      </c>
      <c r="E161" s="1"/>
    </row>
    <row r="162" spans="1:5">
      <c r="A162" s="1">
        <v>41090</v>
      </c>
      <c r="B162">
        <v>-0.83191263433058005</v>
      </c>
      <c r="C162">
        <v>-0.83191263433058005</v>
      </c>
      <c r="D162">
        <v>-0.83191263433058005</v>
      </c>
      <c r="E162" s="1"/>
    </row>
    <row r="163" spans="1:5">
      <c r="A163" s="1">
        <v>41182</v>
      </c>
      <c r="B163">
        <v>-1.0317888525244201</v>
      </c>
      <c r="C163">
        <v>-1.0317888525244201</v>
      </c>
      <c r="D163">
        <v>-1.0317888525244201</v>
      </c>
      <c r="E163" s="1"/>
    </row>
    <row r="164" spans="1:5">
      <c r="A164" s="1">
        <v>41274</v>
      </c>
      <c r="B164">
        <v>-1.2825963208643001</v>
      </c>
      <c r="C164">
        <v>-1.2825963208643001</v>
      </c>
      <c r="D164">
        <v>-1.2825963208643001</v>
      </c>
      <c r="E164" s="1"/>
    </row>
    <row r="165" spans="1:5">
      <c r="A165" s="1">
        <v>41364</v>
      </c>
      <c r="B165">
        <v>-1.2749698560120799</v>
      </c>
      <c r="C165">
        <v>-1.2749698560120799</v>
      </c>
      <c r="D165">
        <v>-1.2749698560120799</v>
      </c>
      <c r="E165" s="1"/>
    </row>
    <row r="166" spans="1:5">
      <c r="A166" s="1">
        <v>41455</v>
      </c>
      <c r="B166">
        <v>-1.2197736559689101</v>
      </c>
      <c r="C166">
        <v>-1.2197736559689101</v>
      </c>
      <c r="D166">
        <v>-1.2197736559689101</v>
      </c>
      <c r="E166" s="1"/>
    </row>
    <row r="167" spans="1:5">
      <c r="A167" s="1">
        <v>41547</v>
      </c>
      <c r="B167">
        <v>-1.2209988047061699</v>
      </c>
      <c r="C167">
        <v>-1.2209988047061699</v>
      </c>
      <c r="D167">
        <v>-1.2209988047061699</v>
      </c>
      <c r="E167" s="1"/>
    </row>
    <row r="168" spans="1:5">
      <c r="A168" s="1">
        <v>41639</v>
      </c>
      <c r="B168">
        <v>-1.3962303584137801</v>
      </c>
      <c r="C168">
        <v>-1.3962303584137801</v>
      </c>
      <c r="D168">
        <v>-1.3962303584137801</v>
      </c>
      <c r="E168" s="1"/>
    </row>
    <row r="169" spans="1:5">
      <c r="A169" s="1">
        <v>41729</v>
      </c>
      <c r="B169">
        <v>-1.5691062396451101</v>
      </c>
      <c r="C169">
        <v>-1.5691062396451101</v>
      </c>
      <c r="D169">
        <v>-1.5691062396451101</v>
      </c>
      <c r="E169" s="1"/>
    </row>
    <row r="170" spans="1:5">
      <c r="A170" s="1">
        <v>41820</v>
      </c>
      <c r="B170">
        <v>-1.8432164175238399</v>
      </c>
      <c r="C170">
        <v>-1.8432164175238399</v>
      </c>
      <c r="D170">
        <v>-1.8432164175238399</v>
      </c>
      <c r="E170" s="1"/>
    </row>
    <row r="171" spans="1:5">
      <c r="A171" s="1">
        <v>41912</v>
      </c>
      <c r="B171">
        <v>-1.68201911774293</v>
      </c>
      <c r="C171">
        <v>-1.68201911774293</v>
      </c>
      <c r="D171">
        <v>-1.68201911774293</v>
      </c>
      <c r="E171" s="1"/>
    </row>
    <row r="172" spans="1:5">
      <c r="A172" s="1">
        <v>42004</v>
      </c>
      <c r="B172">
        <v>-1.88077567692599</v>
      </c>
      <c r="C172">
        <v>-1.88077567692599</v>
      </c>
      <c r="D172">
        <v>-1.88077567692599</v>
      </c>
      <c r="E172" s="1"/>
    </row>
    <row r="173" spans="1:5">
      <c r="A173" s="1">
        <v>42094</v>
      </c>
      <c r="B173">
        <v>-2.0114884144399698</v>
      </c>
      <c r="C173">
        <v>-2.0114884144399698</v>
      </c>
      <c r="D173">
        <v>-2.0114884144399698</v>
      </c>
      <c r="E173" s="1"/>
    </row>
    <row r="174" spans="1:5">
      <c r="A174" s="1">
        <v>42185</v>
      </c>
      <c r="B174">
        <v>-1.8739476814448599</v>
      </c>
      <c r="C174">
        <v>-1.8739476814448599</v>
      </c>
      <c r="D174">
        <v>-1.8739476814448599</v>
      </c>
      <c r="E174" s="1"/>
    </row>
    <row r="175" spans="1:5">
      <c r="A175" s="1">
        <v>42277</v>
      </c>
      <c r="B175">
        <v>-2.00125796088847</v>
      </c>
      <c r="C175">
        <v>-2.00125796088847</v>
      </c>
      <c r="D175">
        <v>-2.00125796088847</v>
      </c>
      <c r="E175" s="1"/>
    </row>
    <row r="176" spans="1:5">
      <c r="A176" s="1">
        <v>42369</v>
      </c>
      <c r="B176">
        <v>-1.85161286281938</v>
      </c>
      <c r="C176">
        <v>-1.85161286281938</v>
      </c>
      <c r="D176">
        <v>-1.85161286281938</v>
      </c>
      <c r="E176" s="1"/>
    </row>
    <row r="177" spans="1:5">
      <c r="A177" s="1">
        <v>42460</v>
      </c>
      <c r="B177">
        <v>-1.96113249109984</v>
      </c>
      <c r="C177">
        <v>-1.96113249109984</v>
      </c>
      <c r="D177">
        <v>-1.96113249109984</v>
      </c>
      <c r="E177" s="1"/>
    </row>
    <row r="178" spans="1:5">
      <c r="A178" s="1">
        <v>42551</v>
      </c>
      <c r="B178">
        <v>-1.94217862707601</v>
      </c>
      <c r="C178">
        <v>-1.94217862707601</v>
      </c>
      <c r="D178">
        <v>-1.94217862707601</v>
      </c>
      <c r="E178" s="1"/>
    </row>
    <row r="179" spans="1:5">
      <c r="A179" s="1">
        <v>42643</v>
      </c>
      <c r="B179">
        <v>-1.89994350474996</v>
      </c>
      <c r="C179">
        <v>-1.89994350474996</v>
      </c>
      <c r="D179">
        <v>-1.89994350474996</v>
      </c>
      <c r="E179" s="1"/>
    </row>
    <row r="180" spans="1:5">
      <c r="A180" s="1">
        <v>42735</v>
      </c>
      <c r="B180">
        <v>-1.81586108484006</v>
      </c>
      <c r="C180">
        <v>-1.81586108484006</v>
      </c>
      <c r="D180">
        <v>-1.81586108484006</v>
      </c>
      <c r="E180" s="1"/>
    </row>
    <row r="181" spans="1:5">
      <c r="A181" s="1">
        <v>42825</v>
      </c>
      <c r="B181">
        <v>-1.7448367406880001</v>
      </c>
      <c r="C181">
        <v>-1.7448367406880001</v>
      </c>
      <c r="D181">
        <v>-1.7448367406880001</v>
      </c>
      <c r="E181" s="1"/>
    </row>
    <row r="182" spans="1:5">
      <c r="A182" s="1">
        <v>42916</v>
      </c>
      <c r="B182">
        <v>-1.7907882917489999</v>
      </c>
      <c r="C182">
        <v>-1.7907882917489999</v>
      </c>
      <c r="D182">
        <v>-1.7907882917489999</v>
      </c>
      <c r="E182" s="1"/>
    </row>
    <row r="183" spans="1:5">
      <c r="A183" s="1">
        <v>43008</v>
      </c>
      <c r="B183">
        <v>-1.99196100929804</v>
      </c>
      <c r="C183">
        <v>-1.99196100929804</v>
      </c>
      <c r="D183">
        <v>-1.99196100929804</v>
      </c>
      <c r="E183" s="1"/>
    </row>
    <row r="184" spans="1:5">
      <c r="A184" s="1">
        <v>43100</v>
      </c>
      <c r="B184">
        <v>-1.8475319783869499</v>
      </c>
      <c r="C184">
        <v>-1.8475319783869499</v>
      </c>
      <c r="D184">
        <v>-1.8475319783869499</v>
      </c>
      <c r="E184" s="1"/>
    </row>
    <row r="185" spans="1:5">
      <c r="A185" s="1">
        <v>43190</v>
      </c>
      <c r="B185">
        <v>-1.71947685447006</v>
      </c>
      <c r="C185">
        <v>-1.71947685447006</v>
      </c>
      <c r="D185">
        <v>-1.71947685447006</v>
      </c>
      <c r="E185" s="1"/>
    </row>
    <row r="186" spans="1:5">
      <c r="A186" s="1">
        <v>43281</v>
      </c>
      <c r="B186">
        <v>-1.68584689562592</v>
      </c>
      <c r="C186">
        <v>-1.68584689562592</v>
      </c>
      <c r="D186">
        <v>-1.68584689562592</v>
      </c>
      <c r="E186" s="1"/>
    </row>
    <row r="187" spans="1:5">
      <c r="A187" s="1">
        <v>43373</v>
      </c>
      <c r="B187">
        <v>-1.5574346317730801</v>
      </c>
      <c r="C187">
        <v>-1.5574346317730801</v>
      </c>
      <c r="D187">
        <v>-1.5574346317730801</v>
      </c>
      <c r="E187" s="1"/>
    </row>
    <row r="188" spans="1:5">
      <c r="A188" s="1">
        <v>43465</v>
      </c>
      <c r="B188">
        <v>-1.5049709216907701</v>
      </c>
      <c r="C188">
        <v>-1.5049709216907701</v>
      </c>
      <c r="D188">
        <v>-1.5049709216907701</v>
      </c>
      <c r="E188" s="1"/>
    </row>
    <row r="189" spans="1:5">
      <c r="A189" s="1">
        <v>43555</v>
      </c>
      <c r="B189">
        <v>-1.6954294837130901</v>
      </c>
      <c r="C189">
        <v>-1.6954294837130901</v>
      </c>
      <c r="D189">
        <v>-1.6954294837130901</v>
      </c>
      <c r="E189" s="1"/>
    </row>
    <row r="190" spans="1:5">
      <c r="A190" s="1">
        <v>43646</v>
      </c>
      <c r="B190">
        <v>-1.6907659189714199</v>
      </c>
      <c r="C190">
        <v>-1.6907659189714199</v>
      </c>
      <c r="D190">
        <v>-1.6907659189714199</v>
      </c>
      <c r="E190" s="1"/>
    </row>
    <row r="191" spans="1:5">
      <c r="A191" s="1">
        <v>43738</v>
      </c>
      <c r="B191">
        <v>-2.1104529534868899</v>
      </c>
      <c r="C191">
        <v>-2.1104529534868899</v>
      </c>
      <c r="D191">
        <v>-2.1104529534868899</v>
      </c>
      <c r="E191" s="1"/>
    </row>
    <row r="192" spans="1:5">
      <c r="A192" s="1">
        <v>43830</v>
      </c>
      <c r="B192">
        <v>-1.9247404077688799</v>
      </c>
      <c r="C192">
        <v>-1.9247404077688799</v>
      </c>
      <c r="D192">
        <v>-1.9247404077688799</v>
      </c>
      <c r="E192" s="1"/>
    </row>
    <row r="193" spans="1:5">
      <c r="A193" s="1">
        <v>43921</v>
      </c>
      <c r="B193">
        <v>-2.0057933213164501</v>
      </c>
      <c r="C193">
        <v>-2.0057933213164501</v>
      </c>
      <c r="D193">
        <v>-2.0057933213164501</v>
      </c>
      <c r="E193" s="1"/>
    </row>
    <row r="194" spans="1:5">
      <c r="A194" s="1">
        <v>44012</v>
      </c>
      <c r="B194">
        <v>-1.9907029082415</v>
      </c>
      <c r="C194">
        <v>-1.9907029082415</v>
      </c>
      <c r="D194">
        <v>-1.9907029082415</v>
      </c>
      <c r="E194" s="1"/>
    </row>
    <row r="195" spans="1:5">
      <c r="A195" s="1">
        <v>44104</v>
      </c>
      <c r="B195">
        <v>-1.9801807561323399</v>
      </c>
      <c r="C195">
        <v>-1.9801807561323399</v>
      </c>
      <c r="D195">
        <v>-1.9801807561323399</v>
      </c>
      <c r="E195" s="1"/>
    </row>
    <row r="196" spans="1:5">
      <c r="A196" s="1">
        <v>44196</v>
      </c>
      <c r="B196">
        <v>-1.9841296508316</v>
      </c>
      <c r="C196">
        <v>-1.9841296508316</v>
      </c>
      <c r="D196">
        <v>-1.9841296508316</v>
      </c>
      <c r="E196" s="1"/>
    </row>
    <row r="197" spans="1:5">
      <c r="A197" s="1">
        <v>44286</v>
      </c>
      <c r="B197">
        <v>-2.0864302359373998</v>
      </c>
      <c r="C197">
        <v>-2.0864302359373998</v>
      </c>
      <c r="D197">
        <v>-2.0864302359373998</v>
      </c>
      <c r="E197" s="1"/>
    </row>
    <row r="198" spans="1:5">
      <c r="A198" s="1">
        <v>44377</v>
      </c>
      <c r="B198">
        <v>-1.6854719089683701</v>
      </c>
      <c r="C198">
        <v>-1.6854719089683701</v>
      </c>
      <c r="D198">
        <v>-1.6854719089683701</v>
      </c>
      <c r="E198" s="1"/>
    </row>
    <row r="199" spans="1:5">
      <c r="A199" s="1">
        <v>44469</v>
      </c>
      <c r="B199">
        <v>-1.6943250259965501</v>
      </c>
      <c r="C199">
        <v>-1.6943250259965501</v>
      </c>
      <c r="D199">
        <v>-1.6943250259965501</v>
      </c>
      <c r="E199" s="1"/>
    </row>
    <row r="200" spans="1:5">
      <c r="A200" s="1">
        <v>44561</v>
      </c>
      <c r="B200">
        <v>-1.5958001715091401</v>
      </c>
      <c r="C200">
        <v>-1.5958001715091401</v>
      </c>
      <c r="D200">
        <v>-1.5958001715091401</v>
      </c>
      <c r="E200" s="1"/>
    </row>
    <row r="201" spans="1:5">
      <c r="A201" s="1">
        <v>44651</v>
      </c>
      <c r="B201">
        <v>-1.3142906826598</v>
      </c>
      <c r="C201">
        <v>-1.3142906826598</v>
      </c>
      <c r="D201">
        <v>-1.3142906826598</v>
      </c>
      <c r="E201" s="1"/>
    </row>
    <row r="202" spans="1:5">
      <c r="A202" s="1">
        <v>44742</v>
      </c>
      <c r="B202">
        <v>-0.894105908021392</v>
      </c>
      <c r="C202">
        <v>-0.894105908021392</v>
      </c>
      <c r="D202">
        <v>-0.894105908021392</v>
      </c>
      <c r="E202" s="1"/>
    </row>
    <row r="203" spans="1:5">
      <c r="A203" s="1">
        <v>44834</v>
      </c>
      <c r="B203">
        <v>-0.57514778343815798</v>
      </c>
      <c r="C203">
        <v>-0.57514778343815798</v>
      </c>
      <c r="D203">
        <v>-0.57514778343815798</v>
      </c>
      <c r="E203" s="1"/>
    </row>
    <row r="204" spans="1:5">
      <c r="A204" s="1">
        <v>44926</v>
      </c>
      <c r="B204">
        <v>-0.56063886517506101</v>
      </c>
      <c r="C204">
        <v>-0.56063886517506101</v>
      </c>
      <c r="D204">
        <v>-0.56063886517506101</v>
      </c>
      <c r="E204" s="1"/>
    </row>
    <row r="205" spans="1:5">
      <c r="A205" s="1">
        <v>45016</v>
      </c>
      <c r="B205">
        <v>-0.45264059965891201</v>
      </c>
      <c r="C205">
        <v>-0.45264059965891201</v>
      </c>
      <c r="D205">
        <v>-0.45264059965891201</v>
      </c>
      <c r="E205" s="1"/>
    </row>
    <row r="206" spans="1:5">
      <c r="A206" s="1">
        <v>45107</v>
      </c>
      <c r="B206">
        <v>-0.35155928302460399</v>
      </c>
      <c r="C206">
        <v>-0.35155928302460399</v>
      </c>
      <c r="D206">
        <v>-0.35155928302460399</v>
      </c>
      <c r="E206" s="1"/>
    </row>
    <row r="207" spans="1:5">
      <c r="A207" s="1">
        <v>45199</v>
      </c>
      <c r="B207">
        <v>-0.18982308031747</v>
      </c>
      <c r="C207">
        <v>-0.18982308031747</v>
      </c>
      <c r="D207">
        <v>-0.18982308031747</v>
      </c>
      <c r="E207" s="1"/>
    </row>
    <row r="208" spans="1:5">
      <c r="A208" s="1">
        <v>45291</v>
      </c>
      <c r="B208">
        <v>-0.1411919382905</v>
      </c>
      <c r="C208">
        <v>-0.1411919382905</v>
      </c>
      <c r="D208">
        <v>-0.1411919382905</v>
      </c>
      <c r="E208" s="1"/>
    </row>
    <row r="209" spans="1:5">
      <c r="A209" s="1">
        <v>45382</v>
      </c>
      <c r="B209">
        <v>-0.41984355780035498</v>
      </c>
      <c r="C209">
        <v>-0.41984355780035498</v>
      </c>
      <c r="D209">
        <v>-0.41984355780035498</v>
      </c>
      <c r="E209" s="1"/>
    </row>
    <row r="210" spans="1:5">
      <c r="A210" s="1">
        <v>45473</v>
      </c>
      <c r="B210">
        <v>-0.41103897764116898</v>
      </c>
      <c r="C210">
        <v>-0.41103897764116898</v>
      </c>
      <c r="D210">
        <v>-0.41103897764116898</v>
      </c>
      <c r="E210" s="1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2.74215451498804</v>
      </c>
      <c r="C2">
        <v>2.74215451498804</v>
      </c>
      <c r="D2">
        <v>2.74215451498804</v>
      </c>
    </row>
    <row r="3" spans="1:4">
      <c r="A3" s="1">
        <v>26572</v>
      </c>
      <c r="B3">
        <v>2.9430937381301101</v>
      </c>
      <c r="C3">
        <v>2.9430937381301101</v>
      </c>
      <c r="D3">
        <v>2.9430937381301101</v>
      </c>
    </row>
    <row r="4" spans="1:4">
      <c r="A4" s="1">
        <v>26664</v>
      </c>
      <c r="B4">
        <v>3.2090535613006099</v>
      </c>
      <c r="C4">
        <v>3.2090535613006099</v>
      </c>
      <c r="D4">
        <v>3.2090535613006099</v>
      </c>
    </row>
    <row r="5" spans="1:4">
      <c r="A5" s="1">
        <v>26754</v>
      </c>
      <c r="B5">
        <v>3.2670827850419601</v>
      </c>
      <c r="C5">
        <v>3.2670827850419601</v>
      </c>
      <c r="D5">
        <v>3.2670827850419601</v>
      </c>
    </row>
    <row r="6" spans="1:4">
      <c r="A6" s="1">
        <v>26845</v>
      </c>
      <c r="B6">
        <v>3.53243411457979</v>
      </c>
      <c r="C6">
        <v>3.53243411457979</v>
      </c>
      <c r="D6">
        <v>3.53243411457979</v>
      </c>
    </row>
    <row r="7" spans="1:4">
      <c r="A7" s="1">
        <v>26937</v>
      </c>
      <c r="B7">
        <v>3.8032280156734499</v>
      </c>
      <c r="C7">
        <v>3.8032280156734499</v>
      </c>
      <c r="D7">
        <v>3.8032280156734499</v>
      </c>
    </row>
    <row r="8" spans="1:4">
      <c r="A8" s="1">
        <v>27029</v>
      </c>
      <c r="B8">
        <v>4.0375242734110603</v>
      </c>
      <c r="C8">
        <v>4.0375242734110603</v>
      </c>
      <c r="D8">
        <v>4.0375242734110603</v>
      </c>
    </row>
    <row r="9" spans="1:4">
      <c r="A9" s="1">
        <v>27119</v>
      </c>
      <c r="B9">
        <v>4.12801810901097</v>
      </c>
      <c r="C9">
        <v>4.12801810901097</v>
      </c>
      <c r="D9">
        <v>4.12801810901097</v>
      </c>
    </row>
    <row r="10" spans="1:4">
      <c r="A10" s="1">
        <v>27210</v>
      </c>
      <c r="B10">
        <v>4.3459046796996299</v>
      </c>
      <c r="C10">
        <v>4.3459046796996299</v>
      </c>
      <c r="D10">
        <v>4.3459046796996299</v>
      </c>
    </row>
    <row r="11" spans="1:4">
      <c r="A11" s="1">
        <v>27302</v>
      </c>
      <c r="B11">
        <v>4.4443509372258001</v>
      </c>
      <c r="C11">
        <v>4.4443509372258001</v>
      </c>
      <c r="D11">
        <v>4.4443509372258001</v>
      </c>
    </row>
    <row r="12" spans="1:4">
      <c r="A12" s="1">
        <v>27394</v>
      </c>
      <c r="B12">
        <v>4.0851828199075104</v>
      </c>
      <c r="C12">
        <v>4.0851828199075104</v>
      </c>
      <c r="D12">
        <v>4.0851828199075104</v>
      </c>
    </row>
    <row r="13" spans="1:4">
      <c r="A13" s="1">
        <v>27484</v>
      </c>
      <c r="B13">
        <v>3.78683963718718</v>
      </c>
      <c r="C13">
        <v>3.78683963718718</v>
      </c>
      <c r="D13">
        <v>3.78683963718718</v>
      </c>
    </row>
    <row r="14" spans="1:4">
      <c r="A14" s="1">
        <v>27575</v>
      </c>
      <c r="B14">
        <v>3.8062034593863299</v>
      </c>
      <c r="C14">
        <v>3.8062034593863299</v>
      </c>
      <c r="D14">
        <v>3.8062034593863299</v>
      </c>
    </row>
    <row r="15" spans="1:4">
      <c r="A15" s="1">
        <v>27667</v>
      </c>
      <c r="B15">
        <v>3.8413958660788299</v>
      </c>
      <c r="C15">
        <v>3.8413958660788299</v>
      </c>
      <c r="D15">
        <v>3.8413958660788299</v>
      </c>
    </row>
    <row r="16" spans="1:4">
      <c r="A16" s="1">
        <v>27759</v>
      </c>
      <c r="B16">
        <v>3.96214017792374</v>
      </c>
      <c r="C16">
        <v>3.96214017792374</v>
      </c>
      <c r="D16">
        <v>3.96214017792374</v>
      </c>
    </row>
    <row r="17" spans="1:4">
      <c r="A17" s="1">
        <v>27850</v>
      </c>
      <c r="B17">
        <v>4.0362185880395298</v>
      </c>
      <c r="C17">
        <v>4.0362185880395298</v>
      </c>
      <c r="D17">
        <v>4.0362185880395298</v>
      </c>
    </row>
    <row r="18" spans="1:4">
      <c r="A18" s="1">
        <v>27941</v>
      </c>
      <c r="B18">
        <v>4.1980711764129497</v>
      </c>
      <c r="C18">
        <v>4.1980711764129497</v>
      </c>
      <c r="D18">
        <v>4.1980711764129497</v>
      </c>
    </row>
    <row r="19" spans="1:4">
      <c r="A19" s="1">
        <v>28033</v>
      </c>
      <c r="B19">
        <v>4.2698491861427303</v>
      </c>
      <c r="C19">
        <v>4.2698491861427303</v>
      </c>
      <c r="D19">
        <v>4.2698491861427303</v>
      </c>
    </row>
    <row r="20" spans="1:4">
      <c r="A20" s="1">
        <v>28125</v>
      </c>
      <c r="B20">
        <v>4.4760442896721298</v>
      </c>
      <c r="C20">
        <v>4.4760442896721298</v>
      </c>
      <c r="D20">
        <v>4.4760442896721298</v>
      </c>
    </row>
    <row r="21" spans="1:4">
      <c r="A21" s="1">
        <v>28215</v>
      </c>
      <c r="B21">
        <v>4.3596781709964096</v>
      </c>
      <c r="C21">
        <v>4.3596781709964096</v>
      </c>
      <c r="D21">
        <v>4.3596781709964096</v>
      </c>
    </row>
    <row r="22" spans="1:4">
      <c r="A22" s="1">
        <v>28306</v>
      </c>
      <c r="B22">
        <v>4.2161304187549202</v>
      </c>
      <c r="C22">
        <v>4.2161304187549202</v>
      </c>
      <c r="D22">
        <v>4.2161304187549202</v>
      </c>
    </row>
    <row r="23" spans="1:4">
      <c r="A23" s="1">
        <v>28398</v>
      </c>
      <c r="B23">
        <v>4.28585770160851</v>
      </c>
      <c r="C23">
        <v>4.28585770160851</v>
      </c>
      <c r="D23">
        <v>4.28585770160851</v>
      </c>
    </row>
    <row r="24" spans="1:4">
      <c r="A24" s="1">
        <v>28490</v>
      </c>
      <c r="B24">
        <v>4.2962527769724703</v>
      </c>
      <c r="C24">
        <v>4.2962527769724703</v>
      </c>
      <c r="D24">
        <v>4.2962527769724703</v>
      </c>
    </row>
    <row r="25" spans="1:4">
      <c r="A25" s="1">
        <v>28580</v>
      </c>
      <c r="B25">
        <v>4.03646823244922</v>
      </c>
      <c r="C25">
        <v>4.03646823244922</v>
      </c>
      <c r="D25">
        <v>4.03646823244922</v>
      </c>
    </row>
    <row r="26" spans="1:4">
      <c r="A26" s="1">
        <v>28671</v>
      </c>
      <c r="B26">
        <v>4.1488978971592303</v>
      </c>
      <c r="C26">
        <v>4.1488978971592303</v>
      </c>
      <c r="D26">
        <v>4.1488978971592303</v>
      </c>
    </row>
    <row r="27" spans="1:4">
      <c r="A27" s="1">
        <v>28763</v>
      </c>
      <c r="B27">
        <v>4.3404895653915201</v>
      </c>
      <c r="C27">
        <v>4.3404895653915201</v>
      </c>
      <c r="D27">
        <v>4.3404895653915201</v>
      </c>
    </row>
    <row r="28" spans="1:4">
      <c r="A28" s="1">
        <v>28855</v>
      </c>
      <c r="B28">
        <v>4.5183584154129299</v>
      </c>
      <c r="C28">
        <v>4.5183584154129299</v>
      </c>
      <c r="D28">
        <v>4.5183584154129299</v>
      </c>
    </row>
    <row r="29" spans="1:4">
      <c r="A29" s="1">
        <v>28945</v>
      </c>
      <c r="B29">
        <v>4.3730469296637304</v>
      </c>
      <c r="C29">
        <v>4.3730469296637304</v>
      </c>
      <c r="D29">
        <v>4.3730469296637304</v>
      </c>
    </row>
    <row r="30" spans="1:4">
      <c r="A30" s="1">
        <v>29036</v>
      </c>
      <c r="B30">
        <v>4.9839139537624799</v>
      </c>
      <c r="C30">
        <v>4.9839139537624799</v>
      </c>
      <c r="D30">
        <v>4.9839139537624799</v>
      </c>
    </row>
    <row r="31" spans="1:4">
      <c r="A31" s="1">
        <v>29128</v>
      </c>
      <c r="B31">
        <v>4.9836107094024999</v>
      </c>
      <c r="C31">
        <v>4.9836107094024999</v>
      </c>
      <c r="D31">
        <v>4.9836107094024999</v>
      </c>
    </row>
    <row r="32" spans="1:4">
      <c r="A32" s="1">
        <v>29220</v>
      </c>
      <c r="B32">
        <v>5.4672924122471196</v>
      </c>
      <c r="C32">
        <v>5.4672924122471196</v>
      </c>
      <c r="D32">
        <v>5.4672924122471196</v>
      </c>
    </row>
    <row r="33" spans="1:4">
      <c r="A33" s="1">
        <v>29311</v>
      </c>
      <c r="B33">
        <v>5.6824616824524403</v>
      </c>
      <c r="C33">
        <v>5.6824616824524403</v>
      </c>
      <c r="D33">
        <v>5.6824616824524403</v>
      </c>
    </row>
    <row r="34" spans="1:4">
      <c r="A34" s="1">
        <v>29402</v>
      </c>
      <c r="B34">
        <v>5.4309675695573398</v>
      </c>
      <c r="C34">
        <v>5.4309675695573398</v>
      </c>
      <c r="D34">
        <v>5.4309675695573398</v>
      </c>
    </row>
    <row r="35" spans="1:4">
      <c r="A35" s="1">
        <v>29494</v>
      </c>
      <c r="B35">
        <v>5.5307056038665996</v>
      </c>
      <c r="C35">
        <v>5.5307056038665996</v>
      </c>
      <c r="D35">
        <v>5.5307056038665996</v>
      </c>
    </row>
    <row r="36" spans="1:4">
      <c r="A36" s="1">
        <v>29586</v>
      </c>
      <c r="B36">
        <v>5.7766890984846402</v>
      </c>
      <c r="C36">
        <v>5.7766890984846402</v>
      </c>
      <c r="D36">
        <v>5.7766890984846402</v>
      </c>
    </row>
    <row r="37" spans="1:4">
      <c r="A37" s="1">
        <v>29676</v>
      </c>
      <c r="B37">
        <v>5.9297402046998</v>
      </c>
      <c r="C37">
        <v>5.9297402046998</v>
      </c>
      <c r="D37">
        <v>5.9297402046998</v>
      </c>
    </row>
    <row r="38" spans="1:4">
      <c r="A38" s="1">
        <v>29767</v>
      </c>
      <c r="B38">
        <v>6.43231715723521</v>
      </c>
      <c r="C38">
        <v>6.43231715723521</v>
      </c>
      <c r="D38">
        <v>6.43231715723521</v>
      </c>
    </row>
    <row r="39" spans="1:4">
      <c r="A39" s="1">
        <v>29859</v>
      </c>
      <c r="B39">
        <v>6.4938861825593204</v>
      </c>
      <c r="C39">
        <v>6.4938861825593204</v>
      </c>
      <c r="D39">
        <v>6.4938861825593204</v>
      </c>
    </row>
    <row r="40" spans="1:4">
      <c r="A40" s="1">
        <v>29951</v>
      </c>
      <c r="B40">
        <v>6.28945920531398</v>
      </c>
      <c r="C40">
        <v>6.28945920531398</v>
      </c>
      <c r="D40">
        <v>6.28945920531398</v>
      </c>
    </row>
    <row r="41" spans="1:4">
      <c r="A41" s="1">
        <v>30041</v>
      </c>
      <c r="B41">
        <v>6.1006303585246604</v>
      </c>
      <c r="C41">
        <v>6.1006303585246604</v>
      </c>
      <c r="D41">
        <v>6.1006303585246604</v>
      </c>
    </row>
    <row r="42" spans="1:4">
      <c r="A42" s="1">
        <v>30132</v>
      </c>
      <c r="B42">
        <v>5.9816785496109404</v>
      </c>
      <c r="C42">
        <v>5.9816785496109404</v>
      </c>
      <c r="D42">
        <v>5.9816785496109404</v>
      </c>
    </row>
    <row r="43" spans="1:4">
      <c r="A43" s="1">
        <v>30224</v>
      </c>
      <c r="B43">
        <v>5.7596343307426601</v>
      </c>
      <c r="C43">
        <v>5.7596343307426601</v>
      </c>
      <c r="D43">
        <v>5.7596343307426601</v>
      </c>
    </row>
    <row r="44" spans="1:4">
      <c r="A44" s="1">
        <v>30316</v>
      </c>
      <c r="B44">
        <v>5.6033316732444103</v>
      </c>
      <c r="C44">
        <v>5.6033316732444103</v>
      </c>
      <c r="D44">
        <v>5.6033316732444103</v>
      </c>
    </row>
    <row r="45" spans="1:4">
      <c r="A45" s="1">
        <v>30406</v>
      </c>
      <c r="B45">
        <v>5.3977424779505903</v>
      </c>
      <c r="C45">
        <v>5.3977424779505903</v>
      </c>
      <c r="D45">
        <v>5.3977424779505903</v>
      </c>
    </row>
    <row r="46" spans="1:4">
      <c r="A46" s="1">
        <v>30497</v>
      </c>
      <c r="B46">
        <v>5.46257166914409</v>
      </c>
      <c r="C46">
        <v>5.46257166914409</v>
      </c>
      <c r="D46">
        <v>5.46257166914409</v>
      </c>
    </row>
    <row r="47" spans="1:4">
      <c r="A47" s="1">
        <v>30589</v>
      </c>
      <c r="B47">
        <v>5.4653070107028903</v>
      </c>
      <c r="C47">
        <v>5.4653070107028903</v>
      </c>
      <c r="D47">
        <v>5.4653070107028903</v>
      </c>
    </row>
    <row r="48" spans="1:4">
      <c r="A48" s="1">
        <v>30681</v>
      </c>
      <c r="B48">
        <v>5.4307582296711203</v>
      </c>
      <c r="C48">
        <v>5.4307582296711203</v>
      </c>
      <c r="D48">
        <v>5.4307582296711203</v>
      </c>
    </row>
    <row r="49" spans="1:4">
      <c r="A49" s="1">
        <v>30772</v>
      </c>
      <c r="B49">
        <v>5.3069271201030102</v>
      </c>
      <c r="C49">
        <v>5.3069271201030102</v>
      </c>
      <c r="D49">
        <v>5.3069271201030102</v>
      </c>
    </row>
    <row r="50" spans="1:4">
      <c r="A50" s="1">
        <v>30863</v>
      </c>
      <c r="B50">
        <v>5.0136904530672703</v>
      </c>
      <c r="C50">
        <v>5.0136904530672703</v>
      </c>
      <c r="D50">
        <v>5.0136904530672703</v>
      </c>
    </row>
    <row r="51" spans="1:4">
      <c r="A51" s="1">
        <v>30955</v>
      </c>
      <c r="B51">
        <v>5.1092763422954004</v>
      </c>
      <c r="C51">
        <v>5.1092763422954004</v>
      </c>
      <c r="D51">
        <v>5.1092763422954004</v>
      </c>
    </row>
    <row r="52" spans="1:4">
      <c r="A52" s="1">
        <v>31047</v>
      </c>
      <c r="B52">
        <v>5.0288259465504597</v>
      </c>
      <c r="C52">
        <v>5.0288259465504597</v>
      </c>
      <c r="D52">
        <v>5.0288259465504597</v>
      </c>
    </row>
    <row r="53" spans="1:4">
      <c r="A53" s="1">
        <v>31137</v>
      </c>
      <c r="B53">
        <v>4.8761756008321697</v>
      </c>
      <c r="C53">
        <v>4.8761756008321697</v>
      </c>
      <c r="D53">
        <v>4.8761756008321697</v>
      </c>
    </row>
    <row r="54" spans="1:4">
      <c r="A54" s="1">
        <v>31228</v>
      </c>
      <c r="B54">
        <v>4.8772092855719498</v>
      </c>
      <c r="C54">
        <v>4.8772092855719498</v>
      </c>
      <c r="D54">
        <v>4.8772092855719498</v>
      </c>
    </row>
    <row r="55" spans="1:4">
      <c r="A55" s="1">
        <v>31320</v>
      </c>
      <c r="B55">
        <v>4.7751075244387797</v>
      </c>
      <c r="C55">
        <v>4.7751075244387797</v>
      </c>
      <c r="D55">
        <v>4.7751075244387797</v>
      </c>
    </row>
    <row r="56" spans="1:4">
      <c r="A56" s="1">
        <v>31412</v>
      </c>
      <c r="B56">
        <v>4.5720834126505103</v>
      </c>
      <c r="C56">
        <v>4.5720834126505103</v>
      </c>
      <c r="D56">
        <v>4.5720834126505103</v>
      </c>
    </row>
    <row r="57" spans="1:4">
      <c r="A57" s="1">
        <v>31502</v>
      </c>
      <c r="B57">
        <v>4.2948272044233597</v>
      </c>
      <c r="C57">
        <v>4.2948272044233597</v>
      </c>
      <c r="D57">
        <v>4.2948272044233597</v>
      </c>
    </row>
    <row r="58" spans="1:4">
      <c r="A58" s="1">
        <v>31593</v>
      </c>
      <c r="B58">
        <v>4.1908976390827197</v>
      </c>
      <c r="C58">
        <v>4.1908976390827197</v>
      </c>
      <c r="D58">
        <v>4.1908976390827197</v>
      </c>
    </row>
    <row r="59" spans="1:4">
      <c r="A59" s="1">
        <v>31685</v>
      </c>
      <c r="B59">
        <v>4.0754429186672603</v>
      </c>
      <c r="C59">
        <v>4.0754429186672603</v>
      </c>
      <c r="D59">
        <v>4.0754429186672603</v>
      </c>
    </row>
    <row r="60" spans="1:4">
      <c r="A60" s="1">
        <v>31777</v>
      </c>
      <c r="B60">
        <v>4.2489762350675404</v>
      </c>
      <c r="C60">
        <v>4.2489762350675404</v>
      </c>
      <c r="D60">
        <v>4.2489762350675404</v>
      </c>
    </row>
    <row r="61" spans="1:4">
      <c r="A61" s="1">
        <v>31867</v>
      </c>
      <c r="B61">
        <v>4.2429936043258802</v>
      </c>
      <c r="C61">
        <v>4.2429936043258802</v>
      </c>
      <c r="D61">
        <v>4.2429936043258802</v>
      </c>
    </row>
    <row r="62" spans="1:4">
      <c r="A62" s="1">
        <v>31958</v>
      </c>
      <c r="B62">
        <v>4.6156796643934497</v>
      </c>
      <c r="C62">
        <v>4.6156796643934497</v>
      </c>
      <c r="D62">
        <v>4.6156796643934497</v>
      </c>
    </row>
    <row r="63" spans="1:4">
      <c r="A63" s="1">
        <v>32050</v>
      </c>
      <c r="B63">
        <v>4.7028274380553601</v>
      </c>
      <c r="C63">
        <v>4.7028274380553601</v>
      </c>
      <c r="D63">
        <v>4.7028274380553601</v>
      </c>
    </row>
    <row r="64" spans="1:4">
      <c r="A64" s="1">
        <v>32142</v>
      </c>
      <c r="B64">
        <v>4.6480047374441797</v>
      </c>
      <c r="C64">
        <v>4.6480047374441797</v>
      </c>
      <c r="D64">
        <v>4.6480047374441797</v>
      </c>
    </row>
    <row r="65" spans="1:4">
      <c r="A65" s="1">
        <v>32233</v>
      </c>
      <c r="B65">
        <v>4.3220104460308102</v>
      </c>
      <c r="C65">
        <v>4.3220104460308102</v>
      </c>
      <c r="D65">
        <v>4.3220104460308102</v>
      </c>
    </row>
    <row r="66" spans="1:4">
      <c r="A66" s="1">
        <v>32324</v>
      </c>
      <c r="B66">
        <v>4.3731471504358401</v>
      </c>
      <c r="C66">
        <v>4.3731471504358401</v>
      </c>
      <c r="D66">
        <v>4.3731471504358401</v>
      </c>
    </row>
    <row r="67" spans="1:4">
      <c r="A67" s="1">
        <v>32416</v>
      </c>
      <c r="B67">
        <v>4.5521135463741302</v>
      </c>
      <c r="C67">
        <v>4.5521135463741302</v>
      </c>
      <c r="D67">
        <v>4.5521135463741302</v>
      </c>
    </row>
    <row r="68" spans="1:4">
      <c r="A68" s="1">
        <v>32508</v>
      </c>
      <c r="B68">
        <v>4.4935218590041499</v>
      </c>
      <c r="C68">
        <v>4.4935218590041499</v>
      </c>
      <c r="D68">
        <v>4.4935218590041499</v>
      </c>
    </row>
    <row r="69" spans="1:4">
      <c r="A69" s="1">
        <v>32598</v>
      </c>
      <c r="B69">
        <v>4.7261329879303604</v>
      </c>
      <c r="C69">
        <v>4.7261329879303604</v>
      </c>
      <c r="D69">
        <v>4.7261329879303604</v>
      </c>
    </row>
    <row r="70" spans="1:4">
      <c r="A70" s="1">
        <v>32689</v>
      </c>
      <c r="B70">
        <v>4.7555787270056298</v>
      </c>
      <c r="C70">
        <v>4.7555787270056298</v>
      </c>
      <c r="D70">
        <v>4.7555787270056298</v>
      </c>
    </row>
    <row r="71" spans="1:4">
      <c r="A71" s="1">
        <v>32781</v>
      </c>
      <c r="B71">
        <v>4.77592887011253</v>
      </c>
      <c r="C71">
        <v>4.77592887011253</v>
      </c>
      <c r="D71">
        <v>4.77592887011253</v>
      </c>
    </row>
    <row r="72" spans="1:4">
      <c r="A72" s="1">
        <v>32873</v>
      </c>
      <c r="B72">
        <v>4.9189686079380897</v>
      </c>
      <c r="C72">
        <v>4.9189686079380897</v>
      </c>
      <c r="D72">
        <v>4.9189686079380897</v>
      </c>
    </row>
    <row r="73" spans="1:4">
      <c r="A73" s="1">
        <v>32963</v>
      </c>
      <c r="B73">
        <v>5.0399040528310204</v>
      </c>
      <c r="C73">
        <v>5.0399040528310204</v>
      </c>
      <c r="D73">
        <v>5.0399040528310204</v>
      </c>
    </row>
    <row r="74" spans="1:4">
      <c r="A74" s="1">
        <v>33054</v>
      </c>
      <c r="B74">
        <v>4.8456394518987604</v>
      </c>
      <c r="C74">
        <v>4.8456394518987604</v>
      </c>
      <c r="D74">
        <v>4.8456394518987604</v>
      </c>
    </row>
    <row r="75" spans="1:4">
      <c r="A75" s="1">
        <v>33146</v>
      </c>
      <c r="B75">
        <v>4.9287883405209501</v>
      </c>
      <c r="C75">
        <v>4.9287883405209501</v>
      </c>
      <c r="D75">
        <v>4.9287883405209501</v>
      </c>
    </row>
    <row r="76" spans="1:4">
      <c r="A76" s="1">
        <v>33238</v>
      </c>
      <c r="B76">
        <v>5.0562908784892802</v>
      </c>
      <c r="C76">
        <v>5.0562908784892802</v>
      </c>
      <c r="D76">
        <v>5.0562908784892802</v>
      </c>
    </row>
    <row r="77" spans="1:4">
      <c r="A77" s="1">
        <v>33328</v>
      </c>
      <c r="B77">
        <v>4.8895907312851401</v>
      </c>
      <c r="C77">
        <v>4.8895907312851401</v>
      </c>
      <c r="D77">
        <v>4.8895907312851401</v>
      </c>
    </row>
    <row r="78" spans="1:4">
      <c r="A78" s="1">
        <v>33419</v>
      </c>
      <c r="B78">
        <v>4.8856324932434196</v>
      </c>
      <c r="C78">
        <v>4.8856324932434196</v>
      </c>
      <c r="D78">
        <v>4.8856324932434196</v>
      </c>
    </row>
    <row r="79" spans="1:4">
      <c r="A79" s="1">
        <v>33511</v>
      </c>
      <c r="B79">
        <v>4.8644486932943201</v>
      </c>
      <c r="C79">
        <v>4.8644486932943201</v>
      </c>
      <c r="D79">
        <v>4.8644486932943201</v>
      </c>
    </row>
    <row r="80" spans="1:4">
      <c r="A80" s="1">
        <v>33603</v>
      </c>
      <c r="B80">
        <v>4.8684153970835897</v>
      </c>
      <c r="C80">
        <v>4.8684153970835897</v>
      </c>
      <c r="D80">
        <v>4.8684153970835897</v>
      </c>
    </row>
    <row r="81" spans="1:4">
      <c r="A81" s="1">
        <v>33694</v>
      </c>
      <c r="B81">
        <v>4.7864291605658504</v>
      </c>
      <c r="C81">
        <v>4.7864291605658504</v>
      </c>
      <c r="D81">
        <v>4.7864291605658504</v>
      </c>
    </row>
    <row r="82" spans="1:4">
      <c r="A82" s="1">
        <v>33785</v>
      </c>
      <c r="B82">
        <v>4.6189955237270297</v>
      </c>
      <c r="C82">
        <v>4.6189955237270297</v>
      </c>
      <c r="D82">
        <v>4.6189955237270297</v>
      </c>
    </row>
    <row r="83" spans="1:4">
      <c r="A83" s="1">
        <v>33877</v>
      </c>
      <c r="B83">
        <v>4.72519878506042</v>
      </c>
      <c r="C83">
        <v>4.72519878506042</v>
      </c>
      <c r="D83">
        <v>4.72519878506042</v>
      </c>
    </row>
    <row r="84" spans="1:4">
      <c r="A84" s="1">
        <v>33969</v>
      </c>
      <c r="B84">
        <v>4.5890784382933001</v>
      </c>
      <c r="C84">
        <v>4.5890784382933001</v>
      </c>
      <c r="D84">
        <v>4.5890784382933001</v>
      </c>
    </row>
    <row r="85" spans="1:4">
      <c r="A85" s="1">
        <v>34059</v>
      </c>
      <c r="B85">
        <v>4.0014711659211502</v>
      </c>
      <c r="C85">
        <v>4.0014711659211502</v>
      </c>
      <c r="D85">
        <v>4.0014711659211502</v>
      </c>
    </row>
    <row r="86" spans="1:4">
      <c r="A86" s="1">
        <v>34150</v>
      </c>
      <c r="B86">
        <v>3.8363491253181499</v>
      </c>
      <c r="C86">
        <v>3.8363491253181499</v>
      </c>
      <c r="D86">
        <v>3.8363491253181499</v>
      </c>
    </row>
    <row r="87" spans="1:4">
      <c r="A87" s="1">
        <v>34242</v>
      </c>
      <c r="B87">
        <v>3.55989341430669</v>
      </c>
      <c r="C87">
        <v>3.55989341430669</v>
      </c>
      <c r="D87">
        <v>3.55989341430669</v>
      </c>
    </row>
    <row r="88" spans="1:4">
      <c r="A88" s="1">
        <v>34334</v>
      </c>
      <c r="B88">
        <v>3.2885246599108102</v>
      </c>
      <c r="C88">
        <v>3.2885246599108102</v>
      </c>
      <c r="D88">
        <v>3.2885246599108102</v>
      </c>
    </row>
    <row r="89" spans="1:4">
      <c r="A89" s="1">
        <v>34424</v>
      </c>
      <c r="B89">
        <v>3.2069388348026999</v>
      </c>
      <c r="C89">
        <v>3.2069388348026999</v>
      </c>
      <c r="D89">
        <v>3.2069388348026999</v>
      </c>
    </row>
    <row r="90" spans="1:4">
      <c r="A90" s="1">
        <v>34515</v>
      </c>
      <c r="B90">
        <v>3.3175097510386302</v>
      </c>
      <c r="C90">
        <v>3.3175097510386302</v>
      </c>
      <c r="D90">
        <v>3.3175097510386302</v>
      </c>
    </row>
    <row r="91" spans="1:4">
      <c r="A91" s="1">
        <v>34607</v>
      </c>
      <c r="B91">
        <v>3.4260231360537499</v>
      </c>
      <c r="C91">
        <v>3.4260231360537499</v>
      </c>
      <c r="D91">
        <v>3.4260231360537499</v>
      </c>
    </row>
    <row r="92" spans="1:4">
      <c r="A92" s="1">
        <v>34699</v>
      </c>
      <c r="B92">
        <v>3.4537021366998299</v>
      </c>
      <c r="C92">
        <v>3.4537021366998299</v>
      </c>
      <c r="D92">
        <v>3.4537021366998299</v>
      </c>
    </row>
    <row r="93" spans="1:4">
      <c r="A93" s="1">
        <v>34789</v>
      </c>
      <c r="B93">
        <v>3.4029898751179202</v>
      </c>
      <c r="C93">
        <v>3.4029898751179202</v>
      </c>
      <c r="D93">
        <v>3.4029898751179202</v>
      </c>
    </row>
    <row r="94" spans="1:4">
      <c r="A94" s="1">
        <v>34880</v>
      </c>
      <c r="B94">
        <v>3.3632269614918999</v>
      </c>
      <c r="C94">
        <v>3.3632269614918999</v>
      </c>
      <c r="D94">
        <v>3.3632269614918999</v>
      </c>
    </row>
    <row r="95" spans="1:4">
      <c r="A95" s="1">
        <v>34972</v>
      </c>
      <c r="B95">
        <v>3.0493386309749302</v>
      </c>
      <c r="C95">
        <v>3.0493386309749302</v>
      </c>
      <c r="D95">
        <v>3.0493386309749302</v>
      </c>
    </row>
    <row r="96" spans="1:4">
      <c r="A96" s="1">
        <v>35064</v>
      </c>
      <c r="B96">
        <v>2.9772727698372701</v>
      </c>
      <c r="C96">
        <v>2.9772727698372701</v>
      </c>
      <c r="D96">
        <v>2.9772727698372701</v>
      </c>
    </row>
    <row r="97" spans="1:4">
      <c r="A97" s="1">
        <v>35155</v>
      </c>
      <c r="B97">
        <v>2.7795222813001099</v>
      </c>
      <c r="C97">
        <v>2.7795222813001099</v>
      </c>
      <c r="D97">
        <v>2.7795222813001099</v>
      </c>
    </row>
    <row r="98" spans="1:4">
      <c r="A98" s="1">
        <v>35246</v>
      </c>
      <c r="B98">
        <v>2.76354122561139</v>
      </c>
      <c r="C98">
        <v>2.76354122561139</v>
      </c>
      <c r="D98">
        <v>2.76354122561139</v>
      </c>
    </row>
    <row r="99" spans="1:4">
      <c r="A99" s="1">
        <v>35338</v>
      </c>
      <c r="B99">
        <v>2.70504194550933</v>
      </c>
      <c r="C99">
        <v>2.70504194550933</v>
      </c>
      <c r="D99">
        <v>2.70504194550933</v>
      </c>
    </row>
    <row r="100" spans="1:4">
      <c r="A100" s="1">
        <v>35430</v>
      </c>
      <c r="B100">
        <v>2.4874605793362399</v>
      </c>
      <c r="C100">
        <v>2.4874605793362399</v>
      </c>
      <c r="D100">
        <v>2.4874605793362399</v>
      </c>
    </row>
    <row r="101" spans="1:4">
      <c r="A101" s="1">
        <v>35520</v>
      </c>
      <c r="B101">
        <v>2.42399547183294</v>
      </c>
      <c r="C101">
        <v>2.42399547183294</v>
      </c>
      <c r="D101">
        <v>2.42399547183294</v>
      </c>
    </row>
    <row r="102" spans="1:4">
      <c r="A102" s="1">
        <v>35611</v>
      </c>
      <c r="B102">
        <v>2.47829608283786</v>
      </c>
      <c r="C102">
        <v>2.47829608283786</v>
      </c>
      <c r="D102">
        <v>2.47829608283786</v>
      </c>
    </row>
    <row r="103" spans="1:4">
      <c r="A103" s="1">
        <v>35703</v>
      </c>
      <c r="B103">
        <v>2.2010721178253001</v>
      </c>
      <c r="C103">
        <v>2.2010721178253001</v>
      </c>
      <c r="D103">
        <v>2.2010721178253001</v>
      </c>
    </row>
    <row r="104" spans="1:4">
      <c r="A104" s="1">
        <v>35795</v>
      </c>
      <c r="B104">
        <v>2.1547376866163099</v>
      </c>
      <c r="C104">
        <v>2.1547376866163099</v>
      </c>
      <c r="D104">
        <v>2.1547376866163099</v>
      </c>
    </row>
    <row r="105" spans="1:4">
      <c r="A105" s="1">
        <v>35885</v>
      </c>
      <c r="B105">
        <v>1.9162926383605601</v>
      </c>
      <c r="C105">
        <v>1.9162926383605601</v>
      </c>
      <c r="D105">
        <v>1.9162926383605601</v>
      </c>
    </row>
    <row r="106" spans="1:4">
      <c r="A106" s="1">
        <v>35976</v>
      </c>
      <c r="B106">
        <v>1.7714866748114999</v>
      </c>
      <c r="C106">
        <v>1.7714866748114999</v>
      </c>
      <c r="D106">
        <v>1.7714866748114999</v>
      </c>
    </row>
    <row r="107" spans="1:4">
      <c r="A107" s="1">
        <v>36068</v>
      </c>
      <c r="B107">
        <v>1.83869038934908</v>
      </c>
      <c r="C107">
        <v>1.83869038934908</v>
      </c>
      <c r="D107">
        <v>1.83869038934908</v>
      </c>
    </row>
    <row r="108" spans="1:4">
      <c r="A108" s="1">
        <v>36160</v>
      </c>
      <c r="B108">
        <v>1.66226748926246</v>
      </c>
      <c r="C108">
        <v>1.66226748926246</v>
      </c>
      <c r="D108">
        <v>1.66226748926246</v>
      </c>
    </row>
    <row r="109" spans="1:4">
      <c r="A109" s="1">
        <v>36250</v>
      </c>
      <c r="B109">
        <v>1.5010859600601401</v>
      </c>
      <c r="C109">
        <v>1.5010859600601401</v>
      </c>
      <c r="D109">
        <v>1.5010859600601401</v>
      </c>
    </row>
    <row r="110" spans="1:4">
      <c r="A110" s="1">
        <v>36341</v>
      </c>
      <c r="B110">
        <v>1.5365176662266899</v>
      </c>
      <c r="C110">
        <v>1.5365176662266899</v>
      </c>
      <c r="D110">
        <v>1.5365176662266899</v>
      </c>
    </row>
    <row r="111" spans="1:4">
      <c r="A111" s="1">
        <v>36433</v>
      </c>
      <c r="B111">
        <v>1.57967481821172</v>
      </c>
      <c r="C111">
        <v>1.57967481821172</v>
      </c>
      <c r="D111">
        <v>1.57967481821172</v>
      </c>
    </row>
    <row r="112" spans="1:4">
      <c r="A112" s="1">
        <v>36525</v>
      </c>
      <c r="B112">
        <v>1.55348579226122</v>
      </c>
      <c r="C112">
        <v>1.55348579226122</v>
      </c>
      <c r="D112">
        <v>1.55348579226122</v>
      </c>
    </row>
    <row r="113" spans="1:4">
      <c r="A113" s="1">
        <v>36616</v>
      </c>
      <c r="B113">
        <v>1.5782261417894099</v>
      </c>
      <c r="C113">
        <v>1.5782261417894099</v>
      </c>
      <c r="D113">
        <v>1.5782261417894099</v>
      </c>
    </row>
    <row r="114" spans="1:4">
      <c r="A114" s="1">
        <v>36707</v>
      </c>
      <c r="B114">
        <v>1.5640605188522601</v>
      </c>
      <c r="C114">
        <v>1.5640605188522601</v>
      </c>
      <c r="D114">
        <v>1.5640605188522601</v>
      </c>
    </row>
    <row r="115" spans="1:4">
      <c r="A115" s="1">
        <v>36799</v>
      </c>
      <c r="B115">
        <v>1.61423634569769</v>
      </c>
      <c r="C115">
        <v>1.61423634569769</v>
      </c>
      <c r="D115">
        <v>1.61423634569769</v>
      </c>
    </row>
    <row r="116" spans="1:4">
      <c r="A116" s="1">
        <v>36891</v>
      </c>
      <c r="B116">
        <v>1.77835687173973</v>
      </c>
      <c r="C116">
        <v>1.77835687173973</v>
      </c>
      <c r="D116">
        <v>1.77835687173973</v>
      </c>
    </row>
    <row r="117" spans="1:4">
      <c r="A117" s="1">
        <v>36981</v>
      </c>
      <c r="B117">
        <v>1.7650034059326001</v>
      </c>
      <c r="C117">
        <v>1.7650034059326001</v>
      </c>
      <c r="D117">
        <v>1.7650034059326001</v>
      </c>
    </row>
    <row r="118" spans="1:4">
      <c r="A118" s="1">
        <v>37072</v>
      </c>
      <c r="B118">
        <v>1.79465364428727</v>
      </c>
      <c r="C118">
        <v>1.79465364428727</v>
      </c>
      <c r="D118">
        <v>1.79465364428727</v>
      </c>
    </row>
    <row r="119" spans="1:4">
      <c r="A119" s="1">
        <v>37164</v>
      </c>
      <c r="B119">
        <v>1.86752944555554</v>
      </c>
      <c r="C119">
        <v>1.86752944555554</v>
      </c>
      <c r="D119">
        <v>1.86752944555554</v>
      </c>
    </row>
    <row r="120" spans="1:4">
      <c r="A120" s="1">
        <v>37256</v>
      </c>
      <c r="B120">
        <v>1.98299562279035</v>
      </c>
      <c r="C120">
        <v>1.98299562279035</v>
      </c>
      <c r="D120">
        <v>1.98299562279035</v>
      </c>
    </row>
    <row r="121" spans="1:4">
      <c r="A121" s="1">
        <v>37346</v>
      </c>
      <c r="B121">
        <v>2.04747222496274</v>
      </c>
      <c r="C121">
        <v>2.04747222496274</v>
      </c>
      <c r="D121">
        <v>2.04747222496274</v>
      </c>
    </row>
    <row r="122" spans="1:4">
      <c r="A122" s="1">
        <v>37437</v>
      </c>
      <c r="B122">
        <v>2.0770665104787698</v>
      </c>
      <c r="C122">
        <v>2.0770665104787698</v>
      </c>
      <c r="D122">
        <v>2.0770665104787698</v>
      </c>
    </row>
    <row r="123" spans="1:4">
      <c r="A123" s="1">
        <v>37529</v>
      </c>
      <c r="B123">
        <v>1.7806496192175301</v>
      </c>
      <c r="C123">
        <v>1.7806496192175301</v>
      </c>
      <c r="D123">
        <v>1.7806496192175301</v>
      </c>
    </row>
    <row r="124" spans="1:4">
      <c r="A124" s="1">
        <v>37621</v>
      </c>
      <c r="B124">
        <v>1.55761366847741</v>
      </c>
      <c r="C124">
        <v>1.55761366847741</v>
      </c>
      <c r="D124">
        <v>1.55761366847741</v>
      </c>
    </row>
    <row r="125" spans="1:4">
      <c r="A125" s="1">
        <v>37711</v>
      </c>
      <c r="B125">
        <v>1.0075363177208401</v>
      </c>
      <c r="C125">
        <v>1.0075363177208401</v>
      </c>
      <c r="D125">
        <v>1.0075363177208401</v>
      </c>
    </row>
    <row r="126" spans="1:4">
      <c r="A126" s="1">
        <v>37802</v>
      </c>
      <c r="B126">
        <v>0.76308702070227097</v>
      </c>
      <c r="C126">
        <v>0.76308702070227097</v>
      </c>
      <c r="D126">
        <v>0.76308702070227097</v>
      </c>
    </row>
    <row r="127" spans="1:4">
      <c r="A127" s="1">
        <v>37894</v>
      </c>
      <c r="B127">
        <v>1.03114203738468</v>
      </c>
      <c r="C127">
        <v>1.03114203738468</v>
      </c>
      <c r="D127">
        <v>1.03114203738468</v>
      </c>
    </row>
    <row r="128" spans="1:4">
      <c r="A128" s="1">
        <v>37986</v>
      </c>
      <c r="B128">
        <v>1.2329778401129901</v>
      </c>
      <c r="C128">
        <v>1.2329778401129901</v>
      </c>
      <c r="D128">
        <v>1.2329778401129901</v>
      </c>
    </row>
    <row r="129" spans="1:4">
      <c r="A129" s="1">
        <v>38077</v>
      </c>
      <c r="B129">
        <v>1.33870162024801</v>
      </c>
      <c r="C129">
        <v>1.33870162024801</v>
      </c>
      <c r="D129">
        <v>1.33870162024801</v>
      </c>
    </row>
    <row r="130" spans="1:4">
      <c r="A130" s="1">
        <v>38168</v>
      </c>
      <c r="B130">
        <v>1.5403465996281001</v>
      </c>
      <c r="C130">
        <v>1.5403465996281001</v>
      </c>
      <c r="D130">
        <v>1.5403465996281001</v>
      </c>
    </row>
    <row r="131" spans="1:4">
      <c r="A131" s="1">
        <v>38260</v>
      </c>
      <c r="B131">
        <v>1.5028993964795001</v>
      </c>
      <c r="C131">
        <v>1.5028993964795001</v>
      </c>
      <c r="D131">
        <v>1.5028993964795001</v>
      </c>
    </row>
    <row r="132" spans="1:4">
      <c r="A132" s="1">
        <v>38352</v>
      </c>
      <c r="B132">
        <v>1.2834160722718799</v>
      </c>
      <c r="C132">
        <v>1.2834160722718799</v>
      </c>
      <c r="D132">
        <v>1.2834160722718799</v>
      </c>
    </row>
    <row r="133" spans="1:4">
      <c r="A133" s="1">
        <v>38442</v>
      </c>
      <c r="B133">
        <v>0.98582161806746504</v>
      </c>
      <c r="C133">
        <v>0.98582161806746504</v>
      </c>
      <c r="D133">
        <v>0.98582161806746504</v>
      </c>
    </row>
    <row r="134" spans="1:4">
      <c r="A134" s="1">
        <v>38533</v>
      </c>
      <c r="B134">
        <v>0.856399883976104</v>
      </c>
      <c r="C134">
        <v>0.856399883976104</v>
      </c>
      <c r="D134">
        <v>0.856399883976104</v>
      </c>
    </row>
    <row r="135" spans="1:4">
      <c r="A135" s="1">
        <v>38625</v>
      </c>
      <c r="B135">
        <v>0.353501690570307</v>
      </c>
      <c r="C135">
        <v>0.353501690570307</v>
      </c>
      <c r="D135">
        <v>0.353501690570307</v>
      </c>
    </row>
    <row r="136" spans="1:4">
      <c r="A136" s="1">
        <v>38717</v>
      </c>
      <c r="B136">
        <v>0.15732551537516801</v>
      </c>
      <c r="C136">
        <v>0.15732551537516801</v>
      </c>
      <c r="D136">
        <v>0.15732551537516801</v>
      </c>
    </row>
    <row r="137" spans="1:4">
      <c r="A137" s="1">
        <v>38807</v>
      </c>
      <c r="B137">
        <v>0.36682961892840099</v>
      </c>
      <c r="C137">
        <v>0.36682961892840099</v>
      </c>
      <c r="D137">
        <v>0.36682961892840099</v>
      </c>
    </row>
    <row r="138" spans="1:4">
      <c r="A138" s="1">
        <v>38898</v>
      </c>
      <c r="B138">
        <v>0.46316894165640299</v>
      </c>
      <c r="C138">
        <v>0.46316894165640299</v>
      </c>
      <c r="D138">
        <v>0.46316894165640299</v>
      </c>
    </row>
    <row r="139" spans="1:4">
      <c r="A139" s="1">
        <v>38990</v>
      </c>
      <c r="B139">
        <v>0.554421772416684</v>
      </c>
      <c r="C139">
        <v>0.554421772416684</v>
      </c>
      <c r="D139">
        <v>0.554421772416684</v>
      </c>
    </row>
    <row r="140" spans="1:4">
      <c r="A140" s="1">
        <v>39082</v>
      </c>
      <c r="B140">
        <v>0.611579130570017</v>
      </c>
      <c r="C140">
        <v>0.611579130570017</v>
      </c>
      <c r="D140">
        <v>0.611579130570017</v>
      </c>
    </row>
    <row r="141" spans="1:4">
      <c r="A141" s="1">
        <v>39172</v>
      </c>
      <c r="B141">
        <v>0.52038547676109403</v>
      </c>
      <c r="C141">
        <v>0.52038547676109403</v>
      </c>
      <c r="D141">
        <v>0.52038547676109403</v>
      </c>
    </row>
    <row r="142" spans="1:4">
      <c r="A142" s="1">
        <v>39263</v>
      </c>
      <c r="B142">
        <v>0.46713891652530398</v>
      </c>
      <c r="C142">
        <v>0.46713891652530398</v>
      </c>
      <c r="D142">
        <v>0.46713891652530398</v>
      </c>
    </row>
    <row r="143" spans="1:4">
      <c r="A143" s="1">
        <v>39355</v>
      </c>
      <c r="B143">
        <v>0.51701309335289802</v>
      </c>
      <c r="C143">
        <v>0.51701309335289802</v>
      </c>
      <c r="D143">
        <v>0.51701309335289802</v>
      </c>
    </row>
    <row r="144" spans="1:4">
      <c r="A144" s="1">
        <v>39447</v>
      </c>
      <c r="B144">
        <v>0.37322618796013102</v>
      </c>
      <c r="C144">
        <v>0.37322618796013102</v>
      </c>
      <c r="D144">
        <v>0.37322618796013102</v>
      </c>
    </row>
    <row r="145" spans="1:4">
      <c r="A145" s="1">
        <v>39538</v>
      </c>
      <c r="B145">
        <v>0.471265556357715</v>
      </c>
      <c r="C145">
        <v>0.471265556357715</v>
      </c>
      <c r="D145">
        <v>0.471265556357715</v>
      </c>
    </row>
    <row r="146" spans="1:4">
      <c r="A146" s="1">
        <v>39629</v>
      </c>
      <c r="B146">
        <v>0.28023943770878201</v>
      </c>
      <c r="C146">
        <v>0.28023943770878201</v>
      </c>
      <c r="D146">
        <v>0.28023943770878201</v>
      </c>
    </row>
    <row r="147" spans="1:4">
      <c r="A147" s="1">
        <v>39721</v>
      </c>
      <c r="B147">
        <v>0.47279712239224803</v>
      </c>
      <c r="C147">
        <v>0.47279712239224803</v>
      </c>
      <c r="D147">
        <v>0.47279712239224803</v>
      </c>
    </row>
    <row r="148" spans="1:4">
      <c r="A148" s="1">
        <v>39813</v>
      </c>
      <c r="B148">
        <v>0.61874306967144799</v>
      </c>
      <c r="C148">
        <v>0.61874306967144799</v>
      </c>
      <c r="D148">
        <v>0.61874306967144799</v>
      </c>
    </row>
    <row r="149" spans="1:4">
      <c r="A149" s="1">
        <v>39903</v>
      </c>
      <c r="B149">
        <v>0.31246553559027301</v>
      </c>
      <c r="C149">
        <v>0.31246553559027301</v>
      </c>
      <c r="D149">
        <v>0.31246553559027301</v>
      </c>
    </row>
    <row r="150" spans="1:4">
      <c r="A150" s="1">
        <v>39994</v>
      </c>
      <c r="B150">
        <v>0.38081541630927901</v>
      </c>
      <c r="C150">
        <v>0.38081541630927901</v>
      </c>
      <c r="D150">
        <v>0.38081541630927901</v>
      </c>
    </row>
    <row r="151" spans="1:4">
      <c r="A151" s="1">
        <v>40086</v>
      </c>
      <c r="B151">
        <v>0.407687712598305</v>
      </c>
      <c r="C151">
        <v>0.407687712598305</v>
      </c>
      <c r="D151">
        <v>0.407687712598305</v>
      </c>
    </row>
    <row r="152" spans="1:4">
      <c r="A152" s="1">
        <v>40178</v>
      </c>
      <c r="B152">
        <v>0.20861115175155401</v>
      </c>
      <c r="C152">
        <v>0.20861115175155401</v>
      </c>
      <c r="D152">
        <v>0.20861115175155401</v>
      </c>
    </row>
    <row r="153" spans="1:4">
      <c r="A153" s="1">
        <v>40268</v>
      </c>
      <c r="B153">
        <v>0.34556512412629797</v>
      </c>
      <c r="C153">
        <v>0.34556512412629797</v>
      </c>
      <c r="D153">
        <v>0.34556512412629797</v>
      </c>
    </row>
    <row r="154" spans="1:4">
      <c r="A154" s="1">
        <v>40359</v>
      </c>
      <c r="B154">
        <v>0.42763001590799399</v>
      </c>
      <c r="C154">
        <v>0.42763001590799399</v>
      </c>
      <c r="D154">
        <v>0.42763001590799399</v>
      </c>
    </row>
    <row r="155" spans="1:4">
      <c r="A155" s="1">
        <v>40451</v>
      </c>
      <c r="B155">
        <v>0.23383258201266599</v>
      </c>
      <c r="C155">
        <v>0.23383258201266599</v>
      </c>
      <c r="D155">
        <v>0.23383258201266599</v>
      </c>
    </row>
    <row r="156" spans="1:4">
      <c r="A156" s="1">
        <v>40543</v>
      </c>
      <c r="B156">
        <v>0.15911857052046999</v>
      </c>
      <c r="C156">
        <v>0.15911857052046999</v>
      </c>
      <c r="D156">
        <v>0.15911857052046999</v>
      </c>
    </row>
    <row r="157" spans="1:4">
      <c r="A157" s="1">
        <v>40633</v>
      </c>
      <c r="B157">
        <v>0.38134569899184401</v>
      </c>
      <c r="C157">
        <v>0.38134569899184401</v>
      </c>
      <c r="D157">
        <v>0.38134569899184401</v>
      </c>
    </row>
    <row r="158" spans="1:4">
      <c r="A158" s="1">
        <v>40724</v>
      </c>
      <c r="B158">
        <v>0.47114142113894197</v>
      </c>
      <c r="C158">
        <v>0.47114142113894197</v>
      </c>
      <c r="D158">
        <v>0.47114142113894197</v>
      </c>
    </row>
    <row r="159" spans="1:4">
      <c r="A159" s="1">
        <v>40816</v>
      </c>
      <c r="B159">
        <v>0.66944549131824804</v>
      </c>
      <c r="C159">
        <v>0.66944549131824804</v>
      </c>
      <c r="D159">
        <v>0.66944549131824804</v>
      </c>
    </row>
    <row r="160" spans="1:4">
      <c r="A160" s="1">
        <v>40908</v>
      </c>
      <c r="B160">
        <v>0.78883578188565295</v>
      </c>
      <c r="C160">
        <v>0.78883578188565295</v>
      </c>
      <c r="D160">
        <v>0.78883578188565295</v>
      </c>
    </row>
    <row r="161" spans="1:4">
      <c r="A161" s="1">
        <v>40999</v>
      </c>
      <c r="B161">
        <v>0.61594748654268805</v>
      </c>
      <c r="C161">
        <v>0.61594748654268805</v>
      </c>
      <c r="D161">
        <v>0.61594748654268805</v>
      </c>
    </row>
    <row r="162" spans="1:4">
      <c r="A162" s="1">
        <v>41090</v>
      </c>
      <c r="B162">
        <v>0.61150081296676295</v>
      </c>
      <c r="C162">
        <v>0.61150081296676295</v>
      </c>
      <c r="D162">
        <v>0.61150081296676295</v>
      </c>
    </row>
    <row r="163" spans="1:4">
      <c r="A163" s="1">
        <v>41182</v>
      </c>
      <c r="B163">
        <v>0.390112529933476</v>
      </c>
      <c r="C163">
        <v>0.390112529933476</v>
      </c>
      <c r="D163">
        <v>0.390112529933476</v>
      </c>
    </row>
    <row r="164" spans="1:4">
      <c r="A164" s="1">
        <v>41274</v>
      </c>
      <c r="B164">
        <v>3.47676596021914E-2</v>
      </c>
      <c r="C164">
        <v>3.47676596021914E-2</v>
      </c>
      <c r="D164">
        <v>3.47676596021914E-2</v>
      </c>
    </row>
    <row r="165" spans="1:4">
      <c r="A165" s="1">
        <v>41364</v>
      </c>
      <c r="B165">
        <v>4.56765668276891E-2</v>
      </c>
      <c r="C165">
        <v>4.56765668276891E-2</v>
      </c>
      <c r="D165">
        <v>4.56765668276891E-2</v>
      </c>
    </row>
    <row r="166" spans="1:4">
      <c r="A166" s="1">
        <v>41455</v>
      </c>
      <c r="B166">
        <v>9.2849926871261201E-2</v>
      </c>
      <c r="C166">
        <v>9.2849926871261201E-2</v>
      </c>
      <c r="D166">
        <v>9.2849926871261201E-2</v>
      </c>
    </row>
    <row r="167" spans="1:4">
      <c r="A167" s="1">
        <v>41547</v>
      </c>
      <c r="B167">
        <v>4.30113928886127E-2</v>
      </c>
      <c r="C167">
        <v>4.30113928886127E-2</v>
      </c>
      <c r="D167">
        <v>4.30113928886127E-2</v>
      </c>
    </row>
    <row r="168" spans="1:4">
      <c r="A168" s="1">
        <v>41639</v>
      </c>
      <c r="B168">
        <v>-0.157740094603361</v>
      </c>
      <c r="C168">
        <v>-0.157740094603361</v>
      </c>
      <c r="D168">
        <v>-0.157740094603361</v>
      </c>
    </row>
    <row r="169" spans="1:4">
      <c r="A169" s="1">
        <v>41729</v>
      </c>
      <c r="B169">
        <v>-0.37494478988684499</v>
      </c>
      <c r="C169">
        <v>-0.37494478988684499</v>
      </c>
      <c r="D169">
        <v>-0.37494478988684499</v>
      </c>
    </row>
    <row r="170" spans="1:4">
      <c r="A170" s="1">
        <v>41820</v>
      </c>
      <c r="B170">
        <v>-0.74804955557097796</v>
      </c>
      <c r="C170">
        <v>-0.74804955557097796</v>
      </c>
      <c r="D170">
        <v>-0.74804955557097796</v>
      </c>
    </row>
    <row r="171" spans="1:4">
      <c r="A171" s="1">
        <v>41912</v>
      </c>
      <c r="B171">
        <v>-0.59997319373067504</v>
      </c>
      <c r="C171">
        <v>-0.59997319373067504</v>
      </c>
      <c r="D171">
        <v>-0.59997319373067504</v>
      </c>
    </row>
    <row r="172" spans="1:4">
      <c r="A172" s="1">
        <v>42004</v>
      </c>
      <c r="B172">
        <v>-0.84522858736850504</v>
      </c>
      <c r="C172">
        <v>-0.84522858736850504</v>
      </c>
      <c r="D172">
        <v>-0.84522858736850504</v>
      </c>
    </row>
    <row r="173" spans="1:4">
      <c r="A173" s="1">
        <v>42094</v>
      </c>
      <c r="B173">
        <v>-1.02725414143005</v>
      </c>
      <c r="C173">
        <v>-1.02725414143005</v>
      </c>
      <c r="D173">
        <v>-1.02725414143005</v>
      </c>
    </row>
    <row r="174" spans="1:4">
      <c r="A174" s="1">
        <v>42185</v>
      </c>
      <c r="B174">
        <v>-0.88885611078489002</v>
      </c>
      <c r="C174">
        <v>-0.88885611078489002</v>
      </c>
      <c r="D174">
        <v>-0.88885611078489002</v>
      </c>
    </row>
    <row r="175" spans="1:4">
      <c r="A175" s="1">
        <v>42277</v>
      </c>
      <c r="B175">
        <v>-1.08911371293512</v>
      </c>
      <c r="C175">
        <v>-1.08911371293512</v>
      </c>
      <c r="D175">
        <v>-1.08911371293512</v>
      </c>
    </row>
    <row r="176" spans="1:4">
      <c r="A176" s="1">
        <v>42369</v>
      </c>
      <c r="B176">
        <v>-0.93345831243271205</v>
      </c>
      <c r="C176">
        <v>-0.93345831243271205</v>
      </c>
      <c r="D176">
        <v>-0.93345831243271205</v>
      </c>
    </row>
    <row r="177" spans="1:4">
      <c r="A177" s="1">
        <v>42460</v>
      </c>
      <c r="B177">
        <v>-0.99861469477974996</v>
      </c>
      <c r="C177">
        <v>-0.99861469477974996</v>
      </c>
      <c r="D177">
        <v>-0.99861469477974996</v>
      </c>
    </row>
    <row r="178" spans="1:4">
      <c r="A178" s="1">
        <v>42551</v>
      </c>
      <c r="B178">
        <v>-0.95351659806342004</v>
      </c>
      <c r="C178">
        <v>-0.95351659806342004</v>
      </c>
      <c r="D178">
        <v>-0.95351659806342004</v>
      </c>
    </row>
    <row r="179" spans="1:4">
      <c r="A179" s="1">
        <v>42643</v>
      </c>
      <c r="B179">
        <v>-0.89456614593367201</v>
      </c>
      <c r="C179">
        <v>-0.89456614593367201</v>
      </c>
      <c r="D179">
        <v>-0.89456614593367201</v>
      </c>
    </row>
    <row r="180" spans="1:4">
      <c r="A180" s="1">
        <v>42735</v>
      </c>
      <c r="B180">
        <v>-0.76630844775357498</v>
      </c>
      <c r="C180">
        <v>-0.76630844775357498</v>
      </c>
      <c r="D180">
        <v>-0.76630844775357498</v>
      </c>
    </row>
    <row r="181" spans="1:4">
      <c r="A181" s="1">
        <v>42825</v>
      </c>
      <c r="B181">
        <v>-0.66451927384548004</v>
      </c>
      <c r="C181">
        <v>-0.66451927384548004</v>
      </c>
      <c r="D181">
        <v>-0.66451927384548004</v>
      </c>
    </row>
    <row r="182" spans="1:4">
      <c r="A182" s="1">
        <v>42916</v>
      </c>
      <c r="B182">
        <v>-0.74877031402332395</v>
      </c>
      <c r="C182">
        <v>-0.74877031402332395</v>
      </c>
      <c r="D182">
        <v>-0.74877031402332395</v>
      </c>
    </row>
    <row r="183" spans="1:4">
      <c r="A183" s="1">
        <v>43008</v>
      </c>
      <c r="B183">
        <v>-1.0203753716853501</v>
      </c>
      <c r="C183">
        <v>-1.0203753716853501</v>
      </c>
      <c r="D183">
        <v>-1.0203753716853501</v>
      </c>
    </row>
    <row r="184" spans="1:4">
      <c r="A184" s="1">
        <v>43100</v>
      </c>
      <c r="B184">
        <v>-0.879625939902551</v>
      </c>
      <c r="C184">
        <v>-0.879625939902551</v>
      </c>
      <c r="D184">
        <v>-0.879625939902551</v>
      </c>
    </row>
    <row r="185" spans="1:4">
      <c r="A185" s="1">
        <v>43190</v>
      </c>
      <c r="B185">
        <v>-0.72142187202053498</v>
      </c>
      <c r="C185">
        <v>-0.72142187202053498</v>
      </c>
      <c r="D185">
        <v>-0.72142187202053498</v>
      </c>
    </row>
    <row r="186" spans="1:4">
      <c r="A186" s="1">
        <v>43281</v>
      </c>
      <c r="B186">
        <v>-0.64268351086891595</v>
      </c>
      <c r="C186">
        <v>-0.64268351086891595</v>
      </c>
      <c r="D186">
        <v>-0.64268351086891595</v>
      </c>
    </row>
    <row r="187" spans="1:4">
      <c r="A187" s="1">
        <v>43373</v>
      </c>
      <c r="B187">
        <v>-0.45379201935240998</v>
      </c>
      <c r="C187">
        <v>-0.45379201935240998</v>
      </c>
      <c r="D187">
        <v>-0.45379201935240998</v>
      </c>
    </row>
    <row r="188" spans="1:4">
      <c r="A188" s="1">
        <v>43465</v>
      </c>
      <c r="B188">
        <v>-0.34854691771383201</v>
      </c>
      <c r="C188">
        <v>-0.34854691771383201</v>
      </c>
      <c r="D188">
        <v>-0.34854691771383201</v>
      </c>
    </row>
    <row r="189" spans="1:4">
      <c r="A189" s="1">
        <v>43555</v>
      </c>
      <c r="B189">
        <v>-0.54943565538069905</v>
      </c>
      <c r="C189">
        <v>-0.54943565538069905</v>
      </c>
      <c r="D189">
        <v>-0.54943565538069905</v>
      </c>
    </row>
    <row r="190" spans="1:4">
      <c r="A190" s="1">
        <v>43646</v>
      </c>
      <c r="B190">
        <v>-0.46847389469649903</v>
      </c>
      <c r="C190">
        <v>-0.46847389469649903</v>
      </c>
      <c r="D190">
        <v>-0.46847389469649903</v>
      </c>
    </row>
    <row r="191" spans="1:4">
      <c r="A191" s="1">
        <v>43738</v>
      </c>
      <c r="B191">
        <v>-0.88139447305457197</v>
      </c>
      <c r="C191">
        <v>-0.88139447305457197</v>
      </c>
      <c r="D191">
        <v>-0.88139447305457197</v>
      </c>
    </row>
    <row r="192" spans="1:4">
      <c r="A192" s="1">
        <v>43830</v>
      </c>
      <c r="B192">
        <v>-0.63872137024397702</v>
      </c>
      <c r="C192">
        <v>-0.63872137024397702</v>
      </c>
      <c r="D192">
        <v>-0.63872137024397702</v>
      </c>
    </row>
    <row r="193" spans="1:4">
      <c r="A193" s="1">
        <v>43921</v>
      </c>
      <c r="B193">
        <v>-0.79346937127420503</v>
      </c>
      <c r="C193">
        <v>-0.79346937127420503</v>
      </c>
      <c r="D193">
        <v>-0.79346937127420503</v>
      </c>
    </row>
    <row r="194" spans="1:4">
      <c r="A194" s="1">
        <v>44012</v>
      </c>
      <c r="B194">
        <v>-0.86060947731141302</v>
      </c>
      <c r="C194">
        <v>-0.86060947731141302</v>
      </c>
      <c r="D194">
        <v>-0.86060947731141302</v>
      </c>
    </row>
    <row r="195" spans="1:4">
      <c r="A195" s="1">
        <v>44104</v>
      </c>
      <c r="B195">
        <v>-1.0539018541022001</v>
      </c>
      <c r="C195">
        <v>-1.0539018541022001</v>
      </c>
      <c r="D195">
        <v>-1.0539018541022001</v>
      </c>
    </row>
    <row r="196" spans="1:4">
      <c r="A196" s="1">
        <v>44196</v>
      </c>
      <c r="B196">
        <v>-1.2131803610899401</v>
      </c>
      <c r="C196">
        <v>-1.2131803610899401</v>
      </c>
      <c r="D196">
        <v>-1.2131803610899401</v>
      </c>
    </row>
    <row r="197" spans="1:4">
      <c r="A197" s="1">
        <v>44286</v>
      </c>
      <c r="B197">
        <v>-1.4500381388397601</v>
      </c>
      <c r="C197">
        <v>-1.4500381388397601</v>
      </c>
      <c r="D197">
        <v>-1.4500381388397601</v>
      </c>
    </row>
    <row r="198" spans="1:4">
      <c r="A198" s="1">
        <v>44377</v>
      </c>
      <c r="B198">
        <v>-0.93498981093161004</v>
      </c>
      <c r="C198">
        <v>-0.93498981093161004</v>
      </c>
      <c r="D198">
        <v>-0.93498981093161004</v>
      </c>
    </row>
    <row r="199" spans="1:4">
      <c r="A199" s="1">
        <v>44469</v>
      </c>
      <c r="B199">
        <v>-0.90521307928094696</v>
      </c>
      <c r="C199">
        <v>-0.90521307928094696</v>
      </c>
      <c r="D199">
        <v>-0.90521307928094696</v>
      </c>
    </row>
    <row r="200" spans="1:4">
      <c r="A200" s="1">
        <v>44561</v>
      </c>
      <c r="B200">
        <v>-0.92080246551168998</v>
      </c>
      <c r="C200">
        <v>-0.92080246551168998</v>
      </c>
      <c r="D200">
        <v>-0.92080246551168998</v>
      </c>
    </row>
    <row r="201" spans="1:4">
      <c r="A201" s="1">
        <v>44651</v>
      </c>
      <c r="B201">
        <v>-0.69644441866236795</v>
      </c>
      <c r="C201">
        <v>-0.69644441866236795</v>
      </c>
      <c r="D201">
        <v>-0.69644441866236795</v>
      </c>
    </row>
    <row r="202" spans="1:4">
      <c r="A202" s="1">
        <v>44742</v>
      </c>
      <c r="B202">
        <v>-0.30511613184515701</v>
      </c>
      <c r="C202">
        <v>-0.30511613184515701</v>
      </c>
      <c r="D202">
        <v>-0.30511613184515701</v>
      </c>
    </row>
    <row r="203" spans="1:4">
      <c r="A203" s="1">
        <v>44834</v>
      </c>
      <c r="B203">
        <v>-1.49822927786384E-2</v>
      </c>
      <c r="C203">
        <v>-1.49822927786384E-2</v>
      </c>
      <c r="D203">
        <v>-1.49822927786384E-2</v>
      </c>
    </row>
    <row r="204" spans="1:4">
      <c r="A204" s="1">
        <v>44926</v>
      </c>
      <c r="B204">
        <v>-2.3541130302476801E-2</v>
      </c>
      <c r="C204">
        <v>-2.3541130302476801E-2</v>
      </c>
      <c r="D204">
        <v>-2.3541130302476801E-2</v>
      </c>
    </row>
    <row r="205" spans="1:4">
      <c r="A205" s="1">
        <v>45016</v>
      </c>
      <c r="B205">
        <v>0.11896643732619</v>
      </c>
      <c r="C205">
        <v>0.11896643732619</v>
      </c>
      <c r="D205">
        <v>0.11896643732619</v>
      </c>
    </row>
    <row r="206" spans="1:4">
      <c r="A206" s="1">
        <v>45107</v>
      </c>
      <c r="B206">
        <v>0.199004016269234</v>
      </c>
      <c r="C206">
        <v>0.199004016269234</v>
      </c>
      <c r="D206">
        <v>0.199004016269234</v>
      </c>
    </row>
    <row r="207" spans="1:4">
      <c r="A207" s="1">
        <v>45199</v>
      </c>
      <c r="B207">
        <v>0.35275336288039999</v>
      </c>
      <c r="C207">
        <v>0.35275336288039999</v>
      </c>
      <c r="D207">
        <v>0.35275336288039999</v>
      </c>
    </row>
    <row r="208" spans="1:4">
      <c r="A208" s="1">
        <v>45291</v>
      </c>
      <c r="B208">
        <v>0.370212476061338</v>
      </c>
      <c r="C208">
        <v>0.370212476061338</v>
      </c>
      <c r="D208">
        <v>0.370212476061338</v>
      </c>
    </row>
    <row r="209" spans="1:4">
      <c r="A209" s="1">
        <v>45382</v>
      </c>
      <c r="B209">
        <v>0.145681817521187</v>
      </c>
      <c r="C209">
        <v>0.145681817521187</v>
      </c>
      <c r="D209">
        <v>0.145681817521187</v>
      </c>
    </row>
    <row r="210" spans="1:4">
      <c r="A210" s="1">
        <v>45473</v>
      </c>
      <c r="B210">
        <v>0.1230648727618</v>
      </c>
      <c r="C210">
        <v>0.1230648727618</v>
      </c>
      <c r="D210">
        <v>0.1230648727618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All Chart</vt:lpstr>
      <vt:lpstr>Counterfactual_charts</vt:lpstr>
      <vt:lpstr>Ex_post_real_rate_gaps</vt:lpstr>
      <vt:lpstr>EA_output_obs_with_text</vt:lpstr>
      <vt:lpstr>EA_output_obs_with_text_backup</vt:lpstr>
      <vt:lpstr>EA_output_policy</vt:lpstr>
      <vt:lpstr>EA_core_obs_text</vt:lpstr>
      <vt:lpstr>EA_rawshocks_with_text2</vt:lpstr>
      <vt:lpstr>EA_core_obs_with_text</vt:lpstr>
      <vt:lpstr>EA_rawshocks_with_text</vt:lpstr>
      <vt:lpstr>Chart 3 - rstar</vt:lpstr>
      <vt:lpstr>EA_raw_policy_shocks</vt:lpstr>
      <vt:lpstr>EA_core_obs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Chart 1 -panel 2 - spreads</vt:lpstr>
      <vt:lpstr>DSGE HVD wFG</vt:lpstr>
      <vt:lpstr>Chart 2 - Real rate gaps</vt:lpstr>
      <vt:lpstr>Decomposition</vt:lpstr>
      <vt:lpstr>DSGE HVD wFGbackup</vt:lpstr>
      <vt:lpstr>EA_output_withoutFG_noYC</vt:lpstr>
      <vt:lpstr>EA_output_wFG</vt:lpstr>
      <vt:lpstr>EA_policy_rarte_vs_shadow_rate</vt:lpstr>
      <vt:lpstr>shockdec_obs_nominalrate_cond=n</vt:lpstr>
      <vt:lpstr>DSGE HVD wo FG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2026-03-04T22:48:16Z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