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Sheet1!$B$100:$I$118</definedName>
    <definedName name="_xlnm.Print_Area" localSheetId="1">Sheet2!$A$1:$J$86</definedName>
  </definedNames>
  <calcPr calcId="144525"/>
</workbook>
</file>

<file path=xl/sharedStrings.xml><?xml version="1.0" encoding="utf-8"?>
<sst xmlns="http://schemas.openxmlformats.org/spreadsheetml/2006/main" count="184" uniqueCount="109">
  <si>
    <t xml:space="preserve">DAFTAR ANALISA HARGA SATUAN </t>
  </si>
  <si>
    <t>KODE</t>
  </si>
  <si>
    <t>JENIS PEKERJAAN</t>
  </si>
  <si>
    <t>KOEFISIEN</t>
  </si>
  <si>
    <t>SATUAN</t>
  </si>
  <si>
    <t>HARGA 2019</t>
  </si>
  <si>
    <t>HARGA</t>
  </si>
  <si>
    <t>HARGA SATUAN PEKERJAAN</t>
  </si>
  <si>
    <t>UPAH</t>
  </si>
  <si>
    <t>BAHAN</t>
  </si>
  <si>
    <t>a</t>
  </si>
  <si>
    <t>b</t>
  </si>
  <si>
    <t>c</t>
  </si>
  <si>
    <t>d</t>
  </si>
  <si>
    <t>e</t>
  </si>
  <si>
    <t>f=(exe)</t>
  </si>
  <si>
    <t>g=(exe)</t>
  </si>
  <si>
    <t>h</t>
  </si>
  <si>
    <t>1 m2 Pekerjaan persiapan</t>
  </si>
  <si>
    <t>pekerja</t>
  </si>
  <si>
    <t>HOK</t>
  </si>
  <si>
    <t>mandor</t>
  </si>
  <si>
    <t>jumlah</t>
  </si>
  <si>
    <t>jumlah total</t>
  </si>
  <si>
    <t>dibulatkan</t>
  </si>
  <si>
    <t xml:space="preserve">1 m3 GALIAN TANAH BIASA SEDALAM 1M </t>
  </si>
  <si>
    <t>1 m3 URUGAN KEMBALI</t>
  </si>
  <si>
    <t>Pekerja</t>
  </si>
  <si>
    <t>di bulatkan</t>
  </si>
  <si>
    <t>1 m3 URUGAN PASIR</t>
  </si>
  <si>
    <t>pasir urug</t>
  </si>
  <si>
    <t>m3</t>
  </si>
  <si>
    <t>1 m3 BETON ,1 PC;3 PS;5 KR</t>
  </si>
  <si>
    <t>semen PC (50 KG)</t>
  </si>
  <si>
    <t>ZAK</t>
  </si>
  <si>
    <t>pasir beton</t>
  </si>
  <si>
    <t>koral beton</t>
  </si>
  <si>
    <t>1 Kg PEMBESIAN DENGAN BESI POLOS ATAU ULIR / WIREMESH</t>
  </si>
  <si>
    <t>besi beton (polos/ulir)</t>
  </si>
  <si>
    <t>buah</t>
  </si>
  <si>
    <t>kawat beton</t>
  </si>
  <si>
    <t>kg</t>
  </si>
  <si>
    <t xml:space="preserve">1 m2 BEKISTING </t>
  </si>
  <si>
    <t>kayu papan/kaso.kayu gunung klas III (albasia)*</t>
  </si>
  <si>
    <t>paku (berbagai macam ukuran)</t>
  </si>
  <si>
    <t>lt</t>
  </si>
  <si>
    <t>1 m3 ASPAL</t>
  </si>
  <si>
    <t>ASPAL Hot Mix</t>
  </si>
  <si>
    <t>ton</t>
  </si>
  <si>
    <t>kepala tukang</t>
  </si>
  <si>
    <t>1 m3 PONDASI BATU KALI, 1PC;5PS</t>
  </si>
  <si>
    <t>BATU BELAH</t>
  </si>
  <si>
    <t>SEMEN PC (50 KG)</t>
  </si>
  <si>
    <t>pasir pasang kali</t>
  </si>
  <si>
    <t>x</t>
  </si>
  <si>
    <t>JUMLAH</t>
  </si>
  <si>
    <t>OVER HEAD &amp; PROFIT (15%)</t>
  </si>
  <si>
    <t>TOTAL</t>
  </si>
  <si>
    <t>RENCANA ANGGARAN BIAYA</t>
  </si>
  <si>
    <t>NO</t>
  </si>
  <si>
    <t>URAIAN PEKERJAAN</t>
  </si>
  <si>
    <t>VOL</t>
  </si>
  <si>
    <t>SAT</t>
  </si>
  <si>
    <r>
      <rPr>
        <b/>
        <sz val="20"/>
        <color theme="1"/>
        <rFont val="Times New Roman"/>
        <charset val="134"/>
      </rPr>
      <t xml:space="preserve">HARGA SATUAN </t>
    </r>
    <r>
      <rPr>
        <b/>
        <i/>
        <sz val="20"/>
        <color theme="1"/>
        <rFont val="Times New Roman"/>
        <charset val="134"/>
      </rPr>
      <t>(Rp)</t>
    </r>
  </si>
  <si>
    <t>JUMLAH HARGA</t>
  </si>
  <si>
    <t>BOBOT</t>
  </si>
  <si>
    <t>LAMA PENGERJAAN (HARI)</t>
  </si>
  <si>
    <t>JADWAL (HARI)</t>
  </si>
  <si>
    <t>Persiapan</t>
  </si>
  <si>
    <t>m2</t>
  </si>
  <si>
    <t>Pekerjaan Penggalian</t>
  </si>
  <si>
    <t>m³</t>
  </si>
  <si>
    <t xml:space="preserve">Pekerjaan Penimbunan Kembali </t>
  </si>
  <si>
    <t>Pekerjaan Pengecoran Jalan</t>
  </si>
  <si>
    <t>Pekerjaan Aspalt</t>
  </si>
  <si>
    <t>Pekerjaan Saluran Air</t>
  </si>
  <si>
    <t>TOTAL BOBOT</t>
  </si>
  <si>
    <t>AKUMULASI BOBOT</t>
  </si>
  <si>
    <t>DAFTAR HARGA SATUAN</t>
  </si>
  <si>
    <t>JENIS PEKERJA DAN BAHAN BANGUNAN</t>
  </si>
  <si>
    <t>A</t>
  </si>
  <si>
    <t>JENIS PEKERJA BANGUNAN</t>
  </si>
  <si>
    <t>SATUAN WAKTU</t>
  </si>
  <si>
    <t>HARGA UPAH (Rp)</t>
  </si>
  <si>
    <t xml:space="preserve">TUKANG TERAMPIL </t>
  </si>
  <si>
    <t>1 ORANG / HARI / 9 JAM</t>
  </si>
  <si>
    <t xml:space="preserve">TUKANG </t>
  </si>
  <si>
    <t>B</t>
  </si>
  <si>
    <t>JENIS BAHAN BANGUNAN</t>
  </si>
  <si>
    <t xml:space="preserve">SATUAN </t>
  </si>
  <si>
    <t>HARGA SATUAN (Rp)</t>
  </si>
  <si>
    <t>PASIR PASANG</t>
  </si>
  <si>
    <t>M³</t>
  </si>
  <si>
    <t>PASIR BETON</t>
  </si>
  <si>
    <t>SEMEN PC (50 Kg)</t>
  </si>
  <si>
    <t>PASIR URUG</t>
  </si>
  <si>
    <t xml:space="preserve">KORAL BETON </t>
  </si>
  <si>
    <t>BESI BETON (POLOS/ULIR)</t>
  </si>
  <si>
    <t>BUAH</t>
  </si>
  <si>
    <t>KAWAT BETON</t>
  </si>
  <si>
    <t>KG</t>
  </si>
  <si>
    <t>KAYU TERENTANG</t>
  </si>
  <si>
    <t>PAKU BIASA 2'-5''</t>
  </si>
  <si>
    <t>KAYU PAPAN/KASO.KAYU GUNUNG KLAS III (ALBASIA)</t>
  </si>
  <si>
    <t>PAKU (BERMACAM MACAM UKURAN)</t>
  </si>
  <si>
    <t>BALOK KAYU</t>
  </si>
  <si>
    <t>POLYWOOD 4MM</t>
  </si>
  <si>
    <t>LBR</t>
  </si>
  <si>
    <t>BETON 1PC: 2PSR : 3KR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</si>
</sst>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176" formatCode="0.000%"/>
    <numFmt numFmtId="177" formatCode="_-&quot;Rp&quot;* #,##0_-;\-&quot;Rp&quot;* #,##0_-;_-&quot;Rp&quot;* &quot;-&quot;_-;_-@_-"/>
    <numFmt numFmtId="178" formatCode="_ * #,##0.00_ ;_ * \-#,##0.00_ ;_ * &quot;-&quot;??_ ;_ @_ "/>
    <numFmt numFmtId="179" formatCode="_ * #,##0_ ;_ * \-#,##0_ ;_ * &quot;-&quot;_ ;_ @_ "/>
    <numFmt numFmtId="42" formatCode="_(&quot;$&quot;* #,##0_);_(&quot;$&quot;* \(#,##0\);_(&quot;$&quot;* &quot;-&quot;_);_(@_)"/>
    <numFmt numFmtId="180" formatCode="0_);[Red]\(0\)"/>
    <numFmt numFmtId="181" formatCode="0.000_ "/>
  </numFmts>
  <fonts count="51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8"/>
      <color theme="1"/>
      <name val="Times New Roman"/>
      <charset val="134"/>
    </font>
    <font>
      <sz val="18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6"/>
      <color theme="1"/>
      <name val="Times New Roman"/>
      <charset val="134"/>
    </font>
    <font>
      <i/>
      <sz val="18"/>
      <color theme="1"/>
      <name val="Times New Roman"/>
      <charset val="134"/>
    </font>
    <font>
      <sz val="16"/>
      <color theme="1"/>
      <name val="Times New Roman"/>
      <charset val="134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sz val="12"/>
      <color theme="1"/>
      <name val="Times New Roman"/>
      <charset val="134"/>
    </font>
    <font>
      <b/>
      <sz val="20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26"/>
      <name val="Times New Roman"/>
      <charset val="134"/>
    </font>
    <font>
      <sz val="11"/>
      <name val="Calibri"/>
      <charset val="134"/>
      <scheme val="minor"/>
    </font>
    <font>
      <sz val="14"/>
      <name val="Times New Roman"/>
      <charset val="134"/>
    </font>
    <font>
      <b/>
      <sz val="11"/>
      <color theme="1"/>
      <name val="Calibri"/>
      <charset val="134"/>
      <scheme val="minor"/>
    </font>
    <font>
      <b/>
      <sz val="20"/>
      <color theme="1"/>
      <name val="Times New Roman"/>
      <charset val="134"/>
    </font>
    <font>
      <sz val="20"/>
      <color theme="1"/>
      <name val="Times New Roman"/>
      <charset val="134"/>
    </font>
    <font>
      <sz val="22"/>
      <color theme="1"/>
      <name val="Times New Roman"/>
      <charset val="134"/>
    </font>
    <font>
      <b/>
      <sz val="20"/>
      <name val="Times New Roman"/>
      <charset val="134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8"/>
      <name val="Times New Roman"/>
      <charset val="134"/>
    </font>
    <font>
      <sz val="18"/>
      <name val="Times New Roman"/>
      <charset val="134"/>
    </font>
    <font>
      <sz val="16"/>
      <name val="Times New Roman"/>
      <charset val="134"/>
    </font>
    <font>
      <b/>
      <sz val="18"/>
      <color theme="1"/>
      <name val="Calibri"/>
      <charset val="134"/>
      <scheme val="minor"/>
    </font>
    <font>
      <b/>
      <u/>
      <sz val="18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i/>
      <sz val="20"/>
      <color theme="1"/>
      <name val="Times New Roman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1" fillId="3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22" borderId="42" applyNumberFormat="0" applyAlignment="0" applyProtection="0">
      <alignment vertical="center"/>
    </xf>
    <xf numFmtId="0" fontId="35" fillId="0" borderId="41" applyNumberFormat="0" applyFill="0" applyAlignment="0" applyProtection="0">
      <alignment vertical="center"/>
    </xf>
    <xf numFmtId="0" fontId="0" fillId="33" borderId="45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0" borderId="41" applyNumberFormat="0" applyFill="0" applyAlignment="0" applyProtection="0">
      <alignment vertical="center"/>
    </xf>
    <xf numFmtId="0" fontId="42" fillId="0" borderId="46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17" borderId="40" applyNumberFormat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8" borderId="43" applyNumberFormat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49" fillId="28" borderId="40" applyNumberFormat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0" fillId="0" borderId="44" applyNumberFormat="0" applyFill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</cellStyleXfs>
  <cellXfs count="187">
    <xf numFmtId="0" fontId="0" fillId="0" borderId="0" xfId="0"/>
    <xf numFmtId="0" fontId="0" fillId="0" borderId="0" xfId="0" applyBorder="1" applyAlignment="1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left" vertical="center"/>
    </xf>
    <xf numFmtId="0" fontId="10" fillId="4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vertical="center"/>
    </xf>
    <xf numFmtId="0" fontId="10" fillId="0" borderId="1" xfId="0" applyNumberFormat="1" applyFont="1" applyBorder="1" applyAlignment="1">
      <alignment vertical="center"/>
    </xf>
    <xf numFmtId="0" fontId="10" fillId="0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vertical="center"/>
    </xf>
    <xf numFmtId="177" fontId="10" fillId="0" borderId="1" xfId="0" applyNumberFormat="1" applyFont="1" applyFill="1" applyBorder="1" applyAlignment="1">
      <alignment vertical="center"/>
    </xf>
    <xf numFmtId="0" fontId="10" fillId="5" borderId="1" xfId="0" applyNumberFormat="1" applyFont="1" applyFill="1" applyBorder="1" applyAlignment="1">
      <alignment horizontal="left" vertical="center"/>
    </xf>
    <xf numFmtId="177" fontId="10" fillId="5" borderId="1" xfId="0" applyNumberFormat="1" applyFont="1" applyFill="1" applyBorder="1" applyAlignment="1">
      <alignment vertical="center"/>
    </xf>
    <xf numFmtId="0" fontId="10" fillId="6" borderId="1" xfId="0" applyNumberFormat="1" applyFont="1" applyFill="1" applyBorder="1" applyAlignment="1">
      <alignment horizontal="left" vertical="center"/>
    </xf>
    <xf numFmtId="0" fontId="10" fillId="7" borderId="1" xfId="0" applyNumberFormat="1" applyFont="1" applyFill="1" applyBorder="1" applyAlignment="1">
      <alignment horizontal="left" vertical="center"/>
    </xf>
    <xf numFmtId="0" fontId="9" fillId="0" borderId="1" xfId="0" applyNumberFormat="1" applyFont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10" fillId="4" borderId="1" xfId="0" applyNumberFormat="1" applyFont="1" applyFill="1" applyBorder="1" applyAlignment="1">
      <alignment vertical="center"/>
    </xf>
    <xf numFmtId="177" fontId="11" fillId="0" borderId="1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NumberFormat="1" applyBorder="1" applyAlignment="1">
      <alignment vertical="center"/>
    </xf>
    <xf numFmtId="0" fontId="0" fillId="0" borderId="0" xfId="0" applyNumberFormat="1" applyBorder="1"/>
    <xf numFmtId="0" fontId="12" fillId="0" borderId="0" xfId="0" applyNumberFormat="1" applyFont="1" applyBorder="1" applyAlignment="1">
      <alignment vertical="top"/>
    </xf>
    <xf numFmtId="0" fontId="13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NumberFormat="1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0" fillId="0" borderId="0" xfId="0" applyFont="1" applyBorder="1" applyAlignment="1"/>
    <xf numFmtId="0" fontId="0" fillId="0" borderId="0" xfId="0" applyNumberFormat="1" applyFont="1" applyBorder="1" applyAlignment="1">
      <alignment horizontal="center"/>
    </xf>
    <xf numFmtId="177" fontId="10" fillId="6" borderId="1" xfId="0" applyNumberFormat="1" applyFont="1" applyFill="1" applyBorder="1" applyAlignment="1">
      <alignment vertical="center"/>
    </xf>
    <xf numFmtId="0" fontId="0" fillId="0" borderId="0" xfId="0" applyNumberFormat="1" applyFont="1" applyBorder="1" applyAlignment="1"/>
    <xf numFmtId="177" fontId="10" fillId="7" borderId="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NumberFormat="1" applyFill="1" applyBorder="1" applyAlignment="1"/>
    <xf numFmtId="3" fontId="0" fillId="0" borderId="0" xfId="0" applyNumberFormat="1" applyFont="1" applyFill="1" applyBorder="1" applyAlignment="1"/>
    <xf numFmtId="3" fontId="0" fillId="0" borderId="0" xfId="0" applyNumberFormat="1" applyFill="1" applyBorder="1" applyAlignment="1"/>
    <xf numFmtId="0" fontId="13" fillId="0" borderId="0" xfId="0" applyFont="1" applyBorder="1" applyAlignment="1">
      <alignment vertic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vertical="center"/>
    </xf>
    <xf numFmtId="0" fontId="10" fillId="7" borderId="1" xfId="0" applyNumberFormat="1" applyFont="1" applyFill="1" applyBorder="1" applyAlignment="1">
      <alignment vertical="center"/>
    </xf>
    <xf numFmtId="0" fontId="15" fillId="8" borderId="1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center" vertical="center"/>
    </xf>
    <xf numFmtId="177" fontId="17" fillId="8" borderId="1" xfId="0" applyNumberFormat="1" applyFont="1" applyFill="1" applyBorder="1" applyAlignment="1">
      <alignment horizontal="center" vertical="center"/>
    </xf>
    <xf numFmtId="9" fontId="17" fillId="8" borderId="1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177" fontId="20" fillId="0" borderId="1" xfId="0" applyNumberFormat="1" applyFont="1" applyBorder="1" applyAlignment="1">
      <alignment horizontal="center" vertical="center"/>
    </xf>
    <xf numFmtId="177" fontId="20" fillId="0" borderId="2" xfId="0" applyNumberFormat="1" applyFont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left" vertical="center" wrapText="1"/>
    </xf>
    <xf numFmtId="0" fontId="19" fillId="0" borderId="9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7" fontId="21" fillId="0" borderId="1" xfId="0" applyNumberFormat="1" applyFont="1" applyBorder="1" applyAlignment="1">
      <alignment horizontal="center" vertical="center"/>
    </xf>
    <xf numFmtId="177" fontId="21" fillId="0" borderId="2" xfId="0" applyNumberFormat="1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9" fontId="21" fillId="0" borderId="1" xfId="0" applyNumberFormat="1" applyFont="1" applyBorder="1" applyAlignment="1">
      <alignment horizontal="center" vertical="center"/>
    </xf>
    <xf numFmtId="0" fontId="21" fillId="0" borderId="2" xfId="0" applyNumberFormat="1" applyFont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0" fontId="22" fillId="2" borderId="15" xfId="0" applyFont="1" applyFill="1" applyBorder="1" applyAlignment="1">
      <alignment horizontal="center" vertical="center"/>
    </xf>
    <xf numFmtId="0" fontId="16" fillId="8" borderId="16" xfId="0" applyFont="1" applyFill="1" applyBorder="1" applyAlignment="1">
      <alignment horizontal="center" vertical="center"/>
    </xf>
    <xf numFmtId="177" fontId="17" fillId="8" borderId="1" xfId="0" applyNumberFormat="1" applyFont="1" applyFill="1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177" fontId="20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176" fontId="8" fillId="0" borderId="1" xfId="6" applyNumberFormat="1" applyFont="1" applyBorder="1" applyAlignment="1">
      <alignment horizontal="center" vertical="center"/>
    </xf>
    <xf numFmtId="177" fontId="21" fillId="0" borderId="1" xfId="0" applyNumberFormat="1" applyFont="1" applyBorder="1" applyAlignment="1">
      <alignment horizontal="center"/>
    </xf>
    <xf numFmtId="177" fontId="21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8" fillId="0" borderId="1" xfId="6" applyFont="1" applyBorder="1" applyAlignment="1">
      <alignment horizontal="center" vertical="center"/>
    </xf>
    <xf numFmtId="177" fontId="21" fillId="0" borderId="0" xfId="0" applyNumberFormat="1" applyFont="1" applyBorder="1" applyAlignment="1">
      <alignment horizontal="center"/>
    </xf>
    <xf numFmtId="0" fontId="22" fillId="2" borderId="17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81" fontId="0" fillId="5" borderId="1" xfId="0" applyNumberForma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0" fillId="12" borderId="1" xfId="6" applyNumberFormat="1" applyFill="1" applyBorder="1" applyAlignment="1"/>
    <xf numFmtId="10" fontId="0" fillId="13" borderId="1" xfId="6" applyNumberFormat="1" applyFill="1" applyBorder="1" applyAlignment="1"/>
    <xf numFmtId="9" fontId="24" fillId="0" borderId="1" xfId="0" applyNumberFormat="1" applyFont="1" applyBorder="1"/>
    <xf numFmtId="9" fontId="25" fillId="0" borderId="1" xfId="6" applyNumberFormat="1" applyFont="1" applyBorder="1"/>
    <xf numFmtId="9" fontId="0" fillId="0" borderId="0" xfId="0" applyNumberFormat="1"/>
    <xf numFmtId="0" fontId="22" fillId="2" borderId="18" xfId="0" applyFont="1" applyFill="1" applyBorder="1" applyAlignment="1">
      <alignment horizontal="center" vertical="center"/>
    </xf>
    <xf numFmtId="0" fontId="22" fillId="2" borderId="13" xfId="0" applyFont="1" applyFill="1" applyBorder="1" applyAlignment="1">
      <alignment horizontal="center" vertical="center"/>
    </xf>
    <xf numFmtId="0" fontId="26" fillId="6" borderId="19" xfId="0" applyFont="1" applyFill="1" applyBorder="1" applyAlignment="1">
      <alignment horizontal="center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26" fillId="3" borderId="23" xfId="0" applyFont="1" applyFill="1" applyBorder="1" applyAlignment="1">
      <alignment vertical="center"/>
    </xf>
    <xf numFmtId="0" fontId="26" fillId="3" borderId="23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 vertical="center"/>
    </xf>
    <xf numFmtId="0" fontId="26" fillId="3" borderId="21" xfId="0" applyFont="1" applyFill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8" fillId="0" borderId="7" xfId="0" applyFont="1" applyBorder="1" applyAlignment="1">
      <alignment vertical="center"/>
    </xf>
    <xf numFmtId="0" fontId="28" fillId="0" borderId="7" xfId="0" applyFont="1" applyBorder="1" applyAlignment="1">
      <alignment horizontal="center" vertical="center"/>
    </xf>
    <xf numFmtId="177" fontId="28" fillId="0" borderId="26" xfId="0" applyNumberFormat="1" applyFont="1" applyBorder="1" applyAlignment="1">
      <alignment horizontal="center" vertical="center"/>
    </xf>
    <xf numFmtId="177" fontId="28" fillId="0" borderId="27" xfId="0" applyNumberFormat="1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177" fontId="28" fillId="0" borderId="2" xfId="0" applyNumberFormat="1" applyFont="1" applyBorder="1" applyAlignment="1">
      <alignment horizontal="center" vertical="center"/>
    </xf>
    <xf numFmtId="177" fontId="28" fillId="0" borderId="3" xfId="0" applyNumberFormat="1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8" fillId="0" borderId="7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177" fontId="8" fillId="0" borderId="2" xfId="0" applyNumberFormat="1" applyFont="1" applyBorder="1" applyAlignment="1">
      <alignment horizontal="center"/>
    </xf>
    <xf numFmtId="177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8" fillId="0" borderId="1" xfId="0" applyFont="1" applyBorder="1"/>
    <xf numFmtId="0" fontId="27" fillId="0" borderId="31" xfId="0" applyFont="1" applyBorder="1" applyAlignment="1">
      <alignment horizontal="center" vertical="center"/>
    </xf>
    <xf numFmtId="0" fontId="8" fillId="0" borderId="32" xfId="0" applyFont="1" applyBorder="1"/>
    <xf numFmtId="0" fontId="8" fillId="0" borderId="33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177" fontId="8" fillId="0" borderId="33" xfId="0" applyNumberFormat="1" applyFont="1" applyBorder="1" applyAlignment="1">
      <alignment horizontal="center"/>
    </xf>
    <xf numFmtId="177" fontId="8" fillId="0" borderId="30" xfId="0" applyNumberFormat="1" applyFont="1" applyBorder="1" applyAlignment="1">
      <alignment horizontal="center"/>
    </xf>
    <xf numFmtId="0" fontId="22" fillId="2" borderId="35" xfId="0" applyFont="1" applyFill="1" applyBorder="1" applyAlignment="1">
      <alignment horizontal="center" vertical="center"/>
    </xf>
    <xf numFmtId="0" fontId="26" fillId="6" borderId="36" xfId="0" applyFont="1" applyFill="1" applyBorder="1" applyAlignment="1">
      <alignment horizontal="center" vertical="center"/>
    </xf>
    <xf numFmtId="0" fontId="26" fillId="3" borderId="36" xfId="0" applyFont="1" applyFill="1" applyBorder="1" applyAlignment="1">
      <alignment horizontal="center" vertical="center"/>
    </xf>
    <xf numFmtId="177" fontId="28" fillId="0" borderId="37" xfId="0" applyNumberFormat="1" applyFont="1" applyBorder="1" applyAlignment="1">
      <alignment horizontal="center" vertical="center"/>
    </xf>
    <xf numFmtId="177" fontId="28" fillId="0" borderId="38" xfId="0" applyNumberFormat="1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/>
    </xf>
    <xf numFmtId="177" fontId="8" fillId="0" borderId="38" xfId="0" applyNumberFormat="1" applyFont="1" applyBorder="1" applyAlignment="1">
      <alignment horizontal="center"/>
    </xf>
    <xf numFmtId="177" fontId="8" fillId="0" borderId="39" xfId="0" applyNumberFormat="1" applyFont="1" applyBorder="1" applyAlignment="1">
      <alignment horizontal="center"/>
    </xf>
    <xf numFmtId="0" fontId="0" fillId="0" borderId="0" xfId="0" applyFill="1" applyAlignment="1"/>
    <xf numFmtId="0" fontId="29" fillId="0" borderId="0" xfId="0" applyFont="1" applyAlignment="1">
      <alignment vertical="center"/>
    </xf>
    <xf numFmtId="0" fontId="30" fillId="0" borderId="0" xfId="0" applyFont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Sheet1!$R$126:$AV$126</c:f>
              <c:numCache>
                <c:formatCode>0.00%</c:formatCode>
                <c:ptCount val="31"/>
                <c:pt idx="0">
                  <c:v>0.0359036418809797</c:v>
                </c:pt>
                <c:pt idx="1">
                  <c:v>0.0718072837619594</c:v>
                </c:pt>
                <c:pt idx="2">
                  <c:v>0.107710925642939</c:v>
                </c:pt>
                <c:pt idx="3">
                  <c:v>0.143614567523919</c:v>
                </c:pt>
                <c:pt idx="4">
                  <c:v>0.179518209404899</c:v>
                </c:pt>
                <c:pt idx="5">
                  <c:v>0.182124455186038</c:v>
                </c:pt>
                <c:pt idx="6">
                  <c:v>0.184730700967178</c:v>
                </c:pt>
                <c:pt idx="7">
                  <c:v>0.187336946748317</c:v>
                </c:pt>
                <c:pt idx="8">
                  <c:v>0.189943192529457</c:v>
                </c:pt>
                <c:pt idx="9">
                  <c:v>0.19211506401374</c:v>
                </c:pt>
                <c:pt idx="10">
                  <c:v>0.194286935498023</c:v>
                </c:pt>
                <c:pt idx="11">
                  <c:v>0.196458806982306</c:v>
                </c:pt>
                <c:pt idx="12">
                  <c:v>0.233679906105652</c:v>
                </c:pt>
                <c:pt idx="13">
                  <c:v>0.270901005228998</c:v>
                </c:pt>
                <c:pt idx="14">
                  <c:v>0.308122104352344</c:v>
                </c:pt>
                <c:pt idx="15">
                  <c:v>0.345343203475689</c:v>
                </c:pt>
                <c:pt idx="16">
                  <c:v>0.37627065341188</c:v>
                </c:pt>
                <c:pt idx="17">
                  <c:v>0.40719810334807</c:v>
                </c:pt>
                <c:pt idx="18">
                  <c:v>0.438125553284261</c:v>
                </c:pt>
                <c:pt idx="19">
                  <c:v>0.481269519694965</c:v>
                </c:pt>
                <c:pt idx="20">
                  <c:v>0.524413486105669</c:v>
                </c:pt>
                <c:pt idx="21">
                  <c:v>0.567557452516374</c:v>
                </c:pt>
                <c:pt idx="22">
                  <c:v>0.610701418927078</c:v>
                </c:pt>
                <c:pt idx="23">
                  <c:v>0.653845385337782</c:v>
                </c:pt>
                <c:pt idx="24">
                  <c:v>0.696989351748487</c:v>
                </c:pt>
                <c:pt idx="25">
                  <c:v>0.740133318159191</c:v>
                </c:pt>
                <c:pt idx="26">
                  <c:v>0.783277284569896</c:v>
                </c:pt>
                <c:pt idx="27">
                  <c:v>0.8264212509806</c:v>
                </c:pt>
                <c:pt idx="28">
                  <c:v>0.869565217391304</c:v>
                </c:pt>
                <c:pt idx="29">
                  <c:v>1</c:v>
                </c:pt>
                <c:pt idx="30" c:formatCode="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667936"/>
        <c:axId val="71559552"/>
      </c:lineChart>
      <c:catAx>
        <c:axId val="7166793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59552"/>
        <c:crosses val="autoZero"/>
        <c:auto val="1"/>
        <c:lblAlgn val="ctr"/>
        <c:lblOffset val="100"/>
        <c:noMultiLvlLbl val="0"/>
      </c:catAx>
      <c:valAx>
        <c:axId val="7155955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2857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0</xdr:colOff>
      <xdr:row>18</xdr:row>
      <xdr:rowOff>0</xdr:rowOff>
    </xdr:from>
    <xdr:to>
      <xdr:col>9</xdr:col>
      <xdr:colOff>0</xdr:colOff>
      <xdr:row>18</xdr:row>
      <xdr:rowOff>9526</xdr:rowOff>
    </xdr:to>
    <xdr:pic>
      <xdr:nvPicPr>
        <xdr:cNvPr id="2" name="Picture 1" descr="Screen Clipping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95395" y="3600450"/>
          <a:ext cx="0" cy="9525"/>
        </a:xfrm>
        <a:prstGeom prst="rect">
          <a:avLst/>
        </a:prstGeom>
      </xdr:spPr>
    </xdr:pic>
    <xdr:clientData/>
  </xdr:twoCellAnchor>
  <xdr:twoCellAnchor>
    <xdr:from>
      <xdr:col>16</xdr:col>
      <xdr:colOff>1794510</xdr:colOff>
      <xdr:row>100</xdr:row>
      <xdr:rowOff>119380</xdr:rowOff>
    </xdr:from>
    <xdr:to>
      <xdr:col>47</xdr:col>
      <xdr:colOff>445135</xdr:colOff>
      <xdr:row>124</xdr:row>
      <xdr:rowOff>216535</xdr:rowOff>
    </xdr:to>
    <xdr:graphicFrame>
      <xdr:nvGraphicFramePr>
        <xdr:cNvPr id="6" name="Chart 5"/>
        <xdr:cNvGraphicFramePr/>
      </xdr:nvGraphicFramePr>
      <xdr:xfrm>
        <a:off x="19657695" y="19436080"/>
        <a:ext cx="19517360" cy="528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npro akhir.202012041134533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urva 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B449"/>
  <sheetViews>
    <sheetView tabSelected="1" zoomScale="55" zoomScaleNormal="55" topLeftCell="A95" workbookViewId="0">
      <selection activeCell="B113" sqref="B113:B114"/>
    </sheetView>
  </sheetViews>
  <sheetFormatPr defaultColWidth="9" defaultRowHeight="15"/>
  <cols>
    <col min="1" max="1" width="17.1428571428571" customWidth="1"/>
    <col min="2" max="2" width="11.8571428571429" customWidth="1"/>
    <col min="3" max="3" width="86.4285714285714" customWidth="1"/>
    <col min="4" max="4" width="15.2857142857143" customWidth="1"/>
    <col min="5" max="5" width="15" customWidth="1"/>
    <col min="6" max="6" width="19.1428571428571" customWidth="1"/>
    <col min="7" max="7" width="20.7142857142857" customWidth="1"/>
    <col min="8" max="8" width="26.1142857142857" customWidth="1"/>
    <col min="9" max="9" width="35.7142857142857" customWidth="1"/>
    <col min="10" max="10" width="7.14285714285714" hidden="1" customWidth="1"/>
    <col min="11" max="14" width="6.71428571428571" hidden="1" customWidth="1"/>
    <col min="15" max="15" width="21.1428571428571" hidden="1" customWidth="1"/>
    <col min="16" max="16" width="20.5142857142857" customWidth="1"/>
    <col min="17" max="17" width="28.5619047619048" customWidth="1"/>
    <col min="18" max="22" width="9.14285714285714" customWidth="1"/>
    <col min="23" max="23" width="8.57142857142857" customWidth="1"/>
    <col min="24" max="24" width="9.41904761904762" customWidth="1"/>
    <col min="25" max="25" width="9.4" customWidth="1"/>
    <col min="26" max="26" width="9.71428571428571"/>
    <col min="27" max="28" width="9.91428571428571" customWidth="1"/>
    <col min="29" max="29" width="9.75238095238095" customWidth="1"/>
    <col min="30" max="30" width="9.40952380952381" customWidth="1"/>
    <col min="31" max="31" width="9.06666666666667" customWidth="1"/>
    <col min="32" max="32" width="9.23809523809524" customWidth="1"/>
    <col min="33" max="34" width="9.74285714285714" customWidth="1"/>
    <col min="35" max="35" width="10.0857142857143" customWidth="1"/>
    <col min="36" max="36" width="9.58095238095238" customWidth="1"/>
    <col min="37" max="37" width="8.8952380952381" customWidth="1"/>
    <col min="38" max="38" width="9.57142857142857" customWidth="1"/>
    <col min="39" max="39" width="9.90476190476191" customWidth="1"/>
    <col min="40" max="40" width="9.4" customWidth="1"/>
    <col min="41" max="41" width="10.5904761904762" customWidth="1"/>
    <col min="42" max="42" width="9.23809523809524" customWidth="1"/>
    <col min="43" max="43" width="8.8952380952381" customWidth="1"/>
    <col min="44" max="44" width="8.73333333333333" customWidth="1"/>
    <col min="45" max="45" width="10.4190476190476" customWidth="1"/>
    <col min="46" max="47" width="9.74285714285714" customWidth="1"/>
  </cols>
  <sheetData>
    <row r="1" customHeight="1" spans="1:16">
      <c r="A1" s="4"/>
      <c r="B1" s="5" t="s">
        <v>0</v>
      </c>
      <c r="C1" s="6"/>
      <c r="D1" s="6"/>
      <c r="E1" s="6"/>
      <c r="F1" s="6"/>
      <c r="G1" s="6"/>
      <c r="H1" s="6"/>
      <c r="I1" s="6"/>
      <c r="J1" s="35"/>
      <c r="K1" s="35"/>
      <c r="L1" s="35"/>
      <c r="M1" s="35"/>
      <c r="N1" s="35"/>
      <c r="O1" s="35"/>
      <c r="P1" s="36"/>
    </row>
    <row r="2" customHeight="1" spans="1:22">
      <c r="A2" s="4"/>
      <c r="B2" s="6"/>
      <c r="C2" s="6"/>
      <c r="D2" s="6"/>
      <c r="E2" s="6"/>
      <c r="F2" s="6"/>
      <c r="G2" s="6"/>
      <c r="H2" s="6"/>
      <c r="I2" s="6"/>
      <c r="J2" s="35"/>
      <c r="K2" s="35"/>
      <c r="L2" s="37"/>
      <c r="M2" s="37"/>
      <c r="N2" s="37"/>
      <c r="O2" s="37"/>
      <c r="P2" s="38"/>
      <c r="Q2" s="62"/>
      <c r="R2" s="62"/>
      <c r="S2" s="62"/>
      <c r="T2" s="62"/>
      <c r="U2" s="62"/>
      <c r="V2" s="62"/>
    </row>
    <row r="3" ht="18.75" customHeight="1" spans="1:22">
      <c r="A3" s="4"/>
      <c r="B3" s="7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/>
      <c r="I3" s="9" t="s">
        <v>7</v>
      </c>
      <c r="J3" s="35"/>
      <c r="K3" s="35"/>
      <c r="L3" s="37"/>
      <c r="M3" s="37"/>
      <c r="N3" s="37"/>
      <c r="O3" s="37"/>
      <c r="P3" s="39"/>
      <c r="Q3" s="62"/>
      <c r="R3" s="62"/>
      <c r="S3" s="62"/>
      <c r="T3" s="62"/>
      <c r="U3" s="62"/>
      <c r="V3" s="62"/>
    </row>
    <row r="4" ht="18" customHeight="1" spans="1:22">
      <c r="A4" s="4"/>
      <c r="B4" s="7"/>
      <c r="C4" s="7"/>
      <c r="D4" s="8"/>
      <c r="E4" s="8"/>
      <c r="F4" s="8"/>
      <c r="G4" s="9" t="s">
        <v>8</v>
      </c>
      <c r="H4" s="9" t="s">
        <v>9</v>
      </c>
      <c r="I4" s="9"/>
      <c r="J4" s="35"/>
      <c r="K4" s="35"/>
      <c r="L4" s="37"/>
      <c r="M4" s="37"/>
      <c r="N4" s="37"/>
      <c r="O4" s="37"/>
      <c r="P4" s="40"/>
      <c r="Q4" s="62"/>
      <c r="R4" s="62"/>
      <c r="S4" s="62"/>
      <c r="T4" s="62"/>
      <c r="U4" s="62"/>
      <c r="V4" s="62"/>
    </row>
    <row r="5" customHeight="1" spans="2:22">
      <c r="B5" s="7"/>
      <c r="C5" s="7"/>
      <c r="D5" s="8"/>
      <c r="E5" s="8"/>
      <c r="F5" s="8"/>
      <c r="G5" s="9"/>
      <c r="H5" s="9"/>
      <c r="I5" s="9"/>
      <c r="J5" s="41"/>
      <c r="K5" s="41"/>
      <c r="L5" s="42"/>
      <c r="M5" s="42"/>
      <c r="N5" s="42"/>
      <c r="O5" s="42"/>
      <c r="P5" s="40"/>
      <c r="Q5" s="62"/>
      <c r="R5" s="62"/>
      <c r="S5" s="62"/>
      <c r="T5" s="62"/>
      <c r="U5" s="62"/>
      <c r="V5" s="62"/>
    </row>
    <row r="6" ht="21.75" customHeight="1" spans="2:22">
      <c r="B6" s="10" t="s">
        <v>10</v>
      </c>
      <c r="C6" s="10" t="s">
        <v>11</v>
      </c>
      <c r="D6" s="11" t="s">
        <v>12</v>
      </c>
      <c r="E6" s="10" t="s">
        <v>13</v>
      </c>
      <c r="F6" s="10" t="s">
        <v>14</v>
      </c>
      <c r="G6" s="12" t="s">
        <v>15</v>
      </c>
      <c r="H6" s="12" t="s">
        <v>16</v>
      </c>
      <c r="I6" s="43" t="s">
        <v>17</v>
      </c>
      <c r="J6" s="44"/>
      <c r="K6" s="44"/>
      <c r="L6" s="45"/>
      <c r="M6" s="45"/>
      <c r="N6" s="45"/>
      <c r="O6" s="45"/>
      <c r="P6" s="40"/>
      <c r="Q6" s="62"/>
      <c r="R6" s="62"/>
      <c r="S6" s="62"/>
      <c r="T6" s="62"/>
      <c r="U6" s="62"/>
      <c r="V6" s="62"/>
    </row>
    <row r="7" customHeight="1" spans="2:22">
      <c r="B7" s="13"/>
      <c r="C7" s="13"/>
      <c r="D7" s="13"/>
      <c r="E7" s="13"/>
      <c r="F7" s="13"/>
      <c r="G7" s="13"/>
      <c r="H7" s="13"/>
      <c r="I7" s="13"/>
      <c r="J7" s="46"/>
      <c r="K7" s="46"/>
      <c r="L7" s="47"/>
      <c r="M7" s="38"/>
      <c r="N7" s="38"/>
      <c r="O7" s="38"/>
      <c r="P7" s="38"/>
      <c r="Q7" s="62"/>
      <c r="R7" s="62"/>
      <c r="S7" s="62"/>
      <c r="T7" s="62"/>
      <c r="U7" s="62"/>
      <c r="V7" s="62"/>
    </row>
    <row r="8" customHeight="1" spans="2:22">
      <c r="B8" s="14">
        <v>1</v>
      </c>
      <c r="C8" s="15" t="s">
        <v>18</v>
      </c>
      <c r="D8" s="16"/>
      <c r="E8" s="16"/>
      <c r="F8" s="16"/>
      <c r="G8" s="16"/>
      <c r="H8" s="16"/>
      <c r="I8" s="16"/>
      <c r="J8" s="46"/>
      <c r="K8" s="46"/>
      <c r="L8" s="47"/>
      <c r="M8" s="38"/>
      <c r="N8" s="38"/>
      <c r="O8" s="38"/>
      <c r="P8" s="38"/>
      <c r="Q8" s="62"/>
      <c r="R8" s="62"/>
      <c r="S8" s="62"/>
      <c r="T8" s="62"/>
      <c r="U8" s="62"/>
      <c r="V8" s="62"/>
    </row>
    <row r="9" customHeight="1" spans="2:22">
      <c r="B9" s="14"/>
      <c r="C9" s="17" t="s">
        <v>19</v>
      </c>
      <c r="D9" s="18">
        <v>0.6</v>
      </c>
      <c r="E9" s="18" t="s">
        <v>20</v>
      </c>
      <c r="F9" s="19">
        <v>100000</v>
      </c>
      <c r="G9" s="19">
        <f>D9*F9</f>
        <v>60000</v>
      </c>
      <c r="H9" s="20"/>
      <c r="I9" s="19">
        <v>60000</v>
      </c>
      <c r="J9" s="46"/>
      <c r="K9" s="46"/>
      <c r="L9" s="47"/>
      <c r="M9" s="38"/>
      <c r="N9" s="38"/>
      <c r="O9" s="38"/>
      <c r="P9" s="38"/>
      <c r="Q9" s="62"/>
      <c r="R9" s="62"/>
      <c r="S9" s="62"/>
      <c r="T9" s="62"/>
      <c r="U9" s="62"/>
      <c r="V9" s="62"/>
    </row>
    <row r="10" customHeight="1" spans="2:22">
      <c r="B10" s="14"/>
      <c r="C10" s="21" t="s">
        <v>21</v>
      </c>
      <c r="D10" s="22">
        <v>0.025</v>
      </c>
      <c r="E10" s="23" t="s">
        <v>20</v>
      </c>
      <c r="F10" s="24">
        <v>100000</v>
      </c>
      <c r="G10" s="24">
        <f>F10*D10</f>
        <v>2500</v>
      </c>
      <c r="H10" s="24"/>
      <c r="I10" s="24">
        <v>2500</v>
      </c>
      <c r="J10" s="46"/>
      <c r="K10" s="46"/>
      <c r="L10" s="47"/>
      <c r="M10" s="38"/>
      <c r="N10" s="38"/>
      <c r="O10" s="38"/>
      <c r="P10" s="38"/>
      <c r="Q10" s="62"/>
      <c r="R10" s="62"/>
      <c r="S10" s="62"/>
      <c r="T10" s="62"/>
      <c r="U10" s="62"/>
      <c r="V10" s="62"/>
    </row>
    <row r="11" customHeight="1" spans="2:54">
      <c r="B11" s="14"/>
      <c r="C11" s="25" t="s">
        <v>22</v>
      </c>
      <c r="D11" s="18"/>
      <c r="E11" s="18"/>
      <c r="F11" s="20"/>
      <c r="G11" s="26">
        <f>SUM(G9:G10)</f>
        <v>62500</v>
      </c>
      <c r="H11" s="20"/>
      <c r="I11" s="19"/>
      <c r="J11" s="46"/>
      <c r="K11" s="46"/>
      <c r="L11" s="47"/>
      <c r="M11" s="38"/>
      <c r="N11" s="38"/>
      <c r="O11" s="38"/>
      <c r="P11" s="38"/>
      <c r="Q11" s="62"/>
      <c r="R11" s="62"/>
      <c r="S11" s="62"/>
      <c r="T11" s="62"/>
      <c r="U11" s="62"/>
      <c r="V11" s="62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</row>
    <row r="12" customHeight="1" spans="2:54">
      <c r="B12" s="14"/>
      <c r="C12" s="27" t="s">
        <v>23</v>
      </c>
      <c r="D12" s="18"/>
      <c r="E12" s="18"/>
      <c r="F12" s="20"/>
      <c r="G12" s="20"/>
      <c r="H12" s="20"/>
      <c r="I12" s="48">
        <f>SUM(I9:I11)</f>
        <v>62500</v>
      </c>
      <c r="J12" s="46"/>
      <c r="K12" s="46"/>
      <c r="L12" s="49"/>
      <c r="M12" s="49"/>
      <c r="N12" s="49"/>
      <c r="O12" s="49"/>
      <c r="P12" s="38"/>
      <c r="Q12" s="62"/>
      <c r="R12" s="62"/>
      <c r="S12" s="62"/>
      <c r="T12" s="62"/>
      <c r="U12" s="62"/>
      <c r="V12" s="62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</row>
    <row r="13" customHeight="1" spans="2:54">
      <c r="B13" s="14"/>
      <c r="C13" s="28" t="s">
        <v>24</v>
      </c>
      <c r="D13" s="22"/>
      <c r="E13" s="22"/>
      <c r="F13" s="23"/>
      <c r="G13" s="23"/>
      <c r="H13" s="23"/>
      <c r="I13" s="50">
        <v>63000</v>
      </c>
      <c r="J13" s="51"/>
      <c r="K13" s="51"/>
      <c r="L13" s="52"/>
      <c r="M13" s="52"/>
      <c r="N13" s="52"/>
      <c r="O13" s="52"/>
      <c r="P13" s="38"/>
      <c r="Q13" s="62"/>
      <c r="R13" s="62"/>
      <c r="S13" s="62"/>
      <c r="T13" s="62"/>
      <c r="U13" s="62"/>
      <c r="V13" s="62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</row>
    <row r="14" customHeight="1" spans="2:54">
      <c r="B14" s="14"/>
      <c r="C14" s="18"/>
      <c r="D14" s="18"/>
      <c r="E14" s="18"/>
      <c r="F14" s="18"/>
      <c r="G14" s="18"/>
      <c r="H14" s="18"/>
      <c r="I14" s="18"/>
      <c r="J14" s="53"/>
      <c r="K14" s="53"/>
      <c r="L14" s="54"/>
      <c r="M14" s="54"/>
      <c r="N14" s="54"/>
      <c r="O14" s="54"/>
      <c r="P14" s="38"/>
      <c r="Q14" s="62"/>
      <c r="R14" s="62"/>
      <c r="S14" s="62"/>
      <c r="T14" s="62"/>
      <c r="U14" s="62"/>
      <c r="V14" s="62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</row>
    <row r="15" customHeight="1" spans="2:54">
      <c r="B15" s="14">
        <v>2</v>
      </c>
      <c r="C15" s="15" t="s">
        <v>25</v>
      </c>
      <c r="D15" s="16"/>
      <c r="E15" s="16"/>
      <c r="F15" s="16"/>
      <c r="G15" s="16"/>
      <c r="H15" s="16"/>
      <c r="I15" s="16"/>
      <c r="J15" s="55"/>
      <c r="K15" s="53"/>
      <c r="L15" s="54"/>
      <c r="M15" s="56"/>
      <c r="N15" s="54"/>
      <c r="O15" s="54"/>
      <c r="P15" s="40"/>
      <c r="Q15" s="62"/>
      <c r="R15" s="62"/>
      <c r="S15" s="62"/>
      <c r="T15" s="62"/>
      <c r="U15" s="62"/>
      <c r="V15" s="62"/>
      <c r="Z15" s="64"/>
      <c r="AA15" s="64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</row>
    <row r="16" customHeight="1" spans="2:54">
      <c r="B16" s="14"/>
      <c r="C16" s="17" t="s">
        <v>19</v>
      </c>
      <c r="D16" s="18">
        <v>0.4</v>
      </c>
      <c r="E16" s="18" t="s">
        <v>20</v>
      </c>
      <c r="F16" s="19">
        <v>100000</v>
      </c>
      <c r="G16" s="19">
        <f>D16*F16</f>
        <v>40000</v>
      </c>
      <c r="H16" s="20"/>
      <c r="I16" s="19">
        <v>40000</v>
      </c>
      <c r="J16" s="55"/>
      <c r="K16" s="53"/>
      <c r="L16" s="54"/>
      <c r="M16" s="56"/>
      <c r="N16" s="54"/>
      <c r="O16" s="54"/>
      <c r="P16" s="40"/>
      <c r="Q16" s="62"/>
      <c r="R16" s="62"/>
      <c r="S16" s="62"/>
      <c r="T16" s="62"/>
      <c r="U16" s="62"/>
      <c r="V16" s="62"/>
      <c r="Z16" s="64"/>
      <c r="AA16" s="64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</row>
    <row r="17" customHeight="1" spans="2:54">
      <c r="B17" s="14"/>
      <c r="C17" s="17"/>
      <c r="D17" s="18"/>
      <c r="E17" s="18"/>
      <c r="F17" s="19"/>
      <c r="G17" s="19"/>
      <c r="H17" s="20"/>
      <c r="I17" s="19"/>
      <c r="J17" s="55"/>
      <c r="K17" s="53"/>
      <c r="L17" s="54"/>
      <c r="M17" s="56"/>
      <c r="N17" s="54"/>
      <c r="O17" s="54"/>
      <c r="P17" s="40"/>
      <c r="Q17" s="62"/>
      <c r="R17" s="62"/>
      <c r="S17" s="62"/>
      <c r="T17" s="62"/>
      <c r="U17" s="62"/>
      <c r="V17" s="62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</row>
    <row r="18" customHeight="1" spans="2:54">
      <c r="B18" s="14"/>
      <c r="C18" s="25" t="s">
        <v>22</v>
      </c>
      <c r="D18" s="18"/>
      <c r="E18" s="18"/>
      <c r="F18" s="20"/>
      <c r="G18" s="26">
        <f>SUM(G16:G17)</f>
        <v>40000</v>
      </c>
      <c r="H18" s="20"/>
      <c r="I18" s="19"/>
      <c r="J18" s="55"/>
      <c r="K18" s="53"/>
      <c r="L18" s="54"/>
      <c r="M18" s="56"/>
      <c r="N18" s="54"/>
      <c r="O18" s="54"/>
      <c r="P18" s="38"/>
      <c r="Q18" s="62"/>
      <c r="R18" s="62"/>
      <c r="S18" s="62"/>
      <c r="T18" s="62"/>
      <c r="U18" s="62"/>
      <c r="V18" s="62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</row>
    <row r="19" customHeight="1" spans="2:54">
      <c r="B19" s="14"/>
      <c r="C19" s="27" t="s">
        <v>23</v>
      </c>
      <c r="D19" s="18"/>
      <c r="E19" s="18"/>
      <c r="F19" s="20"/>
      <c r="G19" s="20"/>
      <c r="H19" s="20"/>
      <c r="I19" s="48">
        <f>SUM(I16:I18)</f>
        <v>40000</v>
      </c>
      <c r="J19" s="55"/>
      <c r="K19" s="53"/>
      <c r="L19" s="54"/>
      <c r="M19" s="56"/>
      <c r="N19" s="54"/>
      <c r="O19" s="54"/>
      <c r="P19" s="38"/>
      <c r="Q19" s="62"/>
      <c r="R19" s="62"/>
      <c r="S19" s="62"/>
      <c r="T19" s="62"/>
      <c r="U19" s="62"/>
      <c r="V19" s="62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</row>
    <row r="20" customHeight="1" spans="2:54">
      <c r="B20" s="14"/>
      <c r="C20" s="28" t="s">
        <v>24</v>
      </c>
      <c r="D20" s="22"/>
      <c r="E20" s="22"/>
      <c r="F20" s="23"/>
      <c r="G20" s="23"/>
      <c r="H20" s="23"/>
      <c r="I20" s="50">
        <v>40000</v>
      </c>
      <c r="J20" s="53"/>
      <c r="K20" s="53"/>
      <c r="L20" s="54"/>
      <c r="M20" s="54"/>
      <c r="N20" s="54"/>
      <c r="O20" s="54"/>
      <c r="P20" s="38"/>
      <c r="Q20" s="62"/>
      <c r="R20" s="62"/>
      <c r="S20" s="62"/>
      <c r="T20" s="62"/>
      <c r="U20" s="62"/>
      <c r="V20" s="62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</row>
    <row r="21" customHeight="1" spans="2:54">
      <c r="B21" s="14"/>
      <c r="C21" s="18"/>
      <c r="D21" s="18"/>
      <c r="E21" s="18"/>
      <c r="F21" s="18"/>
      <c r="G21" s="18"/>
      <c r="H21" s="18"/>
      <c r="I21" s="18"/>
      <c r="J21" s="53"/>
      <c r="K21" s="53"/>
      <c r="L21" s="54"/>
      <c r="M21" s="54"/>
      <c r="N21" s="54"/>
      <c r="O21" s="54"/>
      <c r="P21" s="38"/>
      <c r="Q21" s="62"/>
      <c r="R21" s="62"/>
      <c r="S21" s="62"/>
      <c r="T21" s="62"/>
      <c r="U21" s="62"/>
      <c r="V21" s="62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</row>
    <row r="22" customHeight="1" spans="2:54">
      <c r="B22" s="29">
        <v>3</v>
      </c>
      <c r="C22" s="15" t="s">
        <v>26</v>
      </c>
      <c r="D22" s="30"/>
      <c r="E22" s="30"/>
      <c r="F22" s="30"/>
      <c r="G22" s="30"/>
      <c r="H22" s="30"/>
      <c r="I22" s="30"/>
      <c r="J22" s="57"/>
      <c r="K22" s="57"/>
      <c r="L22" s="58"/>
      <c r="M22" s="58"/>
      <c r="N22" s="58"/>
      <c r="O22" s="58"/>
      <c r="P22" s="38"/>
      <c r="Q22" s="62"/>
      <c r="R22" s="62"/>
      <c r="S22" s="62"/>
      <c r="T22" s="62"/>
      <c r="U22" s="62"/>
      <c r="V22" s="62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</row>
    <row r="23" customHeight="1" spans="2:54">
      <c r="B23" s="29"/>
      <c r="C23" s="17" t="s">
        <v>27</v>
      </c>
      <c r="D23" s="31">
        <v>0.25</v>
      </c>
      <c r="E23" s="18" t="s">
        <v>20</v>
      </c>
      <c r="F23" s="19">
        <v>100000</v>
      </c>
      <c r="G23" s="19">
        <f>D23*F23</f>
        <v>25000</v>
      </c>
      <c r="H23" s="20"/>
      <c r="I23" s="19">
        <v>25000</v>
      </c>
      <c r="J23" s="55"/>
      <c r="K23" s="59"/>
      <c r="L23" s="54"/>
      <c r="M23" s="56"/>
      <c r="N23" s="54"/>
      <c r="O23" s="54"/>
      <c r="P23" s="38"/>
      <c r="Q23" s="62"/>
      <c r="R23" s="62"/>
      <c r="S23" s="62"/>
      <c r="T23" s="62"/>
      <c r="U23" s="62"/>
      <c r="V23" s="62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</row>
    <row r="24" customHeight="1" spans="2:54">
      <c r="B24" s="29"/>
      <c r="C24" s="17"/>
      <c r="D24" s="31"/>
      <c r="E24" s="18"/>
      <c r="F24" s="19"/>
      <c r="G24" s="19"/>
      <c r="H24" s="20"/>
      <c r="I24" s="19"/>
      <c r="J24" s="55"/>
      <c r="K24" s="53"/>
      <c r="L24" s="54"/>
      <c r="M24" s="56"/>
      <c r="N24" s="54"/>
      <c r="O24" s="54"/>
      <c r="P24" s="38"/>
      <c r="Q24" s="62"/>
      <c r="R24" s="62"/>
      <c r="S24" s="62"/>
      <c r="T24" s="62"/>
      <c r="U24" s="62"/>
      <c r="V24" s="62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</row>
    <row r="25" customHeight="1" spans="2:54">
      <c r="B25" s="29"/>
      <c r="C25" s="25" t="s">
        <v>22</v>
      </c>
      <c r="D25" s="31"/>
      <c r="E25" s="18"/>
      <c r="F25" s="20"/>
      <c r="G25" s="26">
        <f>SUM(G23:G24)</f>
        <v>25000</v>
      </c>
      <c r="H25" s="20"/>
      <c r="I25" s="19"/>
      <c r="J25" s="55"/>
      <c r="K25" s="53"/>
      <c r="L25" s="54"/>
      <c r="M25" s="56"/>
      <c r="N25" s="54"/>
      <c r="O25" s="54"/>
      <c r="P25" s="38"/>
      <c r="Q25" s="62"/>
      <c r="R25" s="62"/>
      <c r="S25" s="62"/>
      <c r="T25" s="62"/>
      <c r="U25" s="62"/>
      <c r="V25" s="62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</row>
    <row r="26" customHeight="1" spans="2:54">
      <c r="B26" s="29"/>
      <c r="C26" s="27" t="s">
        <v>23</v>
      </c>
      <c r="D26" s="18"/>
      <c r="E26" s="18"/>
      <c r="F26" s="20"/>
      <c r="G26" s="20"/>
      <c r="H26" s="20"/>
      <c r="I26" s="48">
        <f>SUM(I23:I25)</f>
        <v>25000</v>
      </c>
      <c r="J26" s="55"/>
      <c r="K26" s="59"/>
      <c r="L26" s="54"/>
      <c r="M26" s="56"/>
      <c r="N26" s="54"/>
      <c r="O26" s="54"/>
      <c r="P26" s="40"/>
      <c r="Q26" s="62"/>
      <c r="R26" s="62"/>
      <c r="S26" s="62"/>
      <c r="T26" s="62"/>
      <c r="U26" s="62"/>
      <c r="V26" s="62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</row>
    <row r="27" customHeight="1" spans="2:54">
      <c r="B27" s="29"/>
      <c r="C27" s="28" t="s">
        <v>28</v>
      </c>
      <c r="D27" s="22"/>
      <c r="E27" s="22"/>
      <c r="F27" s="23"/>
      <c r="G27" s="23"/>
      <c r="H27" s="23"/>
      <c r="I27" s="50">
        <v>25000</v>
      </c>
      <c r="J27" s="55"/>
      <c r="K27" s="53"/>
      <c r="L27" s="54"/>
      <c r="M27" s="56"/>
      <c r="N27" s="54"/>
      <c r="O27" s="54"/>
      <c r="P27" s="40"/>
      <c r="Q27" s="62"/>
      <c r="R27" s="62"/>
      <c r="S27" s="62"/>
      <c r="T27" s="62"/>
      <c r="U27" s="62"/>
      <c r="V27" s="62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</row>
    <row r="28" customHeight="1" spans="2:54">
      <c r="B28" s="29"/>
      <c r="C28" s="18"/>
      <c r="D28" s="18"/>
      <c r="E28" s="18"/>
      <c r="F28" s="18"/>
      <c r="G28" s="18"/>
      <c r="H28" s="18"/>
      <c r="I28" s="18"/>
      <c r="J28" s="53"/>
      <c r="K28" s="53"/>
      <c r="L28" s="53"/>
      <c r="M28" s="59"/>
      <c r="N28" s="53"/>
      <c r="O28" s="54"/>
      <c r="P28" s="40"/>
      <c r="Q28" s="62"/>
      <c r="R28" s="62"/>
      <c r="S28" s="62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</row>
    <row r="29" customHeight="1" spans="2:54">
      <c r="B29" s="29">
        <v>4</v>
      </c>
      <c r="C29" s="15" t="s">
        <v>29</v>
      </c>
      <c r="D29" s="30"/>
      <c r="E29" s="30"/>
      <c r="F29" s="30"/>
      <c r="G29" s="30"/>
      <c r="H29" s="30"/>
      <c r="I29" s="30"/>
      <c r="J29" s="53"/>
      <c r="K29" s="53"/>
      <c r="L29" s="53"/>
      <c r="M29" s="53"/>
      <c r="N29" s="53"/>
      <c r="O29" s="53"/>
      <c r="P29" s="36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</row>
    <row r="30" customHeight="1" spans="2:54">
      <c r="B30" s="29"/>
      <c r="C30" s="17" t="s">
        <v>30</v>
      </c>
      <c r="D30" s="18">
        <v>1.3</v>
      </c>
      <c r="E30" s="20" t="s">
        <v>31</v>
      </c>
      <c r="F30" s="19">
        <v>90000</v>
      </c>
      <c r="G30" s="19"/>
      <c r="H30" s="19">
        <f>F30*D30</f>
        <v>117000</v>
      </c>
      <c r="I30" s="19">
        <v>117000</v>
      </c>
      <c r="J30" s="53"/>
      <c r="K30" s="53"/>
      <c r="L30" s="53"/>
      <c r="M30" s="53"/>
      <c r="N30" s="53"/>
      <c r="O30" s="53"/>
      <c r="P30" s="36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</row>
    <row r="31" customHeight="1" spans="2:54">
      <c r="B31" s="29"/>
      <c r="C31" s="17" t="s">
        <v>19</v>
      </c>
      <c r="D31" s="18">
        <v>0.3</v>
      </c>
      <c r="E31" s="20" t="s">
        <v>20</v>
      </c>
      <c r="F31" s="19">
        <v>100000</v>
      </c>
      <c r="G31" s="19">
        <f>F31*D31</f>
        <v>30000</v>
      </c>
      <c r="H31" s="19"/>
      <c r="I31" s="19">
        <v>90000</v>
      </c>
      <c r="J31" s="57"/>
      <c r="K31" s="57"/>
      <c r="L31" s="57"/>
      <c r="M31" s="57"/>
      <c r="N31" s="57"/>
      <c r="O31" s="57"/>
      <c r="P31" s="36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</row>
    <row r="32" customHeight="1" spans="2:54">
      <c r="B32" s="29"/>
      <c r="C32" s="17"/>
      <c r="D32" s="18"/>
      <c r="E32" s="20"/>
      <c r="F32" s="19"/>
      <c r="G32" s="19"/>
      <c r="H32" s="19"/>
      <c r="I32" s="19"/>
      <c r="J32" s="57"/>
      <c r="K32" s="60"/>
      <c r="L32" s="57"/>
      <c r="M32" s="60"/>
      <c r="N32" s="57"/>
      <c r="O32" s="57"/>
      <c r="P32" s="36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</row>
    <row r="33" customHeight="1" spans="2:54">
      <c r="B33" s="29"/>
      <c r="C33" s="25" t="s">
        <v>22</v>
      </c>
      <c r="D33" s="18"/>
      <c r="E33" s="20"/>
      <c r="F33" s="20"/>
      <c r="G33" s="26">
        <f>SUM(G30:G32)</f>
        <v>30000</v>
      </c>
      <c r="H33" s="26">
        <f>SUM(H30:H32)</f>
        <v>117000</v>
      </c>
      <c r="I33" s="19"/>
      <c r="J33" s="53"/>
      <c r="K33" s="59"/>
      <c r="L33" s="53"/>
      <c r="M33" s="59"/>
      <c r="N33" s="53"/>
      <c r="O33" s="53"/>
      <c r="P33" s="36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</row>
    <row r="34" customHeight="1" spans="2:54">
      <c r="B34" s="29"/>
      <c r="C34" s="27" t="s">
        <v>23</v>
      </c>
      <c r="D34" s="31"/>
      <c r="E34" s="20"/>
      <c r="F34" s="20"/>
      <c r="G34" s="20"/>
      <c r="H34" s="20"/>
      <c r="I34" s="48">
        <f>SUM(I30:I33)</f>
        <v>207000</v>
      </c>
      <c r="J34" s="53"/>
      <c r="K34" s="53"/>
      <c r="L34" s="53"/>
      <c r="M34" s="59"/>
      <c r="N34" s="53"/>
      <c r="O34" s="53"/>
      <c r="P34" s="36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</row>
    <row r="35" customHeight="1" spans="2:54">
      <c r="B35" s="29"/>
      <c r="C35" s="28" t="s">
        <v>28</v>
      </c>
      <c r="D35" s="32"/>
      <c r="E35" s="23"/>
      <c r="F35" s="23"/>
      <c r="G35" s="23"/>
      <c r="H35" s="23"/>
      <c r="I35" s="50">
        <v>207000</v>
      </c>
      <c r="J35" s="53"/>
      <c r="K35" s="53"/>
      <c r="L35" s="53"/>
      <c r="M35" s="59"/>
      <c r="N35" s="53"/>
      <c r="O35" s="53"/>
      <c r="P35" s="36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</row>
    <row r="36" customHeight="1" spans="2:54">
      <c r="B36" s="29"/>
      <c r="C36" s="18"/>
      <c r="D36" s="18"/>
      <c r="E36" s="18"/>
      <c r="F36" s="18"/>
      <c r="G36" s="18"/>
      <c r="H36" s="18"/>
      <c r="I36" s="18"/>
      <c r="J36" s="59"/>
      <c r="K36" s="53"/>
      <c r="L36" s="53"/>
      <c r="M36" s="59"/>
      <c r="N36" s="53"/>
      <c r="O36" s="53"/>
      <c r="P36" s="36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</row>
    <row r="37" customHeight="1" spans="2:54">
      <c r="B37" s="29">
        <v>5</v>
      </c>
      <c r="C37" s="15" t="s">
        <v>32</v>
      </c>
      <c r="D37" s="33"/>
      <c r="E37" s="33"/>
      <c r="F37" s="33"/>
      <c r="G37" s="33"/>
      <c r="H37" s="33"/>
      <c r="I37" s="33"/>
      <c r="J37" s="57"/>
      <c r="K37" s="57"/>
      <c r="L37" s="57"/>
      <c r="M37" s="60"/>
      <c r="N37" s="57"/>
      <c r="O37" s="57"/>
      <c r="P37" s="61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</row>
    <row r="38" customHeight="1" spans="2:54">
      <c r="B38" s="29"/>
      <c r="C38" s="21" t="s">
        <v>33</v>
      </c>
      <c r="D38" s="22">
        <v>4.46</v>
      </c>
      <c r="E38" s="23" t="s">
        <v>34</v>
      </c>
      <c r="F38" s="24">
        <v>64000</v>
      </c>
      <c r="G38" s="19"/>
      <c r="H38" s="24">
        <f>F38*D38</f>
        <v>285440</v>
      </c>
      <c r="I38" s="24">
        <v>285440</v>
      </c>
      <c r="J38" s="53"/>
      <c r="K38" s="59"/>
      <c r="L38" s="53"/>
      <c r="M38" s="53"/>
      <c r="N38" s="53"/>
      <c r="O38" s="53"/>
      <c r="P38" s="61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</row>
    <row r="39" customHeight="1" spans="2:54">
      <c r="B39" s="29"/>
      <c r="C39" s="17" t="s">
        <v>35</v>
      </c>
      <c r="D39" s="18">
        <v>0.62</v>
      </c>
      <c r="E39" s="20" t="s">
        <v>31</v>
      </c>
      <c r="F39" s="19">
        <v>350000</v>
      </c>
      <c r="G39" s="19"/>
      <c r="H39" s="19">
        <f>F39*D39</f>
        <v>217000</v>
      </c>
      <c r="I39" s="19">
        <v>217000</v>
      </c>
      <c r="J39" s="53"/>
      <c r="K39" s="53"/>
      <c r="L39" s="53"/>
      <c r="M39" s="59"/>
      <c r="N39" s="53"/>
      <c r="O39" s="53"/>
      <c r="P39" s="61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</row>
    <row r="40" ht="18.75" spans="2:54">
      <c r="B40" s="29"/>
      <c r="C40" s="17" t="s">
        <v>36</v>
      </c>
      <c r="D40" s="18">
        <v>0.97</v>
      </c>
      <c r="E40" s="20" t="s">
        <v>31</v>
      </c>
      <c r="F40" s="19">
        <v>350000</v>
      </c>
      <c r="G40" s="19"/>
      <c r="H40" s="19">
        <f>F40*D40</f>
        <v>339500</v>
      </c>
      <c r="I40" s="19">
        <v>339500</v>
      </c>
      <c r="J40" s="53"/>
      <c r="K40" s="53"/>
      <c r="L40" s="53"/>
      <c r="M40" s="59"/>
      <c r="N40" s="53"/>
      <c r="O40" s="53"/>
      <c r="P40" s="36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</row>
    <row r="41" ht="18.75" spans="2:54">
      <c r="B41" s="29"/>
      <c r="C41" s="17" t="s">
        <v>19</v>
      </c>
      <c r="D41" s="18">
        <v>1.65</v>
      </c>
      <c r="E41" s="20" t="s">
        <v>20</v>
      </c>
      <c r="F41" s="19">
        <v>100000</v>
      </c>
      <c r="G41" s="19">
        <f>F41*D41</f>
        <v>165000</v>
      </c>
      <c r="H41" s="19"/>
      <c r="I41" s="19">
        <v>495000</v>
      </c>
      <c r="J41" s="53"/>
      <c r="K41" s="53"/>
      <c r="L41" s="53"/>
      <c r="M41" s="53"/>
      <c r="N41" s="53"/>
      <c r="O41" s="53"/>
      <c r="P41" s="36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</row>
    <row r="42" customHeight="1" spans="2:54">
      <c r="B42" s="29"/>
      <c r="C42" s="17"/>
      <c r="D42" s="18"/>
      <c r="E42" s="20"/>
      <c r="F42" s="19"/>
      <c r="G42" s="19"/>
      <c r="H42" s="19"/>
      <c r="I42" s="19"/>
      <c r="J42" s="51"/>
      <c r="K42" s="51"/>
      <c r="L42" s="51"/>
      <c r="M42" s="51"/>
      <c r="N42" s="51"/>
      <c r="O42" s="51"/>
      <c r="P42" s="36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</row>
    <row r="43" customHeight="1" spans="2:54">
      <c r="B43" s="29"/>
      <c r="C43" s="17"/>
      <c r="D43" s="18"/>
      <c r="E43" s="20"/>
      <c r="F43" s="19"/>
      <c r="G43" s="19"/>
      <c r="H43" s="19"/>
      <c r="I43" s="19"/>
      <c r="J43" s="57"/>
      <c r="K43" s="57"/>
      <c r="L43" s="57"/>
      <c r="M43" s="57"/>
      <c r="N43" s="57"/>
      <c r="O43" s="57"/>
      <c r="P43" s="36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</row>
    <row r="44" customHeight="1" spans="2:54">
      <c r="B44" s="29"/>
      <c r="C44" s="21"/>
      <c r="D44" s="18"/>
      <c r="E44" s="20"/>
      <c r="F44" s="19"/>
      <c r="G44" s="19"/>
      <c r="H44" s="19"/>
      <c r="I44" s="19"/>
      <c r="J44" s="57"/>
      <c r="K44" s="60"/>
      <c r="L44" s="57"/>
      <c r="M44" s="60"/>
      <c r="N44" s="57"/>
      <c r="O44" s="57"/>
      <c r="P44" s="36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</row>
    <row r="45" customHeight="1" spans="2:54">
      <c r="B45" s="29"/>
      <c r="C45" s="25" t="s">
        <v>22</v>
      </c>
      <c r="D45" s="18"/>
      <c r="E45" s="20"/>
      <c r="F45" s="19"/>
      <c r="G45" s="26">
        <f>SUM(G41:G44)</f>
        <v>165000</v>
      </c>
      <c r="H45" s="26">
        <f>SUM(H38:H44)</f>
        <v>841940</v>
      </c>
      <c r="I45" s="19"/>
      <c r="J45" s="53"/>
      <c r="K45" s="59"/>
      <c r="L45" s="53"/>
      <c r="M45" s="59"/>
      <c r="N45" s="53"/>
      <c r="O45" s="53"/>
      <c r="P45" s="36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</row>
    <row r="46" customHeight="1" spans="2:54">
      <c r="B46" s="29"/>
      <c r="C46" s="27" t="s">
        <v>23</v>
      </c>
      <c r="D46" s="31"/>
      <c r="E46" s="20"/>
      <c r="F46" s="19"/>
      <c r="G46" s="24"/>
      <c r="H46" s="24"/>
      <c r="I46" s="48">
        <f>SUM(I38:I45)</f>
        <v>1336940</v>
      </c>
      <c r="J46" s="53"/>
      <c r="K46" s="53"/>
      <c r="L46" s="53"/>
      <c r="M46" s="59"/>
      <c r="N46" s="53"/>
      <c r="O46" s="53"/>
      <c r="P46" s="36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</row>
    <row r="47" customHeight="1" spans="2:54">
      <c r="B47" s="29"/>
      <c r="C47" s="28" t="s">
        <v>28</v>
      </c>
      <c r="D47" s="32"/>
      <c r="E47" s="23"/>
      <c r="F47" s="24"/>
      <c r="G47" s="24"/>
      <c r="H47" s="24"/>
      <c r="I47" s="50">
        <v>1337000</v>
      </c>
      <c r="J47" s="53"/>
      <c r="K47" s="53"/>
      <c r="L47" s="53"/>
      <c r="M47" s="59"/>
      <c r="N47" s="53"/>
      <c r="O47" s="53"/>
      <c r="P47" s="36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</row>
    <row r="48" customHeight="1" spans="2:54">
      <c r="B48" s="29"/>
      <c r="C48" s="18"/>
      <c r="D48" s="18"/>
      <c r="E48" s="18"/>
      <c r="F48" s="18"/>
      <c r="G48" s="18"/>
      <c r="H48" s="18"/>
      <c r="I48" s="18"/>
      <c r="J48" s="59"/>
      <c r="K48" s="53"/>
      <c r="L48" s="53"/>
      <c r="M48" s="59"/>
      <c r="N48" s="53"/>
      <c r="O48" s="53"/>
      <c r="P48" s="36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</row>
    <row r="49" customHeight="1" spans="2:54">
      <c r="B49" s="29">
        <v>6</v>
      </c>
      <c r="C49" s="15" t="s">
        <v>37</v>
      </c>
      <c r="D49" s="30"/>
      <c r="E49" s="30"/>
      <c r="F49" s="30"/>
      <c r="G49" s="30"/>
      <c r="H49" s="30"/>
      <c r="I49" s="30"/>
      <c r="J49" s="59"/>
      <c r="K49" s="53"/>
      <c r="L49" s="53"/>
      <c r="M49" s="59"/>
      <c r="N49" s="59"/>
      <c r="O49" s="59"/>
      <c r="P49" s="36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</row>
    <row r="50" customHeight="1" spans="2:54">
      <c r="B50" s="29"/>
      <c r="C50" s="21" t="s">
        <v>38</v>
      </c>
      <c r="D50" s="22">
        <v>1</v>
      </c>
      <c r="E50" s="23" t="s">
        <v>39</v>
      </c>
      <c r="F50" s="24">
        <v>90000</v>
      </c>
      <c r="G50" s="19"/>
      <c r="H50" s="24">
        <f>F50*D50</f>
        <v>90000</v>
      </c>
      <c r="I50" s="24">
        <v>90000</v>
      </c>
      <c r="J50" s="57"/>
      <c r="K50" s="57"/>
      <c r="L50" s="57"/>
      <c r="M50" s="60"/>
      <c r="N50" s="57"/>
      <c r="O50" s="57"/>
      <c r="P50" s="36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</row>
    <row r="51" customHeight="1" spans="2:54">
      <c r="B51" s="29"/>
      <c r="C51" s="17" t="s">
        <v>40</v>
      </c>
      <c r="D51" s="18">
        <v>0.015</v>
      </c>
      <c r="E51" s="20" t="s">
        <v>41</v>
      </c>
      <c r="F51" s="19">
        <v>30000</v>
      </c>
      <c r="G51" s="19"/>
      <c r="H51" s="19">
        <f>F51*D51</f>
        <v>450</v>
      </c>
      <c r="I51" s="19">
        <v>450</v>
      </c>
      <c r="J51" s="53"/>
      <c r="K51" s="59"/>
      <c r="L51" s="53"/>
      <c r="M51" s="53"/>
      <c r="N51" s="53"/>
      <c r="O51" s="53"/>
      <c r="P51" s="36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</row>
    <row r="52" customHeight="1" spans="2:54">
      <c r="B52" s="29"/>
      <c r="C52" s="17" t="s">
        <v>19</v>
      </c>
      <c r="D52" s="18">
        <v>0.007</v>
      </c>
      <c r="E52" s="20" t="s">
        <v>20</v>
      </c>
      <c r="F52" s="19">
        <v>100000</v>
      </c>
      <c r="G52" s="19">
        <f>F52*D52</f>
        <v>700</v>
      </c>
      <c r="H52" s="19"/>
      <c r="I52" s="19">
        <v>700</v>
      </c>
      <c r="J52" s="53"/>
      <c r="K52" s="53"/>
      <c r="L52" s="53"/>
      <c r="M52" s="59"/>
      <c r="N52" s="53"/>
      <c r="O52" s="53"/>
      <c r="P52" s="36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</row>
    <row r="53" customHeight="1" spans="2:54">
      <c r="B53" s="29"/>
      <c r="C53" s="17"/>
      <c r="D53" s="18"/>
      <c r="E53" s="20"/>
      <c r="F53" s="19"/>
      <c r="G53" s="19"/>
      <c r="H53" s="19"/>
      <c r="I53" s="19"/>
      <c r="J53" s="53"/>
      <c r="K53" s="53"/>
      <c r="L53" s="53"/>
      <c r="M53" s="59"/>
      <c r="N53" s="53"/>
      <c r="O53" s="5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</row>
    <row r="54" customHeight="1" spans="2:15">
      <c r="B54" s="29"/>
      <c r="C54" s="17"/>
      <c r="D54" s="18"/>
      <c r="E54" s="20"/>
      <c r="F54" s="19"/>
      <c r="G54" s="19"/>
      <c r="H54" s="19"/>
      <c r="I54" s="19"/>
      <c r="J54" s="53"/>
      <c r="K54" s="53"/>
      <c r="L54" s="53"/>
      <c r="M54" s="53"/>
      <c r="N54" s="53"/>
      <c r="O54" s="53"/>
    </row>
    <row r="55" customHeight="1" spans="2:15">
      <c r="B55" s="29"/>
      <c r="C55" s="21"/>
      <c r="D55" s="18"/>
      <c r="E55" s="20"/>
      <c r="F55" s="19"/>
      <c r="G55" s="19"/>
      <c r="H55" s="19"/>
      <c r="I55" s="19"/>
      <c r="J55" s="51"/>
      <c r="K55" s="51"/>
      <c r="L55" s="51"/>
      <c r="M55" s="51"/>
      <c r="N55" s="51"/>
      <c r="O55" s="51"/>
    </row>
    <row r="56" customHeight="1" spans="2:15">
      <c r="B56" s="29"/>
      <c r="C56" s="25" t="s">
        <v>22</v>
      </c>
      <c r="D56" s="18"/>
      <c r="E56" s="20"/>
      <c r="F56" s="19"/>
      <c r="G56" s="26">
        <f>SUM(G52:G55)</f>
        <v>700</v>
      </c>
      <c r="H56" s="26">
        <f>SUM(H50:H55)</f>
        <v>90450</v>
      </c>
      <c r="I56" s="19"/>
      <c r="J56" s="57"/>
      <c r="K56" s="57"/>
      <c r="L56" s="57"/>
      <c r="M56" s="57"/>
      <c r="N56" s="57"/>
      <c r="O56" s="57"/>
    </row>
    <row r="57" customHeight="1" spans="2:15">
      <c r="B57" s="29"/>
      <c r="C57" s="27" t="s">
        <v>23</v>
      </c>
      <c r="D57" s="31"/>
      <c r="E57" s="20"/>
      <c r="F57" s="19"/>
      <c r="G57" s="19"/>
      <c r="H57" s="19"/>
      <c r="I57" s="48">
        <f>SUM(I50:I56)</f>
        <v>91150</v>
      </c>
      <c r="J57" s="57"/>
      <c r="K57" s="60"/>
      <c r="L57" s="57"/>
      <c r="M57" s="60"/>
      <c r="N57" s="57"/>
      <c r="O57" s="57"/>
    </row>
    <row r="58" customHeight="1" spans="2:15">
      <c r="B58" s="29"/>
      <c r="C58" s="28" t="s">
        <v>28</v>
      </c>
      <c r="D58" s="32"/>
      <c r="E58" s="23"/>
      <c r="F58" s="24"/>
      <c r="G58" s="24"/>
      <c r="H58" s="24"/>
      <c r="I58" s="50">
        <v>91150</v>
      </c>
      <c r="J58" s="53"/>
      <c r="K58" s="59"/>
      <c r="L58" s="53"/>
      <c r="M58" s="59"/>
      <c r="N58" s="53"/>
      <c r="O58" s="53"/>
    </row>
    <row r="59" customHeight="1" spans="2:15">
      <c r="B59" s="29"/>
      <c r="C59" s="18"/>
      <c r="D59" s="18"/>
      <c r="E59" s="18"/>
      <c r="F59" s="18"/>
      <c r="G59" s="18"/>
      <c r="H59" s="18"/>
      <c r="I59" s="18"/>
      <c r="J59" s="53"/>
      <c r="K59" s="53"/>
      <c r="L59" s="53"/>
      <c r="M59" s="59"/>
      <c r="N59" s="53"/>
      <c r="O59" s="53"/>
    </row>
    <row r="60" customHeight="1" spans="2:15">
      <c r="B60" s="29">
        <v>7</v>
      </c>
      <c r="C60" s="15" t="s">
        <v>42</v>
      </c>
      <c r="D60" s="30"/>
      <c r="E60" s="30"/>
      <c r="F60" s="30"/>
      <c r="G60" s="30"/>
      <c r="H60" s="30"/>
      <c r="I60" s="30"/>
      <c r="J60" s="53"/>
      <c r="K60" s="53"/>
      <c r="L60" s="53"/>
      <c r="M60" s="59"/>
      <c r="N60" s="53"/>
      <c r="O60" s="53"/>
    </row>
    <row r="61" customHeight="1" spans="2:15">
      <c r="B61" s="29"/>
      <c r="C61" s="21" t="s">
        <v>43</v>
      </c>
      <c r="D61" s="22">
        <v>0.055</v>
      </c>
      <c r="E61" s="23" t="s">
        <v>31</v>
      </c>
      <c r="F61" s="34">
        <v>2000000</v>
      </c>
      <c r="G61" s="19"/>
      <c r="H61" s="19">
        <f>F61*D61</f>
        <v>110000</v>
      </c>
      <c r="I61" s="19">
        <v>110000</v>
      </c>
      <c r="J61" s="59"/>
      <c r="K61" s="53"/>
      <c r="L61" s="53"/>
      <c r="M61" s="59"/>
      <c r="N61" s="53"/>
      <c r="O61" s="53"/>
    </row>
    <row r="62" customHeight="1" spans="2:15">
      <c r="B62" s="29"/>
      <c r="C62" s="17" t="s">
        <v>44</v>
      </c>
      <c r="D62" s="18">
        <v>0.4</v>
      </c>
      <c r="E62" s="20" t="s">
        <v>45</v>
      </c>
      <c r="F62" s="19">
        <v>5250</v>
      </c>
      <c r="G62" s="19"/>
      <c r="H62" s="19">
        <f>F62*D62</f>
        <v>2100</v>
      </c>
      <c r="I62" s="19">
        <v>9200</v>
      </c>
      <c r="J62" s="57"/>
      <c r="K62" s="57"/>
      <c r="L62" s="57"/>
      <c r="M62" s="60"/>
      <c r="N62" s="57"/>
      <c r="O62" s="57"/>
    </row>
    <row r="63" customHeight="1" spans="2:15">
      <c r="B63" s="29"/>
      <c r="C63" s="17" t="s">
        <v>19</v>
      </c>
      <c r="D63" s="18">
        <v>0.3</v>
      </c>
      <c r="E63" s="20" t="s">
        <v>20</v>
      </c>
      <c r="F63" s="19">
        <v>100000</v>
      </c>
      <c r="G63" s="19">
        <f>F63*D63</f>
        <v>30000</v>
      </c>
      <c r="H63" s="19"/>
      <c r="I63" s="19">
        <v>30000</v>
      </c>
      <c r="J63" s="53"/>
      <c r="K63" s="59"/>
      <c r="L63" s="53"/>
      <c r="M63" s="53"/>
      <c r="N63" s="53"/>
      <c r="O63" s="53"/>
    </row>
    <row r="64" customHeight="1" spans="2:15">
      <c r="B64" s="29"/>
      <c r="C64" s="17"/>
      <c r="D64" s="18"/>
      <c r="E64" s="20"/>
      <c r="F64" s="19"/>
      <c r="G64" s="19"/>
      <c r="H64" s="19"/>
      <c r="I64" s="19"/>
      <c r="J64" s="53"/>
      <c r="K64" s="53"/>
      <c r="L64" s="53"/>
      <c r="M64" s="59"/>
      <c r="N64" s="53"/>
      <c r="O64" s="53"/>
    </row>
    <row r="65" customHeight="1" spans="2:15">
      <c r="B65" s="29"/>
      <c r="C65" s="17"/>
      <c r="D65" s="18"/>
      <c r="E65" s="20"/>
      <c r="F65" s="19"/>
      <c r="G65" s="19"/>
      <c r="H65" s="19"/>
      <c r="I65" s="19"/>
      <c r="J65" s="53"/>
      <c r="K65" s="53"/>
      <c r="L65" s="53"/>
      <c r="M65" s="59"/>
      <c r="N65" s="53"/>
      <c r="O65" s="53"/>
    </row>
    <row r="66" customHeight="1" spans="2:15">
      <c r="B66" s="29"/>
      <c r="C66" s="21"/>
      <c r="D66" s="18"/>
      <c r="E66" s="20"/>
      <c r="F66" s="19"/>
      <c r="G66" s="19"/>
      <c r="H66" s="19"/>
      <c r="I66" s="19"/>
      <c r="J66" s="53"/>
      <c r="K66" s="53"/>
      <c r="L66" s="53"/>
      <c r="M66" s="53"/>
      <c r="N66" s="53"/>
      <c r="O66" s="53"/>
    </row>
    <row r="67" customHeight="1" spans="2:15">
      <c r="B67" s="29"/>
      <c r="C67" s="25" t="s">
        <v>22</v>
      </c>
      <c r="D67" s="18"/>
      <c r="E67" s="20"/>
      <c r="F67" s="19"/>
      <c r="G67" s="26">
        <f>SUM(G63:G66)</f>
        <v>30000</v>
      </c>
      <c r="H67" s="26">
        <f>SUM(H61:H66)</f>
        <v>112100</v>
      </c>
      <c r="I67" s="19"/>
      <c r="J67" s="57"/>
      <c r="K67" s="57"/>
      <c r="L67" s="57"/>
      <c r="M67" s="57"/>
      <c r="N67" s="57"/>
      <c r="O67" s="57"/>
    </row>
    <row r="68" customHeight="1" spans="2:15">
      <c r="B68" s="29"/>
      <c r="C68" s="27" t="s">
        <v>23</v>
      </c>
      <c r="D68" s="31"/>
      <c r="E68" s="20"/>
      <c r="F68" s="20"/>
      <c r="G68" s="19"/>
      <c r="H68" s="19"/>
      <c r="I68" s="48">
        <f>SUM(I61:I67)</f>
        <v>149200</v>
      </c>
      <c r="J68" s="57"/>
      <c r="K68" s="57"/>
      <c r="L68" s="57"/>
      <c r="M68" s="57"/>
      <c r="N68" s="57"/>
      <c r="O68" s="57"/>
    </row>
    <row r="69" customHeight="1" spans="2:15">
      <c r="B69" s="29"/>
      <c r="C69" s="65" t="s">
        <v>28</v>
      </c>
      <c r="D69" s="23"/>
      <c r="E69" s="23"/>
      <c r="F69" s="23"/>
      <c r="G69" s="24"/>
      <c r="H69" s="24"/>
      <c r="I69" s="50">
        <v>149200</v>
      </c>
      <c r="J69" s="57"/>
      <c r="K69" s="60"/>
      <c r="L69" s="57"/>
      <c r="M69" s="60"/>
      <c r="N69" s="57"/>
      <c r="O69" s="57"/>
    </row>
    <row r="70" customHeight="1" spans="2:15">
      <c r="B70" s="29"/>
      <c r="C70" s="22"/>
      <c r="D70" s="22"/>
      <c r="E70" s="22"/>
      <c r="F70" s="22"/>
      <c r="G70" s="22"/>
      <c r="H70" s="22"/>
      <c r="I70" s="22"/>
      <c r="J70" s="53"/>
      <c r="K70" s="59"/>
      <c r="L70" s="53"/>
      <c r="M70" s="59"/>
      <c r="N70" s="53"/>
      <c r="O70" s="53"/>
    </row>
    <row r="71" customHeight="1" spans="2:15">
      <c r="B71" s="29">
        <v>8</v>
      </c>
      <c r="C71" s="15" t="s">
        <v>46</v>
      </c>
      <c r="D71" s="30"/>
      <c r="E71" s="30"/>
      <c r="F71" s="30"/>
      <c r="G71" s="30"/>
      <c r="H71" s="30"/>
      <c r="I71" s="30"/>
      <c r="J71" s="53"/>
      <c r="K71" s="53"/>
      <c r="L71" s="53"/>
      <c r="M71" s="59"/>
      <c r="N71" s="53"/>
      <c r="O71" s="53"/>
    </row>
    <row r="72" customHeight="1" spans="2:15">
      <c r="B72" s="29"/>
      <c r="C72" s="21" t="s">
        <v>47</v>
      </c>
      <c r="D72" s="22">
        <v>1</v>
      </c>
      <c r="E72" s="23" t="s">
        <v>48</v>
      </c>
      <c r="F72" s="34">
        <v>1300000</v>
      </c>
      <c r="G72" s="19"/>
      <c r="H72" s="19">
        <f>F72*D72</f>
        <v>1300000</v>
      </c>
      <c r="I72" s="19">
        <v>1300000</v>
      </c>
      <c r="J72" s="53"/>
      <c r="K72" s="53"/>
      <c r="L72" s="53"/>
      <c r="M72" s="59"/>
      <c r="N72" s="53"/>
      <c r="O72" s="53"/>
    </row>
    <row r="73" customHeight="1" spans="2:15">
      <c r="B73" s="29"/>
      <c r="C73" s="21" t="s">
        <v>19</v>
      </c>
      <c r="D73" s="22">
        <v>0.3</v>
      </c>
      <c r="E73" s="23" t="s">
        <v>20</v>
      </c>
      <c r="F73" s="24">
        <v>100000</v>
      </c>
      <c r="G73" s="24">
        <f>F73*D73</f>
        <v>30000</v>
      </c>
      <c r="H73" s="24"/>
      <c r="I73" s="24">
        <v>30000</v>
      </c>
      <c r="J73" s="59"/>
      <c r="K73" s="53"/>
      <c r="L73" s="53"/>
      <c r="M73" s="59"/>
      <c r="N73" s="53"/>
      <c r="O73" s="53"/>
    </row>
    <row r="74" customHeight="1" spans="2:15">
      <c r="B74" s="29"/>
      <c r="C74" s="21" t="s">
        <v>49</v>
      </c>
      <c r="D74" s="22">
        <v>0.025</v>
      </c>
      <c r="E74" s="23" t="s">
        <v>20</v>
      </c>
      <c r="F74" s="24">
        <v>100000</v>
      </c>
      <c r="G74" s="24">
        <f>F74*D74</f>
        <v>2500</v>
      </c>
      <c r="H74" s="24"/>
      <c r="I74" s="24">
        <v>2500</v>
      </c>
      <c r="J74" s="57"/>
      <c r="K74" s="57"/>
      <c r="L74" s="57"/>
      <c r="M74" s="60"/>
      <c r="N74" s="57"/>
      <c r="O74" s="57"/>
    </row>
    <row r="75" customHeight="1" spans="2:15">
      <c r="B75" s="29"/>
      <c r="C75" s="21" t="s">
        <v>21</v>
      </c>
      <c r="D75" s="22">
        <v>0.025</v>
      </c>
      <c r="E75" s="23" t="s">
        <v>20</v>
      </c>
      <c r="F75" s="24">
        <v>100000</v>
      </c>
      <c r="G75" s="24">
        <f>F75*D75</f>
        <v>2500</v>
      </c>
      <c r="H75" s="24"/>
      <c r="I75" s="24">
        <v>2500</v>
      </c>
      <c r="J75" s="53"/>
      <c r="K75" s="59"/>
      <c r="L75" s="53"/>
      <c r="M75" s="53"/>
      <c r="N75" s="53"/>
      <c r="O75" s="53"/>
    </row>
    <row r="76" customHeight="1" spans="2:15">
      <c r="B76" s="29"/>
      <c r="C76" s="17"/>
      <c r="D76" s="18"/>
      <c r="E76" s="20"/>
      <c r="F76" s="19"/>
      <c r="G76" s="19"/>
      <c r="H76" s="19"/>
      <c r="I76" s="19"/>
      <c r="J76" s="53"/>
      <c r="K76" s="53"/>
      <c r="L76" s="53"/>
      <c r="M76" s="59"/>
      <c r="N76" s="53"/>
      <c r="O76" s="53"/>
    </row>
    <row r="77" customHeight="1" spans="2:15">
      <c r="B77" s="29"/>
      <c r="C77" s="21"/>
      <c r="D77" s="18"/>
      <c r="E77" s="20"/>
      <c r="F77" s="19"/>
      <c r="G77" s="19"/>
      <c r="H77" s="19"/>
      <c r="I77" s="19"/>
      <c r="J77" s="53"/>
      <c r="K77" s="53"/>
      <c r="L77" s="53"/>
      <c r="M77" s="59"/>
      <c r="N77" s="53"/>
      <c r="O77" s="53"/>
    </row>
    <row r="78" customHeight="1" spans="2:15">
      <c r="B78" s="29"/>
      <c r="C78" s="25" t="s">
        <v>22</v>
      </c>
      <c r="D78" s="18"/>
      <c r="E78" s="20"/>
      <c r="F78" s="19"/>
      <c r="G78" s="26">
        <f>SUM(G74:G77)</f>
        <v>5000</v>
      </c>
      <c r="H78" s="26">
        <f>SUM(H72:H77)</f>
        <v>1300000</v>
      </c>
      <c r="I78" s="19"/>
      <c r="J78" s="53"/>
      <c r="K78" s="53"/>
      <c r="L78" s="53"/>
      <c r="M78" s="53"/>
      <c r="N78" s="53"/>
      <c r="O78" s="53"/>
    </row>
    <row r="79" customHeight="1" spans="2:9">
      <c r="B79" s="29"/>
      <c r="C79" s="27" t="s">
        <v>23</v>
      </c>
      <c r="D79" s="31"/>
      <c r="E79" s="20"/>
      <c r="F79" s="20"/>
      <c r="G79" s="19"/>
      <c r="H79" s="19"/>
      <c r="I79" s="48">
        <f>SUM(I72:I78)</f>
        <v>1335000</v>
      </c>
    </row>
    <row r="80" customHeight="1" spans="2:9">
      <c r="B80" s="29"/>
      <c r="C80" s="65" t="s">
        <v>28</v>
      </c>
      <c r="D80" s="23"/>
      <c r="E80" s="23"/>
      <c r="F80" s="23"/>
      <c r="G80" s="24"/>
      <c r="H80" s="24"/>
      <c r="I80" s="50">
        <v>1335000</v>
      </c>
    </row>
    <row r="81" customHeight="1" spans="2:9">
      <c r="B81" s="29"/>
      <c r="C81" s="22"/>
      <c r="D81" s="22"/>
      <c r="E81" s="22"/>
      <c r="F81" s="22"/>
      <c r="G81" s="22"/>
      <c r="H81" s="22"/>
      <c r="I81" s="22"/>
    </row>
    <row r="82" customHeight="1" spans="2:9">
      <c r="B82" s="29">
        <v>9</v>
      </c>
      <c r="C82" s="15" t="s">
        <v>50</v>
      </c>
      <c r="D82" s="30"/>
      <c r="E82" s="30"/>
      <c r="F82" s="30"/>
      <c r="G82" s="30"/>
      <c r="H82" s="30"/>
      <c r="I82" s="30"/>
    </row>
    <row r="83" customHeight="1" spans="2:9">
      <c r="B83" s="29"/>
      <c r="C83" s="21" t="s">
        <v>51</v>
      </c>
      <c r="D83" s="22">
        <v>1.2</v>
      </c>
      <c r="E83" s="23" t="s">
        <v>31</v>
      </c>
      <c r="F83" s="24">
        <v>140000</v>
      </c>
      <c r="G83" s="19"/>
      <c r="H83" s="19">
        <f t="shared" ref="H83:H85" si="0">F83*D83</f>
        <v>168000</v>
      </c>
      <c r="I83" s="24">
        <v>168000</v>
      </c>
    </row>
    <row r="84" customHeight="1" spans="2:9">
      <c r="B84" s="29"/>
      <c r="C84" s="17" t="s">
        <v>52</v>
      </c>
      <c r="D84" s="18">
        <v>3.72</v>
      </c>
      <c r="E84" s="20" t="s">
        <v>34</v>
      </c>
      <c r="F84" s="19">
        <v>64000</v>
      </c>
      <c r="G84" s="19"/>
      <c r="H84" s="19">
        <f t="shared" si="0"/>
        <v>238080</v>
      </c>
      <c r="I84" s="19">
        <v>238080</v>
      </c>
    </row>
    <row r="85" customHeight="1" spans="2:9">
      <c r="B85" s="29"/>
      <c r="C85" s="17" t="s">
        <v>53</v>
      </c>
      <c r="D85" s="18">
        <v>0.644</v>
      </c>
      <c r="E85" s="20" t="s">
        <v>31</v>
      </c>
      <c r="F85" s="19">
        <v>120000</v>
      </c>
      <c r="G85" s="19"/>
      <c r="H85" s="19">
        <f t="shared" si="0"/>
        <v>77280</v>
      </c>
      <c r="I85" s="19">
        <v>77280</v>
      </c>
    </row>
    <row r="86" customHeight="1" spans="2:9">
      <c r="B86" s="29"/>
      <c r="C86" s="17" t="s">
        <v>19</v>
      </c>
      <c r="D86" s="18">
        <v>1.5</v>
      </c>
      <c r="E86" s="20" t="s">
        <v>20</v>
      </c>
      <c r="F86" s="19">
        <v>100000</v>
      </c>
      <c r="G86" s="19">
        <f>F86*D86</f>
        <v>150000</v>
      </c>
      <c r="H86" s="19"/>
      <c r="I86" s="19">
        <v>450000</v>
      </c>
    </row>
    <row r="87" customHeight="1" spans="2:9">
      <c r="B87" s="29"/>
      <c r="C87" s="17"/>
      <c r="D87" s="18"/>
      <c r="E87" s="20"/>
      <c r="F87" s="19"/>
      <c r="G87" s="19"/>
      <c r="H87" s="19"/>
      <c r="I87" s="19"/>
    </row>
    <row r="88" customHeight="1" spans="2:9">
      <c r="B88" s="29"/>
      <c r="C88" s="17"/>
      <c r="D88" s="18"/>
      <c r="E88" s="20"/>
      <c r="F88" s="19"/>
      <c r="G88" s="19"/>
      <c r="H88" s="19"/>
      <c r="I88" s="19"/>
    </row>
    <row r="89" customHeight="1" spans="2:9">
      <c r="B89" s="29"/>
      <c r="C89" s="21"/>
      <c r="D89" s="18"/>
      <c r="E89" s="20"/>
      <c r="F89" s="19"/>
      <c r="G89" s="19"/>
      <c r="H89" s="19"/>
      <c r="I89" s="19"/>
    </row>
    <row r="90" customHeight="1" spans="2:9">
      <c r="B90" s="29"/>
      <c r="C90" s="25" t="s">
        <v>22</v>
      </c>
      <c r="D90" s="18"/>
      <c r="E90" s="20"/>
      <c r="F90" s="19"/>
      <c r="G90" s="26">
        <f>SUM(G86:G89)</f>
        <v>150000</v>
      </c>
      <c r="H90" s="26">
        <f>SUM(H83:H89)</f>
        <v>483360</v>
      </c>
      <c r="I90" s="19"/>
    </row>
    <row r="91" customHeight="1" spans="2:9">
      <c r="B91" s="29"/>
      <c r="C91" s="27" t="s">
        <v>23</v>
      </c>
      <c r="D91" s="31"/>
      <c r="E91" s="20"/>
      <c r="F91" s="19"/>
      <c r="G91" s="19"/>
      <c r="H91" s="19"/>
      <c r="I91" s="48">
        <f>SUM(I83:I90)</f>
        <v>933360</v>
      </c>
    </row>
    <row r="92" customHeight="1" spans="2:9">
      <c r="B92" s="29"/>
      <c r="C92" s="28" t="s">
        <v>28</v>
      </c>
      <c r="D92" s="32"/>
      <c r="E92" s="23"/>
      <c r="F92" s="24"/>
      <c r="G92" s="24"/>
      <c r="H92" s="24"/>
      <c r="I92" s="50">
        <v>933500</v>
      </c>
    </row>
    <row r="93" customHeight="1" spans="2:9">
      <c r="B93" s="29"/>
      <c r="C93" s="18"/>
      <c r="D93" s="18"/>
      <c r="E93" s="18"/>
      <c r="F93" s="18"/>
      <c r="G93" s="18"/>
      <c r="H93" s="18"/>
      <c r="I93" s="18"/>
    </row>
    <row r="94" customHeight="1" spans="2:9">
      <c r="B94" s="66" t="s">
        <v>54</v>
      </c>
      <c r="C94" s="67"/>
      <c r="D94" s="68"/>
      <c r="E94" s="68"/>
      <c r="F94" s="68"/>
      <c r="G94" s="68"/>
      <c r="H94" s="68"/>
      <c r="I94" s="108"/>
    </row>
    <row r="95" customHeight="1" spans="2:9">
      <c r="B95" s="66"/>
      <c r="C95" s="69" t="s">
        <v>55</v>
      </c>
      <c r="D95" s="70"/>
      <c r="E95" s="70"/>
      <c r="F95" s="71"/>
      <c r="G95" s="70"/>
      <c r="H95" s="70"/>
      <c r="I95" s="109">
        <f>SUM(I13+I20+I27+I35+I47+I58+I69+I80+I92)</f>
        <v>4180850</v>
      </c>
    </row>
    <row r="96" customHeight="1" spans="2:9">
      <c r="B96" s="66"/>
      <c r="C96" s="69" t="s">
        <v>56</v>
      </c>
      <c r="D96" s="70"/>
      <c r="E96" s="70"/>
      <c r="F96" s="71"/>
      <c r="G96" s="70"/>
      <c r="H96" s="72">
        <v>0.15</v>
      </c>
      <c r="I96" s="109">
        <f>I95*H96</f>
        <v>627127.5</v>
      </c>
    </row>
    <row r="97" customHeight="1" spans="2:9">
      <c r="B97" s="66"/>
      <c r="C97" s="69" t="s">
        <v>57</v>
      </c>
      <c r="D97" s="70"/>
      <c r="E97" s="70"/>
      <c r="F97" s="71"/>
      <c r="G97" s="70"/>
      <c r="H97" s="70"/>
      <c r="I97" s="109">
        <f>I96+I95</f>
        <v>4807977.5</v>
      </c>
    </row>
    <row r="98" customHeight="1" spans="2:9">
      <c r="B98" s="73"/>
      <c r="C98" s="74"/>
      <c r="D98" s="75"/>
      <c r="E98" s="75"/>
      <c r="F98" s="76"/>
      <c r="G98" s="75"/>
      <c r="H98" s="75"/>
      <c r="I98" s="75"/>
    </row>
    <row r="99" customHeight="1" spans="2:9">
      <c r="B99" s="73"/>
      <c r="C99" s="74"/>
      <c r="D99" s="75"/>
      <c r="E99" s="75"/>
      <c r="F99" s="76"/>
      <c r="G99" s="75"/>
      <c r="H99" s="75"/>
      <c r="I99" s="75"/>
    </row>
    <row r="100" customHeight="1" spans="2:9">
      <c r="B100" s="77" t="s">
        <v>58</v>
      </c>
      <c r="C100" s="77"/>
      <c r="D100" s="77"/>
      <c r="E100" s="77"/>
      <c r="F100" s="77"/>
      <c r="G100" s="77"/>
      <c r="H100" s="77"/>
      <c r="I100" s="77"/>
    </row>
    <row r="101" customHeight="1" spans="2:9">
      <c r="B101" s="77"/>
      <c r="C101" s="77"/>
      <c r="D101" s="77"/>
      <c r="E101" s="77"/>
      <c r="F101" s="77"/>
      <c r="G101" s="77"/>
      <c r="H101" s="77"/>
      <c r="I101" s="77"/>
    </row>
    <row r="102" customHeight="1" spans="2:9">
      <c r="B102" s="77"/>
      <c r="C102" s="77"/>
      <c r="D102" s="77"/>
      <c r="E102" s="77"/>
      <c r="F102" s="77"/>
      <c r="G102" s="77"/>
      <c r="H102" s="77"/>
      <c r="I102" s="77"/>
    </row>
    <row r="103" ht="26" customHeight="1" spans="2:48">
      <c r="B103" s="78" t="s">
        <v>59</v>
      </c>
      <c r="C103" s="78" t="s">
        <v>60</v>
      </c>
      <c r="D103" s="78"/>
      <c r="E103" s="78" t="s">
        <v>61</v>
      </c>
      <c r="F103" s="78" t="s">
        <v>62</v>
      </c>
      <c r="G103" s="78" t="s">
        <v>63</v>
      </c>
      <c r="H103" s="78"/>
      <c r="I103" s="78" t="s">
        <v>64</v>
      </c>
      <c r="P103" s="110" t="s">
        <v>65</v>
      </c>
      <c r="Q103" s="124" t="s">
        <v>66</v>
      </c>
      <c r="R103" s="125" t="s">
        <v>67</v>
      </c>
      <c r="S103" s="125"/>
      <c r="T103" s="125"/>
      <c r="U103" s="125"/>
      <c r="V103" s="125"/>
      <c r="W103" s="125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  <c r="AI103" s="125"/>
      <c r="AJ103" s="125"/>
      <c r="AK103" s="125"/>
      <c r="AL103" s="125"/>
      <c r="AM103" s="125"/>
      <c r="AN103" s="125"/>
      <c r="AO103" s="125"/>
      <c r="AP103" s="125"/>
      <c r="AQ103" s="125"/>
      <c r="AR103" s="125"/>
      <c r="AS103" s="125"/>
      <c r="AT103" s="125"/>
      <c r="AU103" s="125"/>
      <c r="AV103" s="113"/>
    </row>
    <row r="104" ht="22" customHeight="1" spans="2:48">
      <c r="B104" s="78"/>
      <c r="C104" s="78"/>
      <c r="D104" s="78"/>
      <c r="E104" s="78"/>
      <c r="F104" s="78"/>
      <c r="G104" s="78"/>
      <c r="H104" s="78"/>
      <c r="I104" s="111"/>
      <c r="P104" s="110"/>
      <c r="Q104" s="124"/>
      <c r="R104" s="126">
        <v>1</v>
      </c>
      <c r="S104" s="126">
        <v>2</v>
      </c>
      <c r="T104" s="126">
        <v>3</v>
      </c>
      <c r="U104" s="126">
        <v>4</v>
      </c>
      <c r="V104" s="126">
        <v>5</v>
      </c>
      <c r="W104" s="126">
        <v>6</v>
      </c>
      <c r="X104" s="126">
        <v>7</v>
      </c>
      <c r="Y104" s="126">
        <v>8</v>
      </c>
      <c r="Z104" s="126">
        <v>9</v>
      </c>
      <c r="AA104" s="126">
        <v>10</v>
      </c>
      <c r="AB104" s="126">
        <v>11</v>
      </c>
      <c r="AC104" s="126">
        <v>12</v>
      </c>
      <c r="AD104" s="126">
        <v>13</v>
      </c>
      <c r="AE104" s="126">
        <v>14</v>
      </c>
      <c r="AF104" s="126">
        <v>15</v>
      </c>
      <c r="AG104" s="126">
        <v>16</v>
      </c>
      <c r="AH104" s="126">
        <v>17</v>
      </c>
      <c r="AI104" s="126">
        <v>18</v>
      </c>
      <c r="AJ104" s="126">
        <v>19</v>
      </c>
      <c r="AK104" s="126">
        <v>20</v>
      </c>
      <c r="AL104" s="126">
        <v>21</v>
      </c>
      <c r="AM104" s="126">
        <v>22</v>
      </c>
      <c r="AN104" s="126">
        <v>23</v>
      </c>
      <c r="AO104" s="126">
        <v>24</v>
      </c>
      <c r="AP104" s="126">
        <v>25</v>
      </c>
      <c r="AQ104" s="126">
        <v>26</v>
      </c>
      <c r="AR104" s="126">
        <v>27</v>
      </c>
      <c r="AS104" s="126">
        <v>28</v>
      </c>
      <c r="AT104" s="126">
        <v>29</v>
      </c>
      <c r="AU104" s="126">
        <v>30</v>
      </c>
      <c r="AV104" s="113"/>
    </row>
    <row r="105" customHeight="1" spans="2:49">
      <c r="B105" s="79">
        <v>1</v>
      </c>
      <c r="C105" s="80" t="s">
        <v>68</v>
      </c>
      <c r="D105" s="81"/>
      <c r="E105" s="79">
        <v>246</v>
      </c>
      <c r="F105" s="82" t="s">
        <v>69</v>
      </c>
      <c r="G105" s="83">
        <f>I13</f>
        <v>63000</v>
      </c>
      <c r="H105" s="84"/>
      <c r="I105" s="112">
        <f>G105*E105</f>
        <v>15498000</v>
      </c>
      <c r="J105" s="113"/>
      <c r="K105" s="113"/>
      <c r="L105" s="113"/>
      <c r="M105" s="113"/>
      <c r="N105" s="113"/>
      <c r="O105" s="114"/>
      <c r="P105" s="115">
        <f>I105/I123</f>
        <v>0.179518209404899</v>
      </c>
      <c r="Q105" s="127">
        <v>5</v>
      </c>
      <c r="R105" s="128">
        <f>P105/Q105</f>
        <v>0.0359036418809797</v>
      </c>
      <c r="S105" s="128">
        <f>P105/Q105</f>
        <v>0.0359036418809797</v>
      </c>
      <c r="T105" s="128">
        <f>P105/Q105</f>
        <v>0.0359036418809797</v>
      </c>
      <c r="U105" s="128">
        <f>P105/Q105</f>
        <v>0.0359036418809797</v>
      </c>
      <c r="V105" s="128">
        <f>P105/Q105</f>
        <v>0.0359036418809797</v>
      </c>
      <c r="W105" s="129"/>
      <c r="X105" s="129"/>
      <c r="Y105" s="129"/>
      <c r="Z105" s="129"/>
      <c r="AA105" s="129"/>
      <c r="AB105" s="129"/>
      <c r="AC105" s="129"/>
      <c r="AD105" s="129"/>
      <c r="AE105" s="129"/>
      <c r="AF105" s="129"/>
      <c r="AG105" s="129"/>
      <c r="AH105" s="129"/>
      <c r="AI105" s="129"/>
      <c r="AJ105" s="129"/>
      <c r="AK105" s="129"/>
      <c r="AL105" s="129"/>
      <c r="AM105" s="129"/>
      <c r="AN105" s="129"/>
      <c r="AO105" s="129"/>
      <c r="AP105" s="129"/>
      <c r="AQ105" s="129"/>
      <c r="AR105" s="129"/>
      <c r="AS105" s="129"/>
      <c r="AT105" s="129"/>
      <c r="AU105" s="129"/>
      <c r="AV105" s="133">
        <v>1</v>
      </c>
      <c r="AW105" s="135"/>
    </row>
    <row r="106" customHeight="1" spans="2:48">
      <c r="B106" s="85"/>
      <c r="C106" s="86"/>
      <c r="D106" s="87"/>
      <c r="E106" s="85"/>
      <c r="F106" s="82"/>
      <c r="G106" s="83"/>
      <c r="H106" s="84"/>
      <c r="I106" s="112"/>
      <c r="J106" s="113"/>
      <c r="K106" s="113"/>
      <c r="L106" s="113"/>
      <c r="M106" s="113"/>
      <c r="N106" s="113"/>
      <c r="O106" s="114"/>
      <c r="P106" s="115"/>
      <c r="Q106" s="127"/>
      <c r="R106" s="128"/>
      <c r="S106" s="128"/>
      <c r="T106" s="128"/>
      <c r="U106" s="128"/>
      <c r="V106" s="128"/>
      <c r="W106" s="129"/>
      <c r="X106" s="129"/>
      <c r="Y106" s="129"/>
      <c r="Z106" s="129"/>
      <c r="AA106" s="129"/>
      <c r="AB106" s="129"/>
      <c r="AC106" s="129"/>
      <c r="AD106" s="129"/>
      <c r="AE106" s="129"/>
      <c r="AF106" s="129"/>
      <c r="AG106" s="129"/>
      <c r="AH106" s="129"/>
      <c r="AI106" s="129"/>
      <c r="AJ106" s="129"/>
      <c r="AK106" s="129"/>
      <c r="AL106" s="129"/>
      <c r="AM106" s="129"/>
      <c r="AN106" s="129"/>
      <c r="AO106" s="129"/>
      <c r="AP106" s="129"/>
      <c r="AQ106" s="129"/>
      <c r="AR106" s="129"/>
      <c r="AS106" s="129"/>
      <c r="AT106" s="129"/>
      <c r="AU106" s="129"/>
      <c r="AV106" s="133">
        <v>0.95</v>
      </c>
    </row>
    <row r="107" customHeight="1" spans="2:48">
      <c r="B107" s="79">
        <v>2</v>
      </c>
      <c r="C107" s="80" t="s">
        <v>70</v>
      </c>
      <c r="D107" s="81"/>
      <c r="E107" s="79">
        <v>22.5</v>
      </c>
      <c r="F107" s="82" t="s">
        <v>71</v>
      </c>
      <c r="G107" s="83">
        <f>I20</f>
        <v>40000</v>
      </c>
      <c r="H107" s="84"/>
      <c r="I107" s="112">
        <f>G107*E107</f>
        <v>900000</v>
      </c>
      <c r="J107" s="113"/>
      <c r="K107" s="113"/>
      <c r="L107" s="113"/>
      <c r="M107" s="113"/>
      <c r="N107" s="113"/>
      <c r="O107" s="114"/>
      <c r="P107" s="115">
        <f>I107/I123</f>
        <v>0.0104249831245586</v>
      </c>
      <c r="Q107" s="127">
        <v>4</v>
      </c>
      <c r="R107" s="129"/>
      <c r="S107" s="129"/>
      <c r="T107" s="129"/>
      <c r="U107" s="129"/>
      <c r="V107" s="129"/>
      <c r="W107" s="128">
        <f>P107/Q107</f>
        <v>0.00260624578113964</v>
      </c>
      <c r="X107" s="128">
        <f>P107/Q107</f>
        <v>0.00260624578113964</v>
      </c>
      <c r="Y107" s="128">
        <f>P107/Q107</f>
        <v>0.00260624578113964</v>
      </c>
      <c r="Z107" s="128">
        <f>P107/Q107</f>
        <v>0.00260624578113964</v>
      </c>
      <c r="AA107" s="129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29"/>
      <c r="AN107" s="129"/>
      <c r="AO107" s="129"/>
      <c r="AP107" s="129"/>
      <c r="AQ107" s="129"/>
      <c r="AR107" s="129"/>
      <c r="AS107" s="129"/>
      <c r="AT107" s="129"/>
      <c r="AU107" s="129"/>
      <c r="AV107" s="133">
        <v>0.9</v>
      </c>
    </row>
    <row r="108" customHeight="1" spans="2:48">
      <c r="B108" s="85"/>
      <c r="C108" s="86"/>
      <c r="D108" s="87"/>
      <c r="E108" s="85"/>
      <c r="F108" s="82"/>
      <c r="G108" s="83"/>
      <c r="H108" s="84"/>
      <c r="I108" s="112"/>
      <c r="J108" s="113"/>
      <c r="K108" s="113"/>
      <c r="L108" s="113"/>
      <c r="M108" s="113"/>
      <c r="N108" s="113"/>
      <c r="O108" s="114"/>
      <c r="P108" s="115"/>
      <c r="Q108" s="127"/>
      <c r="R108" s="129"/>
      <c r="S108" s="129"/>
      <c r="T108" s="129"/>
      <c r="U108" s="129"/>
      <c r="V108" s="129"/>
      <c r="W108" s="128"/>
      <c r="X108" s="128"/>
      <c r="Y108" s="128"/>
      <c r="Z108" s="128"/>
      <c r="AA108" s="129"/>
      <c r="AB108" s="129"/>
      <c r="AC108" s="129"/>
      <c r="AD108" s="129"/>
      <c r="AE108" s="129"/>
      <c r="AF108" s="129"/>
      <c r="AG108" s="129"/>
      <c r="AH108" s="129"/>
      <c r="AI108" s="129"/>
      <c r="AJ108" s="129"/>
      <c r="AK108" s="129"/>
      <c r="AL108" s="129"/>
      <c r="AM108" s="129"/>
      <c r="AN108" s="129"/>
      <c r="AO108" s="129"/>
      <c r="AP108" s="129"/>
      <c r="AQ108" s="129"/>
      <c r="AR108" s="129"/>
      <c r="AS108" s="129"/>
      <c r="AT108" s="129"/>
      <c r="AU108" s="129"/>
      <c r="AV108" s="133">
        <v>0.85</v>
      </c>
    </row>
    <row r="109" customHeight="1" spans="2:48">
      <c r="B109" s="79">
        <v>3</v>
      </c>
      <c r="C109" s="80" t="s">
        <v>72</v>
      </c>
      <c r="D109" s="81"/>
      <c r="E109" s="79">
        <v>22.5</v>
      </c>
      <c r="F109" s="82" t="s">
        <v>71</v>
      </c>
      <c r="G109" s="83">
        <f>I27</f>
        <v>25000</v>
      </c>
      <c r="H109" s="84"/>
      <c r="I109" s="112">
        <f>G109*E109</f>
        <v>562500</v>
      </c>
      <c r="J109" s="113"/>
      <c r="K109" s="113"/>
      <c r="L109" s="113"/>
      <c r="M109" s="113"/>
      <c r="N109" s="113"/>
      <c r="O109" s="114"/>
      <c r="P109" s="115">
        <f>I109/I123</f>
        <v>0.0065156144528491</v>
      </c>
      <c r="Q109" s="127">
        <v>3</v>
      </c>
      <c r="R109" s="129"/>
      <c r="S109" s="129"/>
      <c r="T109" s="129"/>
      <c r="U109" s="129"/>
      <c r="V109" s="129"/>
      <c r="W109" s="129"/>
      <c r="X109" s="129"/>
      <c r="Y109" s="129"/>
      <c r="Z109" s="129"/>
      <c r="AA109" s="128">
        <f>P109/Q109</f>
        <v>0.00217187148428303</v>
      </c>
      <c r="AB109" s="128">
        <f>P109/Q109</f>
        <v>0.00217187148428303</v>
      </c>
      <c r="AC109" s="128">
        <f>P109/Q109</f>
        <v>0.00217187148428303</v>
      </c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129"/>
      <c r="AN109" s="129"/>
      <c r="AO109" s="129"/>
      <c r="AP109" s="129"/>
      <c r="AQ109" s="129"/>
      <c r="AR109" s="129"/>
      <c r="AS109" s="129"/>
      <c r="AT109" s="129"/>
      <c r="AU109" s="129"/>
      <c r="AV109" s="133">
        <v>0.8</v>
      </c>
    </row>
    <row r="110" customHeight="1" spans="2:48">
      <c r="B110" s="85"/>
      <c r="C110" s="86"/>
      <c r="D110" s="87"/>
      <c r="E110" s="85"/>
      <c r="F110" s="82"/>
      <c r="G110" s="83"/>
      <c r="H110" s="84"/>
      <c r="I110" s="112"/>
      <c r="J110" s="113"/>
      <c r="K110" s="113"/>
      <c r="L110" s="113"/>
      <c r="M110" s="113"/>
      <c r="N110" s="113"/>
      <c r="O110" s="114"/>
      <c r="P110" s="115"/>
      <c r="Q110" s="127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8"/>
      <c r="AB110" s="128"/>
      <c r="AC110" s="128"/>
      <c r="AD110" s="129"/>
      <c r="AE110" s="129"/>
      <c r="AF110" s="129"/>
      <c r="AG110" s="129"/>
      <c r="AH110" s="129"/>
      <c r="AI110" s="129"/>
      <c r="AJ110" s="129"/>
      <c r="AK110" s="129"/>
      <c r="AL110" s="129"/>
      <c r="AM110" s="129"/>
      <c r="AN110" s="129"/>
      <c r="AO110" s="129"/>
      <c r="AP110" s="129"/>
      <c r="AQ110" s="129"/>
      <c r="AR110" s="129"/>
      <c r="AS110" s="129"/>
      <c r="AT110" s="129"/>
      <c r="AU110" s="129"/>
      <c r="AV110" s="133">
        <v>0.75</v>
      </c>
    </row>
    <row r="111" customHeight="1" spans="2:48">
      <c r="B111" s="79">
        <v>4</v>
      </c>
      <c r="C111" s="88" t="s">
        <v>73</v>
      </c>
      <c r="D111" s="88"/>
      <c r="E111" s="79">
        <v>9</v>
      </c>
      <c r="F111" s="82" t="s">
        <v>71</v>
      </c>
      <c r="G111" s="83">
        <f>I58+I47</f>
        <v>1428150</v>
      </c>
      <c r="H111" s="84"/>
      <c r="I111" s="112">
        <f>G111*E111</f>
        <v>12853350</v>
      </c>
      <c r="J111" s="113"/>
      <c r="K111" s="113"/>
      <c r="L111" s="113"/>
      <c r="M111" s="113"/>
      <c r="N111" s="113"/>
      <c r="O111" s="114"/>
      <c r="P111" s="115">
        <f>I111/I123</f>
        <v>0.148884396493383</v>
      </c>
      <c r="Q111" s="127">
        <v>4</v>
      </c>
      <c r="R111" s="129"/>
      <c r="S111" s="129"/>
      <c r="T111" s="129"/>
      <c r="U111" s="129"/>
      <c r="V111" s="129"/>
      <c r="W111" s="129"/>
      <c r="X111" s="129"/>
      <c r="Y111" s="129"/>
      <c r="Z111" s="129"/>
      <c r="AA111" s="129"/>
      <c r="AB111" s="129"/>
      <c r="AC111" s="129"/>
      <c r="AD111" s="128">
        <f>P111/Q111</f>
        <v>0.0372210991233458</v>
      </c>
      <c r="AE111" s="128">
        <f>P111/Q111</f>
        <v>0.0372210991233458</v>
      </c>
      <c r="AF111" s="128">
        <f>P111/Q111</f>
        <v>0.0372210991233458</v>
      </c>
      <c r="AG111" s="128">
        <f>P111/Q111</f>
        <v>0.0372210991233458</v>
      </c>
      <c r="AH111" s="129"/>
      <c r="AI111" s="129"/>
      <c r="AJ111" s="129"/>
      <c r="AK111" s="129"/>
      <c r="AL111" s="129"/>
      <c r="AM111" s="129"/>
      <c r="AN111" s="129"/>
      <c r="AO111" s="129"/>
      <c r="AP111" s="129"/>
      <c r="AQ111" s="129"/>
      <c r="AR111" s="129"/>
      <c r="AS111" s="129"/>
      <c r="AT111" s="129"/>
      <c r="AU111" s="129"/>
      <c r="AV111" s="133">
        <v>0.7</v>
      </c>
    </row>
    <row r="112" customHeight="1" spans="2:48">
      <c r="B112" s="85"/>
      <c r="C112" s="88"/>
      <c r="D112" s="88"/>
      <c r="E112" s="85"/>
      <c r="F112" s="82"/>
      <c r="G112" s="83"/>
      <c r="H112" s="84"/>
      <c r="I112" s="112"/>
      <c r="J112" s="113"/>
      <c r="K112" s="113"/>
      <c r="L112" s="113"/>
      <c r="M112" s="113"/>
      <c r="N112" s="113"/>
      <c r="O112" s="114"/>
      <c r="P112" s="115"/>
      <c r="Q112" s="127"/>
      <c r="R112" s="129"/>
      <c r="S112" s="129"/>
      <c r="T112" s="129"/>
      <c r="U112" s="129"/>
      <c r="V112" s="129"/>
      <c r="W112" s="129"/>
      <c r="X112" s="129"/>
      <c r="Y112" s="129"/>
      <c r="Z112" s="129"/>
      <c r="AA112" s="129"/>
      <c r="AB112" s="129"/>
      <c r="AC112" s="129"/>
      <c r="AD112" s="128"/>
      <c r="AE112" s="128"/>
      <c r="AF112" s="128"/>
      <c r="AG112" s="128"/>
      <c r="AH112" s="129"/>
      <c r="AI112" s="129"/>
      <c r="AJ112" s="129"/>
      <c r="AK112" s="129"/>
      <c r="AL112" s="129"/>
      <c r="AM112" s="129"/>
      <c r="AN112" s="129"/>
      <c r="AO112" s="129"/>
      <c r="AP112" s="129"/>
      <c r="AQ112" s="129"/>
      <c r="AR112" s="129"/>
      <c r="AS112" s="129"/>
      <c r="AT112" s="129"/>
      <c r="AU112" s="129"/>
      <c r="AV112" s="133">
        <v>0.65</v>
      </c>
    </row>
    <row r="113" customHeight="1" spans="2:48">
      <c r="B113" s="79">
        <v>5</v>
      </c>
      <c r="C113" s="88" t="s">
        <v>74</v>
      </c>
      <c r="D113" s="88"/>
      <c r="E113" s="79">
        <v>6</v>
      </c>
      <c r="F113" s="82" t="s">
        <v>71</v>
      </c>
      <c r="G113" s="83">
        <f>I80</f>
        <v>1335000</v>
      </c>
      <c r="H113" s="84"/>
      <c r="I113" s="112">
        <f>G113*E113</f>
        <v>8010000</v>
      </c>
      <c r="J113" s="113"/>
      <c r="K113" s="113"/>
      <c r="L113" s="113"/>
      <c r="M113" s="113"/>
      <c r="N113" s="113"/>
      <c r="O113" s="114"/>
      <c r="P113" s="115">
        <f>I113/I123</f>
        <v>0.0927823498085713</v>
      </c>
      <c r="Q113" s="127">
        <v>3</v>
      </c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8">
        <f>P113/Q113</f>
        <v>0.0309274499361904</v>
      </c>
      <c r="AI113" s="128">
        <f>P113/Q113</f>
        <v>0.0309274499361904</v>
      </c>
      <c r="AJ113" s="128">
        <f>P113/Q113</f>
        <v>0.0309274499361904</v>
      </c>
      <c r="AK113" s="129"/>
      <c r="AL113" s="129"/>
      <c r="AM113" s="129"/>
      <c r="AN113" s="129"/>
      <c r="AO113" s="129"/>
      <c r="AP113" s="129"/>
      <c r="AQ113" s="129"/>
      <c r="AR113" s="129"/>
      <c r="AS113" s="129"/>
      <c r="AT113" s="129"/>
      <c r="AU113" s="129"/>
      <c r="AV113" s="133">
        <v>0.6</v>
      </c>
    </row>
    <row r="114" customHeight="1" spans="2:48">
      <c r="B114" s="85"/>
      <c r="C114" s="88"/>
      <c r="D114" s="88"/>
      <c r="E114" s="85"/>
      <c r="F114" s="82"/>
      <c r="G114" s="83"/>
      <c r="H114" s="84"/>
      <c r="I114" s="112"/>
      <c r="J114" s="113"/>
      <c r="K114" s="113"/>
      <c r="L114" s="113"/>
      <c r="M114" s="113"/>
      <c r="N114" s="113"/>
      <c r="O114" s="114"/>
      <c r="P114" s="115"/>
      <c r="Q114" s="127"/>
      <c r="R114" s="129"/>
      <c r="S114" s="129"/>
      <c r="T114" s="129"/>
      <c r="U114" s="129"/>
      <c r="V114" s="129"/>
      <c r="W114" s="129"/>
      <c r="X114" s="129"/>
      <c r="Y114" s="129"/>
      <c r="Z114" s="129"/>
      <c r="AA114" s="129"/>
      <c r="AB114" s="129"/>
      <c r="AC114" s="129"/>
      <c r="AD114" s="129"/>
      <c r="AE114" s="129"/>
      <c r="AF114" s="129"/>
      <c r="AG114" s="129"/>
      <c r="AH114" s="128"/>
      <c r="AI114" s="128"/>
      <c r="AJ114" s="128"/>
      <c r="AK114" s="129"/>
      <c r="AL114" s="129"/>
      <c r="AM114" s="129"/>
      <c r="AN114" s="129"/>
      <c r="AO114" s="129"/>
      <c r="AP114" s="129"/>
      <c r="AQ114" s="129"/>
      <c r="AR114" s="129"/>
      <c r="AS114" s="129"/>
      <c r="AT114" s="129"/>
      <c r="AU114" s="129"/>
      <c r="AV114" s="133">
        <v>0.55</v>
      </c>
    </row>
    <row r="115" customHeight="1" spans="2:48">
      <c r="B115" s="79">
        <v>6</v>
      </c>
      <c r="C115" s="80" t="s">
        <v>75</v>
      </c>
      <c r="D115" s="81"/>
      <c r="E115" s="79">
        <v>39.9</v>
      </c>
      <c r="F115" s="82" t="s">
        <v>71</v>
      </c>
      <c r="G115" s="83">
        <f>I92</f>
        <v>933500</v>
      </c>
      <c r="H115" s="84"/>
      <c r="I115" s="112">
        <f>G115*E115</f>
        <v>37246650</v>
      </c>
      <c r="J115" s="113"/>
      <c r="K115" s="113"/>
      <c r="L115" s="113"/>
      <c r="M115" s="113"/>
      <c r="N115" s="113"/>
      <c r="O115" s="114"/>
      <c r="P115" s="115">
        <f>I115/I123</f>
        <v>0.431439664107044</v>
      </c>
      <c r="Q115" s="127">
        <v>10</v>
      </c>
      <c r="R115" s="129"/>
      <c r="S115" s="129"/>
      <c r="T115" s="129"/>
      <c r="U115" s="129"/>
      <c r="V115" s="129"/>
      <c r="W115" s="129"/>
      <c r="X115" s="129"/>
      <c r="Y115" s="129"/>
      <c r="Z115" s="129"/>
      <c r="AA115" s="129"/>
      <c r="AB115" s="129"/>
      <c r="AC115" s="129"/>
      <c r="AD115" s="129"/>
      <c r="AE115" s="129"/>
      <c r="AF115" s="129"/>
      <c r="AG115" s="129"/>
      <c r="AH115" s="129"/>
      <c r="AI115" s="129"/>
      <c r="AJ115" s="129"/>
      <c r="AK115" s="128">
        <f>P115/Q115</f>
        <v>0.0431439664107044</v>
      </c>
      <c r="AL115" s="128">
        <f>P115/Q115</f>
        <v>0.0431439664107044</v>
      </c>
      <c r="AM115" s="128">
        <f>P115/Q115</f>
        <v>0.0431439664107044</v>
      </c>
      <c r="AN115" s="128">
        <f>P115/Q115</f>
        <v>0.0431439664107044</v>
      </c>
      <c r="AO115" s="128">
        <f>P115/Q115</f>
        <v>0.0431439664107044</v>
      </c>
      <c r="AP115" s="128">
        <f>P115/Q115</f>
        <v>0.0431439664107044</v>
      </c>
      <c r="AQ115" s="128">
        <f>P115/Q115</f>
        <v>0.0431439664107044</v>
      </c>
      <c r="AR115" s="128">
        <f>P115/Q115</f>
        <v>0.0431439664107044</v>
      </c>
      <c r="AS115" s="128">
        <f>P115/Q115</f>
        <v>0.0431439664107044</v>
      </c>
      <c r="AT115" s="128">
        <f>P115/Q115</f>
        <v>0.0431439664107044</v>
      </c>
      <c r="AU115" s="129"/>
      <c r="AV115" s="133">
        <v>0.5</v>
      </c>
    </row>
    <row r="116" customHeight="1" spans="2:48">
      <c r="B116" s="85"/>
      <c r="C116" s="86"/>
      <c r="D116" s="87"/>
      <c r="E116" s="85"/>
      <c r="F116" s="82"/>
      <c r="G116" s="83"/>
      <c r="H116" s="84"/>
      <c r="I116" s="112"/>
      <c r="J116" s="113"/>
      <c r="K116" s="113"/>
      <c r="L116" s="113"/>
      <c r="M116" s="113"/>
      <c r="N116" s="113"/>
      <c r="O116" s="114"/>
      <c r="P116" s="115"/>
      <c r="Q116" s="127"/>
      <c r="R116" s="129"/>
      <c r="S116" s="129"/>
      <c r="T116" s="129"/>
      <c r="U116" s="129"/>
      <c r="V116" s="129"/>
      <c r="W116" s="129"/>
      <c r="X116" s="129"/>
      <c r="Y116" s="129"/>
      <c r="Z116" s="129"/>
      <c r="AA116" s="129"/>
      <c r="AB116" s="129"/>
      <c r="AC116" s="129"/>
      <c r="AD116" s="129"/>
      <c r="AE116" s="129"/>
      <c r="AF116" s="129"/>
      <c r="AG116" s="129"/>
      <c r="AH116" s="129"/>
      <c r="AI116" s="129"/>
      <c r="AJ116" s="129"/>
      <c r="AK116" s="128"/>
      <c r="AL116" s="128"/>
      <c r="AM116" s="128"/>
      <c r="AN116" s="128"/>
      <c r="AO116" s="128"/>
      <c r="AP116" s="128"/>
      <c r="AQ116" s="128"/>
      <c r="AR116" s="128"/>
      <c r="AS116" s="128"/>
      <c r="AT116" s="128"/>
      <c r="AU116" s="129"/>
      <c r="AV116" s="133">
        <v>0.45</v>
      </c>
    </row>
    <row r="117" ht="18.75" spans="2:48">
      <c r="B117" s="79"/>
      <c r="C117" s="89"/>
      <c r="D117" s="89"/>
      <c r="E117" s="90"/>
      <c r="F117" s="91"/>
      <c r="G117" s="92"/>
      <c r="H117" s="93"/>
      <c r="I117" s="116"/>
      <c r="J117" s="113"/>
      <c r="K117" s="113"/>
      <c r="L117" s="113"/>
      <c r="M117" s="113"/>
      <c r="N117" s="113"/>
      <c r="O117" s="114"/>
      <c r="P117" s="115"/>
      <c r="Q117" s="127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129"/>
      <c r="AN117" s="129"/>
      <c r="AO117" s="129"/>
      <c r="AP117" s="129"/>
      <c r="AQ117" s="129"/>
      <c r="AR117" s="129"/>
      <c r="AS117" s="129"/>
      <c r="AT117" s="129"/>
      <c r="AU117" s="129"/>
      <c r="AV117" s="133">
        <v>0.4</v>
      </c>
    </row>
    <row r="118" ht="18.75" spans="2:48">
      <c r="B118" s="85"/>
      <c r="C118" s="89"/>
      <c r="D118" s="89"/>
      <c r="E118" s="90"/>
      <c r="F118" s="91"/>
      <c r="G118" s="92"/>
      <c r="H118" s="93"/>
      <c r="I118" s="116"/>
      <c r="J118" s="113"/>
      <c r="K118" s="113"/>
      <c r="L118" s="113"/>
      <c r="M118" s="113"/>
      <c r="N118" s="113"/>
      <c r="O118" s="114"/>
      <c r="P118" s="115"/>
      <c r="Q118" s="127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  <c r="AJ118" s="129"/>
      <c r="AK118" s="129"/>
      <c r="AL118" s="129"/>
      <c r="AM118" s="129"/>
      <c r="AN118" s="129"/>
      <c r="AO118" s="129"/>
      <c r="AP118" s="129"/>
      <c r="AQ118" s="129"/>
      <c r="AR118" s="129"/>
      <c r="AS118" s="129"/>
      <c r="AT118" s="129"/>
      <c r="AU118" s="129"/>
      <c r="AV118" s="133">
        <v>0.35</v>
      </c>
    </row>
    <row r="119" ht="18.75" spans="2:48">
      <c r="B119" s="94"/>
      <c r="C119" s="95" t="s">
        <v>55</v>
      </c>
      <c r="D119" s="95"/>
      <c r="E119" s="10"/>
      <c r="F119" s="91"/>
      <c r="G119" s="92"/>
      <c r="H119" s="93"/>
      <c r="I119" s="116">
        <f>SUM(I105:I116)</f>
        <v>75070500</v>
      </c>
      <c r="J119" s="113"/>
      <c r="K119" s="113"/>
      <c r="L119" s="113"/>
      <c r="M119" s="113"/>
      <c r="N119" s="113"/>
      <c r="O119" s="114"/>
      <c r="P119" s="115"/>
      <c r="Q119" s="127"/>
      <c r="R119" s="129"/>
      <c r="S119" s="129"/>
      <c r="T119" s="129"/>
      <c r="U119" s="129"/>
      <c r="V119" s="129"/>
      <c r="W119" s="129"/>
      <c r="X119" s="129"/>
      <c r="Y119" s="129"/>
      <c r="Z119" s="129"/>
      <c r="AA119" s="129"/>
      <c r="AB119" s="129"/>
      <c r="AC119" s="129"/>
      <c r="AD119" s="129"/>
      <c r="AE119" s="129"/>
      <c r="AF119" s="129"/>
      <c r="AG119" s="129"/>
      <c r="AH119" s="129"/>
      <c r="AI119" s="129"/>
      <c r="AJ119" s="129"/>
      <c r="AK119" s="129"/>
      <c r="AL119" s="129"/>
      <c r="AM119" s="129"/>
      <c r="AN119" s="129"/>
      <c r="AO119" s="129"/>
      <c r="AP119" s="129"/>
      <c r="AQ119" s="129"/>
      <c r="AR119" s="129"/>
      <c r="AS119" s="129"/>
      <c r="AT119" s="129"/>
      <c r="AU119" s="129"/>
      <c r="AV119" s="133">
        <v>0.3</v>
      </c>
    </row>
    <row r="120" ht="18.75" spans="2:48">
      <c r="B120" s="96"/>
      <c r="C120" s="95"/>
      <c r="D120" s="95"/>
      <c r="E120" s="10"/>
      <c r="F120" s="91"/>
      <c r="G120" s="92"/>
      <c r="H120" s="93"/>
      <c r="I120" s="116"/>
      <c r="J120" s="113"/>
      <c r="K120" s="113"/>
      <c r="L120" s="113"/>
      <c r="M120" s="113"/>
      <c r="N120" s="113"/>
      <c r="O120" s="114"/>
      <c r="P120" s="115"/>
      <c r="Q120" s="127"/>
      <c r="R120" s="129"/>
      <c r="S120" s="129"/>
      <c r="T120" s="129"/>
      <c r="U120" s="129"/>
      <c r="V120" s="129"/>
      <c r="W120" s="129"/>
      <c r="X120" s="129"/>
      <c r="Y120" s="129"/>
      <c r="Z120" s="129"/>
      <c r="AA120" s="129"/>
      <c r="AB120" s="129"/>
      <c r="AC120" s="129"/>
      <c r="AD120" s="129"/>
      <c r="AE120" s="129"/>
      <c r="AF120" s="129"/>
      <c r="AG120" s="129"/>
      <c r="AH120" s="129"/>
      <c r="AI120" s="129"/>
      <c r="AJ120" s="129"/>
      <c r="AK120" s="129"/>
      <c r="AL120" s="129"/>
      <c r="AM120" s="129"/>
      <c r="AN120" s="129"/>
      <c r="AO120" s="129"/>
      <c r="AP120" s="129"/>
      <c r="AQ120" s="129"/>
      <c r="AR120" s="129"/>
      <c r="AS120" s="129"/>
      <c r="AT120" s="129"/>
      <c r="AU120" s="129"/>
      <c r="AV120" s="133">
        <v>0.25</v>
      </c>
    </row>
    <row r="121" ht="18.75" spans="2:48">
      <c r="B121" s="96"/>
      <c r="C121" s="95" t="s">
        <v>56</v>
      </c>
      <c r="D121" s="95"/>
      <c r="E121" s="10"/>
      <c r="F121" s="91"/>
      <c r="G121" s="97">
        <v>0.15</v>
      </c>
      <c r="H121" s="98"/>
      <c r="I121" s="116">
        <f>I119*G121</f>
        <v>11260575</v>
      </c>
      <c r="J121" s="113"/>
      <c r="K121" s="113"/>
      <c r="L121" s="113"/>
      <c r="M121" s="113"/>
      <c r="N121" s="113"/>
      <c r="O121" s="114"/>
      <c r="P121" s="115">
        <f>I121/I123</f>
        <v>0.130434782608696</v>
      </c>
      <c r="Q121" s="127">
        <v>1</v>
      </c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129"/>
      <c r="AN121" s="129"/>
      <c r="AO121" s="129"/>
      <c r="AP121" s="129"/>
      <c r="AQ121" s="129"/>
      <c r="AR121" s="129"/>
      <c r="AS121" s="129"/>
      <c r="AT121" s="129"/>
      <c r="AU121" s="128">
        <f>P121/Q121</f>
        <v>0.130434782608696</v>
      </c>
      <c r="AV121" s="133">
        <v>0.2</v>
      </c>
    </row>
    <row r="122" ht="18.75" spans="2:48">
      <c r="B122" s="99"/>
      <c r="C122" s="95"/>
      <c r="D122" s="95"/>
      <c r="E122" s="10"/>
      <c r="F122" s="91"/>
      <c r="G122" s="90"/>
      <c r="H122" s="98"/>
      <c r="I122" s="116"/>
      <c r="J122" s="113"/>
      <c r="K122" s="113"/>
      <c r="L122" s="113"/>
      <c r="M122" s="113"/>
      <c r="N122" s="113"/>
      <c r="O122" s="114"/>
      <c r="P122" s="115"/>
      <c r="Q122" s="127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29"/>
      <c r="AN122" s="129"/>
      <c r="AO122" s="129"/>
      <c r="AP122" s="129"/>
      <c r="AQ122" s="129"/>
      <c r="AR122" s="129"/>
      <c r="AS122" s="129"/>
      <c r="AT122" s="129"/>
      <c r="AU122" s="128"/>
      <c r="AV122" s="133">
        <v>0.15</v>
      </c>
    </row>
    <row r="123" ht="18.75" spans="2:48">
      <c r="B123" s="100" t="s">
        <v>57</v>
      </c>
      <c r="C123" s="101"/>
      <c r="D123" s="101"/>
      <c r="E123" s="101"/>
      <c r="F123" s="101"/>
      <c r="G123" s="101"/>
      <c r="H123" s="101"/>
      <c r="I123" s="117">
        <f>SUM(I119:I121)</f>
        <v>86331075</v>
      </c>
      <c r="J123" s="113"/>
      <c r="K123" s="113"/>
      <c r="L123" s="113"/>
      <c r="M123" s="113"/>
      <c r="N123" s="113"/>
      <c r="O123" s="114"/>
      <c r="P123" s="115"/>
      <c r="Q123" s="127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  <c r="AJ123" s="129"/>
      <c r="AK123" s="129"/>
      <c r="AL123" s="129"/>
      <c r="AM123" s="129"/>
      <c r="AN123" s="129"/>
      <c r="AO123" s="129"/>
      <c r="AP123" s="129"/>
      <c r="AQ123" s="129"/>
      <c r="AR123" s="129"/>
      <c r="AS123" s="129"/>
      <c r="AT123" s="129"/>
      <c r="AU123" s="129"/>
      <c r="AV123" s="133">
        <v>0.1</v>
      </c>
    </row>
    <row r="124" ht="19.5" spans="2:48">
      <c r="B124" s="102"/>
      <c r="C124" s="103"/>
      <c r="D124" s="103"/>
      <c r="E124" s="103"/>
      <c r="F124" s="103"/>
      <c r="G124" s="103"/>
      <c r="H124" s="103"/>
      <c r="I124" s="117"/>
      <c r="J124" s="113"/>
      <c r="K124" s="113"/>
      <c r="L124" s="113"/>
      <c r="M124" s="113"/>
      <c r="N124" s="113"/>
      <c r="O124" s="114"/>
      <c r="P124" s="115"/>
      <c r="Q124" s="127"/>
      <c r="R124" s="129"/>
      <c r="S124" s="129"/>
      <c r="T124" s="129"/>
      <c r="U124" s="129"/>
      <c r="V124" s="129"/>
      <c r="W124" s="129"/>
      <c r="X124" s="129"/>
      <c r="Y124" s="129"/>
      <c r="Z124" s="129"/>
      <c r="AA124" s="129"/>
      <c r="AB124" s="129"/>
      <c r="AC124" s="129"/>
      <c r="AD124" s="129"/>
      <c r="AE124" s="129"/>
      <c r="AF124" s="129"/>
      <c r="AG124" s="129"/>
      <c r="AH124" s="129"/>
      <c r="AI124" s="129"/>
      <c r="AJ124" s="129"/>
      <c r="AK124" s="129"/>
      <c r="AL124" s="129"/>
      <c r="AM124" s="129"/>
      <c r="AN124" s="129"/>
      <c r="AO124" s="129"/>
      <c r="AP124" s="129"/>
      <c r="AQ124" s="129"/>
      <c r="AR124" s="129"/>
      <c r="AS124" s="129"/>
      <c r="AT124" s="129"/>
      <c r="AU124" s="129"/>
      <c r="AV124" s="133">
        <v>0.05</v>
      </c>
    </row>
    <row r="125" ht="20.25" spans="2:48">
      <c r="B125" s="104"/>
      <c r="C125" s="104"/>
      <c r="D125" s="104"/>
      <c r="E125" s="104"/>
      <c r="F125" s="104"/>
      <c r="G125" s="104"/>
      <c r="H125" s="104"/>
      <c r="I125" s="118" t="s">
        <v>76</v>
      </c>
      <c r="J125" s="119" t="s">
        <v>76</v>
      </c>
      <c r="K125" s="119" t="s">
        <v>76</v>
      </c>
      <c r="L125" s="119" t="s">
        <v>76</v>
      </c>
      <c r="M125" s="119" t="s">
        <v>76</v>
      </c>
      <c r="N125" s="119" t="s">
        <v>76</v>
      </c>
      <c r="O125" s="120" t="s">
        <v>76</v>
      </c>
      <c r="P125" s="121">
        <f>SUM($P105:$P121)</f>
        <v>1</v>
      </c>
      <c r="Q125" s="130">
        <v>30</v>
      </c>
      <c r="R125" s="131">
        <f>R105</f>
        <v>0.0359036418809797</v>
      </c>
      <c r="S125" s="131">
        <f>S105</f>
        <v>0.0359036418809797</v>
      </c>
      <c r="T125" s="131">
        <f>T105</f>
        <v>0.0359036418809797</v>
      </c>
      <c r="U125" s="131">
        <f>U105</f>
        <v>0.0359036418809797</v>
      </c>
      <c r="V125" s="131">
        <f>V105</f>
        <v>0.0359036418809797</v>
      </c>
      <c r="W125" s="131">
        <f>W107</f>
        <v>0.00260624578113964</v>
      </c>
      <c r="X125" s="131">
        <f>X107</f>
        <v>0.00260624578113964</v>
      </c>
      <c r="Y125" s="131">
        <f>Y107</f>
        <v>0.00260624578113964</v>
      </c>
      <c r="Z125" s="131">
        <f>Z107</f>
        <v>0.00260624578113964</v>
      </c>
      <c r="AA125" s="131">
        <f>AA109</f>
        <v>0.00217187148428303</v>
      </c>
      <c r="AB125" s="131">
        <f>AB109</f>
        <v>0.00217187148428303</v>
      </c>
      <c r="AC125" s="131">
        <f>AC109</f>
        <v>0.00217187148428303</v>
      </c>
      <c r="AD125" s="131">
        <f>AD111</f>
        <v>0.0372210991233458</v>
      </c>
      <c r="AE125" s="131">
        <f>AE111</f>
        <v>0.0372210991233458</v>
      </c>
      <c r="AF125" s="131">
        <f>AF111</f>
        <v>0.0372210991233458</v>
      </c>
      <c r="AG125" s="131">
        <f>AG111</f>
        <v>0.0372210991233458</v>
      </c>
      <c r="AH125" s="131">
        <f>AH113</f>
        <v>0.0309274499361904</v>
      </c>
      <c r="AI125" s="131">
        <f>AI113</f>
        <v>0.0309274499361904</v>
      </c>
      <c r="AJ125" s="131">
        <f>AJ113</f>
        <v>0.0309274499361904</v>
      </c>
      <c r="AK125" s="131">
        <f>AK115</f>
        <v>0.0431439664107044</v>
      </c>
      <c r="AL125" s="131">
        <f t="shared" ref="AL125:AT125" si="1">AL115</f>
        <v>0.0431439664107044</v>
      </c>
      <c r="AM125" s="131">
        <f t="shared" si="1"/>
        <v>0.0431439664107044</v>
      </c>
      <c r="AN125" s="131">
        <f t="shared" si="1"/>
        <v>0.0431439664107044</v>
      </c>
      <c r="AO125" s="131">
        <f t="shared" si="1"/>
        <v>0.0431439664107044</v>
      </c>
      <c r="AP125" s="131">
        <f t="shared" si="1"/>
        <v>0.0431439664107044</v>
      </c>
      <c r="AQ125" s="131">
        <f t="shared" si="1"/>
        <v>0.0431439664107044</v>
      </c>
      <c r="AR125" s="131">
        <f t="shared" si="1"/>
        <v>0.0431439664107044</v>
      </c>
      <c r="AS125" s="131">
        <f t="shared" si="1"/>
        <v>0.0431439664107044</v>
      </c>
      <c r="AT125" s="131">
        <f t="shared" si="1"/>
        <v>0.0431439664107044</v>
      </c>
      <c r="AU125" s="131">
        <f>AU121</f>
        <v>0.130434782608696</v>
      </c>
      <c r="AV125" s="113"/>
    </row>
    <row r="126" ht="20.25" spans="2:48">
      <c r="B126" s="104"/>
      <c r="C126" s="104"/>
      <c r="D126" s="104"/>
      <c r="E126" s="104"/>
      <c r="F126" s="104"/>
      <c r="G126" s="104"/>
      <c r="H126" s="104"/>
      <c r="I126" s="118" t="s">
        <v>77</v>
      </c>
      <c r="J126" s="113"/>
      <c r="K126" s="113"/>
      <c r="L126" s="113"/>
      <c r="M126" s="113"/>
      <c r="N126" s="113"/>
      <c r="O126" s="114"/>
      <c r="P126" s="121">
        <f>SUM($P105:$P121)</f>
        <v>1</v>
      </c>
      <c r="Q126" s="130">
        <v>30</v>
      </c>
      <c r="R126" s="132">
        <f>SUM(R125)</f>
        <v>0.0359036418809797</v>
      </c>
      <c r="S126" s="132">
        <f>SUM(R125:S125)</f>
        <v>0.0718072837619594</v>
      </c>
      <c r="T126" s="132">
        <f>SUM(R125:T125)</f>
        <v>0.107710925642939</v>
      </c>
      <c r="U126" s="132">
        <f>SUM($R125:U125)</f>
        <v>0.143614567523919</v>
      </c>
      <c r="V126" s="132">
        <f>SUM($R125:V125)</f>
        <v>0.179518209404899</v>
      </c>
      <c r="W126" s="132">
        <f>SUM($R125:W125)</f>
        <v>0.182124455186038</v>
      </c>
      <c r="X126" s="132">
        <f>SUM($R125:X125)</f>
        <v>0.184730700967178</v>
      </c>
      <c r="Y126" s="132">
        <f>SUM($R125:Y125)</f>
        <v>0.187336946748317</v>
      </c>
      <c r="Z126" s="132">
        <f>SUM($R125:Z125)</f>
        <v>0.189943192529457</v>
      </c>
      <c r="AA126" s="132">
        <f>SUM($R125:AA125)</f>
        <v>0.19211506401374</v>
      </c>
      <c r="AB126" s="132">
        <f>SUM($R125:AB125)</f>
        <v>0.194286935498023</v>
      </c>
      <c r="AC126" s="132">
        <f>SUM($R125:AC125)</f>
        <v>0.196458806982306</v>
      </c>
      <c r="AD126" s="132">
        <f>SUM($R125:AD125)</f>
        <v>0.233679906105652</v>
      </c>
      <c r="AE126" s="132">
        <f>SUM($R125:AE125)</f>
        <v>0.270901005228998</v>
      </c>
      <c r="AF126" s="132">
        <f>SUM($R125:AF125)</f>
        <v>0.308122104352344</v>
      </c>
      <c r="AG126" s="132">
        <f>SUM($R125:AG125)</f>
        <v>0.345343203475689</v>
      </c>
      <c r="AH126" s="132">
        <f>SUM($R125:AH125)</f>
        <v>0.37627065341188</v>
      </c>
      <c r="AI126" s="132">
        <f>SUM($R125:AI125)</f>
        <v>0.40719810334807</v>
      </c>
      <c r="AJ126" s="132">
        <f>SUM($R125:AJ125)</f>
        <v>0.438125553284261</v>
      </c>
      <c r="AK126" s="132">
        <f>SUM($R125:AK125)</f>
        <v>0.481269519694965</v>
      </c>
      <c r="AL126" s="132">
        <f>SUM($R125:AL125)</f>
        <v>0.524413486105669</v>
      </c>
      <c r="AM126" s="132">
        <f>SUM($R125:AM125)</f>
        <v>0.567557452516374</v>
      </c>
      <c r="AN126" s="132">
        <f>SUM($R125:AN125)</f>
        <v>0.610701418927078</v>
      </c>
      <c r="AO126" s="132">
        <f>SUM($R125:AO125)</f>
        <v>0.653845385337782</v>
      </c>
      <c r="AP126" s="132">
        <f>SUM($R125:AP125)</f>
        <v>0.696989351748487</v>
      </c>
      <c r="AQ126" s="132">
        <f>SUM($R125:AQ125)</f>
        <v>0.740133318159191</v>
      </c>
      <c r="AR126" s="132">
        <f>SUM($R125:AR125)</f>
        <v>0.783277284569896</v>
      </c>
      <c r="AS126" s="132">
        <f>SUM($R125:AS125)</f>
        <v>0.8264212509806</v>
      </c>
      <c r="AT126" s="132">
        <f>SUM(R125:AT125)</f>
        <v>0.869565217391304</v>
      </c>
      <c r="AU126" s="132">
        <f>SUM(R125:AU125)</f>
        <v>1</v>
      </c>
      <c r="AV126" s="134">
        <v>1</v>
      </c>
    </row>
    <row r="127" ht="28.5" spans="2:9">
      <c r="B127" s="105"/>
      <c r="C127" s="105"/>
      <c r="D127" s="105"/>
      <c r="E127" s="105"/>
      <c r="F127" s="105"/>
      <c r="G127" s="105"/>
      <c r="H127" s="105"/>
      <c r="I127" s="122"/>
    </row>
    <row r="128" customHeight="1" spans="2:9">
      <c r="B128" s="106" t="s">
        <v>78</v>
      </c>
      <c r="C128" s="107"/>
      <c r="D128" s="107"/>
      <c r="E128" s="107"/>
      <c r="F128" s="107"/>
      <c r="G128" s="107"/>
      <c r="H128" s="107"/>
      <c r="I128" s="123"/>
    </row>
    <row r="129" customHeight="1" spans="2:9">
      <c r="B129" s="136"/>
      <c r="C129" s="137"/>
      <c r="D129" s="137"/>
      <c r="E129" s="137"/>
      <c r="F129" s="137"/>
      <c r="G129" s="137"/>
      <c r="H129" s="137"/>
      <c r="I129" s="176"/>
    </row>
    <row r="130" customHeight="1" spans="2:9">
      <c r="B130" s="138" t="s">
        <v>59</v>
      </c>
      <c r="C130" s="139" t="s">
        <v>79</v>
      </c>
      <c r="D130" s="140"/>
      <c r="E130" s="140"/>
      <c r="F130" s="140"/>
      <c r="G130" s="140"/>
      <c r="H130" s="140"/>
      <c r="I130" s="177"/>
    </row>
    <row r="131" customHeight="1" spans="2:9">
      <c r="B131" s="141" t="s">
        <v>80</v>
      </c>
      <c r="C131" s="142" t="s">
        <v>81</v>
      </c>
      <c r="D131" s="143" t="s">
        <v>82</v>
      </c>
      <c r="E131" s="143"/>
      <c r="F131" s="143"/>
      <c r="G131" s="144" t="s">
        <v>83</v>
      </c>
      <c r="H131" s="145"/>
      <c r="I131" s="178"/>
    </row>
    <row r="132" customHeight="1" spans="2:9">
      <c r="B132" s="146">
        <v>1</v>
      </c>
      <c r="C132" s="147" t="s">
        <v>84</v>
      </c>
      <c r="D132" s="148" t="s">
        <v>85</v>
      </c>
      <c r="E132" s="148"/>
      <c r="F132" s="148"/>
      <c r="G132" s="149">
        <v>100000</v>
      </c>
      <c r="H132" s="150"/>
      <c r="I132" s="179"/>
    </row>
    <row r="133" customHeight="1" spans="2:9">
      <c r="B133" s="151">
        <v>2</v>
      </c>
      <c r="C133" s="152" t="s">
        <v>86</v>
      </c>
      <c r="D133" s="153" t="s">
        <v>85</v>
      </c>
      <c r="E133" s="153"/>
      <c r="F133" s="153"/>
      <c r="G133" s="154">
        <v>100000</v>
      </c>
      <c r="H133" s="155"/>
      <c r="I133" s="180"/>
    </row>
    <row r="134" customHeight="1" spans="2:9">
      <c r="B134" s="156"/>
      <c r="C134" s="157"/>
      <c r="D134" s="157"/>
      <c r="E134" s="157"/>
      <c r="F134" s="157"/>
      <c r="G134" s="157"/>
      <c r="H134" s="157"/>
      <c r="I134" s="181"/>
    </row>
    <row r="135" customHeight="1" spans="2:9">
      <c r="B135" s="141" t="s">
        <v>87</v>
      </c>
      <c r="C135" s="143" t="s">
        <v>88</v>
      </c>
      <c r="D135" s="143" t="s">
        <v>89</v>
      </c>
      <c r="E135" s="143"/>
      <c r="F135" s="143"/>
      <c r="G135" s="144" t="s">
        <v>90</v>
      </c>
      <c r="H135" s="145"/>
      <c r="I135" s="178"/>
    </row>
    <row r="136" customHeight="1" spans="2:9">
      <c r="B136" s="146">
        <v>1</v>
      </c>
      <c r="C136" s="158" t="s">
        <v>91</v>
      </c>
      <c r="D136" s="148" t="s">
        <v>92</v>
      </c>
      <c r="E136" s="148"/>
      <c r="F136" s="148"/>
      <c r="G136" s="149">
        <v>120000</v>
      </c>
      <c r="H136" s="150"/>
      <c r="I136" s="179"/>
    </row>
    <row r="137" customHeight="1" spans="2:9">
      <c r="B137" s="151">
        <v>2</v>
      </c>
      <c r="C137" s="159" t="s">
        <v>93</v>
      </c>
      <c r="D137" s="153" t="s">
        <v>92</v>
      </c>
      <c r="E137" s="153"/>
      <c r="F137" s="153"/>
      <c r="G137" s="160">
        <v>350000</v>
      </c>
      <c r="H137" s="161"/>
      <c r="I137" s="182"/>
    </row>
    <row r="138" customHeight="1" spans="2:9">
      <c r="B138" s="151">
        <v>3</v>
      </c>
      <c r="C138" s="162" t="s">
        <v>94</v>
      </c>
      <c r="D138" s="163" t="s">
        <v>34</v>
      </c>
      <c r="E138" s="164"/>
      <c r="F138" s="165"/>
      <c r="G138" s="160">
        <v>64000</v>
      </c>
      <c r="H138" s="161"/>
      <c r="I138" s="182"/>
    </row>
    <row r="139" customHeight="1" spans="2:9">
      <c r="B139" s="151">
        <v>4</v>
      </c>
      <c r="C139" s="162" t="s">
        <v>51</v>
      </c>
      <c r="D139" s="163" t="s">
        <v>92</v>
      </c>
      <c r="E139" s="164"/>
      <c r="F139" s="165"/>
      <c r="G139" s="160">
        <v>140000</v>
      </c>
      <c r="H139" s="161"/>
      <c r="I139" s="182"/>
    </row>
    <row r="140" customHeight="1" spans="2:9">
      <c r="B140" s="151">
        <v>5</v>
      </c>
      <c r="C140" s="162" t="s">
        <v>95</v>
      </c>
      <c r="D140" s="163" t="s">
        <v>92</v>
      </c>
      <c r="E140" s="164"/>
      <c r="F140" s="165"/>
      <c r="G140" s="160">
        <v>90000</v>
      </c>
      <c r="H140" s="161"/>
      <c r="I140" s="182"/>
    </row>
    <row r="141" customHeight="1" spans="2:9">
      <c r="B141" s="151">
        <v>6</v>
      </c>
      <c r="C141" s="162" t="s">
        <v>96</v>
      </c>
      <c r="D141" s="163" t="s">
        <v>92</v>
      </c>
      <c r="E141" s="164"/>
      <c r="F141" s="165"/>
      <c r="G141" s="160">
        <v>350000</v>
      </c>
      <c r="H141" s="161"/>
      <c r="I141" s="182"/>
    </row>
    <row r="142" customHeight="1" spans="2:9">
      <c r="B142" s="151">
        <v>7</v>
      </c>
      <c r="C142" s="166" t="s">
        <v>97</v>
      </c>
      <c r="D142" s="163" t="s">
        <v>98</v>
      </c>
      <c r="E142" s="164"/>
      <c r="F142" s="165"/>
      <c r="G142" s="160">
        <v>60000</v>
      </c>
      <c r="H142" s="161"/>
      <c r="I142" s="182"/>
    </row>
    <row r="143" customHeight="1" spans="2:9">
      <c r="B143" s="151">
        <v>8</v>
      </c>
      <c r="C143" s="167" t="s">
        <v>99</v>
      </c>
      <c r="D143" s="163" t="s">
        <v>100</v>
      </c>
      <c r="E143" s="164"/>
      <c r="F143" s="165"/>
      <c r="G143" s="160">
        <v>23000</v>
      </c>
      <c r="H143" s="161"/>
      <c r="I143" s="182"/>
    </row>
    <row r="144" customHeight="1" spans="2:9">
      <c r="B144" s="151">
        <v>9</v>
      </c>
      <c r="C144" s="166" t="s">
        <v>101</v>
      </c>
      <c r="D144" s="163" t="s">
        <v>92</v>
      </c>
      <c r="E144" s="164"/>
      <c r="F144" s="165"/>
      <c r="G144" s="160">
        <v>2500000</v>
      </c>
      <c r="H144" s="161"/>
      <c r="I144" s="182"/>
    </row>
    <row r="145" customHeight="1" spans="2:9">
      <c r="B145" s="151">
        <v>10</v>
      </c>
      <c r="C145" s="167" t="s">
        <v>102</v>
      </c>
      <c r="D145" s="163" t="s">
        <v>100</v>
      </c>
      <c r="E145" s="164"/>
      <c r="F145" s="165"/>
      <c r="G145" s="160">
        <v>23000</v>
      </c>
      <c r="H145" s="161"/>
      <c r="I145" s="182"/>
    </row>
    <row r="146" customHeight="1" spans="2:9">
      <c r="B146" s="151">
        <v>11</v>
      </c>
      <c r="C146" s="162" t="s">
        <v>103</v>
      </c>
      <c r="D146" s="163" t="s">
        <v>92</v>
      </c>
      <c r="E146" s="164"/>
      <c r="F146" s="165"/>
      <c r="G146" s="160">
        <v>2500000</v>
      </c>
      <c r="H146" s="161"/>
      <c r="I146" s="182"/>
    </row>
    <row r="147" customHeight="1" spans="2:9">
      <c r="B147" s="151">
        <v>12</v>
      </c>
      <c r="C147" s="162" t="s">
        <v>104</v>
      </c>
      <c r="D147" s="163" t="s">
        <v>100</v>
      </c>
      <c r="E147" s="164"/>
      <c r="F147" s="165"/>
      <c r="G147" s="160">
        <v>23000</v>
      </c>
      <c r="H147" s="161"/>
      <c r="I147" s="182"/>
    </row>
    <row r="148" customHeight="1" spans="2:9">
      <c r="B148" s="151">
        <v>13</v>
      </c>
      <c r="C148" s="162" t="s">
        <v>105</v>
      </c>
      <c r="D148" s="163" t="s">
        <v>92</v>
      </c>
      <c r="E148" s="164"/>
      <c r="F148" s="165"/>
      <c r="G148" s="160">
        <v>2500000</v>
      </c>
      <c r="H148" s="161"/>
      <c r="I148" s="182"/>
    </row>
    <row r="149" customHeight="1" spans="2:9">
      <c r="B149" s="151">
        <v>14</v>
      </c>
      <c r="C149" s="168" t="s">
        <v>106</v>
      </c>
      <c r="D149" s="163" t="s">
        <v>107</v>
      </c>
      <c r="E149" s="164"/>
      <c r="F149" s="165"/>
      <c r="G149" s="160">
        <v>57600</v>
      </c>
      <c r="H149" s="161"/>
      <c r="I149" s="182"/>
    </row>
    <row r="150" ht="20" customHeight="1" spans="2:9">
      <c r="B150" s="169">
        <v>15</v>
      </c>
      <c r="C150" s="170" t="s">
        <v>108</v>
      </c>
      <c r="D150" s="171" t="s">
        <v>92</v>
      </c>
      <c r="E150" s="172"/>
      <c r="F150" s="173"/>
      <c r="G150" s="174">
        <v>850000</v>
      </c>
      <c r="H150" s="175"/>
      <c r="I150" s="183"/>
    </row>
    <row r="151" spans="2:7">
      <c r="B151" s="57"/>
      <c r="C151" s="57"/>
      <c r="D151" s="57"/>
      <c r="E151" s="57"/>
      <c r="F151" s="57"/>
      <c r="G151" s="57"/>
    </row>
    <row r="152" spans="2:7">
      <c r="B152" s="57"/>
      <c r="C152" s="57"/>
      <c r="D152" s="57"/>
      <c r="E152" s="57"/>
      <c r="F152" s="57"/>
      <c r="G152" s="57"/>
    </row>
    <row r="153" spans="2:7">
      <c r="B153" s="57"/>
      <c r="C153" s="57"/>
      <c r="D153" s="57"/>
      <c r="E153" s="57"/>
      <c r="F153" s="57"/>
      <c r="G153" s="57"/>
    </row>
    <row r="154" spans="2:7">
      <c r="B154" s="57"/>
      <c r="C154" s="57"/>
      <c r="D154" s="57"/>
      <c r="E154" s="57"/>
      <c r="F154" s="57"/>
      <c r="G154" s="57"/>
    </row>
    <row r="155" spans="2:7">
      <c r="B155" s="57"/>
      <c r="C155" s="57"/>
      <c r="D155" s="57"/>
      <c r="E155" s="57"/>
      <c r="F155" s="57"/>
      <c r="G155" s="57"/>
    </row>
    <row r="156" spans="2:7">
      <c r="B156" s="57"/>
      <c r="C156" s="57"/>
      <c r="D156" s="57"/>
      <c r="E156" s="57"/>
      <c r="F156" s="57"/>
      <c r="G156" s="57"/>
    </row>
    <row r="157" spans="2:7">
      <c r="B157" s="57"/>
      <c r="C157" s="57"/>
      <c r="D157" s="57"/>
      <c r="E157" s="57"/>
      <c r="F157" s="57"/>
      <c r="G157" s="57"/>
    </row>
    <row r="158" spans="2:7">
      <c r="B158" s="57"/>
      <c r="C158" s="57"/>
      <c r="D158" s="57"/>
      <c r="E158" s="57"/>
      <c r="F158" s="57"/>
      <c r="G158" s="57"/>
    </row>
    <row r="159" spans="2:7">
      <c r="B159" s="57"/>
      <c r="C159" s="57"/>
      <c r="D159" s="57"/>
      <c r="E159" s="57"/>
      <c r="F159" s="57"/>
      <c r="G159" s="57"/>
    </row>
    <row r="160" spans="2:7">
      <c r="B160" s="57"/>
      <c r="C160" s="57"/>
      <c r="D160" s="57"/>
      <c r="E160" s="57"/>
      <c r="F160" s="57"/>
      <c r="G160" s="57"/>
    </row>
    <row r="161" spans="2:7">
      <c r="B161" s="57"/>
      <c r="C161" s="57"/>
      <c r="D161" s="57"/>
      <c r="E161" s="57"/>
      <c r="F161" s="57"/>
      <c r="G161" s="57"/>
    </row>
    <row r="162" spans="2:7">
      <c r="B162" s="57"/>
      <c r="C162" s="57"/>
      <c r="D162" s="57"/>
      <c r="E162" s="57"/>
      <c r="F162" s="57"/>
      <c r="G162" s="57"/>
    </row>
    <row r="163" spans="2:7">
      <c r="B163" s="57"/>
      <c r="C163" s="57"/>
      <c r="D163" s="57"/>
      <c r="E163" s="57"/>
      <c r="F163" s="57"/>
      <c r="G163" s="57"/>
    </row>
    <row r="164" spans="2:7">
      <c r="B164" s="57"/>
      <c r="C164" s="57"/>
      <c r="D164" s="57"/>
      <c r="E164" s="57"/>
      <c r="F164" s="57"/>
      <c r="G164" s="57"/>
    </row>
    <row r="165" spans="2:7">
      <c r="B165" s="57"/>
      <c r="C165" s="57"/>
      <c r="D165" s="57"/>
      <c r="E165" s="57"/>
      <c r="F165" s="57"/>
      <c r="G165" s="57"/>
    </row>
    <row r="166" spans="2:7">
      <c r="B166" s="57"/>
      <c r="C166" s="57"/>
      <c r="D166" s="57"/>
      <c r="E166" s="57"/>
      <c r="F166" s="57"/>
      <c r="G166" s="57"/>
    </row>
    <row r="167" spans="2:7">
      <c r="B167" s="57"/>
      <c r="C167" s="57"/>
      <c r="D167" s="57"/>
      <c r="E167" s="57"/>
      <c r="F167" s="57"/>
      <c r="G167" s="57"/>
    </row>
    <row r="168" spans="2:7">
      <c r="B168" s="57"/>
      <c r="C168" s="57"/>
      <c r="D168" s="57"/>
      <c r="E168" s="57"/>
      <c r="F168" s="57"/>
      <c r="G168" s="57"/>
    </row>
    <row r="169" spans="2:7">
      <c r="B169" s="57"/>
      <c r="C169" s="57"/>
      <c r="D169" s="57"/>
      <c r="E169" s="57"/>
      <c r="F169" s="57"/>
      <c r="G169" s="57"/>
    </row>
    <row r="170" spans="2:7">
      <c r="B170" s="57"/>
      <c r="C170" s="57"/>
      <c r="D170" s="57"/>
      <c r="E170" s="57"/>
      <c r="F170" s="57"/>
      <c r="G170" s="57"/>
    </row>
    <row r="171" spans="2:7">
      <c r="B171" s="57"/>
      <c r="C171" s="57"/>
      <c r="D171" s="57"/>
      <c r="E171" s="57"/>
      <c r="F171" s="57"/>
      <c r="G171" s="57"/>
    </row>
    <row r="172" spans="2:7">
      <c r="B172" s="57"/>
      <c r="C172" s="57"/>
      <c r="D172" s="57"/>
      <c r="E172" s="57"/>
      <c r="F172" s="57"/>
      <c r="G172" s="57"/>
    </row>
    <row r="218" customHeight="1"/>
    <row r="219" customHeight="1" spans="21:31">
      <c r="U219" s="184"/>
      <c r="V219" s="184"/>
      <c r="W219" s="184"/>
      <c r="X219" s="184"/>
      <c r="Y219" s="184"/>
      <c r="Z219" s="184"/>
      <c r="AA219" s="184"/>
      <c r="AB219" s="184"/>
      <c r="AC219" s="184"/>
      <c r="AD219" s="184"/>
      <c r="AE219" s="184"/>
    </row>
    <row r="220" spans="21:31">
      <c r="U220" s="184"/>
      <c r="V220" s="184"/>
      <c r="W220" s="184"/>
      <c r="X220" s="184"/>
      <c r="Y220" s="184"/>
      <c r="Z220" s="184"/>
      <c r="AA220" s="184"/>
      <c r="AB220" s="184"/>
      <c r="AC220" s="184"/>
      <c r="AD220" s="184"/>
      <c r="AE220" s="184"/>
    </row>
    <row r="221" customHeight="1" spans="21:31">
      <c r="U221" s="184"/>
      <c r="V221" s="184"/>
      <c r="W221" s="184"/>
      <c r="X221" s="184"/>
      <c r="Y221" s="184"/>
      <c r="Z221" s="184"/>
      <c r="AA221" s="184"/>
      <c r="AB221" s="184"/>
      <c r="AC221" s="184"/>
      <c r="AD221" s="184"/>
      <c r="AE221" s="184"/>
    </row>
    <row r="222" spans="21:31">
      <c r="U222" s="184"/>
      <c r="V222" s="184"/>
      <c r="W222" s="184"/>
      <c r="X222" s="184"/>
      <c r="Y222" s="184"/>
      <c r="Z222" s="184"/>
      <c r="AA222" s="184"/>
      <c r="AB222" s="184"/>
      <c r="AC222" s="184"/>
      <c r="AD222" s="184"/>
      <c r="AE222" s="184"/>
    </row>
    <row r="223" customHeight="1" spans="21:31">
      <c r="U223" s="184"/>
      <c r="V223" s="184"/>
      <c r="W223" s="184"/>
      <c r="X223" s="184"/>
      <c r="Y223" s="184"/>
      <c r="Z223" s="184"/>
      <c r="AA223" s="184"/>
      <c r="AB223" s="184"/>
      <c r="AC223" s="184"/>
      <c r="AD223" s="184"/>
      <c r="AE223" s="184"/>
    </row>
    <row r="224" customHeight="1" spans="21:31">
      <c r="U224" s="184"/>
      <c r="V224" s="184"/>
      <c r="W224" s="184"/>
      <c r="X224" s="184"/>
      <c r="Y224" s="184"/>
      <c r="Z224" s="184"/>
      <c r="AA224" s="184"/>
      <c r="AB224" s="184"/>
      <c r="AC224" s="184"/>
      <c r="AD224" s="184"/>
      <c r="AE224" s="184"/>
    </row>
    <row r="225" customHeight="1" spans="21:31">
      <c r="U225" s="184"/>
      <c r="V225" s="184"/>
      <c r="W225" s="184"/>
      <c r="X225" s="184"/>
      <c r="Y225" s="184"/>
      <c r="Z225" s="184"/>
      <c r="AA225" s="184"/>
      <c r="AB225" s="184"/>
      <c r="AC225" s="184"/>
      <c r="AD225" s="184"/>
      <c r="AE225" s="184"/>
    </row>
    <row r="226" customHeight="1" spans="21:31">
      <c r="U226" s="184"/>
      <c r="V226" s="184"/>
      <c r="W226" s="184"/>
      <c r="X226" s="184"/>
      <c r="Y226" s="184"/>
      <c r="Z226" s="184"/>
      <c r="AA226" s="184"/>
      <c r="AB226" s="184"/>
      <c r="AC226" s="184"/>
      <c r="AD226" s="184"/>
      <c r="AE226" s="184"/>
    </row>
    <row r="227" customHeight="1" spans="21:31">
      <c r="U227" s="184"/>
      <c r="V227" s="184"/>
      <c r="W227" s="184"/>
      <c r="X227" s="184"/>
      <c r="Y227" s="184"/>
      <c r="Z227" s="184"/>
      <c r="AA227" s="184"/>
      <c r="AB227" s="184"/>
      <c r="AC227" s="184"/>
      <c r="AD227" s="184"/>
      <c r="AE227" s="184"/>
    </row>
    <row r="228" customHeight="1" spans="21:31">
      <c r="U228" s="184"/>
      <c r="V228" s="184"/>
      <c r="W228" s="184"/>
      <c r="X228" s="184"/>
      <c r="Y228" s="184"/>
      <c r="Z228" s="184"/>
      <c r="AA228" s="184"/>
      <c r="AB228" s="184"/>
      <c r="AC228" s="184"/>
      <c r="AD228" s="184"/>
      <c r="AE228" s="184"/>
    </row>
    <row r="229" customHeight="1" spans="21:31">
      <c r="U229" s="184"/>
      <c r="V229" s="184"/>
      <c r="W229" s="184"/>
      <c r="X229" s="184"/>
      <c r="Y229" s="184"/>
      <c r="Z229" s="184"/>
      <c r="AA229" s="184"/>
      <c r="AB229" s="184"/>
      <c r="AC229" s="184"/>
      <c r="AD229" s="184"/>
      <c r="AE229" s="184"/>
    </row>
    <row r="230" customHeight="1" spans="21:31">
      <c r="U230" s="184"/>
      <c r="V230" s="184"/>
      <c r="W230" s="184"/>
      <c r="X230" s="184"/>
      <c r="Y230" s="184"/>
      <c r="Z230" s="184"/>
      <c r="AA230" s="184"/>
      <c r="AB230" s="184"/>
      <c r="AC230" s="184"/>
      <c r="AD230" s="184"/>
      <c r="AE230" s="184"/>
    </row>
    <row r="231" customHeight="1" spans="21:31">
      <c r="U231" s="184"/>
      <c r="V231" s="184"/>
      <c r="W231" s="184"/>
      <c r="X231" s="184"/>
      <c r="Y231" s="184"/>
      <c r="Z231" s="184"/>
      <c r="AA231" s="184"/>
      <c r="AB231" s="184"/>
      <c r="AC231" s="184"/>
      <c r="AD231" s="184"/>
      <c r="AE231" s="184"/>
    </row>
    <row r="232" customHeight="1" spans="21:31">
      <c r="U232" s="184"/>
      <c r="V232" s="184"/>
      <c r="W232" s="184"/>
      <c r="X232" s="184"/>
      <c r="Y232" s="184"/>
      <c r="Z232" s="184"/>
      <c r="AA232" s="184"/>
      <c r="AB232" s="184"/>
      <c r="AC232" s="184"/>
      <c r="AD232" s="184"/>
      <c r="AE232" s="184"/>
    </row>
    <row r="233" customHeight="1" spans="21:31">
      <c r="U233" s="184"/>
      <c r="V233" s="184"/>
      <c r="W233" s="184"/>
      <c r="X233" s="184"/>
      <c r="Y233" s="184"/>
      <c r="Z233" s="184"/>
      <c r="AA233" s="184"/>
      <c r="AB233" s="184"/>
      <c r="AC233" s="184"/>
      <c r="AD233" s="184"/>
      <c r="AE233" s="184"/>
    </row>
    <row r="234" customHeight="1" spans="21:31">
      <c r="U234" s="184"/>
      <c r="V234" s="184"/>
      <c r="W234" s="184"/>
      <c r="X234" s="184"/>
      <c r="Y234" s="184"/>
      <c r="Z234" s="184"/>
      <c r="AA234" s="184"/>
      <c r="AB234" s="184"/>
      <c r="AC234" s="184"/>
      <c r="AD234" s="184"/>
      <c r="AE234" s="184"/>
    </row>
    <row r="235" customHeight="1" spans="21:31">
      <c r="U235" s="184"/>
      <c r="V235" s="184"/>
      <c r="W235" s="184"/>
      <c r="X235" s="184"/>
      <c r="Y235" s="184"/>
      <c r="Z235" s="184"/>
      <c r="AA235" s="184"/>
      <c r="AB235" s="184"/>
      <c r="AC235" s="184"/>
      <c r="AD235" s="184"/>
      <c r="AE235" s="184"/>
    </row>
    <row r="236" customHeight="1" spans="21:31">
      <c r="U236" s="184"/>
      <c r="V236" s="184"/>
      <c r="W236" s="184"/>
      <c r="X236" s="184"/>
      <c r="Y236" s="184"/>
      <c r="Z236" s="184"/>
      <c r="AA236" s="184"/>
      <c r="AB236" s="184"/>
      <c r="AC236" s="184"/>
      <c r="AD236" s="184"/>
      <c r="AE236" s="184"/>
    </row>
    <row r="237" customHeight="1" spans="21:31">
      <c r="U237" s="184"/>
      <c r="V237" s="184"/>
      <c r="W237" s="184"/>
      <c r="X237" s="184"/>
      <c r="Y237" s="184"/>
      <c r="Z237" s="184"/>
      <c r="AA237" s="184"/>
      <c r="AB237" s="184"/>
      <c r="AC237" s="184"/>
      <c r="AD237" s="184"/>
      <c r="AE237" s="184"/>
    </row>
    <row r="238" customHeight="1" spans="21:31">
      <c r="U238" s="184"/>
      <c r="V238" s="184"/>
      <c r="W238" s="184"/>
      <c r="X238" s="184"/>
      <c r="Y238" s="184"/>
      <c r="Z238" s="184"/>
      <c r="AA238" s="184"/>
      <c r="AB238" s="184"/>
      <c r="AC238" s="184"/>
      <c r="AD238" s="184"/>
      <c r="AE238" s="184"/>
    </row>
    <row r="239" customHeight="1" spans="21:31">
      <c r="U239" s="184"/>
      <c r="V239" s="184"/>
      <c r="W239" s="184"/>
      <c r="X239" s="184"/>
      <c r="Y239" s="184"/>
      <c r="Z239" s="184"/>
      <c r="AA239" s="184"/>
      <c r="AB239" s="184"/>
      <c r="AC239" s="184"/>
      <c r="AD239" s="184"/>
      <c r="AE239" s="184"/>
    </row>
    <row r="240" customHeight="1" spans="21:31">
      <c r="U240" s="184"/>
      <c r="V240" s="184"/>
      <c r="W240" s="184"/>
      <c r="X240" s="184"/>
      <c r="Y240" s="184"/>
      <c r="Z240" s="184"/>
      <c r="AA240" s="184"/>
      <c r="AB240" s="184"/>
      <c r="AC240" s="184"/>
      <c r="AD240" s="184"/>
      <c r="AE240" s="184"/>
    </row>
    <row r="241" customHeight="1" spans="21:31">
      <c r="U241" s="184"/>
      <c r="V241" s="184"/>
      <c r="W241" s="184"/>
      <c r="X241" s="184"/>
      <c r="Y241" s="184"/>
      <c r="Z241" s="184"/>
      <c r="AA241" s="184"/>
      <c r="AB241" s="184"/>
      <c r="AC241" s="184"/>
      <c r="AD241" s="184"/>
      <c r="AE241" s="184"/>
    </row>
    <row r="242" customHeight="1" spans="21:31">
      <c r="U242" s="184"/>
      <c r="V242" s="184"/>
      <c r="W242" s="184"/>
      <c r="X242" s="184"/>
      <c r="Y242" s="184"/>
      <c r="Z242" s="184"/>
      <c r="AA242" s="184"/>
      <c r="AB242" s="184"/>
      <c r="AC242" s="184"/>
      <c r="AD242" s="184"/>
      <c r="AE242" s="184"/>
    </row>
    <row r="243" customHeight="1" spans="21:31">
      <c r="U243" s="184"/>
      <c r="V243" s="184"/>
      <c r="W243" s="184"/>
      <c r="X243" s="184"/>
      <c r="Y243" s="184"/>
      <c r="Z243" s="184"/>
      <c r="AA243" s="184"/>
      <c r="AB243" s="184"/>
      <c r="AC243" s="184"/>
      <c r="AD243" s="184"/>
      <c r="AE243" s="184"/>
    </row>
    <row r="244" customHeight="1" spans="21:31">
      <c r="U244" s="184"/>
      <c r="V244" s="184"/>
      <c r="W244" s="184"/>
      <c r="X244" s="184"/>
      <c r="Y244" s="184"/>
      <c r="Z244" s="184"/>
      <c r="AA244" s="184"/>
      <c r="AB244" s="184"/>
      <c r="AC244" s="184"/>
      <c r="AD244" s="184"/>
      <c r="AE244" s="184"/>
    </row>
    <row r="245" customHeight="1" spans="21:31">
      <c r="U245" s="184"/>
      <c r="V245" s="184"/>
      <c r="W245" s="184"/>
      <c r="X245" s="184"/>
      <c r="Y245" s="184"/>
      <c r="Z245" s="184"/>
      <c r="AA245" s="184"/>
      <c r="AB245" s="184"/>
      <c r="AC245" s="184"/>
      <c r="AD245" s="184"/>
      <c r="AE245" s="184"/>
    </row>
    <row r="246" customHeight="1" spans="21:31">
      <c r="U246" s="184"/>
      <c r="V246" s="184"/>
      <c r="W246" s="184"/>
      <c r="X246" s="184"/>
      <c r="Y246" s="184"/>
      <c r="Z246" s="184"/>
      <c r="AA246" s="184"/>
      <c r="AB246" s="184"/>
      <c r="AC246" s="184"/>
      <c r="AD246" s="184"/>
      <c r="AE246" s="184"/>
    </row>
    <row r="247" customHeight="1" spans="21:31">
      <c r="U247" s="184"/>
      <c r="V247" s="184"/>
      <c r="W247" s="184"/>
      <c r="X247" s="184"/>
      <c r="Y247" s="184"/>
      <c r="Z247" s="184"/>
      <c r="AA247" s="184"/>
      <c r="AB247" s="184"/>
      <c r="AC247" s="184"/>
      <c r="AD247" s="184"/>
      <c r="AE247" s="184"/>
    </row>
    <row r="248" customHeight="1" spans="21:31">
      <c r="U248" s="184"/>
      <c r="V248" s="184"/>
      <c r="W248" s="184"/>
      <c r="X248" s="184"/>
      <c r="Y248" s="184"/>
      <c r="Z248" s="184"/>
      <c r="AA248" s="184"/>
      <c r="AB248" s="184"/>
      <c r="AC248" s="184"/>
      <c r="AD248" s="184"/>
      <c r="AE248" s="184"/>
    </row>
    <row r="249" ht="15.75" customHeight="1" spans="21:31">
      <c r="U249" s="184"/>
      <c r="V249" s="184"/>
      <c r="W249" s="184"/>
      <c r="X249" s="184"/>
      <c r="Y249" s="184"/>
      <c r="Z249" s="184"/>
      <c r="AA249" s="184"/>
      <c r="AB249" s="184"/>
      <c r="AC249" s="184"/>
      <c r="AD249" s="184"/>
      <c r="AE249" s="184"/>
    </row>
    <row r="250" customHeight="1" spans="21:31">
      <c r="U250" s="184"/>
      <c r="V250" s="184"/>
      <c r="W250" s="184"/>
      <c r="X250" s="184"/>
      <c r="Y250" s="184"/>
      <c r="Z250" s="184"/>
      <c r="AA250" s="184"/>
      <c r="AB250" s="184"/>
      <c r="AC250" s="184"/>
      <c r="AD250" s="184"/>
      <c r="AE250" s="184"/>
    </row>
    <row r="251" ht="15.75" customHeight="1" spans="21:31">
      <c r="U251" s="184"/>
      <c r="V251" s="184"/>
      <c r="W251" s="184"/>
      <c r="X251" s="184"/>
      <c r="Y251" s="184"/>
      <c r="Z251" s="184"/>
      <c r="AA251" s="184"/>
      <c r="AB251" s="184"/>
      <c r="AC251" s="184"/>
      <c r="AD251" s="184"/>
      <c r="AE251" s="184"/>
    </row>
    <row r="252" customHeight="1" spans="21:31">
      <c r="U252" s="184"/>
      <c r="V252" s="184"/>
      <c r="W252" s="184"/>
      <c r="X252" s="184"/>
      <c r="Y252" s="184"/>
      <c r="Z252" s="184"/>
      <c r="AA252" s="184"/>
      <c r="AB252" s="184"/>
      <c r="AC252" s="184"/>
      <c r="AD252" s="184"/>
      <c r="AE252" s="184"/>
    </row>
    <row r="253" customHeight="1" spans="21:31">
      <c r="U253" s="184"/>
      <c r="V253" s="184"/>
      <c r="W253" s="184"/>
      <c r="X253" s="184"/>
      <c r="Y253" s="184"/>
      <c r="Z253" s="184"/>
      <c r="AA253" s="184"/>
      <c r="AB253" s="184"/>
      <c r="AC253" s="184"/>
      <c r="AD253" s="184"/>
      <c r="AE253" s="184"/>
    </row>
    <row r="254" customHeight="1" spans="21:31">
      <c r="U254" s="184"/>
      <c r="V254" s="184"/>
      <c r="W254" s="184"/>
      <c r="X254" s="184"/>
      <c r="Y254" s="184"/>
      <c r="Z254" s="184"/>
      <c r="AA254" s="184"/>
      <c r="AB254" s="184"/>
      <c r="AC254" s="184"/>
      <c r="AD254" s="184"/>
      <c r="AE254" s="184"/>
    </row>
    <row r="255" customHeight="1" spans="21:31">
      <c r="U255" s="184"/>
      <c r="V255" s="184"/>
      <c r="W255" s="184"/>
      <c r="X255" s="184"/>
      <c r="Y255" s="184"/>
      <c r="Z255" s="184"/>
      <c r="AA255" s="184"/>
      <c r="AB255" s="184"/>
      <c r="AC255" s="184"/>
      <c r="AD255" s="184"/>
      <c r="AE255" s="184"/>
    </row>
    <row r="256" customHeight="1" spans="21:31">
      <c r="U256" s="184"/>
      <c r="V256" s="184"/>
      <c r="W256" s="184"/>
      <c r="X256" s="184"/>
      <c r="Y256" s="184"/>
      <c r="Z256" s="184"/>
      <c r="AA256" s="184"/>
      <c r="AB256" s="184"/>
      <c r="AC256" s="184"/>
      <c r="AD256" s="184"/>
      <c r="AE256" s="184"/>
    </row>
    <row r="257" customHeight="1" spans="21:31">
      <c r="U257" s="184"/>
      <c r="V257" s="184"/>
      <c r="W257" s="184"/>
      <c r="X257" s="184"/>
      <c r="Y257" s="184"/>
      <c r="Z257" s="184"/>
      <c r="AA257" s="184"/>
      <c r="AB257" s="184"/>
      <c r="AC257" s="184"/>
      <c r="AD257" s="184"/>
      <c r="AE257" s="184"/>
    </row>
    <row r="258" customHeight="1" spans="1:31">
      <c r="A258" s="36"/>
      <c r="U258" s="184"/>
      <c r="V258" s="184"/>
      <c r="W258" s="184"/>
      <c r="X258" s="184"/>
      <c r="Y258" s="184"/>
      <c r="Z258" s="184"/>
      <c r="AA258" s="184"/>
      <c r="AB258" s="184"/>
      <c r="AC258" s="184"/>
      <c r="AD258" s="184"/>
      <c r="AE258" s="184"/>
    </row>
    <row r="259" customHeight="1" spans="1:31">
      <c r="A259" s="36"/>
      <c r="U259" s="184"/>
      <c r="V259" s="184"/>
      <c r="W259" s="184"/>
      <c r="X259" s="184"/>
      <c r="Y259" s="184"/>
      <c r="Z259" s="184"/>
      <c r="AA259" s="184"/>
      <c r="AB259" s="184"/>
      <c r="AC259" s="184"/>
      <c r="AD259" s="184"/>
      <c r="AE259" s="184"/>
    </row>
    <row r="260" customHeight="1" spans="1:31">
      <c r="A260" s="36"/>
      <c r="U260" s="184"/>
      <c r="V260" s="184"/>
      <c r="W260" s="184"/>
      <c r="X260" s="184"/>
      <c r="Y260" s="184"/>
      <c r="Z260" s="184"/>
      <c r="AA260" s="184"/>
      <c r="AB260" s="184"/>
      <c r="AC260" s="184"/>
      <c r="AD260" s="184"/>
      <c r="AE260" s="184"/>
    </row>
    <row r="261" customHeight="1" spans="1:31">
      <c r="A261" s="36"/>
      <c r="U261" s="184"/>
      <c r="V261" s="184"/>
      <c r="W261" s="184"/>
      <c r="X261" s="184"/>
      <c r="Y261" s="184"/>
      <c r="Z261" s="184"/>
      <c r="AA261" s="184"/>
      <c r="AB261" s="184"/>
      <c r="AC261" s="184"/>
      <c r="AD261" s="184"/>
      <c r="AE261" s="184"/>
    </row>
    <row r="262" customHeight="1" spans="1:31">
      <c r="A262" s="36"/>
      <c r="U262" s="184"/>
      <c r="V262" s="184"/>
      <c r="W262" s="184"/>
      <c r="X262" s="184"/>
      <c r="Y262" s="184"/>
      <c r="Z262" s="184"/>
      <c r="AA262" s="184"/>
      <c r="AB262" s="184"/>
      <c r="AC262" s="184"/>
      <c r="AD262" s="184"/>
      <c r="AE262" s="184"/>
    </row>
    <row r="263" customHeight="1" spans="1:31">
      <c r="A263" s="36"/>
      <c r="U263" s="184"/>
      <c r="V263" s="184"/>
      <c r="W263" s="184"/>
      <c r="X263" s="184"/>
      <c r="Y263" s="184"/>
      <c r="Z263" s="184"/>
      <c r="AA263" s="184"/>
      <c r="AB263" s="184"/>
      <c r="AC263" s="184"/>
      <c r="AD263" s="184"/>
      <c r="AE263" s="184"/>
    </row>
    <row r="264" customHeight="1" spans="1:31">
      <c r="A264" s="36"/>
      <c r="U264" s="184"/>
      <c r="V264" s="184"/>
      <c r="W264" s="184"/>
      <c r="X264" s="184"/>
      <c r="Y264" s="184"/>
      <c r="Z264" s="184"/>
      <c r="AA264" s="184"/>
      <c r="AB264" s="184"/>
      <c r="AC264" s="184"/>
      <c r="AD264" s="184"/>
      <c r="AE264" s="184"/>
    </row>
    <row r="265" customHeight="1" spans="1:31">
      <c r="A265" s="36"/>
      <c r="U265" s="184"/>
      <c r="V265" s="184"/>
      <c r="W265" s="184"/>
      <c r="X265" s="184"/>
      <c r="Y265" s="184"/>
      <c r="Z265" s="184"/>
      <c r="AA265" s="184"/>
      <c r="AB265" s="184"/>
      <c r="AC265" s="184"/>
      <c r="AD265" s="184"/>
      <c r="AE265" s="184"/>
    </row>
    <row r="266" customHeight="1" spans="21:31">
      <c r="U266" s="184"/>
      <c r="V266" s="184"/>
      <c r="W266" s="184"/>
      <c r="X266" s="184"/>
      <c r="Y266" s="184"/>
      <c r="Z266" s="184"/>
      <c r="AA266" s="184"/>
      <c r="AB266" s="184"/>
      <c r="AC266" s="184"/>
      <c r="AD266" s="184"/>
      <c r="AE266" s="184"/>
    </row>
    <row r="267" customHeight="1" spans="21:31">
      <c r="U267" s="184"/>
      <c r="V267" s="184"/>
      <c r="W267" s="184"/>
      <c r="X267" s="184"/>
      <c r="Y267" s="184"/>
      <c r="Z267" s="184"/>
      <c r="AA267" s="184"/>
      <c r="AB267" s="184"/>
      <c r="AC267" s="184"/>
      <c r="AD267" s="184"/>
      <c r="AE267" s="184"/>
    </row>
    <row r="268" customHeight="1" spans="21:31">
      <c r="U268" s="184"/>
      <c r="V268" s="184"/>
      <c r="W268" s="184"/>
      <c r="X268" s="184"/>
      <c r="Y268" s="184"/>
      <c r="Z268" s="184"/>
      <c r="AA268" s="184"/>
      <c r="AB268" s="184"/>
      <c r="AC268" s="184"/>
      <c r="AD268" s="184"/>
      <c r="AE268" s="184"/>
    </row>
    <row r="269" customHeight="1" spans="21:31">
      <c r="U269" s="184"/>
      <c r="V269" s="184"/>
      <c r="W269" s="184"/>
      <c r="X269" s="184"/>
      <c r="Y269" s="184"/>
      <c r="Z269" s="184"/>
      <c r="AA269" s="184"/>
      <c r="AB269" s="184"/>
      <c r="AC269" s="184"/>
      <c r="AD269" s="184"/>
      <c r="AE269" s="184"/>
    </row>
    <row r="270" customHeight="1" spans="21:31">
      <c r="U270" s="184"/>
      <c r="V270" s="184"/>
      <c r="W270" s="184"/>
      <c r="X270" s="184"/>
      <c r="Y270" s="184"/>
      <c r="Z270" s="184"/>
      <c r="AA270" s="184"/>
      <c r="AB270" s="184"/>
      <c r="AC270" s="184"/>
      <c r="AD270" s="184"/>
      <c r="AE270" s="184"/>
    </row>
    <row r="271" customHeight="1" spans="21:31">
      <c r="U271" s="184"/>
      <c r="V271" s="184"/>
      <c r="W271" s="184"/>
      <c r="X271" s="184"/>
      <c r="Y271" s="184"/>
      <c r="Z271" s="184"/>
      <c r="AA271" s="184"/>
      <c r="AB271" s="184"/>
      <c r="AC271" s="184"/>
      <c r="AD271" s="184"/>
      <c r="AE271" s="184"/>
    </row>
    <row r="272" customHeight="1" spans="21:31">
      <c r="U272" s="184"/>
      <c r="V272" s="184"/>
      <c r="W272" s="184"/>
      <c r="X272" s="184"/>
      <c r="Y272" s="184"/>
      <c r="Z272" s="184"/>
      <c r="AA272" s="184"/>
      <c r="AB272" s="184"/>
      <c r="AC272" s="184"/>
      <c r="AD272" s="184"/>
      <c r="AE272" s="184"/>
    </row>
    <row r="273" customHeight="1" spans="21:31">
      <c r="U273" s="184"/>
      <c r="V273" s="184"/>
      <c r="W273" s="184"/>
      <c r="X273" s="184"/>
      <c r="Y273" s="184"/>
      <c r="Z273" s="184"/>
      <c r="AA273" s="184"/>
      <c r="AB273" s="184"/>
      <c r="AC273" s="184"/>
      <c r="AD273" s="184"/>
      <c r="AE273" s="184"/>
    </row>
    <row r="274" customHeight="1" spans="21:31">
      <c r="U274" s="184"/>
      <c r="V274" s="184"/>
      <c r="W274" s="184"/>
      <c r="X274" s="184"/>
      <c r="Y274" s="184"/>
      <c r="Z274" s="184"/>
      <c r="AA274" s="184"/>
      <c r="AB274" s="184"/>
      <c r="AC274" s="184"/>
      <c r="AD274" s="184"/>
      <c r="AE274" s="184"/>
    </row>
    <row r="275" customHeight="1" spans="21:31">
      <c r="U275" s="184"/>
      <c r="V275" s="184"/>
      <c r="W275" s="184"/>
      <c r="X275" s="184"/>
      <c r="Y275" s="184"/>
      <c r="Z275" s="184"/>
      <c r="AA275" s="184"/>
      <c r="AB275" s="184"/>
      <c r="AC275" s="184"/>
      <c r="AD275" s="184"/>
      <c r="AE275" s="184"/>
    </row>
    <row r="276" customHeight="1" spans="21:31">
      <c r="U276" s="184"/>
      <c r="V276" s="184"/>
      <c r="W276" s="184"/>
      <c r="X276" s="184"/>
      <c r="Y276" s="184"/>
      <c r="Z276" s="184"/>
      <c r="AA276" s="184"/>
      <c r="AB276" s="184"/>
      <c r="AC276" s="184"/>
      <c r="AD276" s="184"/>
      <c r="AE276" s="184"/>
    </row>
    <row r="277" customHeight="1" spans="21:31">
      <c r="U277" s="184"/>
      <c r="V277" s="184"/>
      <c r="W277" s="184"/>
      <c r="X277" s="184"/>
      <c r="Y277" s="184"/>
      <c r="Z277" s="184"/>
      <c r="AA277" s="184"/>
      <c r="AB277" s="184"/>
      <c r="AC277" s="184"/>
      <c r="AD277" s="184"/>
      <c r="AE277" s="184"/>
    </row>
    <row r="278" customHeight="1" spans="21:31">
      <c r="U278" s="184"/>
      <c r="V278" s="184"/>
      <c r="W278" s="184"/>
      <c r="X278" s="184"/>
      <c r="Y278" s="184"/>
      <c r="Z278" s="184"/>
      <c r="AA278" s="184"/>
      <c r="AB278" s="184"/>
      <c r="AC278" s="184"/>
      <c r="AD278" s="184"/>
      <c r="AE278" s="184"/>
    </row>
    <row r="279" customHeight="1" spans="21:31">
      <c r="U279" s="184"/>
      <c r="V279" s="184"/>
      <c r="W279" s="184"/>
      <c r="X279" s="184"/>
      <c r="Y279" s="184"/>
      <c r="Z279" s="184"/>
      <c r="AA279" s="184"/>
      <c r="AB279" s="184"/>
      <c r="AC279" s="184"/>
      <c r="AD279" s="184"/>
      <c r="AE279" s="184"/>
    </row>
    <row r="280" customHeight="1" spans="21:31">
      <c r="U280" s="184"/>
      <c r="V280" s="184"/>
      <c r="W280" s="184"/>
      <c r="X280" s="184"/>
      <c r="Y280" s="184"/>
      <c r="Z280" s="184"/>
      <c r="AA280" s="184"/>
      <c r="AB280" s="184"/>
      <c r="AC280" s="184"/>
      <c r="AD280" s="184"/>
      <c r="AE280" s="184"/>
    </row>
    <row r="281" customHeight="1" spans="21:31">
      <c r="U281" s="184"/>
      <c r="V281" s="184"/>
      <c r="W281" s="184"/>
      <c r="X281" s="184"/>
      <c r="Y281" s="184"/>
      <c r="Z281" s="184"/>
      <c r="AA281" s="184"/>
      <c r="AB281" s="184"/>
      <c r="AC281" s="184"/>
      <c r="AD281" s="184"/>
      <c r="AE281" s="184"/>
    </row>
    <row r="282" ht="15.75" customHeight="1" spans="21:31">
      <c r="U282" s="184"/>
      <c r="V282" s="184"/>
      <c r="W282" s="184"/>
      <c r="X282" s="184"/>
      <c r="Y282" s="184"/>
      <c r="Z282" s="184"/>
      <c r="AA282" s="184"/>
      <c r="AB282" s="184"/>
      <c r="AC282" s="184"/>
      <c r="AD282" s="184"/>
      <c r="AE282" s="184"/>
    </row>
    <row r="283" customHeight="1" spans="21:31">
      <c r="U283" s="184"/>
      <c r="V283" s="184"/>
      <c r="W283" s="184"/>
      <c r="X283" s="184"/>
      <c r="Y283" s="184"/>
      <c r="Z283" s="184"/>
      <c r="AA283" s="184"/>
      <c r="AB283" s="184"/>
      <c r="AC283" s="184"/>
      <c r="AD283" s="184"/>
      <c r="AE283" s="184"/>
    </row>
    <row r="284" customHeight="1" spans="21:31">
      <c r="U284" s="184"/>
      <c r="V284" s="184"/>
      <c r="W284" s="184"/>
      <c r="X284" s="184"/>
      <c r="Y284" s="184"/>
      <c r="Z284" s="184"/>
      <c r="AA284" s="184"/>
      <c r="AB284" s="184"/>
      <c r="AC284" s="184"/>
      <c r="AD284" s="184"/>
      <c r="AE284" s="184"/>
    </row>
    <row r="285" ht="15.75" customHeight="1" spans="21:31">
      <c r="U285" s="184"/>
      <c r="V285" s="184"/>
      <c r="W285" s="184"/>
      <c r="X285" s="184"/>
      <c r="Y285" s="184"/>
      <c r="Z285" s="184"/>
      <c r="AA285" s="184"/>
      <c r="AB285" s="184"/>
      <c r="AC285" s="184"/>
      <c r="AD285" s="184"/>
      <c r="AE285" s="184"/>
    </row>
    <row r="286" customHeight="1" spans="21:31">
      <c r="U286" s="184"/>
      <c r="V286" s="184"/>
      <c r="W286" s="184"/>
      <c r="X286" s="184"/>
      <c r="Y286" s="184"/>
      <c r="Z286" s="184"/>
      <c r="AA286" s="184"/>
      <c r="AB286" s="184"/>
      <c r="AC286" s="184"/>
      <c r="AD286" s="184"/>
      <c r="AE286" s="184"/>
    </row>
    <row r="287" customHeight="1" spans="21:31">
      <c r="U287" s="184"/>
      <c r="V287" s="184"/>
      <c r="W287" s="184"/>
      <c r="X287" s="184"/>
      <c r="Y287" s="184"/>
      <c r="Z287" s="184"/>
      <c r="AA287" s="184"/>
      <c r="AB287" s="184"/>
      <c r="AC287" s="184"/>
      <c r="AD287" s="184"/>
      <c r="AE287" s="184"/>
    </row>
    <row r="288" customHeight="1" spans="21:31">
      <c r="U288" s="184"/>
      <c r="V288" s="184"/>
      <c r="W288" s="184"/>
      <c r="X288" s="184"/>
      <c r="Y288" s="184"/>
      <c r="Z288" s="184"/>
      <c r="AA288" s="184"/>
      <c r="AB288" s="184"/>
      <c r="AC288" s="184"/>
      <c r="AD288" s="184"/>
      <c r="AE288" s="184"/>
    </row>
    <row r="289" ht="15.75" customHeight="1" spans="21:31">
      <c r="U289" s="184"/>
      <c r="V289" s="184"/>
      <c r="W289" s="184"/>
      <c r="X289" s="184"/>
      <c r="Y289" s="184"/>
      <c r="Z289" s="184"/>
      <c r="AA289" s="184"/>
      <c r="AB289" s="184"/>
      <c r="AC289" s="184"/>
      <c r="AD289" s="184"/>
      <c r="AE289" s="184"/>
    </row>
    <row r="290" customHeight="1" spans="21:31">
      <c r="U290" s="184"/>
      <c r="V290" s="184"/>
      <c r="W290" s="184"/>
      <c r="X290" s="184"/>
      <c r="Y290" s="184"/>
      <c r="Z290" s="184"/>
      <c r="AA290" s="184"/>
      <c r="AB290" s="184"/>
      <c r="AC290" s="184"/>
      <c r="AD290" s="184"/>
      <c r="AE290" s="184"/>
    </row>
    <row r="291" ht="16.5" customHeight="1" spans="21:31">
      <c r="U291" s="184"/>
      <c r="V291" s="184"/>
      <c r="W291" s="184"/>
      <c r="X291" s="184"/>
      <c r="Y291" s="184"/>
      <c r="Z291" s="184"/>
      <c r="AA291" s="184"/>
      <c r="AB291" s="184"/>
      <c r="AC291" s="184"/>
      <c r="AD291" s="184"/>
      <c r="AE291" s="184"/>
    </row>
    <row r="292" customHeight="1" spans="21:31">
      <c r="U292" s="184"/>
      <c r="V292" s="184"/>
      <c r="W292" s="184"/>
      <c r="X292" s="184"/>
      <c r="Y292" s="184"/>
      <c r="Z292" s="184"/>
      <c r="AA292" s="184"/>
      <c r="AB292" s="184"/>
      <c r="AC292" s="184"/>
      <c r="AD292" s="184"/>
      <c r="AE292" s="184"/>
    </row>
    <row r="293" customHeight="1" spans="21:31">
      <c r="U293" s="184"/>
      <c r="V293" s="184"/>
      <c r="W293" s="184"/>
      <c r="X293" s="184"/>
      <c r="Y293" s="184"/>
      <c r="Z293" s="184"/>
      <c r="AA293" s="184"/>
      <c r="AB293" s="184"/>
      <c r="AC293" s="184"/>
      <c r="AD293" s="184"/>
      <c r="AE293" s="184"/>
    </row>
    <row r="294" ht="14.25" customHeight="1" spans="21:31">
      <c r="U294" s="184"/>
      <c r="V294" s="184"/>
      <c r="W294" s="184"/>
      <c r="X294" s="184"/>
      <c r="Y294" s="184"/>
      <c r="Z294" s="184"/>
      <c r="AA294" s="184"/>
      <c r="AB294" s="184"/>
      <c r="AC294" s="184"/>
      <c r="AD294" s="184"/>
      <c r="AE294" s="184"/>
    </row>
    <row r="295" customHeight="1" spans="21:31">
      <c r="U295" s="184"/>
      <c r="V295" s="184"/>
      <c r="W295" s="184"/>
      <c r="X295" s="184"/>
      <c r="Y295" s="184"/>
      <c r="Z295" s="184"/>
      <c r="AA295" s="184"/>
      <c r="AB295" s="184"/>
      <c r="AC295" s="184"/>
      <c r="AD295" s="184"/>
      <c r="AE295" s="184"/>
    </row>
    <row r="296" ht="15.75" customHeight="1" spans="21:31">
      <c r="U296" s="184"/>
      <c r="V296" s="184"/>
      <c r="W296" s="184"/>
      <c r="X296" s="184"/>
      <c r="Y296" s="184"/>
      <c r="Z296" s="184"/>
      <c r="AA296" s="184"/>
      <c r="AB296" s="184"/>
      <c r="AC296" s="184"/>
      <c r="AD296" s="184"/>
      <c r="AE296" s="184"/>
    </row>
    <row r="297" customHeight="1" spans="21:31">
      <c r="U297" s="184"/>
      <c r="V297" s="184"/>
      <c r="W297" s="184"/>
      <c r="X297" s="184"/>
      <c r="Y297" s="184"/>
      <c r="Z297" s="184"/>
      <c r="AA297" s="184"/>
      <c r="AB297" s="184"/>
      <c r="AC297" s="184"/>
      <c r="AD297" s="184"/>
      <c r="AE297" s="184"/>
    </row>
    <row r="298" customHeight="1" spans="21:31">
      <c r="U298" s="184"/>
      <c r="V298" s="184"/>
      <c r="W298" s="184"/>
      <c r="X298" s="184"/>
      <c r="Y298" s="184"/>
      <c r="Z298" s="184"/>
      <c r="AA298" s="184"/>
      <c r="AB298" s="184"/>
      <c r="AC298" s="184"/>
      <c r="AD298" s="184"/>
      <c r="AE298" s="184"/>
    </row>
    <row r="299" customHeight="1" spans="19:31">
      <c r="S299" s="4"/>
      <c r="T299" s="4"/>
      <c r="U299" s="184"/>
      <c r="V299" s="184"/>
      <c r="W299" s="184"/>
      <c r="X299" s="184"/>
      <c r="Y299" s="184"/>
      <c r="Z299" s="184"/>
      <c r="AA299" s="184"/>
      <c r="AB299" s="184"/>
      <c r="AC299" s="184"/>
      <c r="AD299" s="184"/>
      <c r="AE299" s="184"/>
    </row>
    <row r="300" spans="19:31">
      <c r="S300" s="4"/>
      <c r="T300" s="4"/>
      <c r="U300" s="184"/>
      <c r="V300" s="184"/>
      <c r="W300" s="184"/>
      <c r="X300" s="184"/>
      <c r="Y300" s="184"/>
      <c r="Z300" s="184"/>
      <c r="AA300" s="184"/>
      <c r="AB300" s="184"/>
      <c r="AC300" s="184"/>
      <c r="AD300" s="184"/>
      <c r="AE300" s="184"/>
    </row>
    <row r="301" spans="19:31">
      <c r="S301" s="4"/>
      <c r="T301" s="4"/>
      <c r="U301" s="184"/>
      <c r="V301" s="184"/>
      <c r="W301" s="184"/>
      <c r="X301" s="184"/>
      <c r="Y301" s="184"/>
      <c r="Z301" s="184"/>
      <c r="AA301" s="184"/>
      <c r="AB301" s="184"/>
      <c r="AC301" s="184"/>
      <c r="AD301" s="184"/>
      <c r="AE301" s="184"/>
    </row>
    <row r="302" spans="19:32">
      <c r="S302" s="4"/>
      <c r="T302" s="4"/>
      <c r="U302" s="184"/>
      <c r="V302" s="184"/>
      <c r="W302" s="184"/>
      <c r="X302" s="184"/>
      <c r="Y302" s="184"/>
      <c r="Z302" s="184"/>
      <c r="AA302" s="184"/>
      <c r="AB302" s="184"/>
      <c r="AC302" s="184"/>
      <c r="AD302" s="184"/>
      <c r="AE302" s="184"/>
      <c r="AF302" s="4"/>
    </row>
    <row r="303" spans="19:32">
      <c r="S303" s="4"/>
      <c r="T303" s="4"/>
      <c r="U303" s="184"/>
      <c r="V303" s="184"/>
      <c r="W303" s="184"/>
      <c r="X303" s="184"/>
      <c r="Y303" s="184"/>
      <c r="Z303" s="184"/>
      <c r="AA303" s="184"/>
      <c r="AB303" s="184"/>
      <c r="AC303" s="184"/>
      <c r="AD303" s="184"/>
      <c r="AE303" s="184"/>
      <c r="AF303" s="4"/>
    </row>
    <row r="304" customHeight="1" spans="19:32">
      <c r="S304" s="4"/>
      <c r="T304" s="4"/>
      <c r="U304" s="184"/>
      <c r="V304" s="184"/>
      <c r="W304" s="184"/>
      <c r="X304" s="184"/>
      <c r="Y304" s="184"/>
      <c r="Z304" s="184"/>
      <c r="AA304" s="184"/>
      <c r="AB304" s="184"/>
      <c r="AC304" s="184"/>
      <c r="AD304" s="184"/>
      <c r="AE304" s="184"/>
      <c r="AF304" s="4"/>
    </row>
    <row r="305" ht="15.75" customHeight="1" spans="19:32">
      <c r="S305" s="4"/>
      <c r="T305" s="4"/>
      <c r="U305" s="184"/>
      <c r="V305" s="184"/>
      <c r="W305" s="184"/>
      <c r="X305" s="184"/>
      <c r="Y305" s="184"/>
      <c r="Z305" s="184"/>
      <c r="AA305" s="184"/>
      <c r="AB305" s="184"/>
      <c r="AC305" s="184"/>
      <c r="AD305" s="184"/>
      <c r="AE305" s="184"/>
      <c r="AF305" s="4"/>
    </row>
    <row r="306" customHeight="1" spans="19:32">
      <c r="S306" s="4"/>
      <c r="T306" s="4"/>
      <c r="U306" s="184"/>
      <c r="V306" s="184"/>
      <c r="W306" s="184"/>
      <c r="X306" s="184"/>
      <c r="Y306" s="184"/>
      <c r="Z306" s="184"/>
      <c r="AA306" s="184"/>
      <c r="AB306" s="184"/>
      <c r="AC306" s="184"/>
      <c r="AD306" s="184"/>
      <c r="AE306" s="184"/>
      <c r="AF306" s="4"/>
    </row>
    <row r="307" customHeight="1" spans="19:32">
      <c r="S307" s="4"/>
      <c r="T307" s="4"/>
      <c r="U307" s="184"/>
      <c r="V307" s="184"/>
      <c r="W307" s="184"/>
      <c r="X307" s="184"/>
      <c r="Y307" s="184"/>
      <c r="Z307" s="184"/>
      <c r="AA307" s="184"/>
      <c r="AB307" s="184"/>
      <c r="AC307" s="184"/>
      <c r="AD307" s="184"/>
      <c r="AE307" s="184"/>
      <c r="AF307" s="4"/>
    </row>
    <row r="308" customHeight="1" spans="19:32">
      <c r="S308" s="4"/>
      <c r="T308" s="4"/>
      <c r="U308" s="184"/>
      <c r="V308" s="184"/>
      <c r="W308" s="184"/>
      <c r="X308" s="184"/>
      <c r="Y308" s="184"/>
      <c r="Z308" s="184"/>
      <c r="AA308" s="184"/>
      <c r="AB308" s="184"/>
      <c r="AC308" s="184"/>
      <c r="AD308" s="184"/>
      <c r="AE308" s="184"/>
      <c r="AF308" s="4"/>
    </row>
    <row r="309" ht="15.75" customHeight="1" spans="19:32">
      <c r="S309" s="4"/>
      <c r="T309" s="4"/>
      <c r="U309" s="184"/>
      <c r="V309" s="184"/>
      <c r="W309" s="184"/>
      <c r="X309" s="184"/>
      <c r="Y309" s="184"/>
      <c r="Z309" s="184"/>
      <c r="AA309" s="184"/>
      <c r="AB309" s="184"/>
      <c r="AC309" s="184"/>
      <c r="AD309" s="184"/>
      <c r="AE309" s="184"/>
      <c r="AF309" s="4"/>
    </row>
    <row r="310" ht="14.25" customHeight="1" spans="19:32">
      <c r="S310" s="4"/>
      <c r="T310" s="4"/>
      <c r="U310" s="184"/>
      <c r="V310" s="184"/>
      <c r="W310" s="184"/>
      <c r="X310" s="184"/>
      <c r="Y310" s="184"/>
      <c r="Z310" s="184"/>
      <c r="AA310" s="184"/>
      <c r="AB310" s="184"/>
      <c r="AC310" s="184"/>
      <c r="AD310" s="184"/>
      <c r="AE310" s="184"/>
      <c r="AF310" s="4"/>
    </row>
    <row r="311" spans="19:32">
      <c r="S311" s="4"/>
      <c r="T311" s="4"/>
      <c r="U311" s="184"/>
      <c r="V311" s="184"/>
      <c r="W311" s="184"/>
      <c r="X311" s="184"/>
      <c r="Y311" s="184"/>
      <c r="Z311" s="184"/>
      <c r="AA311" s="184"/>
      <c r="AB311" s="184"/>
      <c r="AC311" s="184"/>
      <c r="AD311" s="184"/>
      <c r="AE311" s="184"/>
      <c r="AF311" s="4"/>
    </row>
    <row r="312" spans="19:32">
      <c r="S312" s="4"/>
      <c r="T312" s="4"/>
      <c r="U312" s="184"/>
      <c r="V312" s="184"/>
      <c r="W312" s="184"/>
      <c r="X312" s="184"/>
      <c r="Y312" s="184"/>
      <c r="Z312" s="184"/>
      <c r="AA312" s="184"/>
      <c r="AB312" s="184"/>
      <c r="AC312" s="184"/>
      <c r="AD312" s="184"/>
      <c r="AE312" s="184"/>
      <c r="AF312" s="4"/>
    </row>
    <row r="313" spans="19:32">
      <c r="S313" s="4"/>
      <c r="T313" s="4"/>
      <c r="U313" s="184"/>
      <c r="V313" s="184"/>
      <c r="W313" s="184"/>
      <c r="X313" s="184"/>
      <c r="Y313" s="184"/>
      <c r="Z313" s="184"/>
      <c r="AA313" s="184"/>
      <c r="AB313" s="184"/>
      <c r="AC313" s="184"/>
      <c r="AD313" s="184"/>
      <c r="AE313" s="184"/>
      <c r="AF313" s="4"/>
    </row>
    <row r="314" spans="19:32">
      <c r="S314" s="4"/>
      <c r="T314" s="4"/>
      <c r="U314" s="184"/>
      <c r="V314" s="184"/>
      <c r="W314" s="184"/>
      <c r="X314" s="184"/>
      <c r="Y314" s="184"/>
      <c r="Z314" s="184"/>
      <c r="AA314" s="184"/>
      <c r="AB314" s="184"/>
      <c r="AC314" s="184"/>
      <c r="AD314" s="184"/>
      <c r="AE314" s="184"/>
      <c r="AF314" s="4"/>
    </row>
    <row r="315" spans="19:32">
      <c r="S315" s="4"/>
      <c r="T315" s="4"/>
      <c r="U315" s="184"/>
      <c r="V315" s="184"/>
      <c r="W315" s="184"/>
      <c r="X315" s="184"/>
      <c r="Y315" s="184"/>
      <c r="Z315" s="184"/>
      <c r="AA315" s="184"/>
      <c r="AB315" s="184"/>
      <c r="AC315" s="184"/>
      <c r="AD315" s="184"/>
      <c r="AE315" s="184"/>
      <c r="AF315" s="4"/>
    </row>
    <row r="316" spans="19:32">
      <c r="S316" s="4"/>
      <c r="T316" s="4"/>
      <c r="U316" s="184"/>
      <c r="V316" s="184"/>
      <c r="W316" s="184"/>
      <c r="X316" s="184"/>
      <c r="Y316" s="184"/>
      <c r="Z316" s="184"/>
      <c r="AA316" s="184"/>
      <c r="AB316" s="184"/>
      <c r="AC316" s="184"/>
      <c r="AD316" s="184"/>
      <c r="AE316" s="184"/>
      <c r="AF316" s="4"/>
    </row>
    <row r="317" spans="19:32">
      <c r="S317" s="4"/>
      <c r="T317" s="4"/>
      <c r="U317" s="184"/>
      <c r="V317" s="184"/>
      <c r="W317" s="184"/>
      <c r="X317" s="184"/>
      <c r="Y317" s="184"/>
      <c r="Z317" s="184"/>
      <c r="AA317" s="184"/>
      <c r="AB317" s="184"/>
      <c r="AC317" s="184"/>
      <c r="AD317" s="184"/>
      <c r="AE317" s="184"/>
      <c r="AF317" s="4"/>
    </row>
    <row r="318" spans="19:32">
      <c r="S318" s="4"/>
      <c r="T318" s="4"/>
      <c r="U318" s="184"/>
      <c r="V318" s="184"/>
      <c r="W318" s="184"/>
      <c r="X318" s="184"/>
      <c r="Y318" s="184"/>
      <c r="Z318" s="184"/>
      <c r="AA318" s="184"/>
      <c r="AB318" s="184"/>
      <c r="AC318" s="184"/>
      <c r="AD318" s="184"/>
      <c r="AE318" s="184"/>
      <c r="AF318" s="4"/>
    </row>
    <row r="319" customHeight="1" spans="19:32">
      <c r="S319" s="4"/>
      <c r="T319" s="4"/>
      <c r="U319" s="184"/>
      <c r="V319" s="184"/>
      <c r="W319" s="184"/>
      <c r="X319" s="184"/>
      <c r="Y319" s="184"/>
      <c r="Z319" s="184"/>
      <c r="AA319" s="184"/>
      <c r="AB319" s="184"/>
      <c r="AC319" s="184"/>
      <c r="AD319" s="184"/>
      <c r="AE319" s="184"/>
      <c r="AF319" s="4"/>
    </row>
    <row r="320" customHeight="1" spans="19:32">
      <c r="S320" s="4"/>
      <c r="T320" s="4"/>
      <c r="U320" s="184"/>
      <c r="V320" s="184"/>
      <c r="W320" s="184"/>
      <c r="X320" s="184"/>
      <c r="Y320" s="184"/>
      <c r="Z320" s="184"/>
      <c r="AA320" s="184"/>
      <c r="AB320" s="184"/>
      <c r="AC320" s="184"/>
      <c r="AD320" s="184"/>
      <c r="AE320" s="184"/>
      <c r="AF320" s="4"/>
    </row>
    <row r="321" customHeight="1" spans="19:32">
      <c r="S321" s="4"/>
      <c r="T321" s="4"/>
      <c r="U321" s="184"/>
      <c r="V321" s="184"/>
      <c r="W321" s="184"/>
      <c r="X321" s="184"/>
      <c r="Y321" s="184"/>
      <c r="Z321" s="184"/>
      <c r="AA321" s="184"/>
      <c r="AB321" s="184"/>
      <c r="AC321" s="184"/>
      <c r="AD321" s="184"/>
      <c r="AE321" s="184"/>
      <c r="AF321" s="4"/>
    </row>
    <row r="322" customHeight="1" spans="19:32">
      <c r="S322" s="4"/>
      <c r="T322" s="4"/>
      <c r="U322" s="184"/>
      <c r="V322" s="184"/>
      <c r="W322" s="184"/>
      <c r="X322" s="184"/>
      <c r="Y322" s="184"/>
      <c r="Z322" s="184"/>
      <c r="AA322" s="184"/>
      <c r="AB322" s="184"/>
      <c r="AC322" s="184"/>
      <c r="AD322" s="184"/>
      <c r="AE322" s="184"/>
      <c r="AF322" s="4"/>
    </row>
    <row r="323" customHeight="1" spans="19:32">
      <c r="S323" s="4"/>
      <c r="T323" s="4"/>
      <c r="U323" s="184"/>
      <c r="V323" s="184"/>
      <c r="W323" s="184"/>
      <c r="X323" s="184"/>
      <c r="Y323" s="184"/>
      <c r="Z323" s="184"/>
      <c r="AA323" s="184"/>
      <c r="AB323" s="184"/>
      <c r="AC323" s="184"/>
      <c r="AD323" s="184"/>
      <c r="AE323" s="184"/>
      <c r="AF323" s="4"/>
    </row>
    <row r="324" customHeight="1" spans="19:32">
      <c r="S324" s="4"/>
      <c r="T324" s="4"/>
      <c r="U324" s="184"/>
      <c r="V324" s="184"/>
      <c r="W324" s="184"/>
      <c r="X324" s="184"/>
      <c r="Y324" s="184"/>
      <c r="Z324" s="184"/>
      <c r="AA324" s="184"/>
      <c r="AB324" s="184"/>
      <c r="AC324" s="184"/>
      <c r="AD324" s="184"/>
      <c r="AE324" s="184"/>
      <c r="AF324" s="4"/>
    </row>
    <row r="325" customHeight="1" spans="19:32">
      <c r="S325" s="4"/>
      <c r="T325" s="4"/>
      <c r="U325" s="184"/>
      <c r="V325" s="184"/>
      <c r="W325" s="184"/>
      <c r="X325" s="184"/>
      <c r="Y325" s="184"/>
      <c r="Z325" s="184"/>
      <c r="AA325" s="184"/>
      <c r="AB325" s="184"/>
      <c r="AC325" s="184"/>
      <c r="AD325" s="184"/>
      <c r="AE325" s="184"/>
      <c r="AF325" s="4"/>
    </row>
    <row r="326" customHeight="1" spans="19:32">
      <c r="S326" s="4"/>
      <c r="T326" s="4"/>
      <c r="U326" s="184"/>
      <c r="V326" s="184"/>
      <c r="W326" s="184"/>
      <c r="X326" s="184"/>
      <c r="Y326" s="184"/>
      <c r="Z326" s="184"/>
      <c r="AA326" s="184"/>
      <c r="AB326" s="184"/>
      <c r="AC326" s="184"/>
      <c r="AD326" s="184"/>
      <c r="AE326" s="184"/>
      <c r="AF326" s="4"/>
    </row>
    <row r="327" customHeight="1" spans="19:32">
      <c r="S327" s="4"/>
      <c r="T327" s="4"/>
      <c r="U327" s="184"/>
      <c r="V327" s="184"/>
      <c r="W327" s="184"/>
      <c r="X327" s="184"/>
      <c r="Y327" s="184"/>
      <c r="Z327" s="184"/>
      <c r="AA327" s="184"/>
      <c r="AB327" s="184"/>
      <c r="AC327" s="184"/>
      <c r="AD327" s="184"/>
      <c r="AE327" s="184"/>
      <c r="AF327" s="4"/>
    </row>
    <row r="328" customHeight="1" spans="19:32">
      <c r="S328" s="4"/>
      <c r="T328" s="4"/>
      <c r="U328" s="184"/>
      <c r="V328" s="184"/>
      <c r="W328" s="184"/>
      <c r="X328" s="184"/>
      <c r="Y328" s="184"/>
      <c r="Z328" s="184"/>
      <c r="AA328" s="184"/>
      <c r="AB328" s="184"/>
      <c r="AC328" s="184"/>
      <c r="AD328" s="184"/>
      <c r="AE328" s="184"/>
      <c r="AF328" s="4"/>
    </row>
    <row r="329" customHeight="1" spans="19:32">
      <c r="S329" s="4"/>
      <c r="T329" s="4"/>
      <c r="U329" s="184"/>
      <c r="V329" s="184"/>
      <c r="W329" s="184"/>
      <c r="X329" s="184"/>
      <c r="Y329" s="184"/>
      <c r="Z329" s="184"/>
      <c r="AA329" s="184"/>
      <c r="AB329" s="184"/>
      <c r="AC329" s="184"/>
      <c r="AD329" s="184"/>
      <c r="AE329" s="184"/>
      <c r="AF329" s="4"/>
    </row>
    <row r="330" customHeight="1" spans="19:32">
      <c r="S330" s="4"/>
      <c r="T330" s="4"/>
      <c r="U330" s="184"/>
      <c r="V330" s="184"/>
      <c r="W330" s="184"/>
      <c r="X330" s="184"/>
      <c r="Y330" s="184"/>
      <c r="Z330" s="184"/>
      <c r="AA330" s="184"/>
      <c r="AB330" s="184"/>
      <c r="AC330" s="184"/>
      <c r="AD330" s="184"/>
      <c r="AE330" s="184"/>
      <c r="AF330" s="4"/>
    </row>
    <row r="331" customHeight="1" spans="19:32">
      <c r="S331" s="4"/>
      <c r="T331" s="4"/>
      <c r="U331" s="184"/>
      <c r="V331" s="184"/>
      <c r="W331" s="184"/>
      <c r="X331" s="184"/>
      <c r="Y331" s="184"/>
      <c r="Z331" s="184"/>
      <c r="AA331" s="184"/>
      <c r="AB331" s="184"/>
      <c r="AC331" s="184"/>
      <c r="AD331" s="184"/>
      <c r="AE331" s="184"/>
      <c r="AF331" s="4"/>
    </row>
    <row r="332" customHeight="1" spans="19:32">
      <c r="S332" s="4"/>
      <c r="T332" s="4"/>
      <c r="U332" s="184"/>
      <c r="V332" s="184"/>
      <c r="W332" s="184"/>
      <c r="X332" s="184"/>
      <c r="Y332" s="184"/>
      <c r="Z332" s="184"/>
      <c r="AA332" s="184"/>
      <c r="AB332" s="184"/>
      <c r="AC332" s="184"/>
      <c r="AD332" s="184"/>
      <c r="AE332" s="184"/>
      <c r="AF332" s="4"/>
    </row>
    <row r="333" customHeight="1" spans="19:32">
      <c r="S333" s="4"/>
      <c r="T333" s="4"/>
      <c r="U333" s="184"/>
      <c r="V333" s="184"/>
      <c r="W333" s="184"/>
      <c r="X333" s="184"/>
      <c r="Y333" s="184"/>
      <c r="Z333" s="184"/>
      <c r="AA333" s="184"/>
      <c r="AB333" s="184"/>
      <c r="AC333" s="184"/>
      <c r="AD333" s="184"/>
      <c r="AE333" s="184"/>
      <c r="AF333" s="4"/>
    </row>
    <row r="334" customHeight="1" spans="19:32">
      <c r="S334" s="4"/>
      <c r="T334" s="4"/>
      <c r="U334" s="184"/>
      <c r="V334" s="184"/>
      <c r="W334" s="184"/>
      <c r="X334" s="184"/>
      <c r="Y334" s="184"/>
      <c r="Z334" s="184"/>
      <c r="AA334" s="184"/>
      <c r="AB334" s="184"/>
      <c r="AC334" s="184"/>
      <c r="AD334" s="184"/>
      <c r="AE334" s="184"/>
      <c r="AF334" s="4"/>
    </row>
    <row r="335" customHeight="1" spans="19:32">
      <c r="S335" s="4"/>
      <c r="T335" s="4"/>
      <c r="U335" s="184"/>
      <c r="V335" s="184"/>
      <c r="W335" s="184"/>
      <c r="X335" s="184"/>
      <c r="Y335" s="184"/>
      <c r="Z335" s="184"/>
      <c r="AA335" s="184"/>
      <c r="AB335" s="184"/>
      <c r="AC335" s="184"/>
      <c r="AD335" s="184"/>
      <c r="AE335" s="184"/>
      <c r="AF335" s="4"/>
    </row>
    <row r="336" customHeight="1" spans="19:32">
      <c r="S336" s="4"/>
      <c r="T336" s="4"/>
      <c r="U336" s="184"/>
      <c r="V336" s="184"/>
      <c r="W336" s="184"/>
      <c r="X336" s="184"/>
      <c r="Y336" s="184"/>
      <c r="Z336" s="184"/>
      <c r="AA336" s="184"/>
      <c r="AB336" s="184"/>
      <c r="AC336" s="184"/>
      <c r="AD336" s="184"/>
      <c r="AE336" s="184"/>
      <c r="AF336" s="4"/>
    </row>
    <row r="337" customHeight="1" spans="19:32">
      <c r="S337" s="4"/>
      <c r="T337" s="4"/>
      <c r="U337" s="184"/>
      <c r="V337" s="184"/>
      <c r="W337" s="184"/>
      <c r="X337" s="184"/>
      <c r="Y337" s="184"/>
      <c r="Z337" s="184"/>
      <c r="AA337" s="184"/>
      <c r="AB337" s="184"/>
      <c r="AC337" s="184"/>
      <c r="AD337" s="184"/>
      <c r="AE337" s="184"/>
      <c r="AF337" s="4"/>
    </row>
    <row r="338" customHeight="1" spans="30:32">
      <c r="AD338" s="4"/>
      <c r="AE338" s="4"/>
      <c r="AF338" s="4"/>
    </row>
    <row r="339" customHeight="1" spans="30:32">
      <c r="AD339" s="4"/>
      <c r="AE339" s="4"/>
      <c r="AF339" s="4"/>
    </row>
    <row r="340" customHeight="1" spans="30:32">
      <c r="AD340" s="4"/>
      <c r="AE340" s="4"/>
      <c r="AF340" s="4"/>
    </row>
    <row r="341" customHeight="1"/>
    <row r="342" customHeight="1" spans="28:29">
      <c r="AB342" s="185"/>
      <c r="AC342" s="185"/>
    </row>
    <row r="343" customHeight="1" spans="28:29">
      <c r="AB343" s="3"/>
      <c r="AC343" s="3"/>
    </row>
    <row r="344" customHeight="1" spans="28:29">
      <c r="AB344" s="3"/>
      <c r="AC344" s="3"/>
    </row>
    <row r="345" customHeight="1" spans="28:29">
      <c r="AB345" s="3"/>
      <c r="AC345" s="3"/>
    </row>
    <row r="346" customHeight="1" spans="28:29">
      <c r="AB346" s="3"/>
      <c r="AC346" s="3"/>
    </row>
    <row r="347" ht="14.25" customHeight="1" spans="28:29">
      <c r="AB347" s="3"/>
      <c r="AC347" s="3"/>
    </row>
    <row r="348" ht="14.25" customHeight="1" spans="28:29">
      <c r="AB348" s="3"/>
      <c r="AC348" s="3"/>
    </row>
    <row r="349" ht="14.25" customHeight="1" spans="28:29">
      <c r="AB349" s="186"/>
      <c r="AC349" s="186"/>
    </row>
    <row r="350" ht="14.25" customHeight="1"/>
    <row r="351" ht="14.25" customHeight="1"/>
    <row r="352" ht="14.25" customHeight="1"/>
    <row r="353" customHeight="1"/>
    <row r="354" ht="15.75" customHeight="1"/>
    <row r="355" customHeight="1"/>
    <row r="356" customHeight="1"/>
    <row r="357" customHeight="1"/>
    <row r="358" customHeight="1"/>
    <row r="359" customHeight="1"/>
    <row r="360" customHeight="1"/>
    <row r="367" customHeight="1"/>
    <row r="368" customHeight="1"/>
    <row r="369" customHeight="1"/>
    <row r="370" customHeight="1"/>
    <row r="371" customHeight="1"/>
    <row r="372" customHeight="1"/>
    <row r="373" customHeight="1"/>
    <row r="374" ht="15.75" customHeight="1"/>
    <row r="375" customHeight="1"/>
    <row r="376" customHeight="1"/>
    <row r="377" customHeight="1"/>
    <row r="378" customHeight="1"/>
    <row r="379" customHeight="1"/>
    <row r="390" customHeight="1"/>
    <row r="391" customHeight="1"/>
    <row r="392" customHeight="1"/>
    <row r="393" ht="15.75" customHeight="1"/>
    <row r="394" ht="15.75" customHeight="1"/>
    <row r="395" customHeight="1"/>
    <row r="396" customHeight="1"/>
    <row r="397" customHeight="1"/>
    <row r="398" customHeight="1"/>
    <row r="399" customHeight="1"/>
    <row r="400" customHeight="1"/>
    <row r="401" customHeight="1"/>
    <row r="402" ht="23.25" customHeight="1"/>
    <row r="403" ht="23.25" customHeight="1"/>
    <row r="406" ht="23.25" customHeight="1"/>
    <row r="407" ht="23.25" customHeight="1"/>
    <row r="410" ht="23.25" customHeight="1"/>
    <row r="411" ht="23.25" customHeight="1"/>
    <row r="412" ht="23.25" customHeight="1"/>
    <row r="413" ht="23.25" customHeight="1"/>
    <row r="414" ht="23.25" customHeight="1"/>
    <row r="415" ht="23.25" customHeight="1"/>
    <row r="416" ht="23.25" customHeight="1"/>
    <row r="417" ht="23.25" customHeight="1"/>
    <row r="418" ht="23.25" customHeight="1"/>
    <row r="419" ht="23.25" customHeight="1"/>
    <row r="420" ht="23.25" customHeight="1"/>
    <row r="421" ht="23.25" customHeight="1"/>
    <row r="422" ht="23.25" customHeight="1"/>
    <row r="423" ht="23.25" customHeight="1"/>
    <row r="424" ht="23.25" customHeight="1"/>
    <row r="425" ht="21" customHeight="1"/>
    <row r="426" ht="21" customHeight="1"/>
    <row r="427" ht="21" customHeight="1"/>
    <row r="428" ht="21" customHeight="1"/>
    <row r="429" ht="21" customHeight="1"/>
    <row r="430" ht="21" customHeight="1"/>
    <row r="431" ht="21" customHeight="1"/>
    <row r="432" ht="23.25" customHeight="1"/>
    <row r="433" ht="23.25" customHeight="1"/>
    <row r="434" ht="23.25" customHeight="1"/>
    <row r="435" ht="23.25" customHeight="1"/>
    <row r="436" ht="23.25" customHeight="1"/>
    <row r="437" ht="23.25" customHeight="1"/>
    <row r="438" ht="23.25" customHeight="1"/>
    <row r="439" ht="23.25" customHeight="1"/>
    <row r="440" ht="23.25" customHeight="1"/>
    <row r="441" ht="23.25" customHeight="1"/>
    <row r="442" ht="23.25" customHeight="1"/>
    <row r="443" ht="23.25" customHeight="1"/>
    <row r="444" ht="23.25" customHeight="1"/>
    <row r="445" ht="23.25" customHeight="1"/>
    <row r="446" ht="23.25" customHeight="1"/>
    <row r="447" ht="23.25" customHeight="1"/>
    <row r="448" ht="23.25" customHeight="1"/>
    <row r="449" ht="23.25" customHeight="1"/>
  </sheetData>
  <mergeCells count="467">
    <mergeCell ref="G3:H3"/>
    <mergeCell ref="B7:I7"/>
    <mergeCell ref="D8:I8"/>
    <mergeCell ref="C14:I14"/>
    <mergeCell ref="D15:I15"/>
    <mergeCell ref="C21:I21"/>
    <mergeCell ref="D22:I22"/>
    <mergeCell ref="C28:I28"/>
    <mergeCell ref="D29:I29"/>
    <mergeCell ref="C36:I36"/>
    <mergeCell ref="C48:I48"/>
    <mergeCell ref="D49:I49"/>
    <mergeCell ref="C59:I59"/>
    <mergeCell ref="D60:I60"/>
    <mergeCell ref="C70:I70"/>
    <mergeCell ref="D71:I71"/>
    <mergeCell ref="C81:I81"/>
    <mergeCell ref="D82:I82"/>
    <mergeCell ref="C93:I93"/>
    <mergeCell ref="C94:I94"/>
    <mergeCell ref="R103:AU103"/>
    <mergeCell ref="C130:I130"/>
    <mergeCell ref="D131:F131"/>
    <mergeCell ref="G131:I131"/>
    <mergeCell ref="D132:F132"/>
    <mergeCell ref="G132:I132"/>
    <mergeCell ref="D133:F133"/>
    <mergeCell ref="G133:I133"/>
    <mergeCell ref="B134:I134"/>
    <mergeCell ref="D135:F135"/>
    <mergeCell ref="G135:I135"/>
    <mergeCell ref="D136:F136"/>
    <mergeCell ref="G136:I136"/>
    <mergeCell ref="D137:F137"/>
    <mergeCell ref="G137:I137"/>
    <mergeCell ref="D138:F138"/>
    <mergeCell ref="G138:I138"/>
    <mergeCell ref="D139:F139"/>
    <mergeCell ref="G139:I139"/>
    <mergeCell ref="D140:F140"/>
    <mergeCell ref="G140:I140"/>
    <mergeCell ref="D141:F141"/>
    <mergeCell ref="G141:I141"/>
    <mergeCell ref="D142:F142"/>
    <mergeCell ref="G142:I142"/>
    <mergeCell ref="D143:F143"/>
    <mergeCell ref="G143:I143"/>
    <mergeCell ref="D144:F144"/>
    <mergeCell ref="G144:I144"/>
    <mergeCell ref="D145:F145"/>
    <mergeCell ref="G145:I145"/>
    <mergeCell ref="D146:F146"/>
    <mergeCell ref="G146:I146"/>
    <mergeCell ref="D147:F147"/>
    <mergeCell ref="G147:I147"/>
    <mergeCell ref="D148:F148"/>
    <mergeCell ref="G148:I148"/>
    <mergeCell ref="D149:F149"/>
    <mergeCell ref="G149:I149"/>
    <mergeCell ref="D150:F150"/>
    <mergeCell ref="G150:I150"/>
    <mergeCell ref="A1:A4"/>
    <mergeCell ref="B3:B5"/>
    <mergeCell ref="B8:B14"/>
    <mergeCell ref="B15:B21"/>
    <mergeCell ref="B22:B28"/>
    <mergeCell ref="B29:B36"/>
    <mergeCell ref="B37:B48"/>
    <mergeCell ref="B49:B59"/>
    <mergeCell ref="B60:B70"/>
    <mergeCell ref="B71:B81"/>
    <mergeCell ref="B82:B93"/>
    <mergeCell ref="B94:B97"/>
    <mergeCell ref="B103:B104"/>
    <mergeCell ref="B105:B106"/>
    <mergeCell ref="B107:B108"/>
    <mergeCell ref="B109:B110"/>
    <mergeCell ref="B111:B112"/>
    <mergeCell ref="B113:B114"/>
    <mergeCell ref="B115:B116"/>
    <mergeCell ref="B117:B118"/>
    <mergeCell ref="B119:B122"/>
    <mergeCell ref="C3:C5"/>
    <mergeCell ref="D3:D5"/>
    <mergeCell ref="E3:E5"/>
    <mergeCell ref="E103:E104"/>
    <mergeCell ref="E105:E106"/>
    <mergeCell ref="E107:E108"/>
    <mergeCell ref="E109:E110"/>
    <mergeCell ref="E111:E112"/>
    <mergeCell ref="E113:E114"/>
    <mergeCell ref="E115:E116"/>
    <mergeCell ref="E117:E118"/>
    <mergeCell ref="E119:E120"/>
    <mergeCell ref="E121:E122"/>
    <mergeCell ref="F3:F5"/>
    <mergeCell ref="F103:F104"/>
    <mergeCell ref="F105:F106"/>
    <mergeCell ref="F107:F108"/>
    <mergeCell ref="F109:F110"/>
    <mergeCell ref="F111:F112"/>
    <mergeCell ref="F113:F114"/>
    <mergeCell ref="F115:F116"/>
    <mergeCell ref="F117:F118"/>
    <mergeCell ref="F119:F120"/>
    <mergeCell ref="F121:F122"/>
    <mergeCell ref="G4:G5"/>
    <mergeCell ref="H4:H5"/>
    <mergeCell ref="I3:I5"/>
    <mergeCell ref="I103:I104"/>
    <mergeCell ref="I105:I106"/>
    <mergeCell ref="I107:I108"/>
    <mergeCell ref="I109:I110"/>
    <mergeCell ref="I111:I112"/>
    <mergeCell ref="I113:I114"/>
    <mergeCell ref="I115:I116"/>
    <mergeCell ref="I117:I118"/>
    <mergeCell ref="I119:I120"/>
    <mergeCell ref="I121:I122"/>
    <mergeCell ref="I123:I124"/>
    <mergeCell ref="P103:P104"/>
    <mergeCell ref="P105:P106"/>
    <mergeCell ref="P107:P108"/>
    <mergeCell ref="P109:P110"/>
    <mergeCell ref="P111:P112"/>
    <mergeCell ref="P113:P114"/>
    <mergeCell ref="P115:P116"/>
    <mergeCell ref="P117:P118"/>
    <mergeCell ref="P119:P120"/>
    <mergeCell ref="P121:P122"/>
    <mergeCell ref="P123:P124"/>
    <mergeCell ref="Q103:Q104"/>
    <mergeCell ref="Q105:Q106"/>
    <mergeCell ref="Q107:Q108"/>
    <mergeCell ref="Q109:Q110"/>
    <mergeCell ref="Q111:Q112"/>
    <mergeCell ref="Q113:Q114"/>
    <mergeCell ref="Q115:Q116"/>
    <mergeCell ref="Q117:Q118"/>
    <mergeCell ref="Q119:Q120"/>
    <mergeCell ref="Q121:Q122"/>
    <mergeCell ref="Q123:Q124"/>
    <mergeCell ref="R105:R106"/>
    <mergeCell ref="R107:R108"/>
    <mergeCell ref="R109:R110"/>
    <mergeCell ref="R111:R112"/>
    <mergeCell ref="R113:R114"/>
    <mergeCell ref="R115:R116"/>
    <mergeCell ref="R117:R118"/>
    <mergeCell ref="R119:R120"/>
    <mergeCell ref="R121:R122"/>
    <mergeCell ref="R123:R124"/>
    <mergeCell ref="S105:S106"/>
    <mergeCell ref="S107:S108"/>
    <mergeCell ref="S109:S110"/>
    <mergeCell ref="S111:S112"/>
    <mergeCell ref="S113:S114"/>
    <mergeCell ref="S115:S116"/>
    <mergeCell ref="S117:S118"/>
    <mergeCell ref="S119:S120"/>
    <mergeCell ref="S121:S122"/>
    <mergeCell ref="S123:S124"/>
    <mergeCell ref="T105:T106"/>
    <mergeCell ref="T107:T108"/>
    <mergeCell ref="T109:T110"/>
    <mergeCell ref="T111:T112"/>
    <mergeCell ref="T113:T114"/>
    <mergeCell ref="T115:T116"/>
    <mergeCell ref="T117:T118"/>
    <mergeCell ref="T119:T120"/>
    <mergeCell ref="T121:T122"/>
    <mergeCell ref="T123:T124"/>
    <mergeCell ref="U105:U106"/>
    <mergeCell ref="U107:U108"/>
    <mergeCell ref="U109:U110"/>
    <mergeCell ref="U111:U112"/>
    <mergeCell ref="U113:U114"/>
    <mergeCell ref="U115:U116"/>
    <mergeCell ref="U117:U118"/>
    <mergeCell ref="U119:U120"/>
    <mergeCell ref="U121:U122"/>
    <mergeCell ref="U123:U124"/>
    <mergeCell ref="V105:V106"/>
    <mergeCell ref="V107:V108"/>
    <mergeCell ref="V109:V110"/>
    <mergeCell ref="V111:V112"/>
    <mergeCell ref="V113:V114"/>
    <mergeCell ref="V115:V116"/>
    <mergeCell ref="V117:V118"/>
    <mergeCell ref="V119:V120"/>
    <mergeCell ref="V121:V122"/>
    <mergeCell ref="V123:V124"/>
    <mergeCell ref="W105:W106"/>
    <mergeCell ref="W107:W108"/>
    <mergeCell ref="W109:W110"/>
    <mergeCell ref="W111:W112"/>
    <mergeCell ref="W113:W114"/>
    <mergeCell ref="W115:W116"/>
    <mergeCell ref="W117:W118"/>
    <mergeCell ref="W119:W120"/>
    <mergeCell ref="W121:W122"/>
    <mergeCell ref="W123:W124"/>
    <mergeCell ref="X105:X106"/>
    <mergeCell ref="X107:X108"/>
    <mergeCell ref="X109:X110"/>
    <mergeCell ref="X111:X112"/>
    <mergeCell ref="X113:X114"/>
    <mergeCell ref="X115:X116"/>
    <mergeCell ref="X117:X118"/>
    <mergeCell ref="X119:X120"/>
    <mergeCell ref="X121:X122"/>
    <mergeCell ref="X123:X124"/>
    <mergeCell ref="Y105:Y106"/>
    <mergeCell ref="Y107:Y108"/>
    <mergeCell ref="Y109:Y110"/>
    <mergeCell ref="Y111:Y112"/>
    <mergeCell ref="Y113:Y114"/>
    <mergeCell ref="Y115:Y116"/>
    <mergeCell ref="Y117:Y118"/>
    <mergeCell ref="Y119:Y120"/>
    <mergeCell ref="Y121:Y122"/>
    <mergeCell ref="Y123:Y124"/>
    <mergeCell ref="Z105:Z106"/>
    <mergeCell ref="Z107:Z108"/>
    <mergeCell ref="Z109:Z110"/>
    <mergeCell ref="Z111:Z112"/>
    <mergeCell ref="Z113:Z114"/>
    <mergeCell ref="Z115:Z116"/>
    <mergeCell ref="Z117:Z118"/>
    <mergeCell ref="Z119:Z120"/>
    <mergeCell ref="Z121:Z122"/>
    <mergeCell ref="Z123:Z124"/>
    <mergeCell ref="AA105:AA106"/>
    <mergeCell ref="AA107:AA108"/>
    <mergeCell ref="AA109:AA110"/>
    <mergeCell ref="AA111:AA112"/>
    <mergeCell ref="AA113:AA114"/>
    <mergeCell ref="AA115:AA116"/>
    <mergeCell ref="AA117:AA118"/>
    <mergeCell ref="AA119:AA120"/>
    <mergeCell ref="AA121:AA122"/>
    <mergeCell ref="AA123:AA124"/>
    <mergeCell ref="AB105:AB106"/>
    <mergeCell ref="AB107:AB108"/>
    <mergeCell ref="AB109:AB110"/>
    <mergeCell ref="AB111:AB112"/>
    <mergeCell ref="AB113:AB114"/>
    <mergeCell ref="AB115:AB116"/>
    <mergeCell ref="AB117:AB118"/>
    <mergeCell ref="AB119:AB120"/>
    <mergeCell ref="AB121:AB122"/>
    <mergeCell ref="AB123:AB124"/>
    <mergeCell ref="AC105:AC106"/>
    <mergeCell ref="AC107:AC108"/>
    <mergeCell ref="AC109:AC110"/>
    <mergeCell ref="AC111:AC112"/>
    <mergeCell ref="AC113:AC114"/>
    <mergeCell ref="AC115:AC116"/>
    <mergeCell ref="AC117:AC118"/>
    <mergeCell ref="AC119:AC120"/>
    <mergeCell ref="AC121:AC122"/>
    <mergeCell ref="AC123:AC124"/>
    <mergeCell ref="AD105:AD106"/>
    <mergeCell ref="AD107:AD108"/>
    <mergeCell ref="AD109:AD110"/>
    <mergeCell ref="AD111:AD112"/>
    <mergeCell ref="AD113:AD114"/>
    <mergeCell ref="AD115:AD116"/>
    <mergeCell ref="AD117:AD118"/>
    <mergeCell ref="AD119:AD120"/>
    <mergeCell ref="AD121:AD122"/>
    <mergeCell ref="AD123:AD124"/>
    <mergeCell ref="AE105:AE106"/>
    <mergeCell ref="AE107:AE108"/>
    <mergeCell ref="AE109:AE110"/>
    <mergeCell ref="AE111:AE112"/>
    <mergeCell ref="AE113:AE114"/>
    <mergeCell ref="AE115:AE116"/>
    <mergeCell ref="AE117:AE118"/>
    <mergeCell ref="AE119:AE120"/>
    <mergeCell ref="AE121:AE122"/>
    <mergeCell ref="AE123:AE124"/>
    <mergeCell ref="AF105:AF106"/>
    <mergeCell ref="AF107:AF108"/>
    <mergeCell ref="AF109:AF110"/>
    <mergeCell ref="AF111:AF112"/>
    <mergeCell ref="AF113:AF114"/>
    <mergeCell ref="AF115:AF116"/>
    <mergeCell ref="AF117:AF118"/>
    <mergeCell ref="AF119:AF120"/>
    <mergeCell ref="AF121:AF122"/>
    <mergeCell ref="AF123:AF124"/>
    <mergeCell ref="AG105:AG106"/>
    <mergeCell ref="AG107:AG108"/>
    <mergeCell ref="AG109:AG110"/>
    <mergeCell ref="AG111:AG112"/>
    <mergeCell ref="AG113:AG114"/>
    <mergeCell ref="AG115:AG116"/>
    <mergeCell ref="AG117:AG118"/>
    <mergeCell ref="AG119:AG120"/>
    <mergeCell ref="AG121:AG122"/>
    <mergeCell ref="AG123:AG124"/>
    <mergeCell ref="AH105:AH106"/>
    <mergeCell ref="AH107:AH108"/>
    <mergeCell ref="AH109:AH110"/>
    <mergeCell ref="AH111:AH112"/>
    <mergeCell ref="AH113:AH114"/>
    <mergeCell ref="AH115:AH116"/>
    <mergeCell ref="AH117:AH118"/>
    <mergeCell ref="AH119:AH120"/>
    <mergeCell ref="AH121:AH122"/>
    <mergeCell ref="AH123:AH124"/>
    <mergeCell ref="AI105:AI106"/>
    <mergeCell ref="AI107:AI108"/>
    <mergeCell ref="AI109:AI110"/>
    <mergeCell ref="AI111:AI112"/>
    <mergeCell ref="AI113:AI114"/>
    <mergeCell ref="AI115:AI116"/>
    <mergeCell ref="AI117:AI118"/>
    <mergeCell ref="AI119:AI120"/>
    <mergeCell ref="AI121:AI122"/>
    <mergeCell ref="AI123:AI124"/>
    <mergeCell ref="AJ105:AJ106"/>
    <mergeCell ref="AJ107:AJ108"/>
    <mergeCell ref="AJ109:AJ110"/>
    <mergeCell ref="AJ111:AJ112"/>
    <mergeCell ref="AJ113:AJ114"/>
    <mergeCell ref="AJ115:AJ116"/>
    <mergeCell ref="AJ117:AJ118"/>
    <mergeCell ref="AJ119:AJ120"/>
    <mergeCell ref="AJ121:AJ122"/>
    <mergeCell ref="AJ123:AJ124"/>
    <mergeCell ref="AK105:AK106"/>
    <mergeCell ref="AK107:AK108"/>
    <mergeCell ref="AK109:AK110"/>
    <mergeCell ref="AK111:AK112"/>
    <mergeCell ref="AK113:AK114"/>
    <mergeCell ref="AK115:AK116"/>
    <mergeCell ref="AK117:AK118"/>
    <mergeCell ref="AK119:AK120"/>
    <mergeCell ref="AK121:AK122"/>
    <mergeCell ref="AK123:AK124"/>
    <mergeCell ref="AL105:AL106"/>
    <mergeCell ref="AL107:AL108"/>
    <mergeCell ref="AL109:AL110"/>
    <mergeCell ref="AL111:AL112"/>
    <mergeCell ref="AL113:AL114"/>
    <mergeCell ref="AL115:AL116"/>
    <mergeCell ref="AL117:AL118"/>
    <mergeCell ref="AL119:AL120"/>
    <mergeCell ref="AL121:AL122"/>
    <mergeCell ref="AL123:AL124"/>
    <mergeCell ref="AM105:AM106"/>
    <mergeCell ref="AM107:AM108"/>
    <mergeCell ref="AM109:AM110"/>
    <mergeCell ref="AM111:AM112"/>
    <mergeCell ref="AM113:AM114"/>
    <mergeCell ref="AM115:AM116"/>
    <mergeCell ref="AM117:AM118"/>
    <mergeCell ref="AM119:AM120"/>
    <mergeCell ref="AM121:AM122"/>
    <mergeCell ref="AM123:AM124"/>
    <mergeCell ref="AN105:AN106"/>
    <mergeCell ref="AN107:AN108"/>
    <mergeCell ref="AN109:AN110"/>
    <mergeCell ref="AN111:AN112"/>
    <mergeCell ref="AN113:AN114"/>
    <mergeCell ref="AN115:AN116"/>
    <mergeCell ref="AN117:AN118"/>
    <mergeCell ref="AN119:AN120"/>
    <mergeCell ref="AN121:AN122"/>
    <mergeCell ref="AN123:AN124"/>
    <mergeCell ref="AO105:AO106"/>
    <mergeCell ref="AO107:AO108"/>
    <mergeCell ref="AO109:AO110"/>
    <mergeCell ref="AO111:AO112"/>
    <mergeCell ref="AO113:AO114"/>
    <mergeCell ref="AO115:AO116"/>
    <mergeCell ref="AO117:AO118"/>
    <mergeCell ref="AO119:AO120"/>
    <mergeCell ref="AO121:AO122"/>
    <mergeCell ref="AO123:AO124"/>
    <mergeCell ref="AP105:AP106"/>
    <mergeCell ref="AP107:AP108"/>
    <mergeCell ref="AP109:AP110"/>
    <mergeCell ref="AP111:AP112"/>
    <mergeCell ref="AP113:AP114"/>
    <mergeCell ref="AP115:AP116"/>
    <mergeCell ref="AP117:AP118"/>
    <mergeCell ref="AP119:AP120"/>
    <mergeCell ref="AP121:AP122"/>
    <mergeCell ref="AP123:AP124"/>
    <mergeCell ref="AQ105:AQ106"/>
    <mergeCell ref="AQ107:AQ108"/>
    <mergeCell ref="AQ109:AQ110"/>
    <mergeCell ref="AQ111:AQ112"/>
    <mergeCell ref="AQ113:AQ114"/>
    <mergeCell ref="AQ115:AQ116"/>
    <mergeCell ref="AQ117:AQ118"/>
    <mergeCell ref="AQ119:AQ120"/>
    <mergeCell ref="AQ121:AQ122"/>
    <mergeCell ref="AQ123:AQ124"/>
    <mergeCell ref="AR105:AR106"/>
    <mergeCell ref="AR107:AR108"/>
    <mergeCell ref="AR109:AR110"/>
    <mergeCell ref="AR111:AR112"/>
    <mergeCell ref="AR113:AR114"/>
    <mergeCell ref="AR115:AR116"/>
    <mergeCell ref="AR117:AR118"/>
    <mergeCell ref="AR119:AR120"/>
    <mergeCell ref="AR121:AR122"/>
    <mergeCell ref="AR123:AR124"/>
    <mergeCell ref="AS105:AS106"/>
    <mergeCell ref="AS107:AS108"/>
    <mergeCell ref="AS109:AS110"/>
    <mergeCell ref="AS111:AS112"/>
    <mergeCell ref="AS113:AS114"/>
    <mergeCell ref="AS115:AS116"/>
    <mergeCell ref="AS117:AS118"/>
    <mergeCell ref="AS119:AS120"/>
    <mergeCell ref="AS121:AS122"/>
    <mergeCell ref="AS123:AS124"/>
    <mergeCell ref="AT105:AT106"/>
    <mergeCell ref="AT107:AT108"/>
    <mergeCell ref="AT109:AT110"/>
    <mergeCell ref="AT111:AT112"/>
    <mergeCell ref="AT113:AT114"/>
    <mergeCell ref="AT115:AT116"/>
    <mergeCell ref="AT117:AT118"/>
    <mergeCell ref="AT119:AT120"/>
    <mergeCell ref="AT121:AT122"/>
    <mergeCell ref="AT123:AT124"/>
    <mergeCell ref="AU105:AU106"/>
    <mergeCell ref="AU107:AU108"/>
    <mergeCell ref="AU109:AU110"/>
    <mergeCell ref="AU111:AU112"/>
    <mergeCell ref="AU113:AU114"/>
    <mergeCell ref="AU115:AU116"/>
    <mergeCell ref="AU117:AU118"/>
    <mergeCell ref="AU119:AU120"/>
    <mergeCell ref="AU121:AU122"/>
    <mergeCell ref="AU123:AU124"/>
    <mergeCell ref="B1:I2"/>
    <mergeCell ref="C103:D104"/>
    <mergeCell ref="G103:H104"/>
    <mergeCell ref="C105:D106"/>
    <mergeCell ref="G105:H106"/>
    <mergeCell ref="C107:D108"/>
    <mergeCell ref="G107:H108"/>
    <mergeCell ref="C109:D110"/>
    <mergeCell ref="G109:H110"/>
    <mergeCell ref="C111:D112"/>
    <mergeCell ref="G111:H112"/>
    <mergeCell ref="C113:D114"/>
    <mergeCell ref="G113:H114"/>
    <mergeCell ref="C115:D116"/>
    <mergeCell ref="G115:H116"/>
    <mergeCell ref="C117:D118"/>
    <mergeCell ref="G117:H118"/>
    <mergeCell ref="B100:I102"/>
    <mergeCell ref="C119:D120"/>
    <mergeCell ref="G119:H120"/>
    <mergeCell ref="C121:D122"/>
    <mergeCell ref="G121:H122"/>
    <mergeCell ref="B123:H124"/>
    <mergeCell ref="B128:I129"/>
    <mergeCell ref="B125:H126"/>
  </mergeCells>
  <printOptions horizontalCentered="1" verticalCentered="1"/>
  <pageMargins left="0.393700787401575" right="0.393700787401575" top="0.393700787401575" bottom="0.393700787401575" header="0.393700787401575" footer="0.393700787401575"/>
  <pageSetup paperSize="9" scale="58" orientation="landscape" horizontalDpi="1200" verticalDpi="12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90"/>
  <sheetViews>
    <sheetView zoomScale="115" zoomScaleNormal="115" workbookViewId="0">
      <selection activeCell="C4" sqref="C4"/>
    </sheetView>
  </sheetViews>
  <sheetFormatPr defaultColWidth="9" defaultRowHeight="15"/>
  <cols>
    <col min="2" max="2" width="9.14285714285714" customWidth="1"/>
    <col min="3" max="3" width="40.7142857142857" customWidth="1"/>
    <col min="4" max="4" width="36.2857142857143" customWidth="1"/>
    <col min="5" max="5" width="18.4285714285714" customWidth="1"/>
    <col min="6" max="6" width="9.14285714285714" customWidth="1"/>
    <col min="7" max="7" width="17.8571428571429" customWidth="1"/>
    <col min="8" max="8" width="18" customWidth="1"/>
    <col min="9" max="9" width="36.7142857142857" customWidth="1"/>
  </cols>
  <sheetData>
    <row r="3" spans="1:9">
      <c r="A3" s="1"/>
      <c r="B3" s="1"/>
      <c r="C3" s="1"/>
      <c r="D3" s="1"/>
      <c r="E3" s="1"/>
      <c r="F3" s="1"/>
      <c r="G3" s="1"/>
      <c r="H3" s="1"/>
      <c r="I3" s="1"/>
    </row>
    <row r="4" customHeight="1" spans="1:9">
      <c r="A4" s="1"/>
      <c r="B4" s="1"/>
      <c r="C4" s="1"/>
      <c r="D4" s="1"/>
      <c r="E4" s="1"/>
      <c r="F4" s="1"/>
      <c r="G4" s="1"/>
      <c r="H4" s="1"/>
      <c r="I4" s="1"/>
    </row>
    <row r="5" customHeight="1" spans="1:9">
      <c r="A5" s="1"/>
      <c r="B5" s="1"/>
      <c r="C5" s="1"/>
      <c r="D5" s="1"/>
      <c r="E5" s="1"/>
      <c r="F5" s="1"/>
      <c r="G5" s="1"/>
      <c r="H5" s="1"/>
      <c r="I5" s="1"/>
    </row>
    <row r="6" customHeight="1" spans="1:9">
      <c r="A6" s="1"/>
      <c r="B6" s="1"/>
      <c r="C6" s="1"/>
      <c r="D6" s="1"/>
      <c r="E6" s="1"/>
      <c r="F6" s="1"/>
      <c r="G6" s="1"/>
      <c r="H6" s="1"/>
      <c r="I6" s="1"/>
    </row>
    <row r="7" customHeight="1" spans="1:9">
      <c r="A7" s="1"/>
      <c r="B7" s="1"/>
      <c r="C7" s="1"/>
      <c r="D7" s="1"/>
      <c r="E7" s="1"/>
      <c r="F7" s="1"/>
      <c r="G7" s="1"/>
      <c r="H7" s="1"/>
      <c r="I7" s="1"/>
    </row>
    <row r="8" customHeight="1" spans="1:9">
      <c r="A8" s="1"/>
      <c r="B8" s="1"/>
      <c r="C8" s="1"/>
      <c r="D8" s="1"/>
      <c r="E8" s="1"/>
      <c r="F8" s="1"/>
      <c r="G8" s="1"/>
      <c r="H8" s="1"/>
      <c r="I8" s="1"/>
    </row>
    <row r="9" customHeight="1" spans="1:9">
      <c r="A9" s="1"/>
      <c r="B9" s="1"/>
      <c r="C9" s="1"/>
      <c r="D9" s="1"/>
      <c r="E9" s="1"/>
      <c r="F9" s="1"/>
      <c r="G9" s="1"/>
      <c r="H9" s="1"/>
      <c r="I9" s="1"/>
    </row>
    <row r="10" customHeight="1" spans="1:9">
      <c r="A10" s="1"/>
      <c r="B10" s="1"/>
      <c r="C10" s="1"/>
      <c r="D10" s="1"/>
      <c r="E10" s="1"/>
      <c r="F10" s="1"/>
      <c r="G10" s="1"/>
      <c r="H10" s="1"/>
      <c r="I10" s="1"/>
    </row>
    <row r="11" customHeight="1" spans="1:9">
      <c r="A11" s="1"/>
      <c r="B11" s="1"/>
      <c r="C11" s="1"/>
      <c r="D11" s="1"/>
      <c r="E11" s="1"/>
      <c r="F11" s="1"/>
      <c r="G11" s="1"/>
      <c r="H11" s="1"/>
      <c r="I11" s="1"/>
    </row>
    <row r="12" customHeight="1" spans="1:9">
      <c r="A12" s="1"/>
      <c r="B12" s="1"/>
      <c r="C12" s="1"/>
      <c r="D12" s="1"/>
      <c r="E12" s="1"/>
      <c r="F12" s="1"/>
      <c r="G12" s="1"/>
      <c r="H12" s="1"/>
      <c r="I12" s="1"/>
    </row>
    <row r="13" customHeight="1" spans="1:9">
      <c r="A13" s="1"/>
      <c r="B13" s="1"/>
      <c r="C13" s="1"/>
      <c r="D13" s="1"/>
      <c r="E13" s="1"/>
      <c r="F13" s="1"/>
      <c r="G13" s="1"/>
      <c r="H13" s="1"/>
      <c r="I13" s="1"/>
    </row>
    <row r="14" customHeight="1" spans="1:9">
      <c r="A14" s="1"/>
      <c r="B14" s="1"/>
      <c r="C14" s="1"/>
      <c r="D14" s="1"/>
      <c r="E14" s="1"/>
      <c r="F14" s="1"/>
      <c r="G14" s="1"/>
      <c r="H14" s="1"/>
      <c r="I14" s="1"/>
    </row>
    <row r="15" customHeight="1" spans="1:9">
      <c r="A15" s="1"/>
      <c r="B15" s="1"/>
      <c r="C15" s="1"/>
      <c r="D15" s="1"/>
      <c r="E15" s="1"/>
      <c r="F15" s="1"/>
      <c r="G15" s="1"/>
      <c r="H15" s="1"/>
      <c r="I15" s="1"/>
    </row>
    <row r="16" customHeight="1" spans="1:9">
      <c r="A16" s="1"/>
      <c r="B16" s="1"/>
      <c r="C16" s="1"/>
      <c r="D16" s="1"/>
      <c r="E16" s="1"/>
      <c r="F16" s="1"/>
      <c r="G16" s="1"/>
      <c r="H16" s="1"/>
      <c r="I16" s="1"/>
    </row>
    <row r="17" customHeight="1" spans="1:9">
      <c r="A17" s="1"/>
      <c r="B17" s="1"/>
      <c r="C17" s="1"/>
      <c r="D17" s="1"/>
      <c r="E17" s="1"/>
      <c r="F17" s="1"/>
      <c r="G17" s="1"/>
      <c r="H17" s="1"/>
      <c r="I17" s="1"/>
    </row>
    <row r="18" customHeight="1" spans="1:9">
      <c r="A18" s="1"/>
      <c r="B18" s="1"/>
      <c r="C18" s="1"/>
      <c r="D18" s="1"/>
      <c r="E18" s="1"/>
      <c r="F18" s="1"/>
      <c r="G18" s="1"/>
      <c r="H18" s="1"/>
      <c r="I18" s="1"/>
    </row>
    <row r="19" customHeight="1" spans="1:9">
      <c r="A19" s="1"/>
      <c r="B19" s="1"/>
      <c r="C19" s="1"/>
      <c r="D19" s="1"/>
      <c r="E19" s="1"/>
      <c r="F19" s="1"/>
      <c r="G19" s="1"/>
      <c r="H19" s="1"/>
      <c r="I19" s="1"/>
    </row>
    <row r="20" customHeight="1" spans="1:9">
      <c r="A20" s="1"/>
      <c r="B20" s="1"/>
      <c r="C20" s="1"/>
      <c r="D20" s="1"/>
      <c r="E20" s="1"/>
      <c r="F20" s="1"/>
      <c r="G20" s="1"/>
      <c r="H20" s="1"/>
      <c r="I20" s="1"/>
    </row>
    <row r="21" customHeight="1" spans="1:9">
      <c r="A21" s="1"/>
      <c r="B21" s="1"/>
      <c r="C21" s="1"/>
      <c r="D21" s="1"/>
      <c r="E21" s="1"/>
      <c r="F21" s="1"/>
      <c r="G21" s="1"/>
      <c r="H21" s="1"/>
      <c r="I21" s="1"/>
    </row>
    <row r="22" customHeight="1" spans="1:9">
      <c r="A22" s="1"/>
      <c r="B22" s="1"/>
      <c r="C22" s="1"/>
      <c r="D22" s="1"/>
      <c r="E22" s="1"/>
      <c r="F22" s="1"/>
      <c r="G22" s="1"/>
      <c r="H22" s="1"/>
      <c r="I22" s="1"/>
    </row>
    <row r="23" customHeight="1" spans="1:9">
      <c r="A23" s="1"/>
      <c r="B23" s="1"/>
      <c r="C23" s="1"/>
      <c r="D23" s="1"/>
      <c r="E23" s="1"/>
      <c r="F23" s="1"/>
      <c r="G23" s="1"/>
      <c r="H23" s="1"/>
      <c r="I23" s="1"/>
    </row>
    <row r="24" customHeight="1" spans="1:9">
      <c r="A24" s="1"/>
      <c r="B24" s="1"/>
      <c r="C24" s="1"/>
      <c r="D24" s="1"/>
      <c r="E24" s="1"/>
      <c r="F24" s="1"/>
      <c r="G24" s="1"/>
      <c r="H24" s="1"/>
      <c r="I24" s="1"/>
    </row>
    <row r="25" customHeight="1" spans="1:9">
      <c r="A25" s="1"/>
      <c r="B25" s="1"/>
      <c r="C25" s="1"/>
      <c r="D25" s="1"/>
      <c r="E25" s="1"/>
      <c r="F25" s="1"/>
      <c r="G25" s="1"/>
      <c r="H25" s="1"/>
      <c r="I25" s="1"/>
    </row>
    <row r="26" customHeight="1" spans="1:9">
      <c r="A26" s="1"/>
      <c r="B26" s="1"/>
      <c r="C26" s="1"/>
      <c r="D26" s="1"/>
      <c r="E26" s="1"/>
      <c r="F26" s="1"/>
      <c r="G26" s="1"/>
      <c r="H26" s="1"/>
      <c r="I26" s="1"/>
    </row>
    <row r="27" customHeight="1" spans="1:9">
      <c r="A27" s="1"/>
      <c r="B27" s="1"/>
      <c r="C27" s="1"/>
      <c r="D27" s="1"/>
      <c r="E27" s="1"/>
      <c r="F27" s="1"/>
      <c r="G27" s="1"/>
      <c r="H27" s="1"/>
      <c r="I27" s="1"/>
    </row>
    <row r="28" customHeight="1" spans="1:9">
      <c r="A28" s="1"/>
      <c r="B28" s="1"/>
      <c r="C28" s="1"/>
      <c r="D28" s="1"/>
      <c r="E28" s="1"/>
      <c r="F28" s="1"/>
      <c r="G28" s="1"/>
      <c r="H28" s="1"/>
      <c r="I28" s="1"/>
    </row>
    <row r="29" customHeight="1" spans="1:9">
      <c r="A29" s="1"/>
      <c r="B29" s="1"/>
      <c r="C29" s="1"/>
      <c r="D29" s="1"/>
      <c r="E29" s="1"/>
      <c r="F29" s="1"/>
      <c r="G29" s="1"/>
      <c r="H29" s="1"/>
      <c r="I29" s="1"/>
    </row>
    <row r="30" ht="13.5" customHeight="1" spans="1:9">
      <c r="A30" s="1"/>
      <c r="B30" s="1"/>
      <c r="C30" s="1"/>
      <c r="D30" s="1"/>
      <c r="E30" s="1"/>
      <c r="F30" s="1"/>
      <c r="G30" s="1"/>
      <c r="H30" s="1"/>
      <c r="I30" s="1"/>
    </row>
    <row r="31" ht="16.5" customHeight="1" spans="1:9">
      <c r="A31" s="1"/>
      <c r="B31" s="1"/>
      <c r="C31" s="1"/>
      <c r="D31" s="1"/>
      <c r="E31" s="1"/>
      <c r="F31" s="1"/>
      <c r="G31" s="1"/>
      <c r="H31" s="1"/>
      <c r="I31" s="1"/>
    </row>
    <row r="32" customHeight="1" spans="1:9">
      <c r="A32" s="1"/>
      <c r="B32" s="1"/>
      <c r="C32" s="1"/>
      <c r="D32" s="1"/>
      <c r="E32" s="1"/>
      <c r="F32" s="1"/>
      <c r="G32" s="1"/>
      <c r="H32" s="1"/>
      <c r="I32" s="1"/>
    </row>
    <row r="33" customHeight="1" spans="1:9">
      <c r="A33" s="1"/>
      <c r="B33" s="1"/>
      <c r="C33" s="1"/>
      <c r="D33" s="1"/>
      <c r="E33" s="1"/>
      <c r="F33" s="1"/>
      <c r="G33" s="1"/>
      <c r="H33" s="1"/>
      <c r="I33" s="1"/>
    </row>
    <row r="34" customHeight="1" spans="1:9">
      <c r="A34" s="1"/>
      <c r="B34" s="1"/>
      <c r="C34" s="1"/>
      <c r="D34" s="1"/>
      <c r="E34" s="1"/>
      <c r="F34" s="1"/>
      <c r="G34" s="1"/>
      <c r="H34" s="1"/>
      <c r="I34" s="1"/>
    </row>
    <row r="35" ht="18" customHeight="1" spans="1:9">
      <c r="A35" s="1"/>
      <c r="B35" s="1"/>
      <c r="C35" s="1"/>
      <c r="D35" s="1"/>
      <c r="E35" s="1"/>
      <c r="F35" s="1"/>
      <c r="G35" s="1"/>
      <c r="H35" s="1"/>
      <c r="I35" s="1"/>
    </row>
    <row r="36" ht="15.75" spans="2:9">
      <c r="B36" s="2"/>
      <c r="C36" s="2"/>
      <c r="D36" s="2"/>
      <c r="E36" s="2"/>
      <c r="F36" s="2"/>
      <c r="G36" s="2"/>
      <c r="H36" s="2"/>
      <c r="I36" s="2"/>
    </row>
    <row r="37" ht="15.75" customHeight="1" spans="1:10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ht="15.75" customHeight="1" spans="1:10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customHeight="1" spans="1:10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customHeight="1" spans="1:10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customHeight="1" spans="1:10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customHeight="1" spans="1:10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customHeight="1" spans="1:10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customHeight="1" spans="1:10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customHeight="1" spans="1:10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Height="1" spans="1:10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Height="1" spans="1:10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Height="1" spans="1:10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customHeight="1" spans="1:10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customHeight="1" spans="1:10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customHeight="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customHeight="1" spans="1:10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customHeight="1" spans="1:10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customHeight="1" spans="1:10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Height="1" spans="1:10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Height="1" spans="1:10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Height="1" spans="1:10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Height="1" spans="1:10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Height="1" spans="1:10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Height="1" spans="1:10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Height="1" spans="1:10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Height="1" spans="1:10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Height="1" spans="1:10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Height="1" spans="1:10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Height="1" spans="1:10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Height="1" spans="1:10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Height="1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Height="1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Height="1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Height="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Height="1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Height="1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Height="1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ht="23.25" customHeight="1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ht="23.25" customHeight="1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ht="23.25" customHeight="1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ht="23.25" customHeight="1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ht="23.25" customHeight="1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ht="23.25" customHeight="1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ht="23.25" customHeight="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ht="23.25" customHeight="1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ht="23.25" customHeight="1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ht="23.25" customHeight="1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ht="23.25" customHeight="1" spans="1:10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ht="23.25" customHeight="1" spans="1:10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ht="23.25" customHeight="1" spans="1:10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ht="23.25" spans="2:9">
      <c r="B88" s="3"/>
      <c r="C88" s="3"/>
      <c r="D88" s="3"/>
      <c r="E88" s="3"/>
      <c r="F88" s="3"/>
      <c r="G88" s="3"/>
      <c r="H88" s="3"/>
      <c r="I88" s="3"/>
    </row>
    <row r="89" ht="23.25" spans="2:9">
      <c r="B89" s="3"/>
      <c r="C89" s="3"/>
      <c r="D89" s="3"/>
      <c r="E89" s="3"/>
      <c r="F89" s="3"/>
      <c r="G89" s="3"/>
      <c r="H89" s="3"/>
      <c r="I89" s="3"/>
    </row>
    <row r="90" ht="23.25" spans="2:9">
      <c r="B90" s="3"/>
      <c r="C90" s="3"/>
      <c r="D90" s="3"/>
      <c r="E90" s="3"/>
      <c r="F90" s="3"/>
      <c r="G90" s="3"/>
      <c r="H90" s="3"/>
      <c r="I90" s="3"/>
    </row>
  </sheetData>
  <pageMargins left="0.7" right="0.7" top="0.75" bottom="0.75" header="0.3" footer="0.3"/>
  <pageSetup paperSize="1" scale="44" orientation="portrait"/>
  <headerFooter/>
  <rowBreaks count="1" manualBreakCount="1">
    <brk id="3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2017-08-01T13:30:00Z</dcterms:created>
  <cp:lastPrinted>2019-06-13T08:07:00Z</cp:lastPrinted>
  <dcterms:modified xsi:type="dcterms:W3CDTF">2020-12-04T07:12:59Z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