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E:\netsuit dev\netsuit dev\FCN\Upload TB\"/>
    </mc:Choice>
  </mc:AlternateContent>
  <xr:revisionPtr revIDLastSave="0" documentId="10_ncr:8100000_{E170B7E3-7918-40A2-8B9F-0F6A415C1551}" xr6:coauthVersionLast="33" xr6:coauthVersionMax="47" xr10:uidLastSave="{00000000-0000-0000-0000-000000000000}"/>
  <bookViews>
    <workbookView xWindow="-120" yWindow="-120" windowWidth="20730" windowHeight="11040" activeTab="4" xr2:uid="{00000000-000D-0000-FFFF-FFFF00000000}"/>
  </bookViews>
  <sheets>
    <sheet name="Angkasa" sheetId="7" r:id="rId1"/>
    <sheet name="Finch" sheetId="8" r:id="rId2"/>
    <sheet name="CGC" sheetId="9" r:id="rId3"/>
    <sheet name="TAKA" sheetId="10" r:id="rId4"/>
    <sheet name="Hudhud" sheetId="11" r:id="rId5"/>
    <sheet name="Surge" sheetId="12" r:id="rId6"/>
    <sheet name="Animale" sheetId="13" r:id="rId7"/>
    <sheet name="TOV" sheetId="14" r:id="rId8"/>
    <sheet name="Osprey" sheetId="15" r:id="rId9"/>
    <sheet name="FTW" sheetId="16" r:id="rId10"/>
    <sheet name="Flock" sheetId="17" r:id="rId11"/>
    <sheet name="Storikka" sheetId="18" r:id="rId12"/>
    <sheet name="MARSX" sheetId="19" r:id="rId13"/>
    <sheet name="ROVERS" sheetId="20" r:id="rId14"/>
    <sheet name="Hatching" sheetId="21" r:id="rId15"/>
    <sheet name="OU" sheetId="22" r:id="rId16"/>
    <sheet name="MALEO" sheetId="23" r:id="rId17"/>
  </sheets>
  <calcPr calcId="162913"/>
</workbook>
</file>

<file path=xl/calcChain.xml><?xml version="1.0" encoding="utf-8"?>
<calcChain xmlns="http://schemas.openxmlformats.org/spreadsheetml/2006/main">
  <c r="K107" i="22" l="1"/>
  <c r="J107" i="22"/>
  <c r="K173" i="23"/>
  <c r="L114" i="19"/>
  <c r="K114" i="19"/>
  <c r="J114" i="19"/>
  <c r="K117" i="18"/>
  <c r="J117" i="18"/>
  <c r="J165" i="23"/>
  <c r="J163" i="23"/>
  <c r="J162" i="23"/>
  <c r="J161" i="23"/>
  <c r="J160" i="23"/>
  <c r="J102" i="22"/>
  <c r="K31" i="22"/>
  <c r="K36" i="20"/>
  <c r="J14" i="20"/>
  <c r="J38" i="19"/>
  <c r="J173" i="23" l="1"/>
  <c r="L117" i="18"/>
  <c r="K22" i="16"/>
  <c r="J177" i="17"/>
  <c r="K221" i="17"/>
  <c r="J68" i="17"/>
  <c r="K142" i="16"/>
  <c r="K104" i="16"/>
  <c r="K95" i="16"/>
  <c r="L83" i="16"/>
  <c r="L147" i="16"/>
  <c r="K9" i="16"/>
  <c r="K106" i="15"/>
  <c r="J74" i="15"/>
  <c r="J106" i="15" s="1"/>
  <c r="J69" i="15"/>
  <c r="K76" i="14"/>
  <c r="J71" i="14"/>
  <c r="J70" i="14"/>
  <c r="J49" i="14"/>
  <c r="K95" i="13"/>
  <c r="J65" i="13"/>
  <c r="J95" i="13" s="1"/>
  <c r="L106" i="15" l="1"/>
  <c r="J221" i="17"/>
  <c r="J76" i="14"/>
  <c r="P76" i="14" s="1"/>
  <c r="K147" i="16"/>
  <c r="M147" i="16" s="1"/>
  <c r="K125" i="11"/>
  <c r="J125" i="11"/>
  <c r="K73" i="12" l="1"/>
  <c r="J73" i="12"/>
  <c r="J90" i="10"/>
  <c r="K90" i="10"/>
</calcChain>
</file>

<file path=xl/sharedStrings.xml><?xml version="1.0" encoding="utf-8"?>
<sst xmlns="http://schemas.openxmlformats.org/spreadsheetml/2006/main" count="9109" uniqueCount="904">
  <si>
    <t/>
  </si>
  <si>
    <t>Debit</t>
  </si>
  <si>
    <t>Credit</t>
  </si>
  <si>
    <t>Asset</t>
  </si>
  <si>
    <t>OTHERS PAYABLE</t>
  </si>
  <si>
    <t>Total</t>
  </si>
  <si>
    <t>12011</t>
  </si>
  <si>
    <t>RECEIVABLES : Work In Progress</t>
  </si>
  <si>
    <t>13000</t>
  </si>
  <si>
    <t>OTHERS RECEIVABLE</t>
  </si>
  <si>
    <t>121212</t>
  </si>
  <si>
    <t>OTHERS RECEIVABLE : Others Receivable - Angkasa</t>
  </si>
  <si>
    <t>15101</t>
  </si>
  <si>
    <t>LOAN INTERCOMPANY : Loan Intercompany Receivable - PT. Angkasa Kreatif Indonesia</t>
  </si>
  <si>
    <t>14033</t>
  </si>
  <si>
    <t>ADVANCE : Advance - Project</t>
  </si>
  <si>
    <t>14044</t>
  </si>
  <si>
    <t>ADVANCE : Advance - Project CC</t>
  </si>
  <si>
    <t>14011</t>
  </si>
  <si>
    <t>ADVANCE : Advance - Operasional</t>
  </si>
  <si>
    <t>14022</t>
  </si>
  <si>
    <t>ADVANCE : Advance - Employee</t>
  </si>
  <si>
    <t>16311</t>
  </si>
  <si>
    <t>PREPAID EXPENSES : PREPAID EXPENSES TAXES : Prepaid Tax Article 23</t>
  </si>
  <si>
    <t>16377</t>
  </si>
  <si>
    <t>PREPAID EXPENSES : PREPAID EXPENSES TAXES : PPN MASUKAN</t>
  </si>
  <si>
    <t>16150</t>
  </si>
  <si>
    <t>PREPAID EXPENSES : PREPAID EXPENSES - : Prepaid Expenses Others</t>
  </si>
  <si>
    <t>21100</t>
  </si>
  <si>
    <t>ACCOUNT PAYABLE : Accounts Payable</t>
  </si>
  <si>
    <t>12101</t>
  </si>
  <si>
    <t>ACCOUNT RECEIVABLE : Accounts Receivables</t>
  </si>
  <si>
    <t>22701</t>
  </si>
  <si>
    <t>PPN KELUARAN : VAT Out</t>
  </si>
  <si>
    <t>22100</t>
  </si>
  <si>
    <t>PPN KELUARAN : Tax Article 23</t>
  </si>
  <si>
    <t>22400</t>
  </si>
  <si>
    <t>PPN KELUARAN : Tax Article 21</t>
  </si>
  <si>
    <t>22500</t>
  </si>
  <si>
    <t>PPN KELUARAN : Tax Article 4(2)</t>
  </si>
  <si>
    <t>23006</t>
  </si>
  <si>
    <t>ACCRUED EXPENSES OTHERS : Accrued Employee Social Taxes</t>
  </si>
  <si>
    <t>23003</t>
  </si>
  <si>
    <t>ACCRUED EXPENSES OTHERS : Accrued BPJS Kesehatan</t>
  </si>
  <si>
    <t>23004</t>
  </si>
  <si>
    <t>ACCRUED EXPENSES OTHERS : Accrued Bonus</t>
  </si>
  <si>
    <t>23005</t>
  </si>
  <si>
    <t>ACCRUED EXPENSES OTHERS : Accrued Outing</t>
  </si>
  <si>
    <t>23002</t>
  </si>
  <si>
    <t>ACCRUED EXPENSES OTHERS : Accrued Expense Others</t>
  </si>
  <si>
    <t>27112</t>
  </si>
  <si>
    <t>ACCRUED EXPENSES OTHERS : Accrued Expense Others : Accrued Expense Others - PT. Langit Kreatif Indonesia</t>
  </si>
  <si>
    <t>27111</t>
  </si>
  <si>
    <t>ACCRUED EXPENSES OTHERS : Accrued Expense Others : Accrued Expense Others - PT. Angkasa Kreatif Indonesia</t>
  </si>
  <si>
    <t>25000</t>
  </si>
  <si>
    <t>31100</t>
  </si>
  <si>
    <t>CAPITAL : Opening Balance Equity</t>
  </si>
  <si>
    <t>32100</t>
  </si>
  <si>
    <t>CAPITAL : Retained Earnings</t>
  </si>
  <si>
    <t>40011</t>
  </si>
  <si>
    <t>SALES : Sales -</t>
  </si>
  <si>
    <t>40014</t>
  </si>
  <si>
    <t>SALES : SaleS Return</t>
  </si>
  <si>
    <t>71144</t>
  </si>
  <si>
    <t>OTHERS REVENUE : Miscellaneous Incomes</t>
  </si>
  <si>
    <t>71310</t>
  </si>
  <si>
    <t>INTEREST INCOME : Loan Interest From Angkasa</t>
  </si>
  <si>
    <t>51210</t>
  </si>
  <si>
    <t>COST OF SALES : Cost Of Sales Sales</t>
  </si>
  <si>
    <t>51510</t>
  </si>
  <si>
    <t>COST OF SALES : Cost Of Sales Sales : Cost Of Sales Sales - Salaries</t>
  </si>
  <si>
    <t>61211</t>
  </si>
  <si>
    <t>OPERATIONAL EXPENSES : STAF &amp; RELATED EXPENSES : SALARY : Salaries</t>
  </si>
  <si>
    <t>61222</t>
  </si>
  <si>
    <t>OPERATIONAL EXPENSES : STAF &amp; RELATED EXPENSES : SALARY : Salaries Intern</t>
  </si>
  <si>
    <t>61110</t>
  </si>
  <si>
    <t>OPERATIONAL EXPENSES : STAF &amp; RELATED EXPENSES : EMPLOYEE SOCIAL TAXES : Employee Social Taxes JHT &amp; JP</t>
  </si>
  <si>
    <t>61111</t>
  </si>
  <si>
    <t>OPERATIONAL EXPENSES : STAF &amp; RELATED EXPENSES : EMPLOYEE SOCIAL TAXES : Employee Social Taxes JKK &amp; JKM</t>
  </si>
  <si>
    <t>61311</t>
  </si>
  <si>
    <t>OPERATIONAL EXPENSES : STAF &amp; RELATED EXPENSES : BPJS KESEHATAN : BPJSKES</t>
  </si>
  <si>
    <t>61422</t>
  </si>
  <si>
    <t>OPERATIONAL EXPENSES : STAF &amp; RELATED EXPENSES : COMMISION : THR</t>
  </si>
  <si>
    <t>61433</t>
  </si>
  <si>
    <t>OPERATIONAL EXPENSES : STAF &amp; RELATED EXPENSES : COMMISION : Bonus</t>
  </si>
  <si>
    <t>61511</t>
  </si>
  <si>
    <t>OPERATIONAL EXPENSES : STAF &amp; RELATED EXPENSES : ALLOWANCE : Meals</t>
  </si>
  <si>
    <t>61522</t>
  </si>
  <si>
    <t>OPERATIONAL EXPENSES : STAF &amp; RELATED EXPENSES : ALLOWANCE : Travel &amp; Transportation</t>
  </si>
  <si>
    <t>61144</t>
  </si>
  <si>
    <t>OPERATIONAL EXPENSES : STAF &amp; RELATED EXPENSES : EMPLOYEE SOCIAL TAXES : Employee Payroll Tax Allowance (PPh 21)</t>
  </si>
  <si>
    <t>61555</t>
  </si>
  <si>
    <t>OPERATIONAL EXPENSES : STAF &amp; RELATED EXPENSES : ALLOWANCE : Medical</t>
  </si>
  <si>
    <t>61612</t>
  </si>
  <si>
    <t>OPERATIONAL EXPENSES : STAF &amp; RELATED EXPENSES : ALLOWANCE : Handphone Allowance</t>
  </si>
  <si>
    <t>61655</t>
  </si>
  <si>
    <t>OPERATIONAL EXPENSES : STAF &amp; RELATED EXPENSES : OTHER ALLOWANCE : Parking Office</t>
  </si>
  <si>
    <t>61705</t>
  </si>
  <si>
    <t>OPERATIONAL EXPENSES : ADM &amp; OFFICE EXPENSES : Electricity &amp; Water</t>
  </si>
  <si>
    <t>61708</t>
  </si>
  <si>
    <t>OPERATIONAL EXPENSES : ADM &amp; OFFICE EXPENSES : Stationary &amp; Printing</t>
  </si>
  <si>
    <t>61709</t>
  </si>
  <si>
    <t>OPERATIONAL EXPENSES : ADM &amp; OFFICE EXPENSES : Stamp Duties</t>
  </si>
  <si>
    <t>61710</t>
  </si>
  <si>
    <t>OPERATIONAL EXPENSES : ADM &amp; OFFICE EXPENSES : Postage</t>
  </si>
  <si>
    <t>61703</t>
  </si>
  <si>
    <t>OPERATIONAL EXPENSES : ADM &amp; OFFICE EXPENSES : Internet</t>
  </si>
  <si>
    <t>61714</t>
  </si>
  <si>
    <t>OPERATIONAL EXPENSES : ADM &amp; OFFICE EXPENSES : Office Expenses</t>
  </si>
  <si>
    <t>61717</t>
  </si>
  <si>
    <t>OPERATIONAL EXPENSES : ADM &amp; OFFICE EXPENSES : Repair &amp; Maintenance Office Equipment</t>
  </si>
  <si>
    <t>61720</t>
  </si>
  <si>
    <t>OPERATIONAL EXPENSES : ADM &amp; OFFICE EXPENSES : Repair &amp; Maintenance Building</t>
  </si>
  <si>
    <t>61715</t>
  </si>
  <si>
    <t>OPERATIONAL EXPENSES : ADM &amp; OFFICE EXPENSES : Office Rent</t>
  </si>
  <si>
    <t>61707</t>
  </si>
  <si>
    <t>OPERATIONAL EXPENSES : ADM &amp; OFFICE EXPENSES : Software Programme</t>
  </si>
  <si>
    <t>61811</t>
  </si>
  <si>
    <t>OPERATIONAL EXPENSES : FINANCE AND RELATED EXPENSES : Legal and Professional Fees</t>
  </si>
  <si>
    <t>61822</t>
  </si>
  <si>
    <t>OPERATIONAL EXPENSES : FINANCE AND RELATED EXPENSES : Back Office Expenses</t>
  </si>
  <si>
    <t>61922</t>
  </si>
  <si>
    <t>OPERATIONAL EXPENSES : MARKETING AND SALES SUPPORT : Entertainment</t>
  </si>
  <si>
    <t>61933</t>
  </si>
  <si>
    <t>OPERATIONAL EXPENSES : MARKETING AND SALES SUPPORT : Gift and Sponsorship</t>
  </si>
  <si>
    <t>61944</t>
  </si>
  <si>
    <t>OPERATIONAL EXPENSES : MARKETING AND SALES SUPPORT : Gift and Sponsorship- Employee</t>
  </si>
  <si>
    <t>61988</t>
  </si>
  <si>
    <t>OPERATIONAL EXPENSES : MARKETING AND SALES SUPPORT : Function &amp; Outing</t>
  </si>
  <si>
    <t>62020</t>
  </si>
  <si>
    <t>OPERATIONAL EXPENSES : MARKETING AND SALES SUPPORT : Pitching Expense</t>
  </si>
  <si>
    <t>65011</t>
  </si>
  <si>
    <t>DEPRECIATION EXPENSES : Depreciation Expense - Renovation Building</t>
  </si>
  <si>
    <t>65022</t>
  </si>
  <si>
    <t>DEPRECIATION EXPENSES : Depreciation Expense - Machinery and Office Equipment</t>
  </si>
  <si>
    <t>65044</t>
  </si>
  <si>
    <t>DEPRECIATION EXPENSES : Depreciation Expense - Furniture</t>
  </si>
  <si>
    <t>65055</t>
  </si>
  <si>
    <t>DEPRECIATION EXPENSES : Depreciation Expenses - Comp, Printer &amp; Notebook</t>
  </si>
  <si>
    <t>65077</t>
  </si>
  <si>
    <t>DEPRECIATION EXPENSES : Deprectiation Expenses - Right Of Used Asset</t>
  </si>
  <si>
    <t>72111</t>
  </si>
  <si>
    <t>OTHERS EXPENSES : Bank Charges</t>
  </si>
  <si>
    <t>72120</t>
  </si>
  <si>
    <t>OTHERS EXPENSES : Miscellaneous Expenses</t>
  </si>
  <si>
    <t>72127</t>
  </si>
  <si>
    <t>OTHERS EXPENSES : Loss Exchange Rate</t>
  </si>
  <si>
    <t>66044</t>
  </si>
  <si>
    <t>CURRENT TAX CORPORATE EXPENSE</t>
  </si>
  <si>
    <t>17111</t>
  </si>
  <si>
    <t>FIXED ASSETS : Asset : Furniture - Asset - 4 years</t>
  </si>
  <si>
    <t>17211</t>
  </si>
  <si>
    <t>FIXED ASSETS : Accumulated Depreciation : Furniture - Accumulated Depreciation</t>
  </si>
  <si>
    <t>17222</t>
  </si>
  <si>
    <t>FIXED ASSETS : Accumulated Depreciation : Machinery &amp; Office Equipment - Accumulated Depreciation</t>
  </si>
  <si>
    <t>17233</t>
  </si>
  <si>
    <t>FIXED ASSETS : Accumulated Depreciation : Computer, Printer &amp; Notebook Accumulated Depreciation</t>
  </si>
  <si>
    <t>17244</t>
  </si>
  <si>
    <t>FIXED ASSETS : Accumulated Depreciation : Renovation Building - Accumulated Depreciation</t>
  </si>
  <si>
    <t>17277</t>
  </si>
  <si>
    <t>FIXED ASSETS : Accumulated Depreciation : Right Of Use Assets Accumulated Depreciation</t>
  </si>
  <si>
    <t>17221</t>
  </si>
  <si>
    <t>FIXED ASSETS : Asset : Right Of Use Asset</t>
  </si>
  <si>
    <t>17155</t>
  </si>
  <si>
    <t>FIXED ASSETS : Asset : Computer, Printer &amp; Notebook Assets</t>
  </si>
  <si>
    <t>17133</t>
  </si>
  <si>
    <t>FIXED ASSETS : Asset : Machinery &amp; Office Equipment - Assets- 4 years</t>
  </si>
  <si>
    <t>17144</t>
  </si>
  <si>
    <t>FIXED ASSETS : Asset : Machinery &amp; Office Equipment - Assets- 8 years</t>
  </si>
  <si>
    <t>UNEARNED REVENUE</t>
  </si>
  <si>
    <t>16322</t>
  </si>
  <si>
    <t>PREPAID EXPENSES : PREPAID EXPENSES TAXES : Prepaid Tax Article 25</t>
  </si>
  <si>
    <t>16130</t>
  </si>
  <si>
    <t>PREPAID EXPENSES : PREPAID EXPENSES - : Prepaid Expenses Parking</t>
  </si>
  <si>
    <t>16140</t>
  </si>
  <si>
    <t>PREPAID EXPENSES : PREPAID EXPENSES - : Prepaid Expenses Insurance</t>
  </si>
  <si>
    <t>22300</t>
  </si>
  <si>
    <t>PPN KELUARAN : Tax Article 29</t>
  </si>
  <si>
    <t>26000</t>
  </si>
  <si>
    <t>26500</t>
  </si>
  <si>
    <t>EMPLOYEE BENEFIT LIABILITIES</t>
  </si>
  <si>
    <t>61533</t>
  </si>
  <si>
    <t>OPERATIONAL EXPENSES : STAF &amp; RELATED EXPENSES : ALLOWANCE : CockFight</t>
  </si>
  <si>
    <t>61633</t>
  </si>
  <si>
    <t>OPERATIONAL EXPENSES : STAF &amp; RELATED EXPENSES : OTHER ALLOWANCE : Insurance</t>
  </si>
  <si>
    <t>61634</t>
  </si>
  <si>
    <t>OPERATIONAL EXPENSES : ADM &amp; OFFICE EXPENSES : Insurance - Asset</t>
  </si>
  <si>
    <t>61622</t>
  </si>
  <si>
    <t>OPERATIONAL EXPENSES : STAF &amp; RELATED EXPENSES : OTHER ALLOWANCE : Freelance Expenses</t>
  </si>
  <si>
    <t>Deposit Others</t>
  </si>
  <si>
    <t>13066</t>
  </si>
  <si>
    <t>OTHERS RECEIVABLE : Others Receivable - Roda Cepat Indonesia</t>
  </si>
  <si>
    <t>13120</t>
  </si>
  <si>
    <t>18226</t>
  </si>
  <si>
    <t>Deferred Tax Asset</t>
  </si>
  <si>
    <t>23101</t>
  </si>
  <si>
    <t>ACCRUED EXPENSES OTHERS : ACCRUED EXPENSES OTHERS : Intercompany Accrued Expense Inter : Accrued Expense Interest - PT. Angkasa Kreatif Indonesia</t>
  </si>
  <si>
    <t>71340</t>
  </si>
  <si>
    <t>Interest Earned</t>
  </si>
  <si>
    <t>61701</t>
  </si>
  <si>
    <t>OPERATIONAL EXPENSES : ADM &amp; OFFICE EXPENSES : Telephone</t>
  </si>
  <si>
    <t>61719</t>
  </si>
  <si>
    <t>OPERATIONAL EXPENSES : ADM &amp; OFFICE EXPENSES : Repair &amp; Maintenance Comp, Printer &amp; Notebook</t>
  </si>
  <si>
    <t>66011</t>
  </si>
  <si>
    <t>TAX EXPENSE</t>
  </si>
  <si>
    <t>61966</t>
  </si>
  <si>
    <t>OPERATIONAL EXPENSES : MARKETING AND SALES SUPPORT : Charitable Contributions</t>
  </si>
  <si>
    <t>Accrued Biaya Pengosongan Dan Pembongkaran Bangunan</t>
  </si>
  <si>
    <t>RENT LIABILITIES - LONGTERM</t>
  </si>
  <si>
    <t>LEASED LIABILITIES - LONGTERM VEHICLE</t>
  </si>
  <si>
    <t>RENT LIABILITIES - SHORT TERM</t>
  </si>
  <si>
    <t>LEASED LIABILITIES - SHORT TERM VEHICLE</t>
  </si>
  <si>
    <t>Pencadangan Biaya Pengosongan Dan Pembongkaran Bangunan</t>
  </si>
  <si>
    <t>11102 - FLOCK</t>
  </si>
  <si>
    <t>CASH &amp; CASH EQUIVALENTS : CASH : Petty Cash Kecil - IDR FLOCK</t>
  </si>
  <si>
    <t>11120 - FLOCK</t>
  </si>
  <si>
    <t>CASH &amp; CASH EQUIVALENTS : CASH : Petty Cash Kecil - Yuan</t>
  </si>
  <si>
    <t>11140 - FLOCK</t>
  </si>
  <si>
    <t>CASH &amp; CASH EQUIVALENTS : CASH : Petty Cash Kecil - USD</t>
  </si>
  <si>
    <t>11150 - FLOCK</t>
  </si>
  <si>
    <t>CASH &amp; CASH EQUIVALENTS : CASH : Petty Cash Kecil - GA</t>
  </si>
  <si>
    <t>11160 - FLOCK</t>
  </si>
  <si>
    <t>CASH &amp; CASH EQUIVALENTS : CASH : Petty Cash Kecil - PA</t>
  </si>
  <si>
    <t>11203 - FLOCK</t>
  </si>
  <si>
    <t>CASH &amp; CASH EQUIVALENTS : BANK : Bank Mandiri (IDR)</t>
  </si>
  <si>
    <t>11204 - FLOCK</t>
  </si>
  <si>
    <t>CASH &amp; CASH EQUIVALENTS : BANK : Bank Mega (IDR)</t>
  </si>
  <si>
    <t>11280 - FLOCK</t>
  </si>
  <si>
    <t>CASH &amp; CASH EQUIVALENTS : BANK : Deposito BCA</t>
  </si>
  <si>
    <t>11290 - FLOCK</t>
  </si>
  <si>
    <t>CASH &amp; CASH EQUIVALENTS : BANK : Reksadana</t>
  </si>
  <si>
    <t>11210 - FLOCK</t>
  </si>
  <si>
    <t>CASH &amp; CASH EQUIVALENTS : BANK : Bank CIMB Niaga (IDR)</t>
  </si>
  <si>
    <t>11220 - FLOCK</t>
  </si>
  <si>
    <t>CASH &amp; CASH EQUIVALENTS : BANK : Bank BCA IDR</t>
  </si>
  <si>
    <t>121201</t>
  </si>
  <si>
    <t>OTHERS RECEIVABLE : Others Receivable - Demi Industri Kreatif</t>
  </si>
  <si>
    <t>121202</t>
  </si>
  <si>
    <t>OTHERS RECEIVABLE : Others Receivable - Matahari Terbit Kreatif</t>
  </si>
  <si>
    <t>121203</t>
  </si>
  <si>
    <t>OTHERS RECEIVABLE : Others Receivable - Jagad Kreatif Indonesia</t>
  </si>
  <si>
    <t>121204</t>
  </si>
  <si>
    <t>OTHERS RECEIVABLE : Others Receivable - Paksya Aktif Indonesia</t>
  </si>
  <si>
    <t>121205</t>
  </si>
  <si>
    <t>OTHERS RECEIVABLE : Others Receivable - Finch Kreatif Indonesia</t>
  </si>
  <si>
    <t>121206</t>
  </si>
  <si>
    <t>OTHERS RECEIVABLE : Others Receivable - Maleo Kreatif Indonesia</t>
  </si>
  <si>
    <t>121207</t>
  </si>
  <si>
    <t>OTHERS RECEIVABLE : Others Receivable - Setinggi Langit Kreafit Indonesia</t>
  </si>
  <si>
    <t>121208</t>
  </si>
  <si>
    <t>OTHERS RECEIVABLE : Others Receivable - Lonjakan Kreatif Indonesia</t>
  </si>
  <si>
    <t>13011</t>
  </si>
  <si>
    <t>OTHERS RECEIVABLE : Others Receivable - Sayap Kreatif Indonesia</t>
  </si>
  <si>
    <t>13022</t>
  </si>
  <si>
    <t>OTHERS RECEIVABLE : Others Receivable - Maina Kreatif Indonesia</t>
  </si>
  <si>
    <t>13033</t>
  </si>
  <si>
    <t>OTHERS RECEIVABLE : Others Receivable - Karya Seru Bersama</t>
  </si>
  <si>
    <t>13044</t>
  </si>
  <si>
    <t>OTHERS RECEIVABLE : Others Receivable - Ide Kreatif Senantiasa</t>
  </si>
  <si>
    <t>13055</t>
  </si>
  <si>
    <t>OTHERS RECEIVABLE : Others Receivable - Meraki Film Indonesia</t>
  </si>
  <si>
    <t>13077</t>
  </si>
  <si>
    <t>OTHERS RECEIVABLE : Others Receivable - Thats a Studio</t>
  </si>
  <si>
    <t>121210</t>
  </si>
  <si>
    <t>OTHERS RECEIVABLE : Others Receivable - PT. Storikka Kreatif Indonesia</t>
  </si>
  <si>
    <t>121209</t>
  </si>
  <si>
    <t>OTHERS RECEIVABLE : Others Receivable - Semesta Kreatif Indonesia</t>
  </si>
  <si>
    <t>13110</t>
  </si>
  <si>
    <t>OTHERS RECEIVABLE : Others Receivable - PT. Untung Selalu Sukses</t>
  </si>
  <si>
    <t>13210</t>
  </si>
  <si>
    <t>OTHERS RECEIVABLE : Others Receivable - Purnama Menggapai Se</t>
  </si>
  <si>
    <t>121213</t>
  </si>
  <si>
    <t>OTHERS RECEIVABLE : Others Receivable - TAKA</t>
  </si>
  <si>
    <t>121214</t>
  </si>
  <si>
    <t>OTHERS RECEIVABLE : Others Receivable - Langit Muda Kreatif</t>
  </si>
  <si>
    <t>13143</t>
  </si>
  <si>
    <t>OTHERS RECEIVABLE : Others Receivable - Mitra Maha Beta</t>
  </si>
  <si>
    <t>13198</t>
  </si>
  <si>
    <t>OTHERS RECEIVABLE : Others Receivable - Meta Musik Makmur</t>
  </si>
  <si>
    <t>13209</t>
  </si>
  <si>
    <t>OTHERS RECEIVABLE : Others Receivable - Ujung-Ujungnya Dangdut</t>
  </si>
  <si>
    <t>121216</t>
  </si>
  <si>
    <t>OTHERS RECEIVABLE : Others Receivable - Rezeki Anak Indonesia</t>
  </si>
  <si>
    <t>121217</t>
  </si>
  <si>
    <t>OTHERS RECEIVABLE : Others Receivable - Rovers</t>
  </si>
  <si>
    <t>12103</t>
  </si>
  <si>
    <t>ACCOUNT RECEIVABLE : Allowance for Doubtful Account</t>
  </si>
  <si>
    <t>LOAN INTERCOMPANY</t>
  </si>
  <si>
    <t>15111</t>
  </si>
  <si>
    <t>LOAN INTERCOMPANY : Loan Intercompany Receivable - PT Storikka Kreatif Indonesia</t>
  </si>
  <si>
    <t>15107</t>
  </si>
  <si>
    <t>LOAN INTERCOMPANY : Loan Intercompany Receivable - PT. Tumbuh Bersama Kami</t>
  </si>
  <si>
    <t>15116</t>
  </si>
  <si>
    <t>LOAN INTERCOMPANY : Loan Intercompany Receivable - PT. Rezeki Anak Indonesia</t>
  </si>
  <si>
    <t>13140</t>
  </si>
  <si>
    <t>Deposit Rent</t>
  </si>
  <si>
    <t>16388</t>
  </si>
  <si>
    <t>PREPAID EXPENSES : PREPAID EXPENSES TAXES : Vat/Witholding In Advance</t>
  </si>
  <si>
    <t>16160</t>
  </si>
  <si>
    <t>PREPAID EXPENSES : PREPAID EXPENSES - : Prepaid Expenses Interest - Leased</t>
  </si>
  <si>
    <t>16221</t>
  </si>
  <si>
    <t>OTHERS RECEIVABLE : Leased - Short Term Receivable PT. Maleo Kreatif Indonesia</t>
  </si>
  <si>
    <t>16222</t>
  </si>
  <si>
    <t>OTHERS RECEIVABLE : Leased - Short Term Receivable PT. Jagad Kreatif Indonesia</t>
  </si>
  <si>
    <t>17122</t>
  </si>
  <si>
    <t>FIXED ASSETS : Asset : Furniture - Asset - 8 years</t>
  </si>
  <si>
    <t>17188</t>
  </si>
  <si>
    <t>FIXED ASSETS : Asset : Vehicles - Assets - 8 years</t>
  </si>
  <si>
    <t>17255</t>
  </si>
  <si>
    <t>FIXED ASSETS : Accumulated Depreciation : Vehicles - Accumulated Depreciation</t>
  </si>
  <si>
    <t>18206</t>
  </si>
  <si>
    <t>INVESTMENT : Investment in Subsidiary Companies : Investment in PT. Langit Muda Kreatif</t>
  </si>
  <si>
    <t>18218</t>
  </si>
  <si>
    <t>INVESTMENT : Investment in Subsidiary Companies : Investment in - PT. Setinggi Langit</t>
  </si>
  <si>
    <t>18207</t>
  </si>
  <si>
    <t>INVESTMENT : Investment in Subsidiary Companies : Investment in PT. Demi Industri Kreatif</t>
  </si>
  <si>
    <t>18208</t>
  </si>
  <si>
    <t>INVESTMENT : Investment in Subsidiary Companies : Investment in PT. Matahari Terbit Kreatif Indonesia</t>
  </si>
  <si>
    <t>18101</t>
  </si>
  <si>
    <t>INVESTMENT : Investment in Subsidiary Companies : Investment in PT. Roda Cepat Indonesia</t>
  </si>
  <si>
    <t>18209</t>
  </si>
  <si>
    <t>INVESTMENT : Investment in Subsidiary Companies : Investment in PT. Semesta Kreatif</t>
  </si>
  <si>
    <t>18210</t>
  </si>
  <si>
    <t>INVESTMENT : Investment in Subsidiary Companies : Investment in PT. Rezeki Anak Indonesia</t>
  </si>
  <si>
    <t>18104</t>
  </si>
  <si>
    <t>INVESTMENT : Investment in Subsidiary Companies : Investment in PT. Suara Kreatif Muda</t>
  </si>
  <si>
    <t>18105</t>
  </si>
  <si>
    <t>INVESTMENT : Investment in Subsidiary Companies : Investment in PT. Aliansi Data Semesta</t>
  </si>
  <si>
    <t>18106</t>
  </si>
  <si>
    <t>INVESTMENT : Investment in Subsidiary Companies : Investment in PT. Ide Kreatif Senantiasa</t>
  </si>
  <si>
    <t>18107</t>
  </si>
  <si>
    <t>INVESTMENT : Investment in Subsidiary Companies : Investment in PT. Mitra Ravindra International</t>
  </si>
  <si>
    <t>18108</t>
  </si>
  <si>
    <t>INVESTMENT : Investment in Subsidiary Companies : Investment in PT. Adhikari Laju Vida</t>
  </si>
  <si>
    <t>18211</t>
  </si>
  <si>
    <t>INVESTMENT : Investment in Subsidiary Companies : Investment in PT. Storikka Kreatif Indonesia</t>
  </si>
  <si>
    <t>18212</t>
  </si>
  <si>
    <t>INVESTMENT : Investment in Subsidiary Companies : Investment in PT. Cahaya Langit Kreasi</t>
  </si>
  <si>
    <t>22800</t>
  </si>
  <si>
    <t>Accrued Tax Articel PPn</t>
  </si>
  <si>
    <t>29022</t>
  </si>
  <si>
    <t>29010</t>
  </si>
  <si>
    <t>29020</t>
  </si>
  <si>
    <t>29011</t>
  </si>
  <si>
    <t>29021</t>
  </si>
  <si>
    <t>40055</t>
  </si>
  <si>
    <t>SALES : Sales - : Sales - Non Project</t>
  </si>
  <si>
    <t>40066</t>
  </si>
  <si>
    <t>SALES : Sales - : Sales - Sharing Asset</t>
  </si>
  <si>
    <t>71177</t>
  </si>
  <si>
    <t>OTHERS REVENUE : Share of Profits of Subsidiaries</t>
  </si>
  <si>
    <t>71232</t>
  </si>
  <si>
    <t>INTEREST INCOME : Loan Interest From Meraki</t>
  </si>
  <si>
    <t>71318</t>
  </si>
  <si>
    <t>INTEREST INCOME : Loan Interest From PT. Setinggi Langit Kreatif Indonesia</t>
  </si>
  <si>
    <t>71254</t>
  </si>
  <si>
    <t>INTEREST INCOME : Loan Interest From Ujung-Ujungnya Dangdut</t>
  </si>
  <si>
    <t>71265</t>
  </si>
  <si>
    <t>INTEREST INCOME : Loan Interest From Rezeki Anak Indonesia</t>
  </si>
  <si>
    <t>71311</t>
  </si>
  <si>
    <t>INTEREST INCOME : Loan Interest From Storikka</t>
  </si>
  <si>
    <t>71335</t>
  </si>
  <si>
    <t>INTEREST INCOME : Loan Interest From PT. Cahaya Langit Kreasi</t>
  </si>
  <si>
    <t>71341</t>
  </si>
  <si>
    <t>Gain Exchange Rate</t>
  </si>
  <si>
    <t>71342</t>
  </si>
  <si>
    <t>Gain (Loss) On Sales Fixed Asset</t>
  </si>
  <si>
    <t>71320</t>
  </si>
  <si>
    <t>INTEREST INCOME : Interest Income - RoU Asset PT. Maleo Kreatif Indonesia</t>
  </si>
  <si>
    <t>71325</t>
  </si>
  <si>
    <t>INTEREST INCOME : Interest Income - RoU PT. Jagad Kreatif Indonesia</t>
  </si>
  <si>
    <t>52210</t>
  </si>
  <si>
    <t>COST OF SALES : Cost Of Sales Sales : Cost Of Sales Sales - Sharing Asset</t>
  </si>
  <si>
    <t>52310</t>
  </si>
  <si>
    <t>COST OF SALES : Cost Of Sales Sales : Cost Of Sales Sales - Non Project</t>
  </si>
  <si>
    <t>61544</t>
  </si>
  <si>
    <t>OPERATIONAL EXPENSES : STAF &amp; RELATED EXPENSES : ALLOWANCE : Out Of Pocket Expenses</t>
  </si>
  <si>
    <t>61712</t>
  </si>
  <si>
    <t>OPERATIONAL EXPENSES : ADM &amp; OFFICE EXPENSES : Service Charge</t>
  </si>
  <si>
    <t>61866</t>
  </si>
  <si>
    <t>OPERATIONAL EXPENSES : FINANCE AND RELATED EXPENSES : Taxes PPh 4(2)</t>
  </si>
  <si>
    <t>61611</t>
  </si>
  <si>
    <t>OPERATIONAL EXPENSES : STAF &amp; RELATED EXPENSES : OTHER ALLOWANCE : Severance</t>
  </si>
  <si>
    <t>62010</t>
  </si>
  <si>
    <t>OPERATIONAL EXPENSES : MARKETING AND SALES SUPPORT : Training &amp; Courses</t>
  </si>
  <si>
    <t>65033</t>
  </si>
  <si>
    <t>DEPRECIATION EXPENSES : Depreciation Expense - Vehicles</t>
  </si>
  <si>
    <t>66055</t>
  </si>
  <si>
    <t>72124</t>
  </si>
  <si>
    <t>OTHERS EXPENSES : Interest Expenses - Right Of Use Asset (PSAK 73)</t>
  </si>
  <si>
    <t>72125</t>
  </si>
  <si>
    <t>OTHERS EXPENSES : Interest Expenses - Leased Vehicle</t>
  </si>
  <si>
    <t>18302</t>
  </si>
  <si>
    <t>OTHERS RECEIVABLE : Leased - Long Term Receivables : Leased - Long Term Receivables PT. Maleo Kreatif Indonesia</t>
  </si>
  <si>
    <t>18303</t>
  </si>
  <si>
    <t>OTHERS RECEIVABLE : Leased - Long Term Receivables : Leased - Long Term Receivables PT. Jagad Kreatif Indonesia</t>
  </si>
  <si>
    <t>tranId</t>
  </si>
  <si>
    <t>trandate</t>
  </si>
  <si>
    <t>subsidiary</t>
  </si>
  <si>
    <t>currency</t>
  </si>
  <si>
    <t>exchangerate</t>
  </si>
  <si>
    <t>postingperiod</t>
  </si>
  <si>
    <t>journalItemLine_memo</t>
  </si>
  <si>
    <t>journalItemLine_account</t>
  </si>
  <si>
    <t>journalItemLine_debitAmount</t>
  </si>
  <si>
    <t>journalItemLine_creditAmount</t>
  </si>
  <si>
    <t>Rupiah</t>
  </si>
  <si>
    <t>IC-AKI</t>
  </si>
  <si>
    <t>AKI-TB MEI 2023</t>
  </si>
  <si>
    <t>11120 - AKI</t>
  </si>
  <si>
    <t>CASH &amp; CASH EQUIVALENTS : CASH : Petty Cash Kecil - Management</t>
  </si>
  <si>
    <t>11210 - AKI</t>
  </si>
  <si>
    <t>CASH &amp; CASH EQUIVALENTS : BANK : Bank CIMB Niaga IDR</t>
  </si>
  <si>
    <t>11220 - AKI</t>
  </si>
  <si>
    <t>CASH &amp; CASH EQUIVALENTS : BANK : Bank BCA IDR - AKI</t>
  </si>
  <si>
    <t>11240 - AKI</t>
  </si>
  <si>
    <t>CASH &amp; CASH EQUIVALENTS : BANK : Bank Danamon IDR</t>
  </si>
  <si>
    <t>12105</t>
  </si>
  <si>
    <t>Intercompany Receivable Consolidated : Intercompany Receivable - PT. Meraki Film Indonesia</t>
  </si>
  <si>
    <t>12107</t>
  </si>
  <si>
    <t>Intercompany Receivable Consolidated : Intercompany Receivable - PT. Ujung-Ujungnya Dangdut</t>
  </si>
  <si>
    <t>12109</t>
  </si>
  <si>
    <t>Intercompany Receivable Consolidated : Intercompany Receivable - PT. Roda Cepat Indonesia</t>
  </si>
  <si>
    <t>12113</t>
  </si>
  <si>
    <t>Intercompany Receivable Consolidated : Intercompany Receivable - PT. Tumbuh Bersama Kami</t>
  </si>
  <si>
    <t>12114</t>
  </si>
  <si>
    <t>Intercompany Receivable Consolidated : Intercompany Receivable - PT. Karya Seru Bersama</t>
  </si>
  <si>
    <t>12116</t>
  </si>
  <si>
    <t>Intercompany Receivable Consolidated : Intercompany Receivable - PT Rezeki Anak Indonesia</t>
  </si>
  <si>
    <t>12117</t>
  </si>
  <si>
    <t>Intercompany Receivable Consolidated : Intercompany Receivable - PT Storikka</t>
  </si>
  <si>
    <t>12118</t>
  </si>
  <si>
    <t>Intercompany Receivable Consolidated : Intercompany Receivable - PT Cahaya Langit Kreasi</t>
  </si>
  <si>
    <t>12119</t>
  </si>
  <si>
    <t>Intercompany Receivable Consolidated : Intercompany Receivable - PT Lonjakan Kreatif Indonesia</t>
  </si>
  <si>
    <t>12120</t>
  </si>
  <si>
    <t>Intercompany Receivable Consolidated : Intercompany Receivable PT. Langit Kreatif Indonesia</t>
  </si>
  <si>
    <t>12121</t>
  </si>
  <si>
    <t>Intercompany Receivable Consolidated : Intercompany Receivable PT. Demi Industri Kreatif</t>
  </si>
  <si>
    <t>12123</t>
  </si>
  <si>
    <t>Intercompany Receivable Consolidated : Intercompany Receivable PT. Setinggi Langit Kreatif Indonesi</t>
  </si>
  <si>
    <t>12124</t>
  </si>
  <si>
    <t>Intercompany Receivable Consolidated : Intercompany Receivable PT. Matahari Terbit Kreatif Indonesi</t>
  </si>
  <si>
    <t>12127</t>
  </si>
  <si>
    <t>Intercompany Receivable Consolidated : Intercompany Receivable PT. Jagad Kreatif Indonesia</t>
  </si>
  <si>
    <t>12129</t>
  </si>
  <si>
    <t>Intercompany Receivable Consolidated : Intercompany Receivable - PT. Finch Kreatif Indonesia</t>
  </si>
  <si>
    <t>12130</t>
  </si>
  <si>
    <t>Intercompany Receivable Consolidated : Intercompany Receivable - PT. Maleo Kreatif Indonesia</t>
  </si>
  <si>
    <t>12131</t>
  </si>
  <si>
    <t>Intercompany Receivable Consolidated : Intercompany Receivable - PT. Segara Kreatif Indonesia</t>
  </si>
  <si>
    <t>13121</t>
  </si>
  <si>
    <t>OTHERS RECEIVABLE : Others Receivable - Menjadi Manusia</t>
  </si>
  <si>
    <t>13165</t>
  </si>
  <si>
    <t>OTHERS RECEIVABLE : Others Receivable - Jingga Kreasi Multiguna</t>
  </si>
  <si>
    <t>121211</t>
  </si>
  <si>
    <t>OTHERS RECEIVABLE : Others Receivable - PT. Langit Kreatif Indonesia</t>
  </si>
  <si>
    <t>121215</t>
  </si>
  <si>
    <t>OTHERS RECEIVABLE : Others Receivable - PT. Tumbuh Bersama Kami</t>
  </si>
  <si>
    <t>15105</t>
  </si>
  <si>
    <t>LOAN INTERCOMPANY : Loan Intercompany Receivable - PT. Paksya Kreatif Indonesia</t>
  </si>
  <si>
    <t>15100</t>
  </si>
  <si>
    <t>18225</t>
  </si>
  <si>
    <t>Convertible Notes Receivable</t>
  </si>
  <si>
    <t>14055</t>
  </si>
  <si>
    <t>ADVANCE : Advance CC</t>
  </si>
  <si>
    <t>14066</t>
  </si>
  <si>
    <t>ADVANCE : Advance CC - Pak Ivan</t>
  </si>
  <si>
    <t>14077</t>
  </si>
  <si>
    <t>ADVANCE : Advance CC - Pak Benz</t>
  </si>
  <si>
    <t>14088</t>
  </si>
  <si>
    <t>ADVANCE : Advance CC - Bu Rena</t>
  </si>
  <si>
    <t>14099</t>
  </si>
  <si>
    <t>ADVANCE : Advance CC - Pak Bu Anne</t>
  </si>
  <si>
    <t>16333</t>
  </si>
  <si>
    <t>PREPAID EXPENSES : PREPAID EXPENSES TAXES : Prepaid Tax Article 21</t>
  </si>
  <si>
    <t>16120</t>
  </si>
  <si>
    <t>PREPAID EXPENSES : PREPAID EXPENSES - : Prepaid Expenses Rent</t>
  </si>
  <si>
    <t>FIXED ASSETS : Asset : Renovation Building - Assets - 40 Month</t>
  </si>
  <si>
    <t>FIXED ASSETS : Asset : Other Assets - 10 Years</t>
  </si>
  <si>
    <t>17288</t>
  </si>
  <si>
    <t>FIXED ASSETS : Accumulated Depreciation : Other - Accumulated Depreciation</t>
  </si>
  <si>
    <t>FIXED ASSETS : Asset : Right Of Use Asset  - 40 Month</t>
  </si>
  <si>
    <t>18219</t>
  </si>
  <si>
    <t>INVESTMENT : Investment in Subsidiary Companies : Investment in - PT. Langit Kreatif</t>
  </si>
  <si>
    <t>18216</t>
  </si>
  <si>
    <t>INVESTMENT : Investment in Subsidiary Companies : Investment in - PT. Finch Kreatif</t>
  </si>
  <si>
    <t>18217</t>
  </si>
  <si>
    <t>INVESTMENT : Investment in Subsidiary Companies : Investment in - PT. Maleo Kreatif</t>
  </si>
  <si>
    <t>18110</t>
  </si>
  <si>
    <t>INVESTMENT : Investment in Subsidiary Companies : Investment in PT. Sayap Kreatif Indonesia</t>
  </si>
  <si>
    <t>18102</t>
  </si>
  <si>
    <t>INVESTMENT : Investment in Subsidiary Companies : Investment in PT. Kreatif Muda Indonesia</t>
  </si>
  <si>
    <t>18215</t>
  </si>
  <si>
    <t>INVESTMENT : Investment in Subsidiary Companies : Investment in - PT. Paksya Aktif Indonesia</t>
  </si>
  <si>
    <t>18111</t>
  </si>
  <si>
    <t>INVESTMENT : Investment in Subsidiary Companies : Investment in PT. Untung Selalu Sukses</t>
  </si>
  <si>
    <t>18112</t>
  </si>
  <si>
    <t>INVESTMENT : Investment in Subsidiary Companies : Investment in PT. Meraki Film Indonesia</t>
  </si>
  <si>
    <t>18113</t>
  </si>
  <si>
    <t>INVESTMENT : Investment in Subsidiary Companies : Investment in PT. Harta Tahta Talenta</t>
  </si>
  <si>
    <t>18205</t>
  </si>
  <si>
    <t>INVESTMENT : Investment in Subsidiary Companies : Investment in Surge Interactive</t>
  </si>
  <si>
    <t>18114</t>
  </si>
  <si>
    <t>INVESTMENT : Investment in Subsidiary Companies : Investment in PT. Purnama Menggapai Semesta</t>
  </si>
  <si>
    <t>18221</t>
  </si>
  <si>
    <t>INVESTMENT : Investment in Subsidiary Companies : Investment in - PT. Tumbuh Bersama Kami</t>
  </si>
  <si>
    <t>18116</t>
  </si>
  <si>
    <t>INVESTMENT : Investment in Subsidiary Companies : Investment in PT. Mitra Maha Meta</t>
  </si>
  <si>
    <t>18109</t>
  </si>
  <si>
    <t>INVESTMENT : Investment in Subsidiary Companies : Investment in PT. Ujung-Ujungnya Dangdut</t>
  </si>
  <si>
    <t>18200</t>
  </si>
  <si>
    <t>INVESTMENT : Investment Reksadana BCA</t>
  </si>
  <si>
    <t>21103</t>
  </si>
  <si>
    <t>ACCOUNT PAYABLE : Intercompany Payable : Intercompany Payable PT. Langit Kreatif Indonesia</t>
  </si>
  <si>
    <t>21106</t>
  </si>
  <si>
    <t>ACCOUNT PAYABLE : Intercompany Payable : Intercompany Account Payable - PT. Maleo Kreatif Indonesia</t>
  </si>
  <si>
    <t>21110</t>
  </si>
  <si>
    <t>ACCOUNT PAYABLE : Intercompany Payable : Intercompany Payable PT. Demi Industri Kreatif</t>
  </si>
  <si>
    <t>24102</t>
  </si>
  <si>
    <t>LOAN INTERCOMPANY : Loan Intercompany Payable : Loan Intercompany Payable - PT. Langit Kreatif Indonesia</t>
  </si>
  <si>
    <t>24106</t>
  </si>
  <si>
    <t>LOAN INTERCOMPANY : Loan Intercompany Payable : Loan Intercompany Payable - PT. Finch Kreatif Indonesia</t>
  </si>
  <si>
    <t>24113</t>
  </si>
  <si>
    <t>LOAN INTERCOMPANY : Loan Intercompany Payable : Loan Intercompany Payable - PT. Langit Muda Kreatif</t>
  </si>
  <si>
    <t>24103</t>
  </si>
  <si>
    <t>LOAN INTERCOMPANY : Loan Intercompany Payable : Loan Intercompany Payable - PT. Maleo Kreatif Indonesia</t>
  </si>
  <si>
    <t>23102</t>
  </si>
  <si>
    <t>ACCRUED EXPENSES OTHERS : ACCRUED EXPENSES OTHERS : Intercompany Accrued Expense Inter : Accrued Expense Interest - PT. Langit Kreatif Indonesia</t>
  </si>
  <si>
    <t>23106</t>
  </si>
  <si>
    <t>ACCRUED EXPENSES OTHERS : ACCRUED EXPENSES OTHERS : Intercompany Accrued Expense Inter : Accrued Expense Interest - PT. Finch Kreatif Indonesia</t>
  </si>
  <si>
    <t>23103</t>
  </si>
  <si>
    <t>ACCRUED EXPENSES OTHERS : ACCRUED EXPENSES OTHERS : Intercompany Accrued Expense Inter : Accrued Expense Interest - PT. Maleo Kreatif Indonesia</t>
  </si>
  <si>
    <t>23007</t>
  </si>
  <si>
    <t>ACCRUED EXPENSES OTHERS : Accrued THR</t>
  </si>
  <si>
    <t>27123</t>
  </si>
  <si>
    <t>ACCRUED EXPENSES OTHERS : Accrued Expense Others : Accrued Expense Others - PT. Langit Muda Kreatif</t>
  </si>
  <si>
    <t>22900</t>
  </si>
  <si>
    <t>Accrued Tax Article 21</t>
  </si>
  <si>
    <t>30000</t>
  </si>
  <si>
    <t>CAPITAL</t>
  </si>
  <si>
    <t>33100</t>
  </si>
  <si>
    <t>CAPITAL : Dividends</t>
  </si>
  <si>
    <t>30120</t>
  </si>
  <si>
    <t>CAPITAL : Additional Paid-In Capital</t>
  </si>
  <si>
    <t>71276</t>
  </si>
  <si>
    <t>INTEREST INCOME : Loan Interest From PT. Menjadi Manusia</t>
  </si>
  <si>
    <t>71315</t>
  </si>
  <si>
    <t>INTEREST INCOME : Loan Interest From PT. Paksya Kreatif Indonesia</t>
  </si>
  <si>
    <t>71298</t>
  </si>
  <si>
    <t>INTEREST INCOME : Loan Interest From PT. Roda Cepat Indonesia</t>
  </si>
  <si>
    <t>71309</t>
  </si>
  <si>
    <t>INTEREST INCOME : Loan Interest From PT. Jingga Kreasi Multiguna</t>
  </si>
  <si>
    <t>71314</t>
  </si>
  <si>
    <t>INTEREST INCOME : Loan Interest From PT. Jagad Kreatif Indonesia</t>
  </si>
  <si>
    <t>71111</t>
  </si>
  <si>
    <t>OTHERS REVENUE : Building Rent Income</t>
  </si>
  <si>
    <t>65099</t>
  </si>
  <si>
    <t>DEPRECIATION EXPENSES : Depreciation Expense - Other Assets</t>
  </si>
  <si>
    <t>61444</t>
  </si>
  <si>
    <t>OPERATIONAL EXPENSES : STAF &amp; RELATED EXPENSES : COMMISION : Bonus - Uang Pisah</t>
  </si>
  <si>
    <t>61310</t>
  </si>
  <si>
    <t>OPERATIONAL EXPENSES : STAF &amp; RELATED EXPENSES : ALLOWANCE : BPJS Kesehatan (Component PPh 21)</t>
  </si>
  <si>
    <t>61500</t>
  </si>
  <si>
    <t>OPERATIONAL EXPENSES : STAF &amp; RELATED EXPENSES : ALLOWANCE</t>
  </si>
  <si>
    <t>61566</t>
  </si>
  <si>
    <t>OPERATIONAL EXPENSES : STAF &amp; RELATED EXPENSES : ALLOWANCE : RM - Pak Ivan</t>
  </si>
  <si>
    <t>61577</t>
  </si>
  <si>
    <t>OPERATIONAL EXPENSES : STAF &amp; RELATED EXPENSES : ALLOWANCE : RM - Pak Leonard</t>
  </si>
  <si>
    <t>61718</t>
  </si>
  <si>
    <t>OPERATIONAL EXPENSES : ADM &amp; OFFICE EXPENSES : Repair &amp; Maintenance Vehicle</t>
  </si>
  <si>
    <t>61721</t>
  </si>
  <si>
    <t>OPERATIONAL EXPENSES : ADM &amp; OFFICE EXPENSES : Slaughterhouse</t>
  </si>
  <si>
    <t>72131</t>
  </si>
  <si>
    <t>OTHERS EXPENSES : Interest Expenses - Right Of Use Asset (PSAK 73) : Interest Exp - RoU Asset  PT. Langit Kreatif Indonesia</t>
  </si>
  <si>
    <t>61911</t>
  </si>
  <si>
    <t>OPERATIONAL EXPENSES : MARKETING AND SALES SUPPORT : Advertising &amp; Promotional</t>
  </si>
  <si>
    <t>73110</t>
  </si>
  <si>
    <t>OTHERS EXPENSES : Loan Interest Expenses : Loan Interest Expenses - PT. Langit Kreatif Indonesia</t>
  </si>
  <si>
    <t>73150</t>
  </si>
  <si>
    <t>OTHERS EXPENSES : Loan Interest Expenses : Loan Interest Expenses - PT. Finch Kreatif Indonesia</t>
  </si>
  <si>
    <t>73210</t>
  </si>
  <si>
    <t>OTHERS EXPENSES : Loan Interest Expenses : Loan Interest Expenses - PT. Langit Muda Kreatif</t>
  </si>
  <si>
    <t>73120</t>
  </si>
  <si>
    <t>OTHERS EXPENSES : Loan Interest Expenses : Loan Interest Expenses - PT. Maleo Kreatif Indonesia</t>
  </si>
  <si>
    <t>IC-FINCH</t>
  </si>
  <si>
    <t>FINCH-TB MEI 2023</t>
  </si>
  <si>
    <t>11120 - FINCH</t>
  </si>
  <si>
    <t>CASH &amp; CASH EQUIVALENTS : CASH : Petty Cash Kecil - IDR</t>
  </si>
  <si>
    <t>11126 - FINCH</t>
  </si>
  <si>
    <t>CASH &amp; CASH EQUIVALENTS : CASH : Petty Cash Kecil - EUR FINCH</t>
  </si>
  <si>
    <t>11210 - FINCH</t>
  </si>
  <si>
    <t>CASH &amp; CASH EQUIVALENTS : BANK : Bank CIMB Niaga - IDR</t>
  </si>
  <si>
    <t>11220 - FINCH</t>
  </si>
  <si>
    <t>CASH &amp; CASH EQUIVALENTS : BANK : Bank BCA - IDR</t>
  </si>
  <si>
    <t>11240 - FINCH</t>
  </si>
  <si>
    <t>CASH &amp; CASH EQUIVALENTS : BANK : Bank Mandiri IDR</t>
  </si>
  <si>
    <t>11250 - FINCH</t>
  </si>
  <si>
    <t>CASH &amp; CASH EQUIVALENTS : BANK : Bank Danamon IDR - FINCH</t>
  </si>
  <si>
    <t>11302 - FINCH</t>
  </si>
  <si>
    <t>CASH &amp; CASH EQUIVALENTS : BANK : Deposito Danamon (IDR)</t>
  </si>
  <si>
    <t>11304 - FINCH</t>
  </si>
  <si>
    <t>CASH &amp; CASH EQUIVALENTS : BANK : Deposito BCA  - FINCH</t>
  </si>
  <si>
    <t>13150</t>
  </si>
  <si>
    <t>Deposit Aqua</t>
  </si>
  <si>
    <t>14110</t>
  </si>
  <si>
    <t>ADVANCE : Advance CC BCA MELAN RENA 17343224</t>
  </si>
  <si>
    <t>14230</t>
  </si>
  <si>
    <t>ADVANCE : Advance CC BCA LEMBU 18500959</t>
  </si>
  <si>
    <t>16366</t>
  </si>
  <si>
    <t>PREPAID EXPENSES : PREPAID EXPENSES TAXES : Prepaid Tax Article 28 a</t>
  </si>
  <si>
    <t>18203</t>
  </si>
  <si>
    <t>INVESTMENT : Deffered Tax Asset</t>
  </si>
  <si>
    <t>17166</t>
  </si>
  <si>
    <t>FIXED ASSETS : Asset : Renovation Building - Assets - 6 Years</t>
  </si>
  <si>
    <t>FIXED ASSETS : Asset : Right Of Use Asset - 6 years</t>
  </si>
  <si>
    <t>21107</t>
  </si>
  <si>
    <t>ACCOUNT PAYABLE : Intercompany Payable : Intercompany Payable PT. Angkasa Kreatif Indonesia</t>
  </si>
  <si>
    <t>34100</t>
  </si>
  <si>
    <t>CAPITAL : Share Capital</t>
  </si>
  <si>
    <t>35100</t>
  </si>
  <si>
    <t>CAPITAL : Accumulated Others Comprehensive Income</t>
  </si>
  <si>
    <t>71122</t>
  </si>
  <si>
    <t>OTHERS REVENUE : Fixed Deposit Interest</t>
  </si>
  <si>
    <t>71319</t>
  </si>
  <si>
    <t>INTEREST INCOME : Loan Interest From PT. Segara  Kreatif Indonesia</t>
  </si>
  <si>
    <t>61704</t>
  </si>
  <si>
    <t>OPERATIONAL EXPENSES : ADM &amp; OFFICE EXPENSES : Internet - Roadrunner</t>
  </si>
  <si>
    <t>61706</t>
  </si>
  <si>
    <t>OPERATIONAL EXPENSES : ADM &amp; OFFICE EXPENSES : Newspaper &amp; Magazine</t>
  </si>
  <si>
    <t>journalItemLine_department</t>
  </si>
  <si>
    <t>journalItemLine_class</t>
  </si>
  <si>
    <t>journalItemLine_location</t>
  </si>
  <si>
    <t>Label of the custom field</t>
  </si>
  <si>
    <t>Entry No.</t>
  </si>
  <si>
    <t>Date</t>
  </si>
  <si>
    <t>Subsidiary</t>
  </si>
  <si>
    <t>Currency</t>
  </si>
  <si>
    <t>Exchange Rate</t>
  </si>
  <si>
    <t>Posting Period</t>
  </si>
  <si>
    <t>Memo</t>
  </si>
  <si>
    <t>Account</t>
  </si>
  <si>
    <t>Department</t>
  </si>
  <si>
    <t>Class</t>
  </si>
  <si>
    <t>Location</t>
  </si>
  <si>
    <r>
      <rPr>
        <b/>
        <sz val="10"/>
        <color rgb="FF0000FF"/>
        <rFont val="Arial"/>
        <family val="2"/>
      </rPr>
      <t>HEADER</t>
    </r>
    <r>
      <rPr>
        <b/>
        <sz val="10"/>
        <color theme="1"/>
        <rFont val="Arial"/>
        <family val="2"/>
      </rPr>
      <t xml:space="preserve">
Enter a unique JE Entry Number in this field.</t>
    </r>
  </si>
  <si>
    <r>
      <rPr>
        <b/>
        <sz val="10"/>
        <color rgb="FF0000FF"/>
        <rFont val="Arial"/>
        <family val="2"/>
      </rPr>
      <t>HEADER</t>
    </r>
    <r>
      <rPr>
        <b/>
        <sz val="10"/>
        <color theme="1"/>
        <rFont val="Arial"/>
        <family val="2"/>
      </rPr>
      <t xml:space="preserve">
Enter the date on which the JE is to be created. Date should be entered in the format that is supported by your account. 
The date preference can be set by navigating to Setup &gt; Company &gt; General Preferences.</t>
    </r>
  </si>
  <si>
    <r>
      <rPr>
        <b/>
        <sz val="10"/>
        <color rgb="FF0000FF"/>
        <rFont val="Arial"/>
        <family val="2"/>
      </rPr>
      <t>HEADER</t>
    </r>
    <r>
      <rPr>
        <b/>
        <sz val="10"/>
        <color theme="1"/>
        <rFont val="Arial"/>
        <family val="2"/>
      </rPr>
      <t xml:space="preserve">
This is a reference to the subsidiary which must be created in your </t>
    </r>
    <r>
      <rPr>
        <b/>
        <u/>
        <sz val="10"/>
        <color theme="1"/>
        <rFont val="Arial"/>
        <family val="2"/>
      </rPr>
      <t>Setup &gt; Company &gt; Subsidiaries</t>
    </r>
    <r>
      <rPr>
        <b/>
        <sz val="10"/>
        <color theme="1"/>
        <rFont val="Arial"/>
        <family val="2"/>
      </rPr>
      <t xml:space="preserve"> prior to import.
In case you want to refer a child subsidiary the complete hierarchy must be provided in the format: </t>
    </r>
    <r>
      <rPr>
        <b/>
        <u/>
        <sz val="10"/>
        <color theme="1"/>
        <rFont val="Arial"/>
        <family val="2"/>
      </rPr>
      <t>Parent Subsidiary Name : Child Subsidiary Name</t>
    </r>
    <r>
      <rPr>
        <b/>
        <sz val="10"/>
        <color theme="1"/>
        <rFont val="Arial"/>
        <family val="2"/>
      </rPr>
      <t>. 
This field becomes mandatory if you are using a NetSuite One-World account.</t>
    </r>
  </si>
  <si>
    <r>
      <rPr>
        <b/>
        <sz val="10"/>
        <color rgb="FF0000FF"/>
        <rFont val="Arial"/>
        <family val="2"/>
      </rPr>
      <t>HEADER</t>
    </r>
    <r>
      <rPr>
        <b/>
        <sz val="10"/>
        <color theme="1"/>
        <rFont val="Arial"/>
        <family val="2"/>
      </rPr>
      <t xml:space="preserve">
This field is the currency used for all amounts in this journal entry.
For regular journal entries, currency defaults to the base currency of your company or root parent subsidiary, and can be changed to any other currency available in your account.</t>
    </r>
  </si>
  <si>
    <r>
      <rPr>
        <b/>
        <sz val="10"/>
        <color rgb="FF0000FF"/>
        <rFont val="Arial"/>
        <family val="2"/>
      </rPr>
      <t>HEADER</t>
    </r>
    <r>
      <rPr>
        <b/>
        <sz val="10"/>
        <color theme="1"/>
        <rFont val="Arial"/>
        <family val="2"/>
      </rPr>
      <t xml:space="preserve">
If the default exhange rate will not be used, enter the exchange rate for this transaction.</t>
    </r>
  </si>
  <si>
    <r>
      <rPr>
        <b/>
        <sz val="10"/>
        <color rgb="FF0000FF"/>
        <rFont val="Arial"/>
        <family val="2"/>
      </rPr>
      <t>HEADER</t>
    </r>
    <r>
      <rPr>
        <b/>
        <sz val="10"/>
        <color theme="1"/>
        <rFont val="Arial"/>
        <family val="2"/>
      </rPr>
      <t xml:space="preserve">
This element is a reference to a posting period that
must exist in your account prior to importing.
The accounting period to which the transaction is being posted to must be OPEN.
</t>
    </r>
  </si>
  <si>
    <t>HEADER
If you wish, enter a memo to describe this journal entry. It will appear on this transaction detail as well as reports such as a 2-line account register.</t>
  </si>
  <si>
    <r>
      <t xml:space="preserve">LINES
This is a reference to the GL account against which the amounts have to be posted.  The complete hierarchy of the accounts should be provided if you want to refer to a child account. The expected format is </t>
    </r>
    <r>
      <rPr>
        <b/>
        <u/>
        <sz val="10"/>
        <color theme="1"/>
        <rFont val="Arial"/>
        <family val="2"/>
      </rPr>
      <t>Child Account Number Parent Account Name : Child Account Name</t>
    </r>
    <r>
      <rPr>
        <b/>
        <sz val="10"/>
        <color theme="1"/>
        <rFont val="Arial"/>
        <family val="2"/>
      </rPr>
      <t>.
The account must be setup in Lists &gt; Accounting &gt; Accounts prior to import.</t>
    </r>
  </si>
  <si>
    <t xml:space="preserve">LINES
Enter the debit amount in this field. </t>
  </si>
  <si>
    <t xml:space="preserve">LINES
Enter the credit amount in this field. </t>
  </si>
  <si>
    <t xml:space="preserve">LINES
Provide the reference to the Department in this field.  In order to reference a sub department provide the complete hierarchy in the format Parent Department : Child department.
This should be created in Setup &gt; Company &gt; Departments prior to import.
Mandatory depending on settings.
</t>
  </si>
  <si>
    <t>LINES
Provide the reference to the class in this field.  In order to reference a sub class provide the complete hierarchy in the format: Parent Class : Child Class.
This should be created in Setup &gt; Company &gt; Classes prior to import. 
Mandatory depending on settings.</t>
  </si>
  <si>
    <t>LINES
Provide the reference to the Location in this field. In order to reference a sub Location provide the complete hierarchy in the format Parent Location : Child Location.
This should be created in Setup &gt; Company &gt; Locations prior to import. 
Mandatory depending on settings.</t>
  </si>
  <si>
    <t>Alpha Numeric</t>
  </si>
  <si>
    <t>List</t>
  </si>
  <si>
    <t>Number</t>
  </si>
  <si>
    <t>Double</t>
  </si>
  <si>
    <t>String Max Size 45</t>
  </si>
  <si>
    <t>mm/dd/yyyy</t>
  </si>
  <si>
    <t>MMM YYYY</t>
  </si>
  <si>
    <t>Max String Size 999</t>
  </si>
  <si>
    <t>IC-CGC</t>
  </si>
  <si>
    <t>IDR</t>
  </si>
  <si>
    <t>CASH &amp; CASH EQUIVALENTS : BANK : Bank BCA (IDR) - CGC</t>
  </si>
  <si>
    <t>Intercompany Receivable Consolidated</t>
  </si>
  <si>
    <t>ADVANCE</t>
  </si>
  <si>
    <t>OPERATIONAL EXPENSES : FINANCE AND RELATED EXPENSES : Taxes PPh 23</t>
  </si>
  <si>
    <t>11220 - CGC</t>
  </si>
  <si>
    <t>12104</t>
  </si>
  <si>
    <t>14000</t>
  </si>
  <si>
    <t>61855</t>
  </si>
  <si>
    <t>11220 - TAKA</t>
  </si>
  <si>
    <t>CASH &amp; CASH EQUIVALENTS : BANK : Bank BCA (IDR) - TAKA</t>
  </si>
  <si>
    <t>FIXED ASSETS : Asset : Renovation Building - Assets - 2 Years</t>
  </si>
  <si>
    <t>LOAN INTERCOMPANY : Loan Intercompany Receivable - PT. Maleo Kreatif Indonesia</t>
  </si>
  <si>
    <t>LOAN INTERCOMPANY : Loan Intercompany Receivable - PT. Jagad Kreatif Indonesia</t>
  </si>
  <si>
    <t>ACCRUED EXPENSES OTHERS : ACCRUED EXPENSES OTHERS : Intercompany Accrued Expense Inter : Accrued Expense Interest - PT. Jagad Kreatif Indonesia</t>
  </si>
  <si>
    <t>INTEREST INCOME : Loan Interest From PT. Finch Kreatif Indonesia</t>
  </si>
  <si>
    <t>INTEREST INCOME : Loan Interest From PT. Maleo Kreatif Indonesia</t>
  </si>
  <si>
    <t>IC-TAKA</t>
  </si>
  <si>
    <t>TAKA-TB MEI 2023</t>
  </si>
  <si>
    <t>IC-HUDHUD</t>
  </si>
  <si>
    <t>HUDHUD-TB MEI 2023</t>
  </si>
  <si>
    <t>11202 - SURGE</t>
  </si>
  <si>
    <t>CASH &amp; CASH EQUIVALENTS : BANK : Bank BCA (IDR) - SURGE</t>
  </si>
  <si>
    <t>11206 - SURGE</t>
  </si>
  <si>
    <t>CASH &amp; CASH EQUIVALENTS : BANK : Bank OCBC</t>
  </si>
  <si>
    <t>11207 - SURGE</t>
  </si>
  <si>
    <t>CASH &amp; CASH EQUIVALENTS : BANK : Bank Danamon (IDR)</t>
  </si>
  <si>
    <t>SALES : Intercompany Sales</t>
  </si>
  <si>
    <t>COST OF SALES : Cost Of Sales Sales : Intercompany Cost Of Sales</t>
  </si>
  <si>
    <t>IC-SURGE</t>
  </si>
  <si>
    <t>SURGE-TB MEI 2023</t>
  </si>
  <si>
    <t>11210 - HUDHUD</t>
  </si>
  <si>
    <t>CASH &amp; CASH EQUIVALENTS : BANK : Bank BNI</t>
  </si>
  <si>
    <t>11220 - HUDHUD</t>
  </si>
  <si>
    <t>CASH &amp; CASH EQUIVALENTS : BANK : Bank BCA (IDR) - HUDHUD</t>
  </si>
  <si>
    <t>11230 - HUDHUD</t>
  </si>
  <si>
    <t>CASH &amp; CASH EQUIVALENTS : BANK : Bank Mandiri Syariah (IDR)</t>
  </si>
  <si>
    <t>ACCOUNT RECEIVABLE : Unbilled Accounts Receivable</t>
  </si>
  <si>
    <t>LOAN INTERCOMPANY : Loan Intercompany Receivable - PT. Segara  Kreatif Indonesia</t>
  </si>
  <si>
    <t>ADVANCE : Advance CC BCA MELAN RENA</t>
  </si>
  <si>
    <t>ADVANCE : Advance CC BCA RAMA HERNIAWAN</t>
  </si>
  <si>
    <t>FIXED ASSETS : Asset : Other Assets - 4 years</t>
  </si>
  <si>
    <t>INVESTMENT : Investment in Subsidiary Companies : Investment in - PT. Segara Kreatif Indonesia</t>
  </si>
  <si>
    <t>INVESTMENT : Reksadana - PT. Danareksa Investment Management</t>
  </si>
  <si>
    <t>ACCRUED EXPENSES OTHERS</t>
  </si>
  <si>
    <t>RENT LIABILITIES - LONGTERM : RENT LIABILITIES - LONG TERM PT. Langit Kreatif Indonesia</t>
  </si>
  <si>
    <t>RENT LIABILITIES - SHORT TERM : RENT LIABILITIES - SHORT TERM  PT. Langit Kreatif Indonesia</t>
  </si>
  <si>
    <t>SALES : Accrued Sales</t>
  </si>
  <si>
    <t>OTHERS EXPENSES : Loan Interest Expenses : Loan Interest Expenses - Angkasa Kreatif Indonesia</t>
  </si>
  <si>
    <t>ANIMALE-TB MEI 2023</t>
  </si>
  <si>
    <t>IC-ANIMALE</t>
  </si>
  <si>
    <t>11220 - ANIMALE</t>
  </si>
  <si>
    <t>CASH &amp; CASH EQUIVALENTS : BANK : Bank BCA (IDR) - ANIMALE</t>
  </si>
  <si>
    <t>11230 - ANIMALE</t>
  </si>
  <si>
    <t>CASH &amp; CASH EQUIVALENTS : BANK : Bank Jenius (IDR)</t>
  </si>
  <si>
    <t>17168</t>
  </si>
  <si>
    <t>FIXED ASSETS : Asset : Renovation Building - Assets- 8 years</t>
  </si>
  <si>
    <t>2 tahun</t>
  </si>
  <si>
    <t>21117</t>
  </si>
  <si>
    <t>ACCOUNT PAYABLE : Intercompany Payable : Intercompany Payable PT. Paksya Aktif Indonesia</t>
  </si>
  <si>
    <t>27119</t>
  </si>
  <si>
    <t>ACCRUED EXPENSES OTHERS : Accrued Expense Others : Accrued Expense Others - PT. Segara  Kreatif Indonesia</t>
  </si>
  <si>
    <t>27122</t>
  </si>
  <si>
    <t>ACCRUED EXPENSES OTHERS : Accrued Expense Others : Accrued Expense Others - PT. Demi Industri Kreatif</t>
  </si>
  <si>
    <t>53216</t>
  </si>
  <si>
    <t>COST OF SALES : Cost Of Sales Sales : Cost Of Sales - Osprey</t>
  </si>
  <si>
    <t>TOV-TB MEI 2023</t>
  </si>
  <si>
    <t>IC-TOV</t>
  </si>
  <si>
    <t>11220 - TOV</t>
  </si>
  <si>
    <t>CASH &amp; CASH EQUIVALENTS : BANK : Bank BCA (IDR) - TOV</t>
  </si>
  <si>
    <t>PAKSYA-TB MEI 2023</t>
  </si>
  <si>
    <t>IC-OSPREY</t>
  </si>
  <si>
    <t>11220 - OSPREY</t>
  </si>
  <si>
    <t>CASH &amp; CASH EQUIVALENTS : BANK : Bank BCA (IDR) - OSPREY</t>
  </si>
  <si>
    <t>11240 - OSPREY</t>
  </si>
  <si>
    <t>CASH &amp; CASH EQUIVALENTS : BANK : Bank Mandiri (IDR) - OSPREY</t>
  </si>
  <si>
    <t>12126</t>
  </si>
  <si>
    <t>Intercompany Receivable Consolidated : Intercompany Receivable PT. Langit Muda Kreatif</t>
  </si>
  <si>
    <t>73260</t>
  </si>
  <si>
    <t>FTW-TB MEI 2023</t>
  </si>
  <si>
    <t>IC-FTW</t>
  </si>
  <si>
    <t>11210 - FTW</t>
  </si>
  <si>
    <t>CASH &amp; CASH EQUIVALENTS : BANK : Bank CIMB Niaga (IDR) - FTW</t>
  </si>
  <si>
    <t>11220 - FTW</t>
  </si>
  <si>
    <t>CASH &amp; CASH EQUIVALENTS : BANK : Bank BCA (IDR)</t>
  </si>
  <si>
    <t>11230 - FTW</t>
  </si>
  <si>
    <t>CASH &amp; CASH EQUIVALENTS : BANK : Bank BCA - Gritopia (IDR)</t>
  </si>
  <si>
    <t>11290</t>
  </si>
  <si>
    <t>Reksadana-</t>
  </si>
  <si>
    <t>12033</t>
  </si>
  <si>
    <t>RECEIVABLES : Work In Progress - Gritopia</t>
  </si>
  <si>
    <t>18118</t>
  </si>
  <si>
    <t>INVESTMENT : Investment in Subsidiary Companies : Investment in PT. Setinggi Tingginya Langit</t>
  </si>
  <si>
    <t>21115</t>
  </si>
  <si>
    <t>ACCOUNT PAYABLE : Intercompany Payable : Intercompany Payable PT. Cahaya Langit Kreasi</t>
  </si>
  <si>
    <t>21111</t>
  </si>
  <si>
    <t>ACCOUNT PAYABLE : Intercompany Payable : Intercompany Payable PT. Matahari Terbit Kreatif Indonesia</t>
  </si>
  <si>
    <t>21112</t>
  </si>
  <si>
    <t>ACCOUNT PAYABLE : Intercompany Payable : Intercompany Payable PT. Semesta Kreatif</t>
  </si>
  <si>
    <t>27125</t>
  </si>
  <si>
    <t>ACCRUED EXPENSES OTHERS : Accrued Expense Others : Accrued Expense Others - PT. Semesta Kreatif Indonesia</t>
  </si>
  <si>
    <t>40010</t>
  </si>
  <si>
    <t>SALES : Sales - : Sales - OU</t>
  </si>
  <si>
    <t>40091</t>
  </si>
  <si>
    <t>SALES : Sales - : Sales - Flock</t>
  </si>
  <si>
    <t>40088</t>
  </si>
  <si>
    <t>SALES : Sales - : Sales - Ideas</t>
  </si>
  <si>
    <t>40092</t>
  </si>
  <si>
    <t>SALES : Sales - : Sales - Rovers</t>
  </si>
  <si>
    <t>40093</t>
  </si>
  <si>
    <t>SALES : Sales - : Sales - Gritopia</t>
  </si>
  <si>
    <t>53211</t>
  </si>
  <si>
    <t>COST OF SALES : Cost Of Sales Sales : Cost Of Sales - OU</t>
  </si>
  <si>
    <t>53212</t>
  </si>
  <si>
    <t>COST OF SALES : Cost Of Sales Sales : Cost Of Sales - Flock</t>
  </si>
  <si>
    <t>52710</t>
  </si>
  <si>
    <t>COST OF SALES : Cost Of Sales Sales : Cost Of Sales Sales - Ideas</t>
  </si>
  <si>
    <t>53213</t>
  </si>
  <si>
    <t>COST OF SALES : Cost Of Sales Sales : Cost Of Sales - Rezeki Anak Indonesia</t>
  </si>
  <si>
    <t>53214</t>
  </si>
  <si>
    <t>COST OF SALES : Cost Of Sales Sales : Cost Of Sales - Rovers</t>
  </si>
  <si>
    <t>53215</t>
  </si>
  <si>
    <t>COST OF SALES : Cost Of Sales Sales : Cost Of Sales - Gritopia</t>
  </si>
  <si>
    <t>FLOCK-TB MEI 2023</t>
  </si>
  <si>
    <t>IC-FLOCK</t>
  </si>
  <si>
    <t>Chinese Yuan</t>
  </si>
  <si>
    <t>US Dollar</t>
  </si>
  <si>
    <t>12115</t>
  </si>
  <si>
    <t>Intercompany Receivable Consolidated : Intercompany Receivable - PT Angkasa Kreatif Indonesia</t>
  </si>
  <si>
    <t>12125</t>
  </si>
  <si>
    <t>Intercompany Receivable Consolidated : Intercompany Receivable PT. Semesta Kreatif Indonesia</t>
  </si>
  <si>
    <t>17165</t>
  </si>
  <si>
    <t>21105</t>
  </si>
  <si>
    <t>ACCOUNT PAYABLE : Intercompany Payable : Intercompany Account Payable - PT. Finch Kreatif Indonesia</t>
  </si>
  <si>
    <t>21118</t>
  </si>
  <si>
    <t>ACCOUNT PAYABLE : Intercompany Payable : Intercompany Payable PT. Setinggi Langit Kreatif Indonesia</t>
  </si>
  <si>
    <t>FIXED ASSETS : Asset : Renovation Building - Assets - 4 Years</t>
  </si>
  <si>
    <t>FIXED ASSETS : Asset : Right Of Use Asset - 2 Years</t>
  </si>
  <si>
    <t>FIXED ASSETS : Asset : Right Of Use Asset - 2 years</t>
  </si>
  <si>
    <t>INTEREST INCOME : Loan Interest From PT. Tumbuh Bersama Kami</t>
  </si>
  <si>
    <t>CGC-TB MEI 2023</t>
  </si>
  <si>
    <r>
      <rPr>
        <b/>
        <sz val="11"/>
        <color rgb="FF0000FF"/>
        <rFont val="Calibri"/>
        <family val="2"/>
        <scheme val="minor"/>
      </rPr>
      <t>HEADER</t>
    </r>
    <r>
      <rPr>
        <b/>
        <sz val="11"/>
        <color theme="1"/>
        <rFont val="Calibri"/>
        <family val="2"/>
        <scheme val="minor"/>
      </rPr>
      <t xml:space="preserve">
Enter a unique JE Entry Number in this field.</t>
    </r>
  </si>
  <si>
    <r>
      <rPr>
        <b/>
        <sz val="11"/>
        <color rgb="FF0000FF"/>
        <rFont val="Calibri"/>
        <family val="2"/>
        <scheme val="minor"/>
      </rPr>
      <t>HEADER</t>
    </r>
    <r>
      <rPr>
        <b/>
        <sz val="11"/>
        <color theme="1"/>
        <rFont val="Calibri"/>
        <family val="2"/>
        <scheme val="minor"/>
      </rPr>
      <t xml:space="preserve">
Enter the date on which the JE is to be created. Date should be entered in the format that is supported by your account. 
The date preference can be set by navigating to Setup &gt; Company &gt; General Preferences.</t>
    </r>
  </si>
  <si>
    <r>
      <rPr>
        <b/>
        <sz val="11"/>
        <color rgb="FF0000FF"/>
        <rFont val="Calibri"/>
        <family val="2"/>
        <scheme val="minor"/>
      </rPr>
      <t>HEADER</t>
    </r>
    <r>
      <rPr>
        <b/>
        <sz val="11"/>
        <color theme="1"/>
        <rFont val="Calibri"/>
        <family val="2"/>
        <scheme val="minor"/>
      </rPr>
      <t xml:space="preserve">
This is a reference to the subsidiary which must be created in your </t>
    </r>
    <r>
      <rPr>
        <b/>
        <u/>
        <sz val="11"/>
        <color theme="1"/>
        <rFont val="Calibri"/>
        <family val="2"/>
        <scheme val="minor"/>
      </rPr>
      <t>Setup &gt; Company &gt; Subsidiaries</t>
    </r>
    <r>
      <rPr>
        <b/>
        <sz val="11"/>
        <color theme="1"/>
        <rFont val="Calibri"/>
        <family val="2"/>
        <scheme val="minor"/>
      </rPr>
      <t xml:space="preserve"> prior to import.
In case you want to refer a child subsidiary the complete hierarchy must be provided in the format: </t>
    </r>
    <r>
      <rPr>
        <b/>
        <u/>
        <sz val="11"/>
        <color theme="1"/>
        <rFont val="Calibri"/>
        <family val="2"/>
        <scheme val="minor"/>
      </rPr>
      <t>Parent Subsidiary Name : Child Subsidiary Name</t>
    </r>
    <r>
      <rPr>
        <b/>
        <sz val="11"/>
        <color theme="1"/>
        <rFont val="Calibri"/>
        <family val="2"/>
        <scheme val="minor"/>
      </rPr>
      <t>. 
This field becomes mandatory if you are using a NetSuite One-World account.</t>
    </r>
  </si>
  <si>
    <r>
      <rPr>
        <b/>
        <sz val="11"/>
        <color rgb="FF0000FF"/>
        <rFont val="Calibri"/>
        <family val="2"/>
        <scheme val="minor"/>
      </rPr>
      <t>HEADER</t>
    </r>
    <r>
      <rPr>
        <b/>
        <sz val="11"/>
        <color theme="1"/>
        <rFont val="Calibri"/>
        <family val="2"/>
        <scheme val="minor"/>
      </rPr>
      <t xml:space="preserve">
This field is the currency used for all amounts in this journal entry.
For regular journal entries, currency defaults to the base currency of your company or root parent subsidiary, and can be changed to any other currency available in your account.</t>
    </r>
  </si>
  <si>
    <r>
      <rPr>
        <b/>
        <sz val="11"/>
        <color rgb="FF0000FF"/>
        <rFont val="Calibri"/>
        <family val="2"/>
        <scheme val="minor"/>
      </rPr>
      <t>HEADER</t>
    </r>
    <r>
      <rPr>
        <b/>
        <sz val="11"/>
        <color theme="1"/>
        <rFont val="Calibri"/>
        <family val="2"/>
        <scheme val="minor"/>
      </rPr>
      <t xml:space="preserve">
If the default exhange rate will not be used, enter the exchange rate for this transaction.</t>
    </r>
  </si>
  <si>
    <r>
      <rPr>
        <b/>
        <sz val="11"/>
        <color rgb="FF0000FF"/>
        <rFont val="Calibri"/>
        <family val="2"/>
        <scheme val="minor"/>
      </rPr>
      <t>HEADER</t>
    </r>
    <r>
      <rPr>
        <b/>
        <sz val="11"/>
        <color theme="1"/>
        <rFont val="Calibri"/>
        <family val="2"/>
        <scheme val="minor"/>
      </rPr>
      <t xml:space="preserve">
This element is a reference to a posting period that
must exist in your account prior to importing.
The accounting period to which the transaction is being posted to must be OPEN.
</t>
    </r>
  </si>
  <si>
    <r>
      <t xml:space="preserve">LINES
This is a reference to the GL account against which the amounts have to be posted.  The complete hierarchy of the accounts should be provided if you want to refer to a child account. The expected format is </t>
    </r>
    <r>
      <rPr>
        <b/>
        <u/>
        <sz val="11"/>
        <color theme="1"/>
        <rFont val="Calibri"/>
        <family val="2"/>
        <scheme val="minor"/>
      </rPr>
      <t>Child Account Number Parent Account Name : Child Account Name</t>
    </r>
    <r>
      <rPr>
        <b/>
        <sz val="11"/>
        <color theme="1"/>
        <rFont val="Calibri"/>
        <family val="2"/>
        <scheme val="minor"/>
      </rPr>
      <t>.
The account must be setup in Lists &gt; Accounting &gt; Accounts prior to import.</t>
    </r>
  </si>
  <si>
    <t>IC-STORIKKA</t>
  </si>
  <si>
    <t>11102 - STORIKKA</t>
  </si>
  <si>
    <t>CASH &amp; CASH EQUIVALENTS : CASH : Petty Cash - IDR</t>
  </si>
  <si>
    <t>11110 - STORIKKA</t>
  </si>
  <si>
    <t>CASH &amp; CASH EQUIVALENTS : CASH : Petty Cash - Management</t>
  </si>
  <si>
    <t>11220 - STORIKKA</t>
  </si>
  <si>
    <t>CASH &amp; CASH EQUIVALENTS : BANK : Bank BCA (IDR) - STORIKKA</t>
  </si>
  <si>
    <t>ASSETS : CROSS ACCOUNT : Cross Account General</t>
  </si>
  <si>
    <t>ASSETS : CROSS ACCOUNT : Cross Account Salary</t>
  </si>
  <si>
    <t>11508 - Storikka</t>
  </si>
  <si>
    <t>Credit Card : CC BCA- ISWANDA MARDIO 1905</t>
  </si>
  <si>
    <t>11509 - Storikka</t>
  </si>
  <si>
    <t>Credit Card : CC BCA- RONI ERNAWAN 2101</t>
  </si>
  <si>
    <t>11507 - Storikka</t>
  </si>
  <si>
    <t>Credit Card : CC BCA AHMAD GAUTAMA 2408</t>
  </si>
  <si>
    <t>LOAN INTERCOMPANY : Loan Intercompany Payable : Loan Intercompany Payable - PT. Angkasa Kreatif Indonesia</t>
  </si>
  <si>
    <t>PPN KELUARAN</t>
  </si>
  <si>
    <t>PPN KELUARAN : Tax Final</t>
  </si>
  <si>
    <t>ACCRUED EXPENSES OTHERS : Accrued Expense Others : Accrued Expense Others - PT. Maleo Kreatif Indonesia</t>
  </si>
  <si>
    <t>Subsidiary 1</t>
  </si>
  <si>
    <t>USD</t>
  </si>
  <si>
    <t>1000 Accounts Receivable</t>
  </si>
  <si>
    <t>1001 Accounts Receivable : Accounts Receivable _Default</t>
  </si>
  <si>
    <t>NOTE: best practice for historical trial balance upload is to have separate files for each month. Therefore, the Entry No. entered here can stay consistent for the whole file, but should be unique file to file.</t>
  </si>
  <si>
    <t>NOTE: all fields in this file are mandatory for historical trial balance entry, except for the gray columns</t>
  </si>
  <si>
    <t>IC-MARSX</t>
  </si>
  <si>
    <t>11220 - MARSX</t>
  </si>
  <si>
    <t>CASH &amp; CASH EQUIVALENTS : BANK : Bank BCA (IDR) - MARSX</t>
  </si>
  <si>
    <t>ASSETS : CROSS ACCOUNT : Cross Account - Assets</t>
  </si>
  <si>
    <t>11510 - MARSX</t>
  </si>
  <si>
    <t>Credit Card : CC BCA CHANDRA PERDANA SUTEJA 9808</t>
  </si>
  <si>
    <t>RECEIVABLES : Work In Progress - not paid</t>
  </si>
  <si>
    <t>FIXED ASSETS : Asset : Renovation Building - Assets- 92months</t>
  </si>
  <si>
    <t>ACCRUED EXPENSES OTHERS : Accrued Expense Others : Accrued Expense Others-PT. Setinggi Langit Kreatif Indonesia</t>
  </si>
  <si>
    <t>ACCRUED EXPENSES OTHERS : Accrued Expense Others : Accrued Expense Others - PT. Paksya Kreatif Indonesia</t>
  </si>
  <si>
    <t>OPERATIONAL EXPENSES : STAF &amp; RELATED EXPENSES : OTHER ALLOWANCE</t>
  </si>
  <si>
    <t>INTERNAL ID</t>
  </si>
  <si>
    <t>COA</t>
  </si>
  <si>
    <t>IC-ROVERS</t>
  </si>
  <si>
    <t>11220 - ROVERS</t>
  </si>
  <si>
    <t>CASH &amp; CASH EQUIVALENTS : BANK : Bank BCA (IDR) - ROVERS</t>
  </si>
  <si>
    <t>ACCOUNT PAYABLE : Unbilled Accounts Payable</t>
  </si>
  <si>
    <t>FIXED ASSETS : Asset : Other Assets</t>
  </si>
  <si>
    <t>IC-HATCHING</t>
  </si>
  <si>
    <t>11220 - HATCHING</t>
  </si>
  <si>
    <t>CASH &amp; CASH EQUIVALENTS : BANK : Bank BCA (IDR) - HATCHING</t>
  </si>
  <si>
    <t>ASSETS : CROSS ACCOUNT</t>
  </si>
  <si>
    <t>11290 - HATCHING</t>
  </si>
  <si>
    <t>CASH &amp; CASH EQUIVALENTS : BANK : Reksadana...</t>
  </si>
  <si>
    <t>ACCRUED EXPENSES OTHERS : Accrued Expense Others - PT Mitra Maha Meta</t>
  </si>
  <si>
    <t>c</t>
  </si>
  <si>
    <t>OTHERS REVENUE : Other Income</t>
  </si>
  <si>
    <t>IC-Ou</t>
  </si>
  <si>
    <t>11220 - OU</t>
  </si>
  <si>
    <t>CASH &amp; CASH EQUIVALENTS : BANK : Bank BCA (IDR) - OU</t>
  </si>
  <si>
    <t>11290 - OU</t>
  </si>
  <si>
    <t>CASH &amp; CASH EQUIVALENTS : BANK : Reksadana..</t>
  </si>
  <si>
    <t>INVESTMENT : Investment in Subsidiary Companies : Investment in PT. Karya Seru Bersama</t>
  </si>
  <si>
    <t>ACCOUNT PAYABLE : Intercompany Payable : Intercompany Payable PT. Rezeki Anak Indonesia</t>
  </si>
  <si>
    <t>SALES : Sales Discount</t>
  </si>
  <si>
    <t>INTEREST INCOME : Loan Interest</t>
  </si>
  <si>
    <t>IC-MALEO</t>
  </si>
  <si>
    <t>11103 - MALEO</t>
  </si>
  <si>
    <t>CASH &amp; CASH EQUIVALENTS : CASH : Petty Cash Kecil - EUR</t>
  </si>
  <si>
    <t>11201 - MALEO</t>
  </si>
  <si>
    <t>CASH &amp; CASH EQUIVALENTS : BANK : Bank CIMB Niaga-IDR</t>
  </si>
  <si>
    <t>11202 - MALEO</t>
  </si>
  <si>
    <t>CASH &amp; CASH EQUIVALENTS : BANK : Bank BCA-IDR</t>
  </si>
  <si>
    <t>11204 - MALEO</t>
  </si>
  <si>
    <t>CASH &amp; CASH EQUIVALENTS : BANK : Bank DBS (IDR)</t>
  </si>
  <si>
    <t>11205 - MALEO</t>
  </si>
  <si>
    <t>CASH &amp; CASH EQUIVALENTS : BANK : Bank DBS (SGD)</t>
  </si>
  <si>
    <t>11206 - MALEO</t>
  </si>
  <si>
    <t>CASH &amp; CASH EQUIVALENTS : BANK : Bank BRI (IDR)</t>
  </si>
  <si>
    <t>11502 - MALEO</t>
  </si>
  <si>
    <t>Credit Card : BCA CC LEONARD - 17030512</t>
  </si>
  <si>
    <t>11503 - MALEO</t>
  </si>
  <si>
    <t>Credit Card : CC BCA MELAN RENA  - 17031403</t>
  </si>
  <si>
    <t>Intercompany Receivable Consolidated : Intercompany Receivable - PT. Ide Kreatif Senantiasa</t>
  </si>
  <si>
    <t>OTHERS RECEIVABLE : OTHERS RECEIVABLE - PT. Roda Cepat Indonesia</t>
  </si>
  <si>
    <t>ADVANCE : Advance CC BCA LEONARD 17030512</t>
  </si>
  <si>
    <t>ADVANCE : Advance CC BCA MELAN RENA 17031403</t>
  </si>
  <si>
    <t>ADVANCE : Advance CC BCA JEFFREY NIJSTAD 18500910</t>
  </si>
  <si>
    <t>INVESTMENT : Investment in Subsidiary Companies : Investment in PT. Maina Kreatif Indonesia</t>
  </si>
  <si>
    <t>INVESTMENT : Investment in Subsidiary Companies : Investment in - PT. Lonjakan Kreatif In</t>
  </si>
  <si>
    <t>PPN KELUARAN : Tax Article 25</t>
  </si>
  <si>
    <t>STORIKKA-TB MEI 2023</t>
  </si>
  <si>
    <t>FIXED ASSETS : Asset : Right Of Use Asset - 21 bulan</t>
  </si>
  <si>
    <t>Internal_id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</si>
</sst>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_-;\-* #,##0_-;_-* &quot;-&quot;_-;_-@_-"/>
    <numFmt numFmtId="165" formatCode="_-* #,##0.00_-;\-* #,##0.00_-;_-* &quot;-&quot;??_-;_-@_-"/>
    <numFmt numFmtId="166" formatCode="#,##0.00_ ;[Red]\-#,##0.00\ "/>
    <numFmt numFmtId="167" formatCode="_(* #,##0_);_(* \(#,##0\);_(* &quot;-&quot;??_);_(@_)"/>
    <numFmt numFmtId="168" formatCode="[$-409]mmmm\-yy;@"/>
    <numFmt numFmtId="169" formatCode="#,##0.000000_);[Red]\(#,##0.000000\)"/>
    <numFmt numFmtId="170" formatCode="_(* #,##0.00000000000000000000_);_(* \(#,##0.00000000000000000000\);_(* &quot;-&quot;??_);_(@_)"/>
    <numFmt numFmtId="171" formatCode="_-* #,##0_-;\-* #,##0_-;_-* &quot;-&quot;??_-;_-@_-"/>
  </numFmts>
  <fonts count="29" x14ac:knownFonts="1">
    <font>
      <sz val="11"/>
      <name val="Arial"/>
      <family val="1"/>
    </font>
    <font>
      <sz val="11"/>
      <name val="Arial"/>
      <family val="1"/>
    </font>
    <font>
      <b/>
      <sz val="12"/>
      <name val="Palatino Linotype"/>
      <family val="1"/>
    </font>
    <font>
      <sz val="11"/>
      <name val="Palatino Linotype"/>
      <family val="1"/>
    </font>
    <font>
      <sz val="12"/>
      <name val="Palatino Linotype"/>
      <family val="1"/>
    </font>
    <font>
      <b/>
      <sz val="11"/>
      <name val="Palatino Linotype"/>
      <family val="1"/>
    </font>
    <font>
      <sz val="10"/>
      <name val="Arial"/>
      <family val="2"/>
    </font>
    <font>
      <sz val="10"/>
      <color theme="1"/>
      <name val="Palatino Linotype"/>
      <family val="1"/>
    </font>
    <font>
      <sz val="12"/>
      <name val="Arial"/>
      <family val="1"/>
    </font>
    <font>
      <sz val="10"/>
      <name val="Arial"/>
      <family val="2"/>
    </font>
    <font>
      <b/>
      <sz val="10"/>
      <color theme="1"/>
      <name val="Arial"/>
      <family val="2"/>
    </font>
    <font>
      <b/>
      <sz val="10"/>
      <color theme="0" tint="-0.34998626667073579"/>
      <name val="Arial"/>
      <family val="2"/>
    </font>
    <font>
      <b/>
      <sz val="10"/>
      <color theme="0" tint="-0.249977111117893"/>
      <name val="Arial"/>
      <family val="2"/>
    </font>
    <font>
      <b/>
      <sz val="10"/>
      <name val="Arial"/>
      <family val="2"/>
    </font>
    <font>
      <b/>
      <sz val="10"/>
      <color rgb="FF0000FF"/>
      <name val="Arial"/>
      <family val="2"/>
    </font>
    <font>
      <b/>
      <u/>
      <sz val="10"/>
      <color theme="1"/>
      <name val="Arial"/>
      <family val="2"/>
    </font>
    <font>
      <sz val="10"/>
      <color theme="0" tint="-0.34998626667073579"/>
      <name val="Arial"/>
      <family val="2"/>
    </font>
    <font>
      <sz val="8"/>
      <name val="Arial"/>
      <family val="2"/>
    </font>
    <font>
      <sz val="10"/>
      <name val="Palatino Linotype"/>
      <family val="1"/>
    </font>
    <font>
      <b/>
      <sz val="11"/>
      <color theme="1"/>
      <name val="Calibri"/>
      <family val="2"/>
      <scheme val="minor"/>
    </font>
    <font>
      <b/>
      <sz val="11"/>
      <color theme="0" tint="-0.34998626667073579"/>
      <name val="Calibri"/>
      <family val="2"/>
      <scheme val="minor"/>
    </font>
    <font>
      <b/>
      <sz val="11"/>
      <color theme="0" tint="-0.249977111117893"/>
      <name val="Calibri"/>
      <family val="2"/>
      <scheme val="minor"/>
    </font>
    <font>
      <b/>
      <sz val="11"/>
      <name val="Calibri"/>
      <family val="2"/>
      <scheme val="minor"/>
    </font>
    <font>
      <b/>
      <sz val="11"/>
      <color rgb="FF0000FF"/>
      <name val="Calibri"/>
      <family val="2"/>
      <scheme val="minor"/>
    </font>
    <font>
      <b/>
      <u/>
      <sz val="11"/>
      <color theme="1"/>
      <name val="Calibri"/>
      <family val="2"/>
      <scheme val="minor"/>
    </font>
    <font>
      <sz val="11"/>
      <name val="Calibri"/>
      <family val="2"/>
      <scheme val="minor"/>
    </font>
    <font>
      <sz val="11"/>
      <color theme="1"/>
      <name val="Calibri"/>
      <family val="2"/>
      <scheme val="minor"/>
    </font>
    <font>
      <sz val="11"/>
      <color theme="0" tint="-0.34998626667073579"/>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indexed="13"/>
        <bgColor indexed="64"/>
      </patternFill>
    </fill>
  </fills>
  <borders count="1">
    <border>
      <left/>
      <right/>
      <top/>
      <bottom/>
      <diagonal/>
    </border>
  </borders>
  <cellStyleXfs count="8">
    <xf numFmtId="0" fontId="0" fillId="0" borderId="0"/>
    <xf numFmtId="164" fontId="1" fillId="0" borderId="0" applyFont="0" applyFill="0" applyBorder="0" applyAlignment="0" applyProtection="0"/>
    <xf numFmtId="0" fontId="6" fillId="0" borderId="0"/>
    <xf numFmtId="43" fontId="6" fillId="0" borderId="0" applyFont="0" applyFill="0" applyBorder="0" applyAlignment="0" applyProtection="0"/>
    <xf numFmtId="0" fontId="9" fillId="0" borderId="0"/>
    <xf numFmtId="0" fontId="17" fillId="0" borderId="0"/>
    <xf numFmtId="0" fontId="1" fillId="0" borderId="0"/>
    <xf numFmtId="165" fontId="1" fillId="0" borderId="0" applyFont="0" applyFill="0" applyBorder="0" applyAlignment="0" applyProtection="0"/>
  </cellStyleXfs>
  <cellXfs count="115">
    <xf numFmtId="0" fontId="0" fillId="0" borderId="0" xfId="0"/>
    <xf numFmtId="0" fontId="3" fillId="0" borderId="0" xfId="0" applyFont="1"/>
    <xf numFmtId="0" fontId="2" fillId="0" borderId="0" xfId="0" applyFont="1" applyAlignment="1">
      <alignment horizontal="left"/>
    </xf>
    <xf numFmtId="40" fontId="4" fillId="0" borderId="0" xfId="0" applyNumberFormat="1" applyFont="1"/>
    <xf numFmtId="164" fontId="3" fillId="0" borderId="0" xfId="1" applyFont="1"/>
    <xf numFmtId="0" fontId="3" fillId="2" borderId="0" xfId="0" applyFont="1" applyFill="1"/>
    <xf numFmtId="0" fontId="5" fillId="0" borderId="0" xfId="0" applyFont="1"/>
    <xf numFmtId="17" fontId="7" fillId="0" borderId="0" xfId="0" applyNumberFormat="1" applyFont="1"/>
    <xf numFmtId="14" fontId="7" fillId="0" borderId="0" xfId="0" applyNumberFormat="1" applyFont="1" applyAlignment="1">
      <alignment wrapText="1"/>
    </xf>
    <xf numFmtId="0" fontId="8" fillId="0" borderId="0" xfId="0" applyFont="1"/>
    <xf numFmtId="0" fontId="0" fillId="2" borderId="0" xfId="0" applyFill="1"/>
    <xf numFmtId="3" fontId="4" fillId="0" borderId="0" xfId="0" applyNumberFormat="1" applyFont="1"/>
    <xf numFmtId="40" fontId="3" fillId="0" borderId="0" xfId="0" applyNumberFormat="1" applyFont="1"/>
    <xf numFmtId="166" fontId="3" fillId="0" borderId="0" xfId="0" applyNumberFormat="1" applyFont="1"/>
    <xf numFmtId="0" fontId="10" fillId="0" borderId="0" xfId="4" applyFont="1"/>
    <xf numFmtId="0" fontId="11" fillId="0" borderId="0" xfId="4" applyFont="1"/>
    <xf numFmtId="0" fontId="12" fillId="0" borderId="0" xfId="4" applyFont="1"/>
    <xf numFmtId="0" fontId="13" fillId="0" borderId="0" xfId="4" applyFont="1"/>
    <xf numFmtId="0" fontId="10" fillId="0" borderId="0" xfId="4" applyFont="1" applyAlignment="1">
      <alignment vertical="top" wrapText="1"/>
    </xf>
    <xf numFmtId="0" fontId="11" fillId="0" borderId="0" xfId="4" applyFont="1" applyAlignment="1">
      <alignment vertical="top" wrapText="1"/>
    </xf>
    <xf numFmtId="0" fontId="12" fillId="0" borderId="0" xfId="4" applyFont="1" applyAlignment="1">
      <alignment vertical="top" wrapText="1"/>
    </xf>
    <xf numFmtId="0" fontId="13" fillId="0" borderId="0" xfId="4" applyFont="1" applyAlignment="1">
      <alignment vertical="top" wrapText="1"/>
    </xf>
    <xf numFmtId="0" fontId="10" fillId="0" borderId="0" xfId="4" applyFont="1" applyAlignment="1">
      <alignment wrapText="1"/>
    </xf>
    <xf numFmtId="0" fontId="11" fillId="0" borderId="0" xfId="4" applyFont="1" applyAlignment="1">
      <alignment wrapText="1"/>
    </xf>
    <xf numFmtId="0" fontId="12" fillId="0" borderId="0" xfId="4" applyFont="1" applyAlignment="1">
      <alignment wrapText="1"/>
    </xf>
    <xf numFmtId="0" fontId="6" fillId="0" borderId="0" xfId="4" applyFont="1"/>
    <xf numFmtId="0" fontId="16" fillId="0" borderId="0" xfId="4" applyFont="1"/>
    <xf numFmtId="14" fontId="6" fillId="0" borderId="0" xfId="4" applyNumberFormat="1" applyFont="1"/>
    <xf numFmtId="0" fontId="8" fillId="0" borderId="0" xfId="4" applyFont="1" applyAlignment="1">
      <alignment horizontal="left"/>
    </xf>
    <xf numFmtId="1" fontId="6" fillId="0" borderId="0" xfId="4" applyNumberFormat="1" applyFont="1"/>
    <xf numFmtId="1" fontId="16" fillId="0" borderId="0" xfId="4" applyNumberFormat="1" applyFont="1"/>
    <xf numFmtId="0" fontId="8" fillId="0" borderId="0" xfId="5" applyFont="1" applyAlignment="1">
      <alignment horizontal="left"/>
    </xf>
    <xf numFmtId="0" fontId="8" fillId="0" borderId="0" xfId="5" applyFont="1"/>
    <xf numFmtId="0" fontId="7" fillId="0" borderId="0" xfId="0" applyFont="1"/>
    <xf numFmtId="40" fontId="6" fillId="0" borderId="0" xfId="4" applyNumberFormat="1" applyFont="1"/>
    <xf numFmtId="166" fontId="16" fillId="0" borderId="0" xfId="4" applyNumberFormat="1" applyFont="1"/>
    <xf numFmtId="0" fontId="4" fillId="0" borderId="0" xfId="0" applyFont="1" applyAlignment="1">
      <alignment horizontal="left"/>
    </xf>
    <xf numFmtId="0" fontId="4" fillId="2" borderId="0" xfId="0" applyFont="1" applyFill="1" applyAlignment="1">
      <alignment horizontal="left"/>
    </xf>
    <xf numFmtId="165" fontId="3" fillId="0" borderId="0" xfId="0" applyNumberFormat="1" applyFont="1"/>
    <xf numFmtId="0" fontId="18" fillId="0" borderId="0" xfId="0" applyFont="1"/>
    <xf numFmtId="0" fontId="7" fillId="0" borderId="0" xfId="0" applyFont="1" applyAlignment="1">
      <alignment wrapText="1"/>
    </xf>
    <xf numFmtId="165" fontId="3" fillId="0" borderId="0" xfId="1" applyNumberFormat="1" applyFont="1"/>
    <xf numFmtId="0" fontId="5" fillId="0" borderId="0" xfId="0" applyFont="1" applyAlignment="1">
      <alignment horizontal="left"/>
    </xf>
    <xf numFmtId="0" fontId="3" fillId="0" borderId="0" xfId="0" applyFont="1" applyAlignment="1">
      <alignment horizontal="left"/>
    </xf>
    <xf numFmtId="0" fontId="3" fillId="2" borderId="0" xfId="0" applyFont="1" applyFill="1" applyAlignment="1">
      <alignment horizontal="left"/>
    </xf>
    <xf numFmtId="14" fontId="7" fillId="0" borderId="0" xfId="0" applyNumberFormat="1" applyFont="1"/>
    <xf numFmtId="0" fontId="19" fillId="0" borderId="0" xfId="2" applyFont="1"/>
    <xf numFmtId="0" fontId="19" fillId="0" borderId="0" xfId="2" applyFont="1" applyAlignment="1">
      <alignment horizontal="right"/>
    </xf>
    <xf numFmtId="0" fontId="20" fillId="0" borderId="0" xfId="2" applyFont="1" applyAlignment="1">
      <alignment horizontal="right"/>
    </xf>
    <xf numFmtId="167" fontId="19" fillId="0" borderId="0" xfId="3" applyNumberFormat="1" applyFont="1"/>
    <xf numFmtId="0" fontId="20" fillId="0" borderId="0" xfId="2" applyFont="1"/>
    <xf numFmtId="0" fontId="21" fillId="0" borderId="0" xfId="2" applyFont="1"/>
    <xf numFmtId="0" fontId="22" fillId="0" borderId="0" xfId="2" applyFont="1"/>
    <xf numFmtId="0" fontId="19" fillId="0" borderId="0" xfId="2" applyFont="1" applyAlignment="1">
      <alignment vertical="top" wrapText="1"/>
    </xf>
    <xf numFmtId="0" fontId="19" fillId="0" borderId="0" xfId="2" applyFont="1" applyAlignment="1">
      <alignment horizontal="right" vertical="top" wrapText="1"/>
    </xf>
    <xf numFmtId="0" fontId="20" fillId="0" borderId="0" xfId="2" applyFont="1" applyAlignment="1">
      <alignment horizontal="right" vertical="top" wrapText="1"/>
    </xf>
    <xf numFmtId="167" fontId="19" fillId="0" borderId="0" xfId="3" applyNumberFormat="1" applyFont="1" applyAlignment="1">
      <alignment vertical="top" wrapText="1"/>
    </xf>
    <xf numFmtId="0" fontId="20" fillId="0" borderId="0" xfId="2" applyFont="1" applyAlignment="1">
      <alignment vertical="top" wrapText="1"/>
    </xf>
    <xf numFmtId="0" fontId="21" fillId="0" borderId="0" xfId="2" applyFont="1" applyAlignment="1">
      <alignment vertical="top" wrapText="1"/>
    </xf>
    <xf numFmtId="0" fontId="22" fillId="0" borderId="0" xfId="2" applyFont="1" applyAlignment="1">
      <alignment vertical="top" wrapText="1"/>
    </xf>
    <xf numFmtId="0" fontId="19" fillId="0" borderId="0" xfId="2" applyFont="1" applyAlignment="1">
      <alignment wrapText="1"/>
    </xf>
    <xf numFmtId="0" fontId="20" fillId="0" borderId="0" xfId="2" applyFont="1" applyAlignment="1">
      <alignment wrapText="1"/>
    </xf>
    <xf numFmtId="0" fontId="21" fillId="0" borderId="0" xfId="2" applyFont="1" applyAlignment="1">
      <alignment wrapText="1"/>
    </xf>
    <xf numFmtId="0" fontId="25" fillId="0" borderId="0" xfId="2" applyFont="1"/>
    <xf numFmtId="168" fontId="26" fillId="0" borderId="0" xfId="2" applyNumberFormat="1" applyFont="1" applyAlignment="1">
      <alignment wrapText="1"/>
    </xf>
    <xf numFmtId="0" fontId="26" fillId="0" borderId="0" xfId="2" applyFont="1" applyAlignment="1">
      <alignment wrapText="1"/>
    </xf>
    <xf numFmtId="0" fontId="25" fillId="0" borderId="0" xfId="2" applyFont="1" applyAlignment="1">
      <alignment horizontal="right"/>
    </xf>
    <xf numFmtId="0" fontId="25" fillId="0" borderId="0" xfId="2" applyFont="1" applyAlignment="1">
      <alignment horizontal="left"/>
    </xf>
    <xf numFmtId="167" fontId="25" fillId="0" borderId="0" xfId="3" applyNumberFormat="1" applyFont="1"/>
    <xf numFmtId="0" fontId="27" fillId="0" borderId="0" xfId="2" applyFont="1"/>
    <xf numFmtId="167" fontId="25" fillId="0" borderId="0" xfId="3" applyNumberFormat="1" applyFont="1" applyFill="1"/>
    <xf numFmtId="43" fontId="27" fillId="0" borderId="0" xfId="3" applyFont="1"/>
    <xf numFmtId="43" fontId="20" fillId="0" borderId="0" xfId="3" applyFont="1"/>
    <xf numFmtId="43" fontId="27" fillId="0" borderId="0" xfId="2" applyNumberFormat="1" applyFont="1"/>
    <xf numFmtId="43" fontId="20" fillId="0" borderId="0" xfId="2" applyNumberFormat="1" applyFont="1"/>
    <xf numFmtId="167" fontId="19" fillId="0" borderId="0" xfId="3" applyNumberFormat="1" applyFont="1" applyAlignment="1"/>
    <xf numFmtId="0" fontId="19" fillId="3" borderId="0" xfId="2" applyFont="1" applyFill="1"/>
    <xf numFmtId="14" fontId="19" fillId="3" borderId="0" xfId="2" applyNumberFormat="1" applyFont="1" applyFill="1"/>
    <xf numFmtId="17" fontId="19" fillId="3" borderId="0" xfId="2" applyNumberFormat="1" applyFont="1" applyFill="1"/>
    <xf numFmtId="0" fontId="20" fillId="3" borderId="0" xfId="2" applyFont="1" applyFill="1"/>
    <xf numFmtId="167" fontId="19" fillId="3" borderId="0" xfId="3" applyNumberFormat="1" applyFont="1" applyFill="1" applyAlignment="1"/>
    <xf numFmtId="0" fontId="22" fillId="3" borderId="0" xfId="2" applyFont="1" applyFill="1"/>
    <xf numFmtId="0" fontId="28" fillId="0" borderId="0" xfId="2" applyFont="1" applyAlignment="1">
      <alignment vertical="top"/>
    </xf>
    <xf numFmtId="0" fontId="28" fillId="0" borderId="0" xfId="2" applyFont="1"/>
    <xf numFmtId="167" fontId="25" fillId="0" borderId="0" xfId="3" applyNumberFormat="1" applyFont="1" applyAlignment="1"/>
    <xf numFmtId="0" fontId="25" fillId="0" borderId="0" xfId="6" applyFont="1" applyAlignment="1">
      <alignment horizontal="left"/>
    </xf>
    <xf numFmtId="1" fontId="25" fillId="0" borderId="0" xfId="2" applyNumberFormat="1" applyFont="1"/>
    <xf numFmtId="0" fontId="6" fillId="0" borderId="0" xfId="2"/>
    <xf numFmtId="40" fontId="25" fillId="0" borderId="0" xfId="2" applyNumberFormat="1" applyFont="1"/>
    <xf numFmtId="40" fontId="27" fillId="0" borderId="0" xfId="2" applyNumberFormat="1" applyFont="1"/>
    <xf numFmtId="0" fontId="22" fillId="0" borderId="0" xfId="2" applyFont="1" applyAlignment="1">
      <alignment horizontal="left"/>
    </xf>
    <xf numFmtId="1" fontId="19" fillId="0" borderId="0" xfId="2" applyNumberFormat="1" applyFont="1"/>
    <xf numFmtId="1" fontId="19" fillId="0" borderId="0" xfId="2" applyNumberFormat="1" applyFont="1" applyAlignment="1">
      <alignment vertical="top" wrapText="1"/>
    </xf>
    <xf numFmtId="1" fontId="19" fillId="0" borderId="0" xfId="2" applyNumberFormat="1" applyFont="1" applyAlignment="1">
      <alignment wrapText="1"/>
    </xf>
    <xf numFmtId="0" fontId="25" fillId="0" borderId="0" xfId="5" applyFont="1"/>
    <xf numFmtId="1" fontId="26" fillId="0" borderId="0" xfId="2" applyNumberFormat="1" applyFont="1" applyAlignment="1">
      <alignment wrapText="1"/>
    </xf>
    <xf numFmtId="169" fontId="27" fillId="0" borderId="0" xfId="2" applyNumberFormat="1" applyFont="1"/>
    <xf numFmtId="167" fontId="27" fillId="0" borderId="0" xfId="2" applyNumberFormat="1" applyFont="1"/>
    <xf numFmtId="0" fontId="25" fillId="2" borderId="0" xfId="2" applyFont="1" applyFill="1"/>
    <xf numFmtId="168" fontId="26" fillId="2" borderId="0" xfId="2" applyNumberFormat="1" applyFont="1" applyFill="1" applyAlignment="1">
      <alignment wrapText="1"/>
    </xf>
    <xf numFmtId="167" fontId="25" fillId="2" borderId="0" xfId="3" applyNumberFormat="1" applyFont="1" applyFill="1"/>
    <xf numFmtId="0" fontId="27" fillId="2" borderId="0" xfId="2" applyFont="1" applyFill="1"/>
    <xf numFmtId="167" fontId="25" fillId="0" borderId="0" xfId="2" applyNumberFormat="1" applyFont="1"/>
    <xf numFmtId="165" fontId="27" fillId="0" borderId="0" xfId="2" applyNumberFormat="1" applyFont="1"/>
    <xf numFmtId="165" fontId="25" fillId="0" borderId="0" xfId="3" applyNumberFormat="1" applyFont="1"/>
    <xf numFmtId="170" fontId="27" fillId="0" borderId="0" xfId="2" applyNumberFormat="1" applyFont="1"/>
    <xf numFmtId="3" fontId="27" fillId="0" borderId="0" xfId="2" applyNumberFormat="1" applyFont="1"/>
    <xf numFmtId="166" fontId="27" fillId="0" borderId="0" xfId="2" applyNumberFormat="1" applyFont="1"/>
    <xf numFmtId="0" fontId="6" fillId="2" borderId="0" xfId="4" applyFont="1" applyFill="1"/>
    <xf numFmtId="0" fontId="8" fillId="2" borderId="0" xfId="4" applyFont="1" applyFill="1" applyAlignment="1">
      <alignment horizontal="left"/>
    </xf>
    <xf numFmtId="171" fontId="6" fillId="0" borderId="0" xfId="7" applyNumberFormat="1" applyFont="1"/>
    <xf numFmtId="171" fontId="6" fillId="2" borderId="0" xfId="7" applyNumberFormat="1" applyFont="1" applyFill="1"/>
    <xf numFmtId="43" fontId="6" fillId="2" borderId="0" xfId="7" applyNumberFormat="1" applyFont="1" applyFill="1"/>
    <xf numFmtId="0" fontId="6" fillId="2" borderId="0" xfId="7" applyNumberFormat="1" applyFont="1" applyFill="1"/>
    <xf numFmtId="0" fontId="25" fillId="2" borderId="0" xfId="2" applyFont="1" applyFill="1" applyAlignment="1">
      <alignment horizontal="left"/>
    </xf>
  </cellXfs>
  <cellStyles count="8">
    <cellStyle name="Comma" xfId="7" builtinId="3"/>
    <cellStyle name="Comma [0]" xfId="1" builtinId="6"/>
    <cellStyle name="Comma 2 2" xfId="3" xr:uid="{00000000-0005-0000-0000-000001000000}"/>
    <cellStyle name="Normal" xfId="0" builtinId="0"/>
    <cellStyle name="Normal 2" xfId="4" xr:uid="{50083A42-331C-4D88-A504-A1DB734CB0CF}"/>
    <cellStyle name="Normal 2 2" xfId="5" xr:uid="{6CEB7D3D-8E8B-4428-B7A9-66B490CD4BB5}"/>
    <cellStyle name="Normal 3" xfId="6" xr:uid="{5FBEFA6B-2748-4340-850E-73B96DE90DEF}"/>
    <cellStyle name="Normal 4"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5EB8-A34D-46EC-97E8-977A8AE31747}">
  <dimension ref="A1:Q200"/>
  <sheetViews>
    <sheetView showOutlineSymbols="0" showWhiteSpace="0" topLeftCell="F147" zoomScale="85" zoomScaleNormal="85" workbookViewId="0">
      <selection activeCell="J158" sqref="J158"/>
    </sheetView>
  </sheetViews>
  <sheetFormatPr defaultColWidth="8.75" defaultRowHeight="16.5" x14ac:dyDescent="0.3"/>
  <cols>
    <col min="1" max="1" width="13.75" style="1" customWidth="1"/>
    <col min="2" max="2" width="19.625" style="1" customWidth="1"/>
    <col min="3" max="3" width="12.625" style="1" customWidth="1"/>
    <col min="4" max="4" width="14.75" style="1" customWidth="1"/>
    <col min="5" max="5" width="10.875" style="1" customWidth="1"/>
    <col min="6" max="6" width="12.625" style="1" customWidth="1"/>
    <col min="7" max="7" width="8.75" style="1"/>
    <col min="8" max="8" width="36.25" style="1" customWidth="1"/>
    <col min="9" max="9" width="85.375" style="1" customWidth="1"/>
    <col min="10" max="10" width="25.25" style="1" bestFit="1" customWidth="1"/>
    <col min="11" max="11" width="24" style="1" bestFit="1" customWidth="1"/>
    <col min="12" max="12" width="24.5" style="1" bestFit="1" customWidth="1"/>
    <col min="13" max="13" width="19" style="1" bestFit="1" customWidth="1"/>
    <col min="14" max="14" width="21.375" style="1" bestFit="1" customWidth="1"/>
    <col min="15" max="16384" width="8.75" style="1"/>
  </cols>
  <sheetData>
    <row r="1" spans="1:17" x14ac:dyDescent="0.3">
      <c r="A1" s="14" t="s">
        <v>396</v>
      </c>
      <c r="B1" s="14" t="s">
        <v>397</v>
      </c>
      <c r="C1" s="14" t="s">
        <v>398</v>
      </c>
      <c r="D1" s="14" t="s">
        <v>399</v>
      </c>
      <c r="E1" s="14" t="s">
        <v>400</v>
      </c>
      <c r="F1" s="14" t="s">
        <v>401</v>
      </c>
      <c r="G1" s="14"/>
      <c r="H1" s="15" t="s">
        <v>402</v>
      </c>
      <c r="I1" s="14" t="s">
        <v>403</v>
      </c>
      <c r="J1" s="14" t="s">
        <v>404</v>
      </c>
      <c r="K1" s="14" t="s">
        <v>405</v>
      </c>
      <c r="L1" s="15" t="s">
        <v>630</v>
      </c>
      <c r="M1" s="15" t="s">
        <v>631</v>
      </c>
      <c r="N1" s="16" t="s">
        <v>632</v>
      </c>
      <c r="O1" s="15" t="s">
        <v>633</v>
      </c>
      <c r="P1" s="17"/>
      <c r="Q1" s="17"/>
    </row>
    <row r="2" spans="1:17" x14ac:dyDescent="0.3">
      <c r="A2" s="14" t="s">
        <v>634</v>
      </c>
      <c r="B2" s="14" t="s">
        <v>635</v>
      </c>
      <c r="C2" s="14" t="s">
        <v>636</v>
      </c>
      <c r="D2" s="14" t="s">
        <v>637</v>
      </c>
      <c r="E2" s="14" t="s">
        <v>638</v>
      </c>
      <c r="F2" s="14" t="s">
        <v>639</v>
      </c>
      <c r="G2" s="14"/>
      <c r="H2" s="15" t="s">
        <v>640</v>
      </c>
      <c r="I2" s="14" t="s">
        <v>641</v>
      </c>
      <c r="J2" s="14" t="s">
        <v>1</v>
      </c>
      <c r="K2" s="14" t="s">
        <v>2</v>
      </c>
      <c r="L2" s="15" t="s">
        <v>642</v>
      </c>
      <c r="M2" s="15" t="s">
        <v>643</v>
      </c>
      <c r="N2" s="16" t="s">
        <v>644</v>
      </c>
      <c r="O2" s="15" t="s">
        <v>633</v>
      </c>
      <c r="P2" s="17"/>
      <c r="Q2" s="17"/>
    </row>
    <row r="3" spans="1:17" ht="196.9" customHeight="1" x14ac:dyDescent="0.3">
      <c r="A3" s="18" t="s">
        <v>645</v>
      </c>
      <c r="B3" s="18" t="s">
        <v>646</v>
      </c>
      <c r="C3" s="18" t="s">
        <v>647</v>
      </c>
      <c r="D3" s="18" t="s">
        <v>648</v>
      </c>
      <c r="E3" s="18" t="s">
        <v>649</v>
      </c>
      <c r="F3" s="18" t="s">
        <v>650</v>
      </c>
      <c r="G3" s="18"/>
      <c r="H3" s="19" t="s">
        <v>651</v>
      </c>
      <c r="I3" s="18" t="s">
        <v>652</v>
      </c>
      <c r="J3" s="18" t="s">
        <v>653</v>
      </c>
      <c r="K3" s="18" t="s">
        <v>654</v>
      </c>
      <c r="L3" s="19" t="s">
        <v>655</v>
      </c>
      <c r="M3" s="19" t="s">
        <v>656</v>
      </c>
      <c r="N3" s="20" t="s">
        <v>657</v>
      </c>
      <c r="O3" s="19"/>
      <c r="P3" s="21"/>
      <c r="Q3" s="21"/>
    </row>
    <row r="4" spans="1:17" x14ac:dyDescent="0.3">
      <c r="A4" s="14" t="s">
        <v>658</v>
      </c>
      <c r="B4" s="14" t="s">
        <v>635</v>
      </c>
      <c r="C4" s="22" t="s">
        <v>659</v>
      </c>
      <c r="D4" s="22" t="s">
        <v>659</v>
      </c>
      <c r="E4" s="22" t="s">
        <v>660</v>
      </c>
      <c r="F4" s="22" t="s">
        <v>635</v>
      </c>
      <c r="G4" s="22"/>
      <c r="H4" s="15" t="s">
        <v>658</v>
      </c>
      <c r="I4" s="22" t="s">
        <v>659</v>
      </c>
      <c r="J4" s="14" t="s">
        <v>661</v>
      </c>
      <c r="K4" s="14" t="s">
        <v>661</v>
      </c>
      <c r="L4" s="23" t="s">
        <v>659</v>
      </c>
      <c r="M4" s="23" t="s">
        <v>659</v>
      </c>
      <c r="N4" s="24" t="s">
        <v>659</v>
      </c>
      <c r="O4" s="15"/>
      <c r="P4" s="17"/>
      <c r="Q4" s="17"/>
    </row>
    <row r="5" spans="1:17" x14ac:dyDescent="0.3">
      <c r="A5" s="14" t="s">
        <v>662</v>
      </c>
      <c r="B5" s="14" t="s">
        <v>663</v>
      </c>
      <c r="C5" s="14" t="s">
        <v>659</v>
      </c>
      <c r="D5" s="14" t="s">
        <v>659</v>
      </c>
      <c r="E5" s="14"/>
      <c r="F5" s="14" t="s">
        <v>664</v>
      </c>
      <c r="G5" s="14"/>
      <c r="H5" s="15" t="s">
        <v>665</v>
      </c>
      <c r="I5" s="14" t="s">
        <v>659</v>
      </c>
      <c r="J5" s="14"/>
      <c r="K5" s="14"/>
      <c r="L5" s="15" t="s">
        <v>659</v>
      </c>
      <c r="M5" s="15" t="s">
        <v>659</v>
      </c>
      <c r="N5" s="16" t="s">
        <v>659</v>
      </c>
      <c r="O5" s="15"/>
      <c r="P5" s="17"/>
      <c r="Q5" s="17"/>
    </row>
    <row r="6" spans="1:17" ht="17.25" x14ac:dyDescent="0.35">
      <c r="A6" s="6"/>
      <c r="B6" s="6"/>
      <c r="C6" s="6"/>
      <c r="D6" s="6"/>
      <c r="E6" s="6"/>
      <c r="F6" s="6"/>
    </row>
    <row r="7" spans="1:17" ht="18" x14ac:dyDescent="0.35">
      <c r="A7" s="1" t="s">
        <v>408</v>
      </c>
      <c r="B7" s="8">
        <v>45077</v>
      </c>
      <c r="C7" s="1" t="s">
        <v>407</v>
      </c>
      <c r="D7" s="1" t="s">
        <v>406</v>
      </c>
      <c r="E7" s="1">
        <v>1</v>
      </c>
      <c r="F7" s="7">
        <v>45047</v>
      </c>
      <c r="G7" s="9">
        <v>231</v>
      </c>
      <c r="H7" t="s">
        <v>409</v>
      </c>
      <c r="I7" t="s">
        <v>410</v>
      </c>
      <c r="J7" s="3">
        <v>9711849</v>
      </c>
      <c r="K7" s="3">
        <v>0</v>
      </c>
    </row>
    <row r="8" spans="1:17" ht="18" x14ac:dyDescent="0.35">
      <c r="A8" s="1" t="s">
        <v>408</v>
      </c>
      <c r="B8" s="8">
        <v>45077</v>
      </c>
      <c r="C8" s="1" t="s">
        <v>407</v>
      </c>
      <c r="D8" s="1" t="s">
        <v>406</v>
      </c>
      <c r="E8" s="1">
        <v>1</v>
      </c>
      <c r="F8" s="7">
        <v>45047</v>
      </c>
      <c r="G8" s="9">
        <v>247</v>
      </c>
      <c r="H8" t="s">
        <v>411</v>
      </c>
      <c r="I8" t="s">
        <v>412</v>
      </c>
      <c r="J8" s="3">
        <v>136151812.68099999</v>
      </c>
      <c r="K8" s="3">
        <v>0</v>
      </c>
    </row>
    <row r="9" spans="1:17" ht="18" x14ac:dyDescent="0.35">
      <c r="A9" s="1" t="s">
        <v>408</v>
      </c>
      <c r="B9" s="8">
        <v>45077</v>
      </c>
      <c r="C9" s="1" t="s">
        <v>407</v>
      </c>
      <c r="D9" s="1" t="s">
        <v>406</v>
      </c>
      <c r="E9" s="1">
        <v>1</v>
      </c>
      <c r="F9" s="7">
        <v>45047</v>
      </c>
      <c r="G9" s="9">
        <v>727</v>
      </c>
      <c r="H9" t="s">
        <v>413</v>
      </c>
      <c r="I9" t="s">
        <v>414</v>
      </c>
      <c r="J9" s="3">
        <v>1414429925.70101</v>
      </c>
      <c r="K9" s="3">
        <v>0</v>
      </c>
    </row>
    <row r="10" spans="1:17" ht="18" x14ac:dyDescent="0.35">
      <c r="A10" s="1" t="s">
        <v>408</v>
      </c>
      <c r="B10" s="8">
        <v>45077</v>
      </c>
      <c r="C10" s="1" t="s">
        <v>407</v>
      </c>
      <c r="D10" s="1" t="s">
        <v>406</v>
      </c>
      <c r="E10" s="1">
        <v>1</v>
      </c>
      <c r="F10" s="7">
        <v>45047</v>
      </c>
      <c r="G10" s="9">
        <v>250</v>
      </c>
      <c r="H10" t="s">
        <v>415</v>
      </c>
      <c r="I10" t="s">
        <v>416</v>
      </c>
      <c r="J10" s="3">
        <v>70689841.879999995</v>
      </c>
      <c r="K10" s="3">
        <v>0</v>
      </c>
    </row>
    <row r="11" spans="1:17" ht="18" x14ac:dyDescent="0.35">
      <c r="A11" s="1" t="s">
        <v>408</v>
      </c>
      <c r="B11" s="8">
        <v>45077</v>
      </c>
      <c r="C11" s="1" t="s">
        <v>407</v>
      </c>
      <c r="D11" s="1" t="s">
        <v>406</v>
      </c>
      <c r="E11" s="1">
        <v>1</v>
      </c>
      <c r="F11" s="7">
        <v>45047</v>
      </c>
      <c r="G11">
        <v>318</v>
      </c>
      <c r="H11" t="s">
        <v>30</v>
      </c>
      <c r="I11" t="s">
        <v>31</v>
      </c>
      <c r="J11" s="11">
        <v>140249680</v>
      </c>
      <c r="K11" s="3">
        <v>0</v>
      </c>
    </row>
    <row r="12" spans="1:17" ht="18" x14ac:dyDescent="0.35">
      <c r="A12" s="1" t="s">
        <v>408</v>
      </c>
      <c r="B12" s="8">
        <v>45077</v>
      </c>
      <c r="C12" s="1" t="s">
        <v>407</v>
      </c>
      <c r="D12" s="1" t="s">
        <v>406</v>
      </c>
      <c r="E12" s="1">
        <v>1</v>
      </c>
      <c r="F12" s="7">
        <v>45047</v>
      </c>
      <c r="G12" s="9">
        <v>322</v>
      </c>
      <c r="H12" t="s">
        <v>417</v>
      </c>
      <c r="I12" t="s">
        <v>418</v>
      </c>
      <c r="J12" s="3">
        <v>654644</v>
      </c>
      <c r="K12" s="3">
        <v>0</v>
      </c>
    </row>
    <row r="13" spans="1:17" ht="18" x14ac:dyDescent="0.35">
      <c r="A13" s="1" t="s">
        <v>408</v>
      </c>
      <c r="B13" s="8">
        <v>45077</v>
      </c>
      <c r="C13" s="1" t="s">
        <v>407</v>
      </c>
      <c r="D13" s="1" t="s">
        <v>406</v>
      </c>
      <c r="E13" s="1">
        <v>1</v>
      </c>
      <c r="F13" s="7">
        <v>45047</v>
      </c>
      <c r="G13" s="9">
        <v>324</v>
      </c>
      <c r="H13" t="s">
        <v>419</v>
      </c>
      <c r="I13" t="s">
        <v>420</v>
      </c>
      <c r="J13" s="3">
        <v>93666706</v>
      </c>
      <c r="K13" s="3">
        <v>0</v>
      </c>
    </row>
    <row r="14" spans="1:17" ht="18" x14ac:dyDescent="0.35">
      <c r="A14" s="1" t="s">
        <v>408</v>
      </c>
      <c r="B14" s="8">
        <v>45077</v>
      </c>
      <c r="C14" s="1" t="s">
        <v>407</v>
      </c>
      <c r="D14" s="1" t="s">
        <v>406</v>
      </c>
      <c r="E14" s="1">
        <v>1</v>
      </c>
      <c r="F14" s="7">
        <v>45047</v>
      </c>
      <c r="G14" s="9">
        <v>326</v>
      </c>
      <c r="H14" t="s">
        <v>421</v>
      </c>
      <c r="I14" t="s">
        <v>422</v>
      </c>
      <c r="J14" s="3">
        <v>28703703</v>
      </c>
      <c r="K14" s="3">
        <v>0</v>
      </c>
    </row>
    <row r="15" spans="1:17" ht="18" x14ac:dyDescent="0.35">
      <c r="A15" s="1" t="s">
        <v>408</v>
      </c>
      <c r="B15" s="8">
        <v>45077</v>
      </c>
      <c r="C15" s="1" t="s">
        <v>407</v>
      </c>
      <c r="D15" s="1" t="s">
        <v>406</v>
      </c>
      <c r="E15" s="1">
        <v>1</v>
      </c>
      <c r="F15" s="7">
        <v>45047</v>
      </c>
      <c r="G15" s="9">
        <v>330</v>
      </c>
      <c r="H15" t="s">
        <v>423</v>
      </c>
      <c r="I15" t="s">
        <v>424</v>
      </c>
      <c r="J15" s="3">
        <v>22500000</v>
      </c>
      <c r="K15" s="3">
        <v>0</v>
      </c>
    </row>
    <row r="16" spans="1:17" ht="18" x14ac:dyDescent="0.35">
      <c r="A16" s="1" t="s">
        <v>408</v>
      </c>
      <c r="B16" s="8">
        <v>45077</v>
      </c>
      <c r="C16" s="1" t="s">
        <v>407</v>
      </c>
      <c r="D16" s="1" t="s">
        <v>406</v>
      </c>
      <c r="E16" s="1">
        <v>1</v>
      </c>
      <c r="F16" s="7">
        <v>45047</v>
      </c>
      <c r="G16" s="9">
        <v>331</v>
      </c>
      <c r="H16" t="s">
        <v>425</v>
      </c>
      <c r="I16" t="s">
        <v>426</v>
      </c>
      <c r="J16" s="3">
        <v>1178360</v>
      </c>
      <c r="K16" s="3">
        <v>0</v>
      </c>
    </row>
    <row r="17" spans="1:11" ht="18" x14ac:dyDescent="0.35">
      <c r="A17" s="1" t="s">
        <v>408</v>
      </c>
      <c r="B17" s="8">
        <v>45077</v>
      </c>
      <c r="C17" s="1" t="s">
        <v>407</v>
      </c>
      <c r="D17" s="1" t="s">
        <v>406</v>
      </c>
      <c r="E17" s="1">
        <v>1</v>
      </c>
      <c r="F17" s="7">
        <v>45047</v>
      </c>
      <c r="G17" s="9">
        <v>938</v>
      </c>
      <c r="H17" t="s">
        <v>427</v>
      </c>
      <c r="I17" t="s">
        <v>428</v>
      </c>
      <c r="J17" s="3">
        <v>784769</v>
      </c>
      <c r="K17" s="3">
        <v>0</v>
      </c>
    </row>
    <row r="18" spans="1:11" ht="18" x14ac:dyDescent="0.35">
      <c r="A18" s="1" t="s">
        <v>408</v>
      </c>
      <c r="B18" s="8">
        <v>45077</v>
      </c>
      <c r="C18" s="1" t="s">
        <v>407</v>
      </c>
      <c r="D18" s="1" t="s">
        <v>406</v>
      </c>
      <c r="E18" s="1">
        <v>1</v>
      </c>
      <c r="F18" s="7">
        <v>45047</v>
      </c>
      <c r="G18" s="9">
        <v>939</v>
      </c>
      <c r="H18" t="s">
        <v>429</v>
      </c>
      <c r="I18" t="s">
        <v>430</v>
      </c>
      <c r="J18" s="3">
        <v>2292863</v>
      </c>
      <c r="K18" s="3">
        <v>0</v>
      </c>
    </row>
    <row r="19" spans="1:11" ht="18" x14ac:dyDescent="0.35">
      <c r="A19" s="1" t="s">
        <v>408</v>
      </c>
      <c r="B19" s="8">
        <v>45077</v>
      </c>
      <c r="C19" s="1" t="s">
        <v>407</v>
      </c>
      <c r="D19" s="1" t="s">
        <v>406</v>
      </c>
      <c r="E19" s="1">
        <v>1</v>
      </c>
      <c r="F19" s="7">
        <v>45047</v>
      </c>
      <c r="G19" s="9">
        <v>940</v>
      </c>
      <c r="H19" t="s">
        <v>431</v>
      </c>
      <c r="I19" t="s">
        <v>432</v>
      </c>
      <c r="J19" s="3">
        <v>458251</v>
      </c>
      <c r="K19" s="3">
        <v>0</v>
      </c>
    </row>
    <row r="20" spans="1:11" ht="18" x14ac:dyDescent="0.35">
      <c r="A20" s="1" t="s">
        <v>408</v>
      </c>
      <c r="B20" s="8">
        <v>45077</v>
      </c>
      <c r="C20" s="1" t="s">
        <v>407</v>
      </c>
      <c r="D20" s="1" t="s">
        <v>406</v>
      </c>
      <c r="E20" s="1">
        <v>1</v>
      </c>
      <c r="F20" s="7">
        <v>45047</v>
      </c>
      <c r="G20" s="9">
        <v>1717</v>
      </c>
      <c r="H20" t="s">
        <v>433</v>
      </c>
      <c r="I20" t="s">
        <v>434</v>
      </c>
      <c r="J20" s="3">
        <v>459056</v>
      </c>
      <c r="K20" s="3">
        <v>0</v>
      </c>
    </row>
    <row r="21" spans="1:11" ht="18" x14ac:dyDescent="0.35">
      <c r="A21" s="1" t="s">
        <v>408</v>
      </c>
      <c r="B21" s="8">
        <v>45077</v>
      </c>
      <c r="C21" s="1" t="s">
        <v>407</v>
      </c>
      <c r="D21" s="1" t="s">
        <v>406</v>
      </c>
      <c r="E21" s="1">
        <v>1</v>
      </c>
      <c r="F21" s="7">
        <v>45047</v>
      </c>
      <c r="G21" s="9">
        <v>1479</v>
      </c>
      <c r="H21" t="s">
        <v>435</v>
      </c>
      <c r="I21" t="s">
        <v>436</v>
      </c>
      <c r="J21" s="3">
        <v>1182383988</v>
      </c>
      <c r="K21" s="3">
        <v>0</v>
      </c>
    </row>
    <row r="22" spans="1:11" ht="18" x14ac:dyDescent="0.35">
      <c r="A22" s="1" t="s">
        <v>408</v>
      </c>
      <c r="B22" s="8">
        <v>45077</v>
      </c>
      <c r="C22" s="1" t="s">
        <v>407</v>
      </c>
      <c r="D22" s="1" t="s">
        <v>406</v>
      </c>
      <c r="E22" s="1">
        <v>1</v>
      </c>
      <c r="F22" s="7">
        <v>45047</v>
      </c>
      <c r="G22" s="9">
        <v>1480</v>
      </c>
      <c r="H22" t="s">
        <v>437</v>
      </c>
      <c r="I22" t="s">
        <v>438</v>
      </c>
      <c r="J22" s="3">
        <v>458251</v>
      </c>
      <c r="K22" s="3">
        <v>0</v>
      </c>
    </row>
    <row r="23" spans="1:11" ht="18" x14ac:dyDescent="0.35">
      <c r="A23" s="1" t="s">
        <v>408</v>
      </c>
      <c r="B23" s="8">
        <v>45077</v>
      </c>
      <c r="C23" s="1" t="s">
        <v>407</v>
      </c>
      <c r="D23" s="1" t="s">
        <v>406</v>
      </c>
      <c r="E23" s="1">
        <v>1</v>
      </c>
      <c r="F23" s="7">
        <v>45047</v>
      </c>
      <c r="G23" s="9">
        <v>1482</v>
      </c>
      <c r="H23" t="s">
        <v>439</v>
      </c>
      <c r="I23" t="s">
        <v>440</v>
      </c>
      <c r="J23" s="3">
        <v>2454514</v>
      </c>
      <c r="K23" s="3">
        <v>0</v>
      </c>
    </row>
    <row r="24" spans="1:11" ht="18" x14ac:dyDescent="0.35">
      <c r="A24" s="1" t="s">
        <v>408</v>
      </c>
      <c r="B24" s="8">
        <v>45077</v>
      </c>
      <c r="C24" s="1" t="s">
        <v>407</v>
      </c>
      <c r="D24" s="1" t="s">
        <v>406</v>
      </c>
      <c r="E24" s="1">
        <v>1</v>
      </c>
      <c r="F24" s="7">
        <v>45047</v>
      </c>
      <c r="G24" s="9">
        <v>1483</v>
      </c>
      <c r="H24" t="s">
        <v>441</v>
      </c>
      <c r="I24" t="s">
        <v>442</v>
      </c>
      <c r="J24" s="3">
        <v>1580717</v>
      </c>
      <c r="K24" s="3">
        <v>0</v>
      </c>
    </row>
    <row r="25" spans="1:11" ht="18" x14ac:dyDescent="0.35">
      <c r="A25" s="1" t="s">
        <v>408</v>
      </c>
      <c r="B25" s="8">
        <v>45077</v>
      </c>
      <c r="C25" s="1" t="s">
        <v>407</v>
      </c>
      <c r="D25" s="1" t="s">
        <v>406</v>
      </c>
      <c r="E25" s="1">
        <v>1</v>
      </c>
      <c r="F25" s="7">
        <v>45047</v>
      </c>
      <c r="G25" s="9">
        <v>1500</v>
      </c>
      <c r="H25" t="s">
        <v>443</v>
      </c>
      <c r="I25" t="s">
        <v>444</v>
      </c>
      <c r="J25" s="3">
        <v>2422987</v>
      </c>
      <c r="K25" s="3">
        <v>0</v>
      </c>
    </row>
    <row r="26" spans="1:11" ht="18" x14ac:dyDescent="0.35">
      <c r="A26" s="1" t="s">
        <v>408</v>
      </c>
      <c r="B26" s="8">
        <v>45077</v>
      </c>
      <c r="C26" s="1" t="s">
        <v>407</v>
      </c>
      <c r="D26" s="1" t="s">
        <v>406</v>
      </c>
      <c r="E26" s="1">
        <v>1</v>
      </c>
      <c r="F26" s="7">
        <v>45047</v>
      </c>
      <c r="G26" s="9">
        <v>1502</v>
      </c>
      <c r="H26" t="s">
        <v>445</v>
      </c>
      <c r="I26" t="s">
        <v>446</v>
      </c>
      <c r="J26" s="3">
        <v>3634482</v>
      </c>
      <c r="K26" s="3">
        <v>0</v>
      </c>
    </row>
    <row r="27" spans="1:11" ht="18" x14ac:dyDescent="0.35">
      <c r="A27" s="1" t="s">
        <v>408</v>
      </c>
      <c r="B27" s="8">
        <v>45077</v>
      </c>
      <c r="C27" s="1" t="s">
        <v>407</v>
      </c>
      <c r="D27" s="1" t="s">
        <v>406</v>
      </c>
      <c r="E27" s="1">
        <v>1</v>
      </c>
      <c r="F27" s="7">
        <v>45047</v>
      </c>
      <c r="G27" s="9">
        <v>1503</v>
      </c>
      <c r="H27" t="s">
        <v>447</v>
      </c>
      <c r="I27" t="s">
        <v>448</v>
      </c>
      <c r="J27" s="3">
        <v>4709417</v>
      </c>
      <c r="K27" s="3">
        <v>0</v>
      </c>
    </row>
    <row r="28" spans="1:11" ht="18" x14ac:dyDescent="0.35">
      <c r="A28" s="1" t="s">
        <v>408</v>
      </c>
      <c r="B28" s="8">
        <v>45077</v>
      </c>
      <c r="C28" s="1" t="s">
        <v>407</v>
      </c>
      <c r="D28" s="1" t="s">
        <v>406</v>
      </c>
      <c r="E28" s="1">
        <v>1</v>
      </c>
      <c r="F28" s="7">
        <v>45047</v>
      </c>
      <c r="G28" s="9">
        <v>1504</v>
      </c>
      <c r="H28" t="s">
        <v>449</v>
      </c>
      <c r="I28" t="s">
        <v>450</v>
      </c>
      <c r="J28" s="3">
        <v>392787</v>
      </c>
      <c r="K28" s="3">
        <v>0</v>
      </c>
    </row>
    <row r="29" spans="1:11" ht="18" x14ac:dyDescent="0.35">
      <c r="A29" s="1" t="s">
        <v>408</v>
      </c>
      <c r="B29" s="8">
        <v>45077</v>
      </c>
      <c r="C29" s="1" t="s">
        <v>407</v>
      </c>
      <c r="D29" s="1" t="s">
        <v>406</v>
      </c>
      <c r="E29" s="1">
        <v>1</v>
      </c>
      <c r="F29" s="7">
        <v>45047</v>
      </c>
      <c r="G29">
        <v>541</v>
      </c>
      <c r="H29" t="s">
        <v>8</v>
      </c>
      <c r="I29" t="s">
        <v>9</v>
      </c>
      <c r="J29" s="3">
        <v>458041.24000000954</v>
      </c>
      <c r="K29" s="3">
        <v>0</v>
      </c>
    </row>
    <row r="30" spans="1:11" ht="18" x14ac:dyDescent="0.35">
      <c r="A30" s="1" t="s">
        <v>408</v>
      </c>
      <c r="B30" s="8">
        <v>45077</v>
      </c>
      <c r="C30" s="1" t="s">
        <v>407</v>
      </c>
      <c r="D30" s="1" t="s">
        <v>406</v>
      </c>
      <c r="E30" s="1">
        <v>1</v>
      </c>
      <c r="F30" s="7">
        <v>45047</v>
      </c>
      <c r="G30">
        <v>544</v>
      </c>
      <c r="H30" t="s">
        <v>255</v>
      </c>
      <c r="I30" t="s">
        <v>256</v>
      </c>
      <c r="J30" s="3">
        <v>1327500</v>
      </c>
      <c r="K30" s="3">
        <v>0</v>
      </c>
    </row>
    <row r="31" spans="1:11" ht="18" x14ac:dyDescent="0.35">
      <c r="A31" s="1" t="s">
        <v>408</v>
      </c>
      <c r="B31" s="8">
        <v>45077</v>
      </c>
      <c r="C31" s="1" t="s">
        <v>407</v>
      </c>
      <c r="D31" s="1" t="s">
        <v>406</v>
      </c>
      <c r="E31" s="1">
        <v>1</v>
      </c>
      <c r="F31" s="7">
        <v>45047</v>
      </c>
      <c r="G31">
        <v>547</v>
      </c>
      <c r="H31" t="s">
        <v>190</v>
      </c>
      <c r="I31" t="s">
        <v>191</v>
      </c>
      <c r="J31" s="3">
        <v>46034158</v>
      </c>
      <c r="K31" s="3">
        <v>0</v>
      </c>
    </row>
    <row r="32" spans="1:11" ht="18" x14ac:dyDescent="0.35">
      <c r="A32" s="1" t="s">
        <v>408</v>
      </c>
      <c r="B32" s="8">
        <v>45077</v>
      </c>
      <c r="C32" s="1" t="s">
        <v>407</v>
      </c>
      <c r="D32" s="1" t="s">
        <v>406</v>
      </c>
      <c r="E32" s="1">
        <v>1</v>
      </c>
      <c r="F32" s="7">
        <v>45047</v>
      </c>
      <c r="G32">
        <v>552</v>
      </c>
      <c r="H32" t="s">
        <v>451</v>
      </c>
      <c r="I32" t="s">
        <v>452</v>
      </c>
      <c r="J32" s="3">
        <v>28404164</v>
      </c>
      <c r="K32" s="3">
        <v>0</v>
      </c>
    </row>
    <row r="33" spans="1:11" ht="18" x14ac:dyDescent="0.35">
      <c r="A33" s="1" t="s">
        <v>408</v>
      </c>
      <c r="B33" s="8">
        <v>45077</v>
      </c>
      <c r="C33" s="1" t="s">
        <v>407</v>
      </c>
      <c r="D33" s="1" t="s">
        <v>406</v>
      </c>
      <c r="E33" s="1">
        <v>1</v>
      </c>
      <c r="F33" s="7">
        <v>45047</v>
      </c>
      <c r="G33">
        <v>554</v>
      </c>
      <c r="H33" t="s">
        <v>275</v>
      </c>
      <c r="I33" t="s">
        <v>276</v>
      </c>
      <c r="J33" s="3">
        <v>3121580</v>
      </c>
      <c r="K33" s="3">
        <v>0</v>
      </c>
    </row>
    <row r="34" spans="1:11" ht="18" x14ac:dyDescent="0.35">
      <c r="A34" s="1" t="s">
        <v>408</v>
      </c>
      <c r="B34" s="8">
        <v>45077</v>
      </c>
      <c r="C34" s="1" t="s">
        <v>407</v>
      </c>
      <c r="D34" s="1" t="s">
        <v>406</v>
      </c>
      <c r="E34" s="1">
        <v>1</v>
      </c>
      <c r="F34" s="7">
        <v>45047</v>
      </c>
      <c r="G34">
        <v>556</v>
      </c>
      <c r="H34" t="s">
        <v>453</v>
      </c>
      <c r="I34" t="s">
        <v>454</v>
      </c>
      <c r="J34" s="3">
        <v>10751177</v>
      </c>
      <c r="K34" s="3">
        <v>0</v>
      </c>
    </row>
    <row r="35" spans="1:11" ht="18" x14ac:dyDescent="0.35">
      <c r="A35" s="1" t="s">
        <v>408</v>
      </c>
      <c r="B35" s="8">
        <v>45077</v>
      </c>
      <c r="C35" s="1" t="s">
        <v>407</v>
      </c>
      <c r="D35" s="1" t="s">
        <v>406</v>
      </c>
      <c r="E35" s="1">
        <v>1</v>
      </c>
      <c r="F35" s="7">
        <v>45047</v>
      </c>
      <c r="G35">
        <v>835</v>
      </c>
      <c r="H35" t="s">
        <v>235</v>
      </c>
      <c r="I35" t="s">
        <v>236</v>
      </c>
      <c r="J35" s="3">
        <v>347845</v>
      </c>
      <c r="K35" s="3">
        <v>0</v>
      </c>
    </row>
    <row r="36" spans="1:11" ht="18" x14ac:dyDescent="0.35">
      <c r="A36" s="1" t="s">
        <v>408</v>
      </c>
      <c r="B36" s="8">
        <v>45077</v>
      </c>
      <c r="C36" s="1" t="s">
        <v>407</v>
      </c>
      <c r="D36" s="1" t="s">
        <v>406</v>
      </c>
      <c r="E36" s="1">
        <v>1</v>
      </c>
      <c r="F36" s="7">
        <v>45047</v>
      </c>
      <c r="G36">
        <v>836</v>
      </c>
      <c r="H36" t="s">
        <v>237</v>
      </c>
      <c r="I36" t="s">
        <v>238</v>
      </c>
      <c r="J36" s="3">
        <v>347850</v>
      </c>
      <c r="K36" s="3">
        <v>0</v>
      </c>
    </row>
    <row r="37" spans="1:11" ht="18" x14ac:dyDescent="0.35">
      <c r="A37" s="1" t="s">
        <v>408</v>
      </c>
      <c r="B37" s="8">
        <v>45077</v>
      </c>
      <c r="C37" s="1" t="s">
        <v>407</v>
      </c>
      <c r="D37" s="1" t="s">
        <v>406</v>
      </c>
      <c r="E37" s="1">
        <v>1</v>
      </c>
      <c r="F37" s="7">
        <v>45047</v>
      </c>
      <c r="G37">
        <v>837</v>
      </c>
      <c r="H37" t="s">
        <v>239</v>
      </c>
      <c r="I37" t="s">
        <v>240</v>
      </c>
      <c r="J37" s="3">
        <v>8678250</v>
      </c>
      <c r="K37" s="3">
        <v>0</v>
      </c>
    </row>
    <row r="38" spans="1:11" ht="18" x14ac:dyDescent="0.35">
      <c r="A38" s="1" t="s">
        <v>408</v>
      </c>
      <c r="B38" s="8">
        <v>45077</v>
      </c>
      <c r="C38" s="1" t="s">
        <v>407</v>
      </c>
      <c r="D38" s="1" t="s">
        <v>406</v>
      </c>
      <c r="E38" s="1">
        <v>1</v>
      </c>
      <c r="F38" s="7">
        <v>45047</v>
      </c>
      <c r="G38">
        <v>838</v>
      </c>
      <c r="H38" t="s">
        <v>241</v>
      </c>
      <c r="I38" t="s">
        <v>242</v>
      </c>
      <c r="J38" s="3">
        <v>125827420</v>
      </c>
      <c r="K38" s="3">
        <v>0</v>
      </c>
    </row>
    <row r="39" spans="1:11" ht="18" x14ac:dyDescent="0.35">
      <c r="A39" s="1" t="s">
        <v>408</v>
      </c>
      <c r="B39" s="8">
        <v>45077</v>
      </c>
      <c r="C39" s="1" t="s">
        <v>407</v>
      </c>
      <c r="D39" s="1" t="s">
        <v>406</v>
      </c>
      <c r="E39" s="1">
        <v>1</v>
      </c>
      <c r="F39" s="7">
        <v>45047</v>
      </c>
      <c r="G39">
        <v>839</v>
      </c>
      <c r="H39" t="s">
        <v>243</v>
      </c>
      <c r="I39" t="s">
        <v>244</v>
      </c>
      <c r="J39" s="3">
        <v>8265823</v>
      </c>
      <c r="K39" s="3">
        <v>0</v>
      </c>
    </row>
    <row r="40" spans="1:11" ht="18" x14ac:dyDescent="0.35">
      <c r="A40" s="1" t="s">
        <v>408</v>
      </c>
      <c r="B40" s="8">
        <v>45077</v>
      </c>
      <c r="C40" s="1" t="s">
        <v>407</v>
      </c>
      <c r="D40" s="1" t="s">
        <v>406</v>
      </c>
      <c r="E40" s="1">
        <v>1</v>
      </c>
      <c r="F40" s="7">
        <v>45047</v>
      </c>
      <c r="G40">
        <v>840</v>
      </c>
      <c r="H40" t="s">
        <v>245</v>
      </c>
      <c r="I40" t="s">
        <v>246</v>
      </c>
      <c r="J40" s="3">
        <v>347845</v>
      </c>
      <c r="K40" s="3">
        <v>0</v>
      </c>
    </row>
    <row r="41" spans="1:11" ht="18" x14ac:dyDescent="0.35">
      <c r="A41" s="1" t="s">
        <v>408</v>
      </c>
      <c r="B41" s="8">
        <v>45077</v>
      </c>
      <c r="C41" s="1" t="s">
        <v>407</v>
      </c>
      <c r="D41" s="1" t="s">
        <v>406</v>
      </c>
      <c r="E41" s="1">
        <v>1</v>
      </c>
      <c r="F41" s="7">
        <v>45047</v>
      </c>
      <c r="G41">
        <v>841</v>
      </c>
      <c r="H41" t="s">
        <v>247</v>
      </c>
      <c r="I41" t="s">
        <v>248</v>
      </c>
      <c r="J41" s="3">
        <v>1215217</v>
      </c>
      <c r="K41" s="3">
        <v>0</v>
      </c>
    </row>
    <row r="42" spans="1:11" ht="18" x14ac:dyDescent="0.35">
      <c r="A42" s="1" t="s">
        <v>408</v>
      </c>
      <c r="B42" s="8">
        <v>45077</v>
      </c>
      <c r="C42" s="1" t="s">
        <v>407</v>
      </c>
      <c r="D42" s="1" t="s">
        <v>406</v>
      </c>
      <c r="E42" s="1">
        <v>1</v>
      </c>
      <c r="F42" s="7">
        <v>45047</v>
      </c>
      <c r="G42">
        <v>842</v>
      </c>
      <c r="H42" t="s">
        <v>249</v>
      </c>
      <c r="I42" t="s">
        <v>250</v>
      </c>
      <c r="J42" s="3">
        <v>1675571</v>
      </c>
      <c r="K42" s="3">
        <v>0</v>
      </c>
    </row>
    <row r="43" spans="1:11" ht="18" x14ac:dyDescent="0.35">
      <c r="A43" s="1" t="s">
        <v>408</v>
      </c>
      <c r="B43" s="8">
        <v>45077</v>
      </c>
      <c r="C43" s="1" t="s">
        <v>407</v>
      </c>
      <c r="D43" s="1" t="s">
        <v>406</v>
      </c>
      <c r="E43" s="1">
        <v>1</v>
      </c>
      <c r="F43" s="7">
        <v>45047</v>
      </c>
      <c r="G43">
        <v>843</v>
      </c>
      <c r="H43" t="s">
        <v>265</v>
      </c>
      <c r="I43" t="s">
        <v>266</v>
      </c>
      <c r="J43" s="3">
        <v>4411217</v>
      </c>
      <c r="K43" s="3">
        <v>0</v>
      </c>
    </row>
    <row r="44" spans="1:11" ht="18" x14ac:dyDescent="0.35">
      <c r="A44" s="1" t="s">
        <v>408</v>
      </c>
      <c r="B44" s="8">
        <v>45077</v>
      </c>
      <c r="C44" s="1" t="s">
        <v>407</v>
      </c>
      <c r="D44" s="1" t="s">
        <v>406</v>
      </c>
      <c r="E44" s="1">
        <v>1</v>
      </c>
      <c r="F44" s="7">
        <v>45047</v>
      </c>
      <c r="G44">
        <v>844</v>
      </c>
      <c r="H44" t="s">
        <v>263</v>
      </c>
      <c r="I44" t="s">
        <v>264</v>
      </c>
      <c r="J44" s="3">
        <v>2591083</v>
      </c>
      <c r="K44" s="3">
        <v>0</v>
      </c>
    </row>
    <row r="45" spans="1:11" ht="18" x14ac:dyDescent="0.35">
      <c r="A45" s="1" t="s">
        <v>408</v>
      </c>
      <c r="B45" s="8">
        <v>45077</v>
      </c>
      <c r="C45" s="1" t="s">
        <v>407</v>
      </c>
      <c r="D45" s="1" t="s">
        <v>406</v>
      </c>
      <c r="E45" s="1">
        <v>1</v>
      </c>
      <c r="F45" s="7">
        <v>45047</v>
      </c>
      <c r="G45">
        <v>845</v>
      </c>
      <c r="H45" t="s">
        <v>455</v>
      </c>
      <c r="I45" t="s">
        <v>456</v>
      </c>
      <c r="J45" s="3">
        <v>27751281</v>
      </c>
      <c r="K45" s="3">
        <v>0</v>
      </c>
    </row>
    <row r="46" spans="1:11" ht="18" x14ac:dyDescent="0.35">
      <c r="A46" s="1" t="s">
        <v>408</v>
      </c>
      <c r="B46" s="8">
        <v>45077</v>
      </c>
      <c r="C46" s="1" t="s">
        <v>407</v>
      </c>
      <c r="D46" s="1" t="s">
        <v>406</v>
      </c>
      <c r="E46" s="1">
        <v>1</v>
      </c>
      <c r="F46" s="7">
        <v>45047</v>
      </c>
      <c r="G46">
        <v>847</v>
      </c>
      <c r="H46" t="s">
        <v>271</v>
      </c>
      <c r="I46" t="s">
        <v>272</v>
      </c>
      <c r="J46" s="3">
        <v>2294924</v>
      </c>
      <c r="K46" s="3">
        <v>0</v>
      </c>
    </row>
    <row r="47" spans="1:11" ht="18" x14ac:dyDescent="0.35">
      <c r="A47" s="1" t="s">
        <v>408</v>
      </c>
      <c r="B47" s="8">
        <v>45077</v>
      </c>
      <c r="C47" s="1" t="s">
        <v>407</v>
      </c>
      <c r="D47" s="1" t="s">
        <v>406</v>
      </c>
      <c r="E47" s="1">
        <v>1</v>
      </c>
      <c r="F47" s="7">
        <v>45047</v>
      </c>
      <c r="G47">
        <v>848</v>
      </c>
      <c r="H47" t="s">
        <v>273</v>
      </c>
      <c r="I47" t="s">
        <v>274</v>
      </c>
      <c r="J47" s="3">
        <v>2099848</v>
      </c>
      <c r="K47" s="3">
        <v>0</v>
      </c>
    </row>
    <row r="48" spans="1:11" ht="18" x14ac:dyDescent="0.35">
      <c r="A48" s="1" t="s">
        <v>408</v>
      </c>
      <c r="B48" s="8">
        <v>45077</v>
      </c>
      <c r="C48" s="1" t="s">
        <v>407</v>
      </c>
      <c r="D48" s="1" t="s">
        <v>406</v>
      </c>
      <c r="E48" s="1">
        <v>1</v>
      </c>
      <c r="F48" s="7">
        <v>45047</v>
      </c>
      <c r="G48">
        <v>849</v>
      </c>
      <c r="H48" t="s">
        <v>457</v>
      </c>
      <c r="I48" t="s">
        <v>458</v>
      </c>
      <c r="J48" s="3">
        <v>234113155</v>
      </c>
      <c r="K48" s="3">
        <v>0</v>
      </c>
    </row>
    <row r="49" spans="1:11" ht="18" x14ac:dyDescent="0.35">
      <c r="A49" s="1" t="s">
        <v>408</v>
      </c>
      <c r="B49" s="8">
        <v>45077</v>
      </c>
      <c r="C49" s="1" t="s">
        <v>407</v>
      </c>
      <c r="D49" s="1" t="s">
        <v>406</v>
      </c>
      <c r="E49" s="1">
        <v>1</v>
      </c>
      <c r="F49" s="7">
        <v>45047</v>
      </c>
      <c r="G49">
        <v>1489</v>
      </c>
      <c r="H49" t="s">
        <v>283</v>
      </c>
      <c r="I49" t="s">
        <v>284</v>
      </c>
      <c r="J49" s="3">
        <v>515000</v>
      </c>
      <c r="K49" s="3">
        <v>0</v>
      </c>
    </row>
    <row r="50" spans="1:11" ht="18" x14ac:dyDescent="0.35">
      <c r="A50" s="1" t="s">
        <v>408</v>
      </c>
      <c r="B50" s="8">
        <v>45077</v>
      </c>
      <c r="C50" s="1" t="s">
        <v>407</v>
      </c>
      <c r="D50" s="1" t="s">
        <v>406</v>
      </c>
      <c r="E50" s="1">
        <v>1</v>
      </c>
      <c r="F50" s="7">
        <v>45047</v>
      </c>
      <c r="G50">
        <v>1538</v>
      </c>
      <c r="H50" t="s">
        <v>459</v>
      </c>
      <c r="I50" t="s">
        <v>460</v>
      </c>
      <c r="J50" s="3">
        <v>1650443807</v>
      </c>
      <c r="K50" s="3">
        <v>0</v>
      </c>
    </row>
    <row r="51" spans="1:11" ht="18" x14ac:dyDescent="0.35">
      <c r="A51" s="1" t="s">
        <v>408</v>
      </c>
      <c r="B51" s="8">
        <v>45077</v>
      </c>
      <c r="C51" s="1" t="s">
        <v>407</v>
      </c>
      <c r="D51" s="1" t="s">
        <v>406</v>
      </c>
      <c r="E51" s="1">
        <v>1</v>
      </c>
      <c r="F51" s="7">
        <v>45047</v>
      </c>
      <c r="G51">
        <v>1533</v>
      </c>
      <c r="H51" t="s">
        <v>461</v>
      </c>
      <c r="I51" t="s">
        <v>287</v>
      </c>
      <c r="J51" s="3">
        <v>250000000</v>
      </c>
      <c r="K51" s="3">
        <v>0</v>
      </c>
    </row>
    <row r="52" spans="1:11" ht="18" x14ac:dyDescent="0.35">
      <c r="A52" s="1" t="s">
        <v>408</v>
      </c>
      <c r="B52" s="8">
        <v>45077</v>
      </c>
      <c r="C52" s="1" t="s">
        <v>407</v>
      </c>
      <c r="D52" s="1" t="s">
        <v>406</v>
      </c>
      <c r="E52" s="1">
        <v>1</v>
      </c>
      <c r="F52" s="7">
        <v>45047</v>
      </c>
      <c r="G52">
        <v>1544</v>
      </c>
      <c r="H52" t="s">
        <v>288</v>
      </c>
      <c r="I52" t="s">
        <v>289</v>
      </c>
      <c r="J52" s="3">
        <v>295000000</v>
      </c>
      <c r="K52" s="3">
        <v>0</v>
      </c>
    </row>
    <row r="53" spans="1:11" ht="18" x14ac:dyDescent="0.35">
      <c r="A53" s="1" t="s">
        <v>408</v>
      </c>
      <c r="B53" s="8">
        <v>45077</v>
      </c>
      <c r="C53" s="1" t="s">
        <v>407</v>
      </c>
      <c r="D53" s="1" t="s">
        <v>406</v>
      </c>
      <c r="E53" s="1">
        <v>1</v>
      </c>
      <c r="F53" s="7">
        <v>45047</v>
      </c>
      <c r="G53">
        <v>596</v>
      </c>
      <c r="H53" t="s">
        <v>192</v>
      </c>
      <c r="I53" t="s">
        <v>189</v>
      </c>
      <c r="J53" s="3">
        <v>11000000</v>
      </c>
      <c r="K53" s="3">
        <v>0</v>
      </c>
    </row>
    <row r="54" spans="1:11" ht="18" x14ac:dyDescent="0.35">
      <c r="A54" s="1" t="s">
        <v>408</v>
      </c>
      <c r="B54" s="8">
        <v>45077</v>
      </c>
      <c r="C54" s="1" t="s">
        <v>407</v>
      </c>
      <c r="D54" s="1" t="s">
        <v>406</v>
      </c>
      <c r="E54" s="1">
        <v>1</v>
      </c>
      <c r="F54" s="7">
        <v>45047</v>
      </c>
      <c r="G54">
        <v>596</v>
      </c>
      <c r="H54" t="s">
        <v>192</v>
      </c>
      <c r="I54" t="s">
        <v>189</v>
      </c>
      <c r="J54" s="3">
        <v>14619000</v>
      </c>
      <c r="K54" s="3">
        <v>0</v>
      </c>
    </row>
    <row r="55" spans="1:11" ht="18" x14ac:dyDescent="0.35">
      <c r="A55" s="1" t="s">
        <v>408</v>
      </c>
      <c r="B55" s="8">
        <v>45077</v>
      </c>
      <c r="C55" s="1" t="s">
        <v>407</v>
      </c>
      <c r="D55" s="1" t="s">
        <v>406</v>
      </c>
      <c r="E55" s="1">
        <v>1</v>
      </c>
      <c r="F55" s="7">
        <v>45047</v>
      </c>
      <c r="G55">
        <v>598</v>
      </c>
      <c r="H55" t="s">
        <v>294</v>
      </c>
      <c r="I55" t="s">
        <v>295</v>
      </c>
      <c r="J55" s="3">
        <v>212660850</v>
      </c>
      <c r="K55" s="3">
        <v>0</v>
      </c>
    </row>
    <row r="56" spans="1:11" ht="18" x14ac:dyDescent="0.35">
      <c r="A56" s="1" t="s">
        <v>408</v>
      </c>
      <c r="B56" s="8">
        <v>45077</v>
      </c>
      <c r="C56" s="1" t="s">
        <v>407</v>
      </c>
      <c r="D56" s="1" t="s">
        <v>406</v>
      </c>
      <c r="E56" s="1">
        <v>1</v>
      </c>
      <c r="F56" s="7">
        <v>45047</v>
      </c>
      <c r="G56">
        <v>1077</v>
      </c>
      <c r="H56" t="s">
        <v>462</v>
      </c>
      <c r="I56" t="s">
        <v>463</v>
      </c>
      <c r="J56" s="3">
        <v>3792838765</v>
      </c>
      <c r="K56" s="3">
        <v>0</v>
      </c>
    </row>
    <row r="57" spans="1:11" ht="18" x14ac:dyDescent="0.35">
      <c r="A57" s="1" t="s">
        <v>408</v>
      </c>
      <c r="B57" s="8">
        <v>45077</v>
      </c>
      <c r="C57" s="1" t="s">
        <v>407</v>
      </c>
      <c r="D57" s="1" t="s">
        <v>406</v>
      </c>
      <c r="E57" s="1">
        <v>1</v>
      </c>
      <c r="F57" s="7">
        <v>45047</v>
      </c>
      <c r="G57">
        <v>562</v>
      </c>
      <c r="H57" t="s">
        <v>18</v>
      </c>
      <c r="I57" t="s">
        <v>19</v>
      </c>
      <c r="J57" s="3">
        <v>258199651</v>
      </c>
      <c r="K57" s="3">
        <v>0</v>
      </c>
    </row>
    <row r="58" spans="1:11" ht="18" x14ac:dyDescent="0.35">
      <c r="A58" s="1" t="s">
        <v>408</v>
      </c>
      <c r="B58" s="8">
        <v>45077</v>
      </c>
      <c r="C58" s="1" t="s">
        <v>407</v>
      </c>
      <c r="D58" s="1" t="s">
        <v>406</v>
      </c>
      <c r="E58" s="1">
        <v>1</v>
      </c>
      <c r="F58" s="7">
        <v>45047</v>
      </c>
      <c r="G58">
        <v>563</v>
      </c>
      <c r="H58" t="s">
        <v>20</v>
      </c>
      <c r="I58" t="s">
        <v>21</v>
      </c>
      <c r="J58" s="3">
        <v>343887782</v>
      </c>
      <c r="K58" s="3">
        <v>0</v>
      </c>
    </row>
    <row r="59" spans="1:11" ht="18" x14ac:dyDescent="0.35">
      <c r="A59" s="1" t="s">
        <v>408</v>
      </c>
      <c r="B59" s="8">
        <v>45077</v>
      </c>
      <c r="C59" s="1" t="s">
        <v>407</v>
      </c>
      <c r="D59" s="1" t="s">
        <v>406</v>
      </c>
      <c r="E59" s="1">
        <v>1</v>
      </c>
      <c r="F59" s="7">
        <v>45047</v>
      </c>
      <c r="G59">
        <v>566</v>
      </c>
      <c r="H59" t="s">
        <v>464</v>
      </c>
      <c r="I59" t="s">
        <v>465</v>
      </c>
      <c r="J59" s="3">
        <v>7240500</v>
      </c>
      <c r="K59" s="3">
        <v>0</v>
      </c>
    </row>
    <row r="60" spans="1:11" ht="18" x14ac:dyDescent="0.35">
      <c r="A60" s="1" t="s">
        <v>408</v>
      </c>
      <c r="B60" s="8">
        <v>45077</v>
      </c>
      <c r="C60" s="1" t="s">
        <v>407</v>
      </c>
      <c r="D60" s="1" t="s">
        <v>406</v>
      </c>
      <c r="E60" s="1">
        <v>1</v>
      </c>
      <c r="F60" s="7">
        <v>45047</v>
      </c>
      <c r="G60">
        <v>567</v>
      </c>
      <c r="H60" t="s">
        <v>466</v>
      </c>
      <c r="I60" t="s">
        <v>467</v>
      </c>
      <c r="J60" s="3">
        <v>0</v>
      </c>
      <c r="K60" s="3">
        <v>0</v>
      </c>
    </row>
    <row r="61" spans="1:11" ht="18" x14ac:dyDescent="0.35">
      <c r="A61" s="1" t="s">
        <v>408</v>
      </c>
      <c r="B61" s="8">
        <v>45077</v>
      </c>
      <c r="C61" s="1" t="s">
        <v>407</v>
      </c>
      <c r="D61" s="1" t="s">
        <v>406</v>
      </c>
      <c r="E61" s="1">
        <v>1</v>
      </c>
      <c r="F61" s="7">
        <v>45047</v>
      </c>
      <c r="G61">
        <v>568</v>
      </c>
      <c r="H61" t="s">
        <v>468</v>
      </c>
      <c r="I61" t="s">
        <v>469</v>
      </c>
      <c r="J61" s="3">
        <v>27</v>
      </c>
      <c r="K61" s="3">
        <v>0</v>
      </c>
    </row>
    <row r="62" spans="1:11" ht="18" x14ac:dyDescent="0.35">
      <c r="A62" s="1" t="s">
        <v>408</v>
      </c>
      <c r="B62" s="8">
        <v>45077</v>
      </c>
      <c r="C62" s="1" t="s">
        <v>407</v>
      </c>
      <c r="D62" s="1" t="s">
        <v>406</v>
      </c>
      <c r="E62" s="1">
        <v>1</v>
      </c>
      <c r="F62" s="7">
        <v>45047</v>
      </c>
      <c r="G62">
        <v>569</v>
      </c>
      <c r="H62" t="s">
        <v>470</v>
      </c>
      <c r="I62" t="s">
        <v>471</v>
      </c>
      <c r="J62" s="3">
        <v>0</v>
      </c>
      <c r="K62" s="3">
        <v>0</v>
      </c>
    </row>
    <row r="63" spans="1:11" ht="18" x14ac:dyDescent="0.35">
      <c r="A63" s="1" t="s">
        <v>408</v>
      </c>
      <c r="B63" s="8">
        <v>45077</v>
      </c>
      <c r="C63" s="1" t="s">
        <v>407</v>
      </c>
      <c r="D63" s="1" t="s">
        <v>406</v>
      </c>
      <c r="E63" s="1">
        <v>1</v>
      </c>
      <c r="F63" s="7">
        <v>45047</v>
      </c>
      <c r="G63">
        <v>570</v>
      </c>
      <c r="H63" t="s">
        <v>472</v>
      </c>
      <c r="I63" t="s">
        <v>473</v>
      </c>
      <c r="J63" s="3">
        <v>0</v>
      </c>
      <c r="K63" s="3">
        <v>0</v>
      </c>
    </row>
    <row r="64" spans="1:11" ht="18" x14ac:dyDescent="0.35">
      <c r="A64" s="1" t="s">
        <v>408</v>
      </c>
      <c r="B64" s="8">
        <v>45077</v>
      </c>
      <c r="C64" s="1" t="s">
        <v>407</v>
      </c>
      <c r="D64" s="1" t="s">
        <v>406</v>
      </c>
      <c r="E64" s="1">
        <v>1</v>
      </c>
      <c r="F64" s="7">
        <v>45047</v>
      </c>
      <c r="G64">
        <v>585</v>
      </c>
      <c r="H64" t="s">
        <v>22</v>
      </c>
      <c r="I64" t="s">
        <v>23</v>
      </c>
      <c r="J64" s="3">
        <v>210308965.96000001</v>
      </c>
      <c r="K64" s="3">
        <v>0</v>
      </c>
    </row>
    <row r="65" spans="1:11" ht="18" x14ac:dyDescent="0.35">
      <c r="A65" s="1" t="s">
        <v>408</v>
      </c>
      <c r="B65" s="8">
        <v>45077</v>
      </c>
      <c r="C65" s="1" t="s">
        <v>407</v>
      </c>
      <c r="D65" s="1" t="s">
        <v>406</v>
      </c>
      <c r="E65" s="1">
        <v>1</v>
      </c>
      <c r="F65" s="7">
        <v>45047</v>
      </c>
      <c r="G65">
        <v>587</v>
      </c>
      <c r="H65" t="s">
        <v>474</v>
      </c>
      <c r="I65" t="s">
        <v>475</v>
      </c>
      <c r="J65" s="3">
        <v>1</v>
      </c>
      <c r="K65" s="3">
        <v>0</v>
      </c>
    </row>
    <row r="66" spans="1:11" ht="18" x14ac:dyDescent="0.35">
      <c r="A66" s="1" t="s">
        <v>408</v>
      </c>
      <c r="B66" s="8">
        <v>45077</v>
      </c>
      <c r="C66" s="1" t="s">
        <v>407</v>
      </c>
      <c r="D66" s="1" t="s">
        <v>406</v>
      </c>
      <c r="E66" s="1">
        <v>1</v>
      </c>
      <c r="F66" s="7">
        <v>45047</v>
      </c>
      <c r="G66">
        <v>586</v>
      </c>
      <c r="H66" t="s">
        <v>170</v>
      </c>
      <c r="I66" t="s">
        <v>171</v>
      </c>
      <c r="J66" s="3">
        <v>609267</v>
      </c>
      <c r="K66" s="3">
        <v>0</v>
      </c>
    </row>
    <row r="67" spans="1:11" ht="18" x14ac:dyDescent="0.35">
      <c r="A67" s="1" t="s">
        <v>408</v>
      </c>
      <c r="B67" s="8">
        <v>45077</v>
      </c>
      <c r="C67" s="1" t="s">
        <v>407</v>
      </c>
      <c r="D67" s="1" t="s">
        <v>406</v>
      </c>
      <c r="E67" s="1">
        <v>1</v>
      </c>
      <c r="F67" s="7">
        <v>45047</v>
      </c>
      <c r="G67">
        <v>591</v>
      </c>
      <c r="H67" t="s">
        <v>24</v>
      </c>
      <c r="I67" t="s">
        <v>25</v>
      </c>
      <c r="J67" s="3">
        <v>25657499.620000001</v>
      </c>
      <c r="K67" s="3">
        <v>0</v>
      </c>
    </row>
    <row r="68" spans="1:11" ht="18" x14ac:dyDescent="0.35">
      <c r="A68" s="1" t="s">
        <v>408</v>
      </c>
      <c r="B68" s="8">
        <v>45077</v>
      </c>
      <c r="C68" s="1" t="s">
        <v>407</v>
      </c>
      <c r="D68" s="1" t="s">
        <v>406</v>
      </c>
      <c r="E68" s="1">
        <v>1</v>
      </c>
      <c r="F68" s="7">
        <v>45047</v>
      </c>
      <c r="G68">
        <v>769</v>
      </c>
      <c r="H68" t="s">
        <v>26</v>
      </c>
      <c r="I68" t="s">
        <v>27</v>
      </c>
      <c r="J68" s="3">
        <v>713095014</v>
      </c>
      <c r="K68" s="3">
        <v>0</v>
      </c>
    </row>
    <row r="69" spans="1:11" ht="18" x14ac:dyDescent="0.35">
      <c r="A69" s="1" t="s">
        <v>408</v>
      </c>
      <c r="B69" s="8">
        <v>45077</v>
      </c>
      <c r="C69" s="1" t="s">
        <v>407</v>
      </c>
      <c r="D69" s="1" t="s">
        <v>406</v>
      </c>
      <c r="E69" s="1">
        <v>1</v>
      </c>
      <c r="F69" s="7">
        <v>45047</v>
      </c>
      <c r="G69">
        <v>766</v>
      </c>
      <c r="H69" t="s">
        <v>476</v>
      </c>
      <c r="I69" t="s">
        <v>477</v>
      </c>
      <c r="J69" s="3">
        <v>220061728</v>
      </c>
      <c r="K69" s="3">
        <v>0</v>
      </c>
    </row>
    <row r="70" spans="1:11" ht="18" x14ac:dyDescent="0.35">
      <c r="A70" s="1" t="s">
        <v>408</v>
      </c>
      <c r="B70" s="8">
        <v>45077</v>
      </c>
      <c r="C70" s="1" t="s">
        <v>407</v>
      </c>
      <c r="D70" s="1" t="s">
        <v>406</v>
      </c>
      <c r="E70" s="1">
        <v>1</v>
      </c>
      <c r="F70" s="7">
        <v>45047</v>
      </c>
      <c r="G70">
        <v>767</v>
      </c>
      <c r="H70" t="s">
        <v>172</v>
      </c>
      <c r="I70" t="s">
        <v>173</v>
      </c>
      <c r="J70" s="3">
        <v>47758334.340000004</v>
      </c>
      <c r="K70" s="3">
        <v>0</v>
      </c>
    </row>
    <row r="71" spans="1:11" ht="18" x14ac:dyDescent="0.35">
      <c r="A71" s="1" t="s">
        <v>408</v>
      </c>
      <c r="B71" s="8">
        <v>45077</v>
      </c>
      <c r="C71" s="1" t="s">
        <v>407</v>
      </c>
      <c r="D71" s="1" t="s">
        <v>406</v>
      </c>
      <c r="E71" s="1">
        <v>1</v>
      </c>
      <c r="F71" s="7">
        <v>45047</v>
      </c>
      <c r="G71">
        <v>768</v>
      </c>
      <c r="H71" t="s">
        <v>174</v>
      </c>
      <c r="I71" t="s">
        <v>175</v>
      </c>
      <c r="J71" s="3">
        <v>58948416</v>
      </c>
      <c r="K71" s="3">
        <v>0</v>
      </c>
    </row>
    <row r="72" spans="1:11" ht="18" x14ac:dyDescent="0.35">
      <c r="A72" s="1" t="s">
        <v>408</v>
      </c>
      <c r="B72" s="8">
        <v>45077</v>
      </c>
      <c r="C72" s="1" t="s">
        <v>407</v>
      </c>
      <c r="D72" s="1" t="s">
        <v>406</v>
      </c>
      <c r="E72" s="1">
        <v>1</v>
      </c>
      <c r="F72" s="7">
        <v>45047</v>
      </c>
      <c r="G72">
        <v>769</v>
      </c>
      <c r="H72" t="s">
        <v>26</v>
      </c>
      <c r="I72" t="s">
        <v>27</v>
      </c>
      <c r="J72" s="3">
        <v>1213275567.8299999</v>
      </c>
      <c r="K72" s="3">
        <v>0</v>
      </c>
    </row>
    <row r="73" spans="1:11" ht="18" x14ac:dyDescent="0.35">
      <c r="A73" s="1" t="s">
        <v>408</v>
      </c>
      <c r="B73" s="8">
        <v>45077</v>
      </c>
      <c r="C73" s="1" t="s">
        <v>407</v>
      </c>
      <c r="D73" s="1" t="s">
        <v>406</v>
      </c>
      <c r="E73" s="1">
        <v>1</v>
      </c>
      <c r="F73" s="7">
        <v>45047</v>
      </c>
      <c r="G73">
        <v>770</v>
      </c>
      <c r="H73" t="s">
        <v>298</v>
      </c>
      <c r="I73" t="s">
        <v>299</v>
      </c>
      <c r="J73" s="3">
        <v>10425235.5</v>
      </c>
      <c r="K73" s="3">
        <v>0</v>
      </c>
    </row>
    <row r="74" spans="1:11" ht="18" x14ac:dyDescent="0.35">
      <c r="A74" s="1" t="s">
        <v>408</v>
      </c>
      <c r="B74" s="8">
        <v>45077</v>
      </c>
      <c r="C74" s="1" t="s">
        <v>407</v>
      </c>
      <c r="D74" s="1" t="s">
        <v>406</v>
      </c>
      <c r="E74" s="1">
        <v>1</v>
      </c>
      <c r="F74" s="7">
        <v>45047</v>
      </c>
      <c r="G74">
        <v>385</v>
      </c>
      <c r="H74" t="s">
        <v>149</v>
      </c>
      <c r="I74" t="s">
        <v>150</v>
      </c>
      <c r="J74" s="3">
        <v>16997300</v>
      </c>
      <c r="K74" s="3">
        <v>0</v>
      </c>
    </row>
    <row r="75" spans="1:11" ht="18" x14ac:dyDescent="0.35">
      <c r="A75" s="1" t="s">
        <v>408</v>
      </c>
      <c r="B75" s="8">
        <v>45077</v>
      </c>
      <c r="C75" s="1" t="s">
        <v>407</v>
      </c>
      <c r="D75" s="1" t="s">
        <v>406</v>
      </c>
      <c r="E75" s="1">
        <v>1</v>
      </c>
      <c r="F75" s="7">
        <v>45047</v>
      </c>
      <c r="G75">
        <v>398</v>
      </c>
      <c r="H75" t="s">
        <v>151</v>
      </c>
      <c r="I75" t="s">
        <v>152</v>
      </c>
      <c r="J75" s="3">
        <v>0</v>
      </c>
      <c r="K75" s="3">
        <v>2430404.1666680002</v>
      </c>
    </row>
    <row r="76" spans="1:11" ht="18" x14ac:dyDescent="0.35">
      <c r="A76" s="1" t="s">
        <v>408</v>
      </c>
      <c r="B76" s="8">
        <v>45077</v>
      </c>
      <c r="C76" s="1" t="s">
        <v>407</v>
      </c>
      <c r="D76" s="1" t="s">
        <v>406</v>
      </c>
      <c r="E76" s="1">
        <v>1</v>
      </c>
      <c r="F76" s="7">
        <v>45047</v>
      </c>
      <c r="G76">
        <v>387</v>
      </c>
      <c r="H76" t="s">
        <v>165</v>
      </c>
      <c r="I76" t="s">
        <v>166</v>
      </c>
      <c r="J76" s="3">
        <v>172603470</v>
      </c>
      <c r="K76" s="3">
        <v>0</v>
      </c>
    </row>
    <row r="77" spans="1:11" ht="18" x14ac:dyDescent="0.35">
      <c r="A77" s="1" t="s">
        <v>408</v>
      </c>
      <c r="B77" s="8">
        <v>45077</v>
      </c>
      <c r="C77" s="1" t="s">
        <v>407</v>
      </c>
      <c r="D77" s="1" t="s">
        <v>406</v>
      </c>
      <c r="E77" s="1">
        <v>1</v>
      </c>
      <c r="F77" s="7">
        <v>45047</v>
      </c>
      <c r="G77">
        <v>399</v>
      </c>
      <c r="H77" t="s">
        <v>153</v>
      </c>
      <c r="I77" t="s">
        <v>154</v>
      </c>
      <c r="J77" s="3">
        <v>0</v>
      </c>
      <c r="K77" s="3">
        <v>19065355.833340999</v>
      </c>
    </row>
    <row r="78" spans="1:11" ht="18" x14ac:dyDescent="0.35">
      <c r="A78" s="1" t="s">
        <v>408</v>
      </c>
      <c r="B78" s="8">
        <v>45077</v>
      </c>
      <c r="C78" s="1" t="s">
        <v>407</v>
      </c>
      <c r="D78" s="1" t="s">
        <v>406</v>
      </c>
      <c r="E78" s="1">
        <v>1</v>
      </c>
      <c r="F78" s="7">
        <v>45047</v>
      </c>
      <c r="G78">
        <v>389</v>
      </c>
      <c r="H78" t="s">
        <v>163</v>
      </c>
      <c r="I78" t="s">
        <v>164</v>
      </c>
      <c r="J78" s="3">
        <v>337150930</v>
      </c>
      <c r="K78" s="3">
        <v>0</v>
      </c>
    </row>
    <row r="79" spans="1:11" ht="18" x14ac:dyDescent="0.35">
      <c r="A79" s="1" t="s">
        <v>408</v>
      </c>
      <c r="B79" s="8">
        <v>45077</v>
      </c>
      <c r="C79" s="1" t="s">
        <v>407</v>
      </c>
      <c r="D79" s="1" t="s">
        <v>406</v>
      </c>
      <c r="E79" s="1">
        <v>1</v>
      </c>
      <c r="F79" s="7">
        <v>45047</v>
      </c>
      <c r="G79">
        <v>400</v>
      </c>
      <c r="H79" t="s">
        <v>155</v>
      </c>
      <c r="I79" t="s">
        <v>156</v>
      </c>
      <c r="J79" s="3">
        <v>0</v>
      </c>
      <c r="K79" s="3">
        <v>57145805.416640997</v>
      </c>
    </row>
    <row r="80" spans="1:11" ht="18" x14ac:dyDescent="0.35">
      <c r="A80" s="1" t="s">
        <v>408</v>
      </c>
      <c r="B80" s="8">
        <v>45077</v>
      </c>
      <c r="C80" s="1" t="s">
        <v>407</v>
      </c>
      <c r="D80" s="1" t="s">
        <v>406</v>
      </c>
      <c r="E80" s="1">
        <v>1</v>
      </c>
      <c r="F80" s="7">
        <v>45047</v>
      </c>
      <c r="G80" s="10"/>
      <c r="H80" s="10">
        <v>17170</v>
      </c>
      <c r="I80" s="10" t="s">
        <v>478</v>
      </c>
      <c r="J80" s="3">
        <v>1696765020</v>
      </c>
      <c r="K80" s="3">
        <v>0</v>
      </c>
    </row>
    <row r="81" spans="1:11" ht="18" x14ac:dyDescent="0.35">
      <c r="A81" s="1" t="s">
        <v>408</v>
      </c>
      <c r="B81" s="8">
        <v>45077</v>
      </c>
      <c r="C81" s="1" t="s">
        <v>407</v>
      </c>
      <c r="D81" s="1" t="s">
        <v>406</v>
      </c>
      <c r="E81" s="1">
        <v>1</v>
      </c>
      <c r="F81" s="7">
        <v>45047</v>
      </c>
      <c r="G81">
        <v>401</v>
      </c>
      <c r="H81" t="s">
        <v>157</v>
      </c>
      <c r="I81" t="s">
        <v>158</v>
      </c>
      <c r="J81" s="3">
        <v>0</v>
      </c>
      <c r="K81" s="3">
        <v>339353037.93530399</v>
      </c>
    </row>
    <row r="82" spans="1:11" ht="18" x14ac:dyDescent="0.35">
      <c r="A82" s="1" t="s">
        <v>408</v>
      </c>
      <c r="B82" s="8">
        <v>45077</v>
      </c>
      <c r="C82" s="1" t="s">
        <v>407</v>
      </c>
      <c r="D82" s="1" t="s">
        <v>406</v>
      </c>
      <c r="E82" s="1">
        <v>1</v>
      </c>
      <c r="F82" s="7">
        <v>45047</v>
      </c>
      <c r="G82" s="10"/>
      <c r="H82" s="10">
        <v>17242</v>
      </c>
      <c r="I82" s="10" t="s">
        <v>479</v>
      </c>
      <c r="J82" s="3">
        <v>96823469</v>
      </c>
      <c r="K82" s="3">
        <v>0</v>
      </c>
    </row>
    <row r="83" spans="1:11" ht="18" x14ac:dyDescent="0.35">
      <c r="A83" s="1" t="s">
        <v>408</v>
      </c>
      <c r="B83" s="8">
        <v>45077</v>
      </c>
      <c r="C83" s="1" t="s">
        <v>407</v>
      </c>
      <c r="D83" s="1" t="s">
        <v>406</v>
      </c>
      <c r="E83" s="1">
        <v>1</v>
      </c>
      <c r="F83" s="7">
        <v>45047</v>
      </c>
      <c r="G83">
        <v>405</v>
      </c>
      <c r="H83" t="s">
        <v>480</v>
      </c>
      <c r="I83" t="s">
        <v>481</v>
      </c>
      <c r="J83" s="3">
        <v>0</v>
      </c>
      <c r="K83" s="3">
        <v>8875484.6583370008</v>
      </c>
    </row>
    <row r="84" spans="1:11" ht="18" x14ac:dyDescent="0.35">
      <c r="A84" s="1" t="s">
        <v>408</v>
      </c>
      <c r="B84" s="8">
        <v>45077</v>
      </c>
      <c r="C84" s="1" t="s">
        <v>407</v>
      </c>
      <c r="D84" s="1" t="s">
        <v>406</v>
      </c>
      <c r="E84" s="1">
        <v>1</v>
      </c>
      <c r="F84" s="7">
        <v>45047</v>
      </c>
      <c r="G84" s="10"/>
      <c r="H84" s="10">
        <v>17223</v>
      </c>
      <c r="I84" s="10" t="s">
        <v>482</v>
      </c>
      <c r="J84" s="3">
        <v>1805179212</v>
      </c>
      <c r="K84" s="3">
        <v>0</v>
      </c>
    </row>
    <row r="85" spans="1:11" ht="18" x14ac:dyDescent="0.35">
      <c r="A85" s="1" t="s">
        <v>408</v>
      </c>
      <c r="B85" s="8">
        <v>45077</v>
      </c>
      <c r="C85" s="1" t="s">
        <v>407</v>
      </c>
      <c r="D85" s="1" t="s">
        <v>406</v>
      </c>
      <c r="E85" s="1">
        <v>1</v>
      </c>
      <c r="F85" s="7">
        <v>45047</v>
      </c>
      <c r="G85">
        <v>404</v>
      </c>
      <c r="H85" t="s">
        <v>159</v>
      </c>
      <c r="I85" t="s">
        <v>160</v>
      </c>
      <c r="J85" s="3">
        <v>0</v>
      </c>
      <c r="K85" s="3">
        <v>361035878.50358403</v>
      </c>
    </row>
    <row r="86" spans="1:11" ht="18" x14ac:dyDescent="0.35">
      <c r="A86" s="1" t="s">
        <v>408</v>
      </c>
      <c r="B86" s="8">
        <v>45077</v>
      </c>
      <c r="C86" s="1" t="s">
        <v>407</v>
      </c>
      <c r="D86" s="1" t="s">
        <v>406</v>
      </c>
      <c r="E86" s="1">
        <v>1</v>
      </c>
      <c r="F86" s="7">
        <v>45047</v>
      </c>
      <c r="G86">
        <v>1711</v>
      </c>
      <c r="H86" t="s">
        <v>483</v>
      </c>
      <c r="I86" t="s">
        <v>484</v>
      </c>
      <c r="J86" s="3">
        <v>3327138000</v>
      </c>
      <c r="K86" s="3">
        <v>0</v>
      </c>
    </row>
    <row r="87" spans="1:11" ht="18" x14ac:dyDescent="0.35">
      <c r="A87" s="1" t="s">
        <v>408</v>
      </c>
      <c r="B87" s="8">
        <v>45077</v>
      </c>
      <c r="C87" s="1" t="s">
        <v>407</v>
      </c>
      <c r="D87" s="1" t="s">
        <v>406</v>
      </c>
      <c r="E87" s="1">
        <v>1</v>
      </c>
      <c r="F87" s="7">
        <v>45047</v>
      </c>
      <c r="G87">
        <v>1708</v>
      </c>
      <c r="H87" t="s">
        <v>485</v>
      </c>
      <c r="I87" t="s">
        <v>486</v>
      </c>
      <c r="J87" s="3">
        <v>999500000</v>
      </c>
      <c r="K87" s="3">
        <v>0</v>
      </c>
    </row>
    <row r="88" spans="1:11" ht="18" x14ac:dyDescent="0.35">
      <c r="A88" s="1" t="s">
        <v>408</v>
      </c>
      <c r="B88" s="8">
        <v>45077</v>
      </c>
      <c r="C88" s="1" t="s">
        <v>407</v>
      </c>
      <c r="D88" s="1" t="s">
        <v>406</v>
      </c>
      <c r="E88" s="1">
        <v>1</v>
      </c>
      <c r="F88" s="7">
        <v>45047</v>
      </c>
      <c r="G88">
        <v>1709</v>
      </c>
      <c r="H88" t="s">
        <v>487</v>
      </c>
      <c r="I88" t="s">
        <v>488</v>
      </c>
      <c r="J88" s="3">
        <v>99950000</v>
      </c>
      <c r="K88" s="3">
        <v>0</v>
      </c>
    </row>
    <row r="89" spans="1:11" ht="18" x14ac:dyDescent="0.35">
      <c r="A89" s="1" t="s">
        <v>408</v>
      </c>
      <c r="B89" s="8">
        <v>45077</v>
      </c>
      <c r="C89" s="1" t="s">
        <v>407</v>
      </c>
      <c r="D89" s="1" t="s">
        <v>406</v>
      </c>
      <c r="E89" s="1">
        <v>1</v>
      </c>
      <c r="F89" s="7">
        <v>45047</v>
      </c>
      <c r="G89">
        <v>357</v>
      </c>
      <c r="H89" t="s">
        <v>489</v>
      </c>
      <c r="I89" t="s">
        <v>490</v>
      </c>
      <c r="J89" s="3">
        <v>50000000</v>
      </c>
      <c r="K89" s="3">
        <v>0</v>
      </c>
    </row>
    <row r="90" spans="1:11" ht="18" x14ac:dyDescent="0.35">
      <c r="A90" s="1" t="s">
        <v>408</v>
      </c>
      <c r="B90" s="8">
        <v>45077</v>
      </c>
      <c r="C90" s="1" t="s">
        <v>407</v>
      </c>
      <c r="D90" s="1" t="s">
        <v>406</v>
      </c>
      <c r="E90" s="1">
        <v>1</v>
      </c>
      <c r="F90" s="7">
        <v>45047</v>
      </c>
      <c r="G90">
        <v>344</v>
      </c>
      <c r="H90" t="s">
        <v>491</v>
      </c>
      <c r="I90" t="s">
        <v>492</v>
      </c>
      <c r="J90" s="3">
        <v>750000000</v>
      </c>
      <c r="K90" s="3">
        <v>0</v>
      </c>
    </row>
    <row r="91" spans="1:11" x14ac:dyDescent="0.3">
      <c r="A91" s="1" t="s">
        <v>408</v>
      </c>
      <c r="B91" s="8">
        <v>45077</v>
      </c>
      <c r="C91" s="1" t="s">
        <v>407</v>
      </c>
      <c r="D91" s="1" t="s">
        <v>406</v>
      </c>
      <c r="E91" s="1">
        <v>1</v>
      </c>
      <c r="F91" s="7">
        <v>45047</v>
      </c>
      <c r="G91">
        <v>1707</v>
      </c>
      <c r="H91" t="s">
        <v>493</v>
      </c>
      <c r="I91" t="s">
        <v>494</v>
      </c>
      <c r="J91" s="12">
        <v>450000000</v>
      </c>
      <c r="K91" s="12">
        <v>0</v>
      </c>
    </row>
    <row r="92" spans="1:11" x14ac:dyDescent="0.3">
      <c r="A92" s="1" t="s">
        <v>408</v>
      </c>
      <c r="B92" s="8">
        <v>45077</v>
      </c>
      <c r="C92" s="1" t="s">
        <v>407</v>
      </c>
      <c r="D92" s="1" t="s">
        <v>406</v>
      </c>
      <c r="E92" s="1">
        <v>1</v>
      </c>
      <c r="F92" s="7">
        <v>45047</v>
      </c>
      <c r="G92">
        <v>360</v>
      </c>
      <c r="H92" t="s">
        <v>495</v>
      </c>
      <c r="I92" t="s">
        <v>496</v>
      </c>
      <c r="J92" s="12">
        <v>5382304067</v>
      </c>
      <c r="K92" s="12">
        <v>0</v>
      </c>
    </row>
    <row r="93" spans="1:11" x14ac:dyDescent="0.3">
      <c r="A93" s="1" t="s">
        <v>408</v>
      </c>
      <c r="B93" s="8">
        <v>45077</v>
      </c>
      <c r="C93" s="1" t="s">
        <v>407</v>
      </c>
      <c r="D93" s="1" t="s">
        <v>406</v>
      </c>
      <c r="E93" s="1">
        <v>1</v>
      </c>
      <c r="F93" s="7">
        <v>45047</v>
      </c>
      <c r="G93">
        <v>361</v>
      </c>
      <c r="H93" t="s">
        <v>497</v>
      </c>
      <c r="I93" t="s">
        <v>498</v>
      </c>
      <c r="J93" s="12">
        <v>705198828</v>
      </c>
      <c r="K93" s="12">
        <v>0</v>
      </c>
    </row>
    <row r="94" spans="1:11" x14ac:dyDescent="0.3">
      <c r="A94" s="1" t="s">
        <v>408</v>
      </c>
      <c r="B94" s="8">
        <v>45077</v>
      </c>
      <c r="C94" s="1" t="s">
        <v>407</v>
      </c>
      <c r="D94" s="1" t="s">
        <v>406</v>
      </c>
      <c r="E94" s="1">
        <v>1</v>
      </c>
      <c r="F94" s="7">
        <v>45047</v>
      </c>
      <c r="G94">
        <v>362</v>
      </c>
      <c r="H94" t="s">
        <v>499</v>
      </c>
      <c r="I94" t="s">
        <v>500</v>
      </c>
      <c r="J94" s="12">
        <v>451500000</v>
      </c>
      <c r="K94" s="12">
        <v>0</v>
      </c>
    </row>
    <row r="95" spans="1:11" x14ac:dyDescent="0.3">
      <c r="A95" s="1" t="s">
        <v>408</v>
      </c>
      <c r="B95" s="8">
        <v>45077</v>
      </c>
      <c r="C95" s="1" t="s">
        <v>407</v>
      </c>
      <c r="D95" s="1" t="s">
        <v>406</v>
      </c>
      <c r="E95" s="1">
        <v>1</v>
      </c>
      <c r="F95" s="7">
        <v>45047</v>
      </c>
      <c r="G95">
        <v>935</v>
      </c>
      <c r="H95" t="s">
        <v>501</v>
      </c>
      <c r="I95" t="s">
        <v>502</v>
      </c>
      <c r="J95" s="12">
        <v>272348125</v>
      </c>
      <c r="K95" s="12">
        <v>0</v>
      </c>
    </row>
    <row r="96" spans="1:11" x14ac:dyDescent="0.3">
      <c r="A96" s="1" t="s">
        <v>408</v>
      </c>
      <c r="B96" s="8">
        <v>45077</v>
      </c>
      <c r="C96" s="1" t="s">
        <v>407</v>
      </c>
      <c r="D96" s="1" t="s">
        <v>406</v>
      </c>
      <c r="E96" s="1">
        <v>1</v>
      </c>
      <c r="F96" s="7">
        <v>45047</v>
      </c>
      <c r="G96">
        <v>363</v>
      </c>
      <c r="H96" t="s">
        <v>503</v>
      </c>
      <c r="I96" t="s">
        <v>504</v>
      </c>
      <c r="J96" s="12">
        <v>6860000000</v>
      </c>
      <c r="K96" s="12">
        <v>0</v>
      </c>
    </row>
    <row r="97" spans="1:11" x14ac:dyDescent="0.3">
      <c r="A97" s="1" t="s">
        <v>408</v>
      </c>
      <c r="B97" s="8">
        <v>45077</v>
      </c>
      <c r="C97" s="1" t="s">
        <v>407</v>
      </c>
      <c r="D97" s="1" t="s">
        <v>406</v>
      </c>
      <c r="E97" s="1">
        <v>1</v>
      </c>
      <c r="F97" s="7">
        <v>45047</v>
      </c>
      <c r="G97">
        <v>1713</v>
      </c>
      <c r="H97" t="s">
        <v>505</v>
      </c>
      <c r="I97" t="s">
        <v>506</v>
      </c>
      <c r="J97" s="12">
        <v>13858500000</v>
      </c>
      <c r="K97" s="12">
        <v>0</v>
      </c>
    </row>
    <row r="98" spans="1:11" x14ac:dyDescent="0.3">
      <c r="A98" s="1" t="s">
        <v>408</v>
      </c>
      <c r="B98" s="8">
        <v>45077</v>
      </c>
      <c r="C98" s="1" t="s">
        <v>407</v>
      </c>
      <c r="D98" s="1" t="s">
        <v>406</v>
      </c>
      <c r="E98" s="1">
        <v>1</v>
      </c>
      <c r="F98" s="7">
        <v>45047</v>
      </c>
      <c r="G98">
        <v>366</v>
      </c>
      <c r="H98" t="s">
        <v>507</v>
      </c>
      <c r="I98" t="s">
        <v>508</v>
      </c>
      <c r="J98" s="12">
        <v>1140000000</v>
      </c>
      <c r="K98" s="12">
        <v>0</v>
      </c>
    </row>
    <row r="99" spans="1:11" x14ac:dyDescent="0.3">
      <c r="A99" s="1" t="s">
        <v>408</v>
      </c>
      <c r="B99" s="8">
        <v>45077</v>
      </c>
      <c r="C99" s="1" t="s">
        <v>407</v>
      </c>
      <c r="D99" s="1" t="s">
        <v>406</v>
      </c>
      <c r="E99" s="1">
        <v>1</v>
      </c>
      <c r="F99" s="7">
        <v>45047</v>
      </c>
      <c r="G99">
        <v>354</v>
      </c>
      <c r="H99" t="s">
        <v>509</v>
      </c>
      <c r="I99" t="s">
        <v>510</v>
      </c>
      <c r="J99" s="12">
        <v>437500000</v>
      </c>
      <c r="K99" s="12">
        <v>0</v>
      </c>
    </row>
    <row r="100" spans="1:11" x14ac:dyDescent="0.3">
      <c r="A100" s="1" t="s">
        <v>408</v>
      </c>
      <c r="B100" s="8">
        <v>45077</v>
      </c>
      <c r="C100" s="1" t="s">
        <v>407</v>
      </c>
      <c r="D100" s="1" t="s">
        <v>406</v>
      </c>
      <c r="E100" s="1">
        <v>1</v>
      </c>
      <c r="F100" s="7">
        <v>45047</v>
      </c>
      <c r="G100">
        <v>372</v>
      </c>
      <c r="H100" t="s">
        <v>511</v>
      </c>
      <c r="I100" t="s">
        <v>512</v>
      </c>
      <c r="J100" s="12">
        <v>9800000</v>
      </c>
      <c r="K100" s="12">
        <v>0</v>
      </c>
    </row>
    <row r="101" spans="1:11" x14ac:dyDescent="0.3">
      <c r="A101" s="1" t="s">
        <v>408</v>
      </c>
      <c r="B101" s="8">
        <v>45077</v>
      </c>
      <c r="C101" s="1" t="s">
        <v>407</v>
      </c>
      <c r="D101" s="1" t="s">
        <v>406</v>
      </c>
      <c r="E101" s="1">
        <v>1</v>
      </c>
      <c r="F101" s="7">
        <v>45047</v>
      </c>
      <c r="G101">
        <v>954</v>
      </c>
      <c r="H101" t="s">
        <v>513</v>
      </c>
      <c r="I101" t="s">
        <v>514</v>
      </c>
      <c r="J101" s="12">
        <v>0</v>
      </c>
      <c r="K101" s="12">
        <v>28274417</v>
      </c>
    </row>
    <row r="102" spans="1:11" x14ac:dyDescent="0.3">
      <c r="A102" s="1" t="s">
        <v>408</v>
      </c>
      <c r="B102" s="8">
        <v>45077</v>
      </c>
      <c r="C102" s="1" t="s">
        <v>407</v>
      </c>
      <c r="D102" s="1" t="s">
        <v>406</v>
      </c>
      <c r="E102" s="1">
        <v>1</v>
      </c>
      <c r="F102" s="7">
        <v>45047</v>
      </c>
      <c r="G102">
        <v>969</v>
      </c>
      <c r="H102" t="s">
        <v>515</v>
      </c>
      <c r="I102" t="s">
        <v>516</v>
      </c>
      <c r="J102" s="12">
        <v>0</v>
      </c>
      <c r="K102" s="12">
        <v>11755080</v>
      </c>
    </row>
    <row r="103" spans="1:11" x14ac:dyDescent="0.3">
      <c r="A103" s="1" t="s">
        <v>408</v>
      </c>
      <c r="B103" s="8">
        <v>45077</v>
      </c>
      <c r="C103" s="1" t="s">
        <v>407</v>
      </c>
      <c r="D103" s="1" t="s">
        <v>406</v>
      </c>
      <c r="E103" s="1">
        <v>1</v>
      </c>
      <c r="F103" s="7">
        <v>45047</v>
      </c>
      <c r="G103">
        <v>1762</v>
      </c>
      <c r="H103" t="s">
        <v>517</v>
      </c>
      <c r="I103" t="s">
        <v>518</v>
      </c>
      <c r="J103" s="12">
        <v>0</v>
      </c>
      <c r="K103" s="12">
        <v>75000000</v>
      </c>
    </row>
    <row r="104" spans="1:11" x14ac:dyDescent="0.3">
      <c r="A104" s="1" t="s">
        <v>408</v>
      </c>
      <c r="B104" s="8">
        <v>45077</v>
      </c>
      <c r="C104" s="1" t="s">
        <v>407</v>
      </c>
      <c r="D104" s="1" t="s">
        <v>406</v>
      </c>
      <c r="E104" s="1">
        <v>1</v>
      </c>
      <c r="F104" s="7">
        <v>45047</v>
      </c>
      <c r="G104">
        <v>1726</v>
      </c>
      <c r="H104" t="s">
        <v>519</v>
      </c>
      <c r="I104" t="s">
        <v>520</v>
      </c>
      <c r="J104" s="12">
        <v>0</v>
      </c>
      <c r="K104" s="12">
        <v>2114000000</v>
      </c>
    </row>
    <row r="105" spans="1:11" x14ac:dyDescent="0.3">
      <c r="A105" s="1" t="s">
        <v>408</v>
      </c>
      <c r="B105" s="8">
        <v>45077</v>
      </c>
      <c r="C105" s="1" t="s">
        <v>407</v>
      </c>
      <c r="D105" s="1" t="s">
        <v>406</v>
      </c>
      <c r="E105" s="1">
        <v>1</v>
      </c>
      <c r="F105" s="7">
        <v>45047</v>
      </c>
      <c r="G105">
        <v>1730</v>
      </c>
      <c r="H105" t="s">
        <v>521</v>
      </c>
      <c r="I105" t="s">
        <v>522</v>
      </c>
      <c r="J105" s="12">
        <v>0</v>
      </c>
      <c r="K105" s="12">
        <v>6925279525</v>
      </c>
    </row>
    <row r="106" spans="1:11" x14ac:dyDescent="0.3">
      <c r="A106" s="1" t="s">
        <v>408</v>
      </c>
      <c r="B106" s="8">
        <v>45077</v>
      </c>
      <c r="C106" s="1" t="s">
        <v>407</v>
      </c>
      <c r="D106" s="1" t="s">
        <v>406</v>
      </c>
      <c r="E106" s="1">
        <v>1</v>
      </c>
      <c r="F106" s="7">
        <v>45047</v>
      </c>
      <c r="G106">
        <v>1737</v>
      </c>
      <c r="H106" t="s">
        <v>523</v>
      </c>
      <c r="I106" t="s">
        <v>524</v>
      </c>
      <c r="J106" s="12">
        <v>0</v>
      </c>
      <c r="K106" s="12">
        <v>900000000</v>
      </c>
    </row>
    <row r="107" spans="1:11" x14ac:dyDescent="0.3">
      <c r="A107" s="1" t="s">
        <v>408</v>
      </c>
      <c r="B107" s="8">
        <v>45077</v>
      </c>
      <c r="C107" s="1" t="s">
        <v>407</v>
      </c>
      <c r="D107" s="1" t="s">
        <v>406</v>
      </c>
      <c r="E107" s="1">
        <v>1</v>
      </c>
      <c r="F107" s="7">
        <v>45047</v>
      </c>
      <c r="G107">
        <v>1727</v>
      </c>
      <c r="H107" t="s">
        <v>525</v>
      </c>
      <c r="I107" t="s">
        <v>526</v>
      </c>
      <c r="J107" s="12">
        <v>0</v>
      </c>
      <c r="K107" s="12">
        <v>1377817144</v>
      </c>
    </row>
    <row r="108" spans="1:11" x14ac:dyDescent="0.3">
      <c r="A108" s="1" t="s">
        <v>408</v>
      </c>
      <c r="B108" s="8">
        <v>45077</v>
      </c>
      <c r="C108" s="1" t="s">
        <v>407</v>
      </c>
      <c r="D108" s="1" t="s">
        <v>406</v>
      </c>
      <c r="E108" s="1">
        <v>1</v>
      </c>
      <c r="F108" s="7">
        <v>45047</v>
      </c>
      <c r="G108">
        <v>606</v>
      </c>
      <c r="H108" t="s">
        <v>34</v>
      </c>
      <c r="I108" t="s">
        <v>35</v>
      </c>
      <c r="J108" s="12">
        <v>0</v>
      </c>
      <c r="K108" s="12">
        <v>26528547.662014</v>
      </c>
    </row>
    <row r="109" spans="1:11" x14ac:dyDescent="0.3">
      <c r="A109" s="1" t="s">
        <v>408</v>
      </c>
      <c r="B109" s="8">
        <v>45077</v>
      </c>
      <c r="C109" s="1" t="s">
        <v>407</v>
      </c>
      <c r="D109" s="1" t="s">
        <v>406</v>
      </c>
      <c r="E109" s="1">
        <v>1</v>
      </c>
      <c r="F109" s="7">
        <v>45047</v>
      </c>
      <c r="G109">
        <v>608</v>
      </c>
      <c r="H109" t="s">
        <v>176</v>
      </c>
      <c r="I109" t="s">
        <v>177</v>
      </c>
      <c r="J109" s="12">
        <v>0</v>
      </c>
      <c r="K109" s="12">
        <v>1</v>
      </c>
    </row>
    <row r="110" spans="1:11" x14ac:dyDescent="0.3">
      <c r="A110" s="1" t="s">
        <v>408</v>
      </c>
      <c r="B110" s="8">
        <v>45077</v>
      </c>
      <c r="C110" s="1" t="s">
        <v>407</v>
      </c>
      <c r="D110" s="1" t="s">
        <v>406</v>
      </c>
      <c r="E110" s="1">
        <v>1</v>
      </c>
      <c r="F110" s="7">
        <v>45047</v>
      </c>
      <c r="G110">
        <v>609</v>
      </c>
      <c r="H110" t="s">
        <v>36</v>
      </c>
      <c r="I110" t="s">
        <v>37</v>
      </c>
      <c r="J110" s="12">
        <v>0</v>
      </c>
      <c r="K110" s="12">
        <v>500000.1</v>
      </c>
    </row>
    <row r="111" spans="1:11" x14ac:dyDescent="0.3">
      <c r="A111" s="1" t="s">
        <v>408</v>
      </c>
      <c r="B111" s="8">
        <v>45077</v>
      </c>
      <c r="C111" s="1" t="s">
        <v>407</v>
      </c>
      <c r="D111" s="1" t="s">
        <v>406</v>
      </c>
      <c r="E111" s="1">
        <v>1</v>
      </c>
      <c r="F111" s="7">
        <v>45047</v>
      </c>
      <c r="G111">
        <v>610</v>
      </c>
      <c r="H111" t="s">
        <v>38</v>
      </c>
      <c r="I111" t="s">
        <v>39</v>
      </c>
      <c r="J111" s="12">
        <v>0</v>
      </c>
      <c r="K111" s="12">
        <v>450508</v>
      </c>
    </row>
    <row r="112" spans="1:11" x14ac:dyDescent="0.3">
      <c r="A112" s="1" t="s">
        <v>408</v>
      </c>
      <c r="B112" s="8">
        <v>45077</v>
      </c>
      <c r="C112" s="1" t="s">
        <v>407</v>
      </c>
      <c r="D112" s="1" t="s">
        <v>406</v>
      </c>
      <c r="E112" s="1">
        <v>1</v>
      </c>
      <c r="F112" s="7">
        <v>45047</v>
      </c>
      <c r="G112">
        <v>1744</v>
      </c>
      <c r="H112" t="s">
        <v>527</v>
      </c>
      <c r="I112" t="s">
        <v>528</v>
      </c>
      <c r="J112" s="12">
        <v>0</v>
      </c>
      <c r="K112" s="12">
        <v>18694598</v>
      </c>
    </row>
    <row r="113" spans="1:11" x14ac:dyDescent="0.3">
      <c r="A113" s="1" t="s">
        <v>408</v>
      </c>
      <c r="B113" s="8">
        <v>45077</v>
      </c>
      <c r="C113" s="1" t="s">
        <v>407</v>
      </c>
      <c r="D113" s="1" t="s">
        <v>406</v>
      </c>
      <c r="E113" s="1">
        <v>1</v>
      </c>
      <c r="F113" s="7">
        <v>45047</v>
      </c>
      <c r="G113">
        <v>620</v>
      </c>
      <c r="H113" t="s">
        <v>40</v>
      </c>
      <c r="I113" t="s">
        <v>41</v>
      </c>
      <c r="J113" s="12">
        <v>0</v>
      </c>
      <c r="K113" s="12">
        <v>112798252</v>
      </c>
    </row>
    <row r="114" spans="1:11" x14ac:dyDescent="0.3">
      <c r="A114" s="1" t="s">
        <v>408</v>
      </c>
      <c r="B114" s="8">
        <v>45077</v>
      </c>
      <c r="C114" s="1" t="s">
        <v>407</v>
      </c>
      <c r="D114" s="1" t="s">
        <v>406</v>
      </c>
      <c r="E114" s="1">
        <v>1</v>
      </c>
      <c r="F114" s="7">
        <v>45047</v>
      </c>
      <c r="G114">
        <v>1748</v>
      </c>
      <c r="H114" t="s">
        <v>529</v>
      </c>
      <c r="I114" t="s">
        <v>530</v>
      </c>
      <c r="J114" s="12">
        <v>0</v>
      </c>
      <c r="K114" s="12">
        <v>268097412</v>
      </c>
    </row>
    <row r="115" spans="1:11" x14ac:dyDescent="0.3">
      <c r="A115" s="1" t="s">
        <v>408</v>
      </c>
      <c r="B115" s="8">
        <v>45077</v>
      </c>
      <c r="C115" s="1" t="s">
        <v>407</v>
      </c>
      <c r="D115" s="1" t="s">
        <v>406</v>
      </c>
      <c r="E115" s="1">
        <v>1</v>
      </c>
      <c r="F115" s="7">
        <v>45047</v>
      </c>
      <c r="G115">
        <v>1745</v>
      </c>
      <c r="H115" t="s">
        <v>531</v>
      </c>
      <c r="I115" t="s">
        <v>532</v>
      </c>
      <c r="J115" s="12">
        <v>0</v>
      </c>
      <c r="K115" s="12">
        <v>8198012</v>
      </c>
    </row>
    <row r="116" spans="1:11" x14ac:dyDescent="0.3">
      <c r="A116" s="1" t="s">
        <v>408</v>
      </c>
      <c r="B116" s="8">
        <v>45077</v>
      </c>
      <c r="C116" s="1" t="s">
        <v>407</v>
      </c>
      <c r="D116" s="1" t="s">
        <v>406</v>
      </c>
      <c r="E116" s="1">
        <v>1</v>
      </c>
      <c r="F116" s="7">
        <v>45047</v>
      </c>
      <c r="G116">
        <v>621</v>
      </c>
      <c r="H116" t="s">
        <v>533</v>
      </c>
      <c r="I116" t="s">
        <v>534</v>
      </c>
      <c r="J116" s="12">
        <v>0</v>
      </c>
      <c r="K116" s="12">
        <v>0</v>
      </c>
    </row>
    <row r="117" spans="1:11" x14ac:dyDescent="0.3">
      <c r="A117" s="1" t="s">
        <v>408</v>
      </c>
      <c r="B117" s="8">
        <v>45077</v>
      </c>
      <c r="C117" s="1" t="s">
        <v>407</v>
      </c>
      <c r="D117" s="1" t="s">
        <v>406</v>
      </c>
      <c r="E117" s="1">
        <v>1</v>
      </c>
      <c r="F117" s="7">
        <v>45047</v>
      </c>
      <c r="G117">
        <v>617</v>
      </c>
      <c r="H117" t="s">
        <v>44</v>
      </c>
      <c r="I117" t="s">
        <v>45</v>
      </c>
      <c r="J117" s="12">
        <v>0</v>
      </c>
      <c r="K117" s="12">
        <v>616276700</v>
      </c>
    </row>
    <row r="118" spans="1:11" x14ac:dyDescent="0.3">
      <c r="A118" s="1" t="s">
        <v>408</v>
      </c>
      <c r="B118" s="8">
        <v>45077</v>
      </c>
      <c r="C118" s="1" t="s">
        <v>407</v>
      </c>
      <c r="D118" s="1" t="s">
        <v>406</v>
      </c>
      <c r="E118" s="1">
        <v>1</v>
      </c>
      <c r="F118" s="7">
        <v>45047</v>
      </c>
      <c r="G118">
        <v>615</v>
      </c>
      <c r="H118" t="s">
        <v>48</v>
      </c>
      <c r="I118" t="s">
        <v>49</v>
      </c>
      <c r="J118" s="12">
        <v>0</v>
      </c>
      <c r="K118" s="12">
        <v>45384600</v>
      </c>
    </row>
    <row r="119" spans="1:11" x14ac:dyDescent="0.3">
      <c r="A119" s="1" t="s">
        <v>408</v>
      </c>
      <c r="B119" s="8">
        <v>45077</v>
      </c>
      <c r="C119" s="1" t="s">
        <v>407</v>
      </c>
      <c r="D119" s="1" t="s">
        <v>406</v>
      </c>
      <c r="E119" s="1">
        <v>1</v>
      </c>
      <c r="F119" s="7">
        <v>45047</v>
      </c>
      <c r="G119">
        <v>1602</v>
      </c>
      <c r="H119" t="s">
        <v>50</v>
      </c>
      <c r="I119" t="s">
        <v>51</v>
      </c>
      <c r="J119" s="12">
        <v>0</v>
      </c>
      <c r="K119" s="12">
        <v>744858334</v>
      </c>
    </row>
    <row r="120" spans="1:11" x14ac:dyDescent="0.3">
      <c r="A120" s="1" t="s">
        <v>408</v>
      </c>
      <c r="B120" s="8">
        <v>45077</v>
      </c>
      <c r="C120" s="1" t="s">
        <v>407</v>
      </c>
      <c r="D120" s="1" t="s">
        <v>406</v>
      </c>
      <c r="E120" s="1">
        <v>1</v>
      </c>
      <c r="F120" s="7">
        <v>45047</v>
      </c>
      <c r="G120">
        <v>632</v>
      </c>
      <c r="H120" t="s">
        <v>340</v>
      </c>
      <c r="I120" t="s">
        <v>207</v>
      </c>
      <c r="J120" s="12">
        <v>0</v>
      </c>
      <c r="K120" s="12">
        <v>22522525</v>
      </c>
    </row>
    <row r="121" spans="1:11" x14ac:dyDescent="0.3">
      <c r="A121" s="1" t="s">
        <v>408</v>
      </c>
      <c r="B121" s="8">
        <v>45077</v>
      </c>
      <c r="C121" s="1" t="s">
        <v>407</v>
      </c>
      <c r="D121" s="1" t="s">
        <v>406</v>
      </c>
      <c r="E121" s="1">
        <v>1</v>
      </c>
      <c r="F121" s="7">
        <v>45047</v>
      </c>
      <c r="G121">
        <v>1613</v>
      </c>
      <c r="H121" t="s">
        <v>535</v>
      </c>
      <c r="I121" t="s">
        <v>536</v>
      </c>
      <c r="J121" s="12">
        <v>0</v>
      </c>
      <c r="K121" s="12">
        <v>15596083</v>
      </c>
    </row>
    <row r="122" spans="1:11" x14ac:dyDescent="0.3">
      <c r="A122" s="1" t="s">
        <v>408</v>
      </c>
      <c r="B122" s="8">
        <v>45077</v>
      </c>
      <c r="C122" s="1" t="s">
        <v>407</v>
      </c>
      <c r="D122" s="1" t="s">
        <v>406</v>
      </c>
      <c r="E122" s="1">
        <v>1</v>
      </c>
      <c r="F122" s="7">
        <v>45047</v>
      </c>
      <c r="G122">
        <v>977</v>
      </c>
      <c r="H122" t="s">
        <v>537</v>
      </c>
      <c r="I122" t="s">
        <v>538</v>
      </c>
      <c r="J122" s="12">
        <v>0</v>
      </c>
      <c r="K122" s="12">
        <v>339797423</v>
      </c>
    </row>
    <row r="123" spans="1:11" x14ac:dyDescent="0.3">
      <c r="A123" s="1" t="s">
        <v>408</v>
      </c>
      <c r="B123" s="8">
        <v>45077</v>
      </c>
      <c r="C123" s="1" t="s">
        <v>407</v>
      </c>
      <c r="D123" s="1" t="s">
        <v>406</v>
      </c>
      <c r="E123" s="1">
        <v>1</v>
      </c>
      <c r="F123" s="7">
        <v>45047</v>
      </c>
      <c r="G123">
        <v>976</v>
      </c>
      <c r="H123" t="s">
        <v>338</v>
      </c>
      <c r="I123" t="s">
        <v>339</v>
      </c>
      <c r="J123" s="12">
        <v>0</v>
      </c>
      <c r="K123" s="12">
        <v>608793.56000000006</v>
      </c>
    </row>
    <row r="124" spans="1:11" x14ac:dyDescent="0.3">
      <c r="A124" s="1" t="s">
        <v>408</v>
      </c>
      <c r="B124" s="8">
        <v>45077</v>
      </c>
      <c r="C124" s="1" t="s">
        <v>407</v>
      </c>
      <c r="D124" s="1" t="s">
        <v>406</v>
      </c>
      <c r="E124" s="1">
        <v>1</v>
      </c>
      <c r="F124" s="7">
        <v>45047</v>
      </c>
      <c r="G124">
        <v>1602</v>
      </c>
      <c r="H124" t="s">
        <v>50</v>
      </c>
      <c r="I124" t="s">
        <v>51</v>
      </c>
      <c r="J124" s="12">
        <v>0</v>
      </c>
      <c r="K124" s="12">
        <v>188131406</v>
      </c>
    </row>
    <row r="125" spans="1:11" x14ac:dyDescent="0.3">
      <c r="A125" s="1" t="s">
        <v>408</v>
      </c>
      <c r="B125" s="8">
        <v>45077</v>
      </c>
      <c r="C125" s="1" t="s">
        <v>407</v>
      </c>
      <c r="D125" s="1" t="s">
        <v>406</v>
      </c>
      <c r="E125" s="1">
        <v>1</v>
      </c>
      <c r="F125" s="7">
        <v>45047</v>
      </c>
      <c r="G125">
        <v>653</v>
      </c>
      <c r="H125" t="s">
        <v>341</v>
      </c>
      <c r="I125" t="s">
        <v>208</v>
      </c>
      <c r="J125" s="12">
        <v>0</v>
      </c>
      <c r="K125" s="12">
        <v>1183286443</v>
      </c>
    </row>
    <row r="126" spans="1:11" x14ac:dyDescent="0.3">
      <c r="A126" s="1" t="s">
        <v>408</v>
      </c>
      <c r="B126" s="8">
        <v>45077</v>
      </c>
      <c r="C126" s="1" t="s">
        <v>407</v>
      </c>
      <c r="D126" s="1" t="s">
        <v>406</v>
      </c>
      <c r="E126" s="1">
        <v>1</v>
      </c>
      <c r="F126" s="7">
        <v>45047</v>
      </c>
      <c r="G126">
        <v>630</v>
      </c>
      <c r="H126" t="s">
        <v>342</v>
      </c>
      <c r="I126" t="s">
        <v>210</v>
      </c>
      <c r="J126" s="12">
        <v>0</v>
      </c>
      <c r="K126" s="12">
        <v>258559144</v>
      </c>
    </row>
    <row r="127" spans="1:11" x14ac:dyDescent="0.3">
      <c r="A127" s="1" t="s">
        <v>408</v>
      </c>
      <c r="B127" s="8">
        <v>45077</v>
      </c>
      <c r="C127" s="1" t="s">
        <v>407</v>
      </c>
      <c r="D127" s="1" t="s">
        <v>406</v>
      </c>
      <c r="E127" s="1">
        <v>1</v>
      </c>
      <c r="F127" s="7">
        <v>45047</v>
      </c>
      <c r="G127">
        <v>407</v>
      </c>
      <c r="H127" t="s">
        <v>539</v>
      </c>
      <c r="I127" t="s">
        <v>540</v>
      </c>
      <c r="J127" s="12">
        <v>0</v>
      </c>
      <c r="K127" s="12">
        <v>29391316800</v>
      </c>
    </row>
    <row r="128" spans="1:11" x14ac:dyDescent="0.3">
      <c r="A128" s="1" t="s">
        <v>408</v>
      </c>
      <c r="B128" s="8">
        <v>45077</v>
      </c>
      <c r="C128" s="1" t="s">
        <v>407</v>
      </c>
      <c r="D128" s="1" t="s">
        <v>406</v>
      </c>
      <c r="E128" s="1">
        <v>1</v>
      </c>
      <c r="F128" s="7">
        <v>45047</v>
      </c>
      <c r="G128">
        <v>410</v>
      </c>
      <c r="H128" t="s">
        <v>57</v>
      </c>
      <c r="I128" t="s">
        <v>58</v>
      </c>
      <c r="J128" s="12">
        <v>0</v>
      </c>
      <c r="K128" s="12">
        <v>35322634533.952438</v>
      </c>
    </row>
    <row r="129" spans="1:11" x14ac:dyDescent="0.3">
      <c r="A129" s="1" t="s">
        <v>408</v>
      </c>
      <c r="B129" s="8">
        <v>45077</v>
      </c>
      <c r="C129" s="1" t="s">
        <v>407</v>
      </c>
      <c r="D129" s="1" t="s">
        <v>406</v>
      </c>
      <c r="E129" s="1">
        <v>1</v>
      </c>
      <c r="F129" s="7">
        <v>45047</v>
      </c>
      <c r="G129">
        <v>411</v>
      </c>
      <c r="H129" t="s">
        <v>541</v>
      </c>
      <c r="I129" t="s">
        <v>542</v>
      </c>
      <c r="J129" s="12">
        <v>22316674189</v>
      </c>
      <c r="K129" s="12">
        <v>0</v>
      </c>
    </row>
    <row r="130" spans="1:11" x14ac:dyDescent="0.3">
      <c r="A130" s="1" t="s">
        <v>408</v>
      </c>
      <c r="B130" s="8">
        <v>45077</v>
      </c>
      <c r="C130" s="1" t="s">
        <v>407</v>
      </c>
      <c r="D130" s="1" t="s">
        <v>406</v>
      </c>
      <c r="E130" s="1">
        <v>1</v>
      </c>
      <c r="F130" s="7">
        <v>45047</v>
      </c>
      <c r="G130">
        <v>414</v>
      </c>
      <c r="H130" t="s">
        <v>543</v>
      </c>
      <c r="I130" t="s">
        <v>544</v>
      </c>
      <c r="J130" s="12">
        <v>0</v>
      </c>
      <c r="K130" s="12">
        <v>4963000000</v>
      </c>
    </row>
    <row r="131" spans="1:11" x14ac:dyDescent="0.3">
      <c r="A131" s="1" t="s">
        <v>408</v>
      </c>
      <c r="B131" s="8">
        <v>45077</v>
      </c>
      <c r="C131" s="1" t="s">
        <v>407</v>
      </c>
      <c r="D131" s="1" t="s">
        <v>406</v>
      </c>
      <c r="E131" s="1">
        <v>1</v>
      </c>
      <c r="F131" s="7">
        <v>45047</v>
      </c>
      <c r="G131">
        <v>509</v>
      </c>
      <c r="H131" t="s">
        <v>59</v>
      </c>
      <c r="I131" t="s">
        <v>60</v>
      </c>
      <c r="J131" s="12">
        <v>0</v>
      </c>
      <c r="K131" s="12">
        <v>6413094936</v>
      </c>
    </row>
    <row r="132" spans="1:11" x14ac:dyDescent="0.3">
      <c r="A132" s="1" t="s">
        <v>408</v>
      </c>
      <c r="B132" s="8">
        <v>45077</v>
      </c>
      <c r="C132" s="1" t="s">
        <v>407</v>
      </c>
      <c r="D132" s="1" t="s">
        <v>406</v>
      </c>
      <c r="E132" s="1">
        <v>1</v>
      </c>
      <c r="F132" s="7">
        <v>45047</v>
      </c>
      <c r="G132">
        <v>1721</v>
      </c>
      <c r="H132" t="s">
        <v>197</v>
      </c>
      <c r="I132" t="s">
        <v>198</v>
      </c>
      <c r="J132" s="12">
        <v>0</v>
      </c>
      <c r="K132" s="12">
        <v>5744015</v>
      </c>
    </row>
    <row r="133" spans="1:11" x14ac:dyDescent="0.3">
      <c r="A133" s="1" t="s">
        <v>408</v>
      </c>
      <c r="B133" s="8">
        <v>45077</v>
      </c>
      <c r="C133" s="1" t="s">
        <v>407</v>
      </c>
      <c r="D133" s="1" t="s">
        <v>406</v>
      </c>
      <c r="E133" s="1">
        <v>1</v>
      </c>
      <c r="F133" s="7">
        <v>45047</v>
      </c>
      <c r="G133">
        <v>641</v>
      </c>
      <c r="H133" t="s">
        <v>349</v>
      </c>
      <c r="I133" t="s">
        <v>350</v>
      </c>
      <c r="J133" s="12">
        <v>0</v>
      </c>
      <c r="K133" s="12">
        <v>226560799</v>
      </c>
    </row>
    <row r="134" spans="1:11" x14ac:dyDescent="0.3">
      <c r="A134" s="1" t="s">
        <v>408</v>
      </c>
      <c r="B134" s="8">
        <v>45077</v>
      </c>
      <c r="C134" s="1" t="s">
        <v>407</v>
      </c>
      <c r="D134" s="1" t="s">
        <v>406</v>
      </c>
      <c r="E134" s="1">
        <v>1</v>
      </c>
      <c r="F134" s="7">
        <v>45047</v>
      </c>
      <c r="G134">
        <v>638</v>
      </c>
      <c r="H134" t="s">
        <v>63</v>
      </c>
      <c r="I134" t="s">
        <v>64</v>
      </c>
      <c r="J134" s="12">
        <v>0</v>
      </c>
      <c r="K134" s="12">
        <v>1.74</v>
      </c>
    </row>
    <row r="135" spans="1:11" x14ac:dyDescent="0.3">
      <c r="A135" s="1" t="s">
        <v>408</v>
      </c>
      <c r="B135" s="8">
        <v>45077</v>
      </c>
      <c r="C135" s="1" t="s">
        <v>407</v>
      </c>
      <c r="D135" s="1" t="s">
        <v>406</v>
      </c>
      <c r="E135" s="1">
        <v>1</v>
      </c>
      <c r="F135" s="7">
        <v>45047</v>
      </c>
      <c r="G135">
        <v>801</v>
      </c>
      <c r="H135" t="s">
        <v>545</v>
      </c>
      <c r="I135" t="s">
        <v>546</v>
      </c>
      <c r="J135" s="12">
        <v>0</v>
      </c>
      <c r="K135" s="12">
        <v>12583332</v>
      </c>
    </row>
    <row r="136" spans="1:11" x14ac:dyDescent="0.3">
      <c r="A136" s="1" t="s">
        <v>408</v>
      </c>
      <c r="B136" s="8">
        <v>45077</v>
      </c>
      <c r="C136" s="1" t="s">
        <v>407</v>
      </c>
      <c r="D136" s="1" t="s">
        <v>406</v>
      </c>
      <c r="E136" s="1">
        <v>1</v>
      </c>
      <c r="F136" s="7">
        <v>45047</v>
      </c>
      <c r="G136">
        <v>1508</v>
      </c>
      <c r="H136" t="s">
        <v>547</v>
      </c>
      <c r="I136" t="s">
        <v>548</v>
      </c>
      <c r="J136" s="12">
        <v>0</v>
      </c>
      <c r="K136" s="12">
        <v>289235628</v>
      </c>
    </row>
    <row r="137" spans="1:11" x14ac:dyDescent="0.3">
      <c r="A137" s="1" t="s">
        <v>408</v>
      </c>
      <c r="B137" s="8">
        <v>45077</v>
      </c>
      <c r="C137" s="1" t="s">
        <v>407</v>
      </c>
      <c r="D137" s="1" t="s">
        <v>406</v>
      </c>
      <c r="E137" s="1">
        <v>1</v>
      </c>
      <c r="F137" s="7">
        <v>45047</v>
      </c>
      <c r="G137">
        <v>803</v>
      </c>
      <c r="H137" t="s">
        <v>549</v>
      </c>
      <c r="I137" t="s">
        <v>550</v>
      </c>
      <c r="J137" s="12">
        <v>0</v>
      </c>
      <c r="K137" s="12">
        <v>2209999</v>
      </c>
    </row>
    <row r="138" spans="1:11" x14ac:dyDescent="0.3">
      <c r="A138" s="1" t="s">
        <v>408</v>
      </c>
      <c r="B138" s="8">
        <v>45077</v>
      </c>
      <c r="C138" s="1" t="s">
        <v>407</v>
      </c>
      <c r="D138" s="1" t="s">
        <v>406</v>
      </c>
      <c r="E138" s="1">
        <v>1</v>
      </c>
      <c r="F138" s="7">
        <v>45047</v>
      </c>
      <c r="G138">
        <v>1722</v>
      </c>
      <c r="H138" t="s">
        <v>363</v>
      </c>
      <c r="I138" t="s">
        <v>364</v>
      </c>
      <c r="J138" s="12">
        <v>0</v>
      </c>
      <c r="K138" s="12">
        <v>6444550.1399999997</v>
      </c>
    </row>
    <row r="139" spans="1:11" x14ac:dyDescent="0.3">
      <c r="A139" s="1" t="s">
        <v>408</v>
      </c>
      <c r="B139" s="8">
        <v>45077</v>
      </c>
      <c r="C139" s="1" t="s">
        <v>407</v>
      </c>
      <c r="D139" s="1" t="s">
        <v>406</v>
      </c>
      <c r="E139" s="1">
        <v>1</v>
      </c>
      <c r="F139" s="7">
        <v>45047</v>
      </c>
      <c r="G139">
        <v>804</v>
      </c>
      <c r="H139" t="s">
        <v>551</v>
      </c>
      <c r="I139" t="s">
        <v>552</v>
      </c>
      <c r="J139" s="12">
        <v>0</v>
      </c>
      <c r="K139" s="12">
        <v>46896666</v>
      </c>
    </row>
    <row r="140" spans="1:11" x14ac:dyDescent="0.3">
      <c r="A140" s="1" t="s">
        <v>408</v>
      </c>
      <c r="B140" s="8">
        <v>45077</v>
      </c>
      <c r="C140" s="1" t="s">
        <v>407</v>
      </c>
      <c r="D140" s="1" t="s">
        <v>406</v>
      </c>
      <c r="E140" s="1">
        <v>1</v>
      </c>
      <c r="F140" s="7">
        <v>45047</v>
      </c>
      <c r="G140">
        <v>952</v>
      </c>
      <c r="H140" t="s">
        <v>359</v>
      </c>
      <c r="I140" t="s">
        <v>360</v>
      </c>
      <c r="J140" s="12">
        <v>0</v>
      </c>
      <c r="K140" s="12">
        <v>4326666</v>
      </c>
    </row>
    <row r="141" spans="1:11" x14ac:dyDescent="0.3">
      <c r="A141" s="1" t="s">
        <v>408</v>
      </c>
      <c r="B141" s="8">
        <v>45077</v>
      </c>
      <c r="C141" s="1" t="s">
        <v>407</v>
      </c>
      <c r="D141" s="1" t="s">
        <v>406</v>
      </c>
      <c r="E141" s="1">
        <v>1</v>
      </c>
      <c r="F141" s="7">
        <v>45047</v>
      </c>
      <c r="G141">
        <v>1507</v>
      </c>
      <c r="H141" t="s">
        <v>553</v>
      </c>
      <c r="I141" t="s">
        <v>554</v>
      </c>
      <c r="J141" s="12">
        <v>0</v>
      </c>
      <c r="K141" s="12">
        <v>31701333</v>
      </c>
    </row>
    <row r="142" spans="1:11" x14ac:dyDescent="0.3">
      <c r="A142" s="1" t="s">
        <v>408</v>
      </c>
      <c r="B142" s="8">
        <v>45077</v>
      </c>
      <c r="C142" s="1" t="s">
        <v>407</v>
      </c>
      <c r="D142" s="1" t="s">
        <v>406</v>
      </c>
      <c r="E142" s="1">
        <v>1</v>
      </c>
      <c r="F142" s="7">
        <v>45047</v>
      </c>
      <c r="G142">
        <v>635</v>
      </c>
      <c r="H142" t="s">
        <v>555</v>
      </c>
      <c r="I142" t="s">
        <v>556</v>
      </c>
      <c r="J142" s="12">
        <v>0</v>
      </c>
      <c r="K142" s="12">
        <v>244309545</v>
      </c>
    </row>
    <row r="143" spans="1:11" x14ac:dyDescent="0.3">
      <c r="A143" s="1" t="s">
        <v>408</v>
      </c>
      <c r="B143" s="8">
        <v>45077</v>
      </c>
      <c r="C143" s="1" t="s">
        <v>407</v>
      </c>
      <c r="D143" s="1" t="s">
        <v>406</v>
      </c>
      <c r="E143" s="1">
        <v>1</v>
      </c>
      <c r="F143" s="7">
        <v>45047</v>
      </c>
      <c r="G143">
        <v>497</v>
      </c>
      <c r="H143" t="s">
        <v>137</v>
      </c>
      <c r="I143" t="s">
        <v>138</v>
      </c>
      <c r="J143" s="12">
        <v>32559057.499984</v>
      </c>
      <c r="K143" s="12">
        <v>0</v>
      </c>
    </row>
    <row r="144" spans="1:11" x14ac:dyDescent="0.3">
      <c r="A144" s="1" t="s">
        <v>408</v>
      </c>
      <c r="B144" s="8">
        <v>45077</v>
      </c>
      <c r="C144" s="1" t="s">
        <v>407</v>
      </c>
      <c r="D144" s="1" t="s">
        <v>406</v>
      </c>
      <c r="E144" s="1">
        <v>1</v>
      </c>
      <c r="F144" s="7">
        <v>45047</v>
      </c>
      <c r="G144">
        <v>496</v>
      </c>
      <c r="H144" t="s">
        <v>135</v>
      </c>
      <c r="I144" t="s">
        <v>136</v>
      </c>
      <c r="J144" s="12">
        <v>1729966.6666679999</v>
      </c>
      <c r="K144" s="12">
        <v>0</v>
      </c>
    </row>
    <row r="145" spans="1:11" x14ac:dyDescent="0.3">
      <c r="A145" s="1" t="s">
        <v>408</v>
      </c>
      <c r="B145" s="8">
        <v>45077</v>
      </c>
      <c r="C145" s="1" t="s">
        <v>407</v>
      </c>
      <c r="D145" s="1" t="s">
        <v>406</v>
      </c>
      <c r="E145" s="1">
        <v>1</v>
      </c>
      <c r="F145" s="7">
        <v>45047</v>
      </c>
      <c r="G145">
        <v>494</v>
      </c>
      <c r="H145" t="s">
        <v>133</v>
      </c>
      <c r="I145" t="s">
        <v>134</v>
      </c>
      <c r="J145" s="12">
        <v>15383816.250004999</v>
      </c>
      <c r="K145" s="12">
        <v>0</v>
      </c>
    </row>
    <row r="146" spans="1:11" x14ac:dyDescent="0.3">
      <c r="A146" s="1" t="s">
        <v>408</v>
      </c>
      <c r="B146" s="8">
        <v>45077</v>
      </c>
      <c r="C146" s="1" t="s">
        <v>407</v>
      </c>
      <c r="D146" s="1" t="s">
        <v>406</v>
      </c>
      <c r="E146" s="1">
        <v>1</v>
      </c>
      <c r="F146" s="7">
        <v>45047</v>
      </c>
      <c r="G146">
        <v>493</v>
      </c>
      <c r="H146" t="s">
        <v>131</v>
      </c>
      <c r="I146" t="s">
        <v>132</v>
      </c>
      <c r="J146" s="12">
        <v>212095648.70956501</v>
      </c>
      <c r="K146" s="12">
        <v>0</v>
      </c>
    </row>
    <row r="147" spans="1:11" x14ac:dyDescent="0.3">
      <c r="A147" s="1" t="s">
        <v>408</v>
      </c>
      <c r="B147" s="8">
        <v>45077</v>
      </c>
      <c r="C147" s="1" t="s">
        <v>407</v>
      </c>
      <c r="D147" s="1" t="s">
        <v>406</v>
      </c>
      <c r="E147" s="1">
        <v>1</v>
      </c>
      <c r="F147" s="7">
        <v>45047</v>
      </c>
      <c r="G147">
        <v>501</v>
      </c>
      <c r="H147" t="s">
        <v>557</v>
      </c>
      <c r="I147" t="s">
        <v>558</v>
      </c>
      <c r="J147" s="12">
        <v>4034311.2083350001</v>
      </c>
      <c r="K147" s="12">
        <v>0</v>
      </c>
    </row>
    <row r="148" spans="1:11" x14ac:dyDescent="0.3">
      <c r="A148" s="1" t="s">
        <v>408</v>
      </c>
      <c r="B148" s="8">
        <v>45077</v>
      </c>
      <c r="C148" s="1" t="s">
        <v>407</v>
      </c>
      <c r="D148" s="1" t="s">
        <v>406</v>
      </c>
      <c r="E148" s="1">
        <v>1</v>
      </c>
      <c r="F148" s="7">
        <v>45047</v>
      </c>
      <c r="G148">
        <v>499</v>
      </c>
      <c r="H148" t="s">
        <v>139</v>
      </c>
      <c r="I148" t="s">
        <v>140</v>
      </c>
      <c r="J148" s="12">
        <v>225647424.06474</v>
      </c>
      <c r="K148" s="12">
        <v>0</v>
      </c>
    </row>
    <row r="149" spans="1:11" x14ac:dyDescent="0.3">
      <c r="A149" s="1" t="s">
        <v>408</v>
      </c>
      <c r="B149" s="8">
        <v>45077</v>
      </c>
      <c r="C149" s="1" t="s">
        <v>407</v>
      </c>
      <c r="D149" s="1" t="s">
        <v>406</v>
      </c>
      <c r="E149" s="1">
        <v>1</v>
      </c>
      <c r="F149" s="7">
        <v>45047</v>
      </c>
      <c r="G149">
        <v>423</v>
      </c>
      <c r="H149" t="s">
        <v>71</v>
      </c>
      <c r="I149" t="s">
        <v>72</v>
      </c>
      <c r="J149" s="12">
        <v>7709394166</v>
      </c>
      <c r="K149" s="12">
        <v>0</v>
      </c>
    </row>
    <row r="150" spans="1:11" x14ac:dyDescent="0.3">
      <c r="A150" s="1" t="s">
        <v>408</v>
      </c>
      <c r="B150" s="8">
        <v>45077</v>
      </c>
      <c r="C150" s="1" t="s">
        <v>407</v>
      </c>
      <c r="D150" s="1" t="s">
        <v>406</v>
      </c>
      <c r="E150" s="1">
        <v>1</v>
      </c>
      <c r="F150" s="7">
        <v>45047</v>
      </c>
      <c r="G150">
        <v>424</v>
      </c>
      <c r="H150" t="s">
        <v>73</v>
      </c>
      <c r="I150" t="s">
        <v>74</v>
      </c>
      <c r="J150" s="12">
        <v>13950000</v>
      </c>
      <c r="K150" s="12">
        <v>0</v>
      </c>
    </row>
    <row r="151" spans="1:11" x14ac:dyDescent="0.3">
      <c r="A151" s="1" t="s">
        <v>408</v>
      </c>
      <c r="B151" s="8">
        <v>45077</v>
      </c>
      <c r="C151" s="1" t="s">
        <v>407</v>
      </c>
      <c r="D151" s="1" t="s">
        <v>406</v>
      </c>
      <c r="E151" s="1">
        <v>1</v>
      </c>
      <c r="F151" s="7">
        <v>45047</v>
      </c>
      <c r="G151">
        <v>435</v>
      </c>
      <c r="H151" t="s">
        <v>559</v>
      </c>
      <c r="I151" t="s">
        <v>560</v>
      </c>
      <c r="J151" s="12">
        <v>14000000</v>
      </c>
      <c r="K151" s="12">
        <v>0</v>
      </c>
    </row>
    <row r="152" spans="1:11" x14ac:dyDescent="0.3">
      <c r="A152" s="1" t="s">
        <v>408</v>
      </c>
      <c r="B152" s="8">
        <v>45077</v>
      </c>
      <c r="C152" s="1" t="s">
        <v>407</v>
      </c>
      <c r="D152" s="1" t="s">
        <v>406</v>
      </c>
      <c r="E152" s="1">
        <v>1</v>
      </c>
      <c r="F152" s="7">
        <v>45047</v>
      </c>
      <c r="G152">
        <v>980</v>
      </c>
      <c r="H152" t="s">
        <v>75</v>
      </c>
      <c r="I152" t="s">
        <v>76</v>
      </c>
      <c r="J152" s="12">
        <v>508126029</v>
      </c>
      <c r="K152" s="12">
        <v>0</v>
      </c>
    </row>
    <row r="153" spans="1:11" x14ac:dyDescent="0.3">
      <c r="A153" s="1" t="s">
        <v>408</v>
      </c>
      <c r="B153" s="8">
        <v>45077</v>
      </c>
      <c r="C153" s="1" t="s">
        <v>407</v>
      </c>
      <c r="D153" s="1" t="s">
        <v>406</v>
      </c>
      <c r="E153" s="1">
        <v>1</v>
      </c>
      <c r="F153" s="7">
        <v>45047</v>
      </c>
      <c r="G153">
        <v>418</v>
      </c>
      <c r="H153" t="s">
        <v>77</v>
      </c>
      <c r="I153" t="s">
        <v>78</v>
      </c>
      <c r="J153" s="12">
        <v>41321310</v>
      </c>
      <c r="K153" s="12">
        <v>0</v>
      </c>
    </row>
    <row r="154" spans="1:11" x14ac:dyDescent="0.3">
      <c r="A154" s="1" t="s">
        <v>408</v>
      </c>
      <c r="B154" s="8">
        <v>45077</v>
      </c>
      <c r="C154" s="1" t="s">
        <v>407</v>
      </c>
      <c r="D154" s="1" t="s">
        <v>406</v>
      </c>
      <c r="E154" s="1">
        <v>1</v>
      </c>
      <c r="F154" s="7">
        <v>45047</v>
      </c>
      <c r="G154">
        <v>979</v>
      </c>
      <c r="H154" t="s">
        <v>561</v>
      </c>
      <c r="I154" t="s">
        <v>562</v>
      </c>
      <c r="J154" s="12">
        <v>137395082</v>
      </c>
      <c r="K154" s="12">
        <v>0</v>
      </c>
    </row>
    <row r="155" spans="1:11" x14ac:dyDescent="0.3">
      <c r="A155" s="1" t="s">
        <v>408</v>
      </c>
      <c r="B155" s="8">
        <v>45077</v>
      </c>
      <c r="C155" s="1" t="s">
        <v>407</v>
      </c>
      <c r="D155" s="1" t="s">
        <v>406</v>
      </c>
      <c r="E155" s="1">
        <v>1</v>
      </c>
      <c r="F155" s="7">
        <v>45047</v>
      </c>
      <c r="G155">
        <v>433</v>
      </c>
      <c r="H155" t="s">
        <v>81</v>
      </c>
      <c r="I155" t="s">
        <v>82</v>
      </c>
      <c r="J155" s="12">
        <v>608015129</v>
      </c>
      <c r="K155" s="12">
        <v>0</v>
      </c>
    </row>
    <row r="156" spans="1:11" x14ac:dyDescent="0.3">
      <c r="A156" s="1" t="s">
        <v>408</v>
      </c>
      <c r="B156" s="8">
        <v>45077</v>
      </c>
      <c r="C156" s="1" t="s">
        <v>407</v>
      </c>
      <c r="D156" s="1" t="s">
        <v>406</v>
      </c>
      <c r="E156" s="1">
        <v>1</v>
      </c>
      <c r="F156" s="7">
        <v>45047</v>
      </c>
      <c r="G156">
        <v>434</v>
      </c>
      <c r="H156" t="s">
        <v>83</v>
      </c>
      <c r="I156" t="s">
        <v>84</v>
      </c>
      <c r="J156" s="12">
        <v>2372205804</v>
      </c>
      <c r="K156" s="12">
        <v>0</v>
      </c>
    </row>
    <row r="157" spans="1:11" x14ac:dyDescent="0.3">
      <c r="A157" s="1" t="s">
        <v>408</v>
      </c>
      <c r="B157" s="8">
        <v>45077</v>
      </c>
      <c r="C157" s="1" t="s">
        <v>407</v>
      </c>
      <c r="D157" s="1" t="s">
        <v>406</v>
      </c>
      <c r="E157" s="1">
        <v>1</v>
      </c>
      <c r="F157" s="7">
        <v>45047</v>
      </c>
      <c r="G157">
        <v>437</v>
      </c>
      <c r="H157" t="s">
        <v>85</v>
      </c>
      <c r="I157" t="s">
        <v>86</v>
      </c>
      <c r="J157" s="12">
        <v>20498280</v>
      </c>
      <c r="K157" s="12">
        <v>0</v>
      </c>
    </row>
    <row r="158" spans="1:11" x14ac:dyDescent="0.3">
      <c r="A158" s="1" t="s">
        <v>408</v>
      </c>
      <c r="B158" s="8">
        <v>45077</v>
      </c>
      <c r="C158" s="1" t="s">
        <v>407</v>
      </c>
      <c r="D158" s="1" t="s">
        <v>406</v>
      </c>
      <c r="E158" s="1">
        <v>1</v>
      </c>
      <c r="F158" s="7">
        <v>45047</v>
      </c>
      <c r="G158">
        <v>436</v>
      </c>
      <c r="H158" t="s">
        <v>563</v>
      </c>
      <c r="I158" t="s">
        <v>564</v>
      </c>
      <c r="J158" s="12">
        <v>581924650</v>
      </c>
      <c r="K158" s="12">
        <v>0</v>
      </c>
    </row>
    <row r="159" spans="1:11" x14ac:dyDescent="0.3">
      <c r="A159" s="1" t="s">
        <v>408</v>
      </c>
      <c r="B159" s="8">
        <v>45077</v>
      </c>
      <c r="C159" s="1" t="s">
        <v>407</v>
      </c>
      <c r="D159" s="1" t="s">
        <v>406</v>
      </c>
      <c r="E159" s="1">
        <v>1</v>
      </c>
      <c r="F159" s="7">
        <v>45047</v>
      </c>
      <c r="G159">
        <v>438</v>
      </c>
      <c r="H159" t="s">
        <v>87</v>
      </c>
      <c r="I159" t="s">
        <v>88</v>
      </c>
      <c r="J159" s="12">
        <v>35112705</v>
      </c>
      <c r="K159" s="12">
        <v>0</v>
      </c>
    </row>
    <row r="160" spans="1:11" x14ac:dyDescent="0.3">
      <c r="A160" s="1" t="s">
        <v>408</v>
      </c>
      <c r="B160" s="8">
        <v>45077</v>
      </c>
      <c r="C160" s="1" t="s">
        <v>407</v>
      </c>
      <c r="D160" s="1" t="s">
        <v>406</v>
      </c>
      <c r="E160" s="1">
        <v>1</v>
      </c>
      <c r="F160" s="7">
        <v>45047</v>
      </c>
      <c r="G160">
        <v>421</v>
      </c>
      <c r="H160" t="s">
        <v>89</v>
      </c>
      <c r="I160" t="s">
        <v>90</v>
      </c>
      <c r="J160" s="12">
        <v>3110578623</v>
      </c>
      <c r="K160" s="12">
        <v>0</v>
      </c>
    </row>
    <row r="161" spans="1:11" x14ac:dyDescent="0.3">
      <c r="A161" s="1" t="s">
        <v>408</v>
      </c>
      <c r="B161" s="8">
        <v>45077</v>
      </c>
      <c r="C161" s="1" t="s">
        <v>407</v>
      </c>
      <c r="D161" s="1" t="s">
        <v>406</v>
      </c>
      <c r="E161" s="1">
        <v>1</v>
      </c>
      <c r="F161" s="7">
        <v>45047</v>
      </c>
      <c r="G161">
        <v>441</v>
      </c>
      <c r="H161" t="s">
        <v>91</v>
      </c>
      <c r="I161" t="s">
        <v>92</v>
      </c>
      <c r="J161" s="12">
        <v>202494073</v>
      </c>
      <c r="K161" s="12">
        <v>0</v>
      </c>
    </row>
    <row r="162" spans="1:11" x14ac:dyDescent="0.3">
      <c r="A162" s="1" t="s">
        <v>408</v>
      </c>
      <c r="B162" s="8">
        <v>45077</v>
      </c>
      <c r="C162" s="1" t="s">
        <v>407</v>
      </c>
      <c r="D162" s="1" t="s">
        <v>406</v>
      </c>
      <c r="E162" s="1">
        <v>1</v>
      </c>
      <c r="F162" s="7">
        <v>45047</v>
      </c>
      <c r="G162">
        <v>450</v>
      </c>
      <c r="H162" t="s">
        <v>183</v>
      </c>
      <c r="I162" t="s">
        <v>184</v>
      </c>
      <c r="J162" s="12">
        <v>98247355</v>
      </c>
      <c r="K162" s="12">
        <v>0</v>
      </c>
    </row>
    <row r="163" spans="1:11" x14ac:dyDescent="0.3">
      <c r="A163" s="1" t="s">
        <v>408</v>
      </c>
      <c r="B163" s="8">
        <v>45077</v>
      </c>
      <c r="C163" s="1" t="s">
        <v>407</v>
      </c>
      <c r="D163" s="1" t="s">
        <v>406</v>
      </c>
      <c r="E163" s="1">
        <v>1</v>
      </c>
      <c r="F163" s="7">
        <v>45047</v>
      </c>
      <c r="G163">
        <v>982</v>
      </c>
      <c r="H163" t="s">
        <v>185</v>
      </c>
      <c r="I163" t="s">
        <v>186</v>
      </c>
      <c r="J163" s="12">
        <v>1188381</v>
      </c>
      <c r="K163" s="12">
        <v>0</v>
      </c>
    </row>
    <row r="164" spans="1:11" x14ac:dyDescent="0.3">
      <c r="A164" s="1" t="s">
        <v>408</v>
      </c>
      <c r="B164" s="8">
        <v>45077</v>
      </c>
      <c r="C164" s="1" t="s">
        <v>407</v>
      </c>
      <c r="D164" s="1" t="s">
        <v>406</v>
      </c>
      <c r="E164" s="1">
        <v>1</v>
      </c>
      <c r="F164" s="7">
        <v>45047</v>
      </c>
      <c r="G164">
        <v>981</v>
      </c>
      <c r="H164" t="s">
        <v>93</v>
      </c>
      <c r="I164" t="s">
        <v>94</v>
      </c>
      <c r="J164" s="12">
        <v>12759371</v>
      </c>
      <c r="K164" s="12">
        <v>0</v>
      </c>
    </row>
    <row r="165" spans="1:11" x14ac:dyDescent="0.3">
      <c r="A165" s="1" t="s">
        <v>408</v>
      </c>
      <c r="B165" s="8">
        <v>45077</v>
      </c>
      <c r="C165" s="1" t="s">
        <v>407</v>
      </c>
      <c r="D165" s="1" t="s">
        <v>406</v>
      </c>
      <c r="E165" s="1">
        <v>1</v>
      </c>
      <c r="F165" s="7">
        <v>45047</v>
      </c>
      <c r="G165">
        <v>1780</v>
      </c>
      <c r="H165" t="s">
        <v>95</v>
      </c>
      <c r="I165" t="s">
        <v>96</v>
      </c>
      <c r="J165" s="12">
        <v>36483331.659999996</v>
      </c>
      <c r="K165" s="12">
        <v>0</v>
      </c>
    </row>
    <row r="166" spans="1:11" x14ac:dyDescent="0.3">
      <c r="A166" s="1" t="s">
        <v>408</v>
      </c>
      <c r="B166" s="8">
        <v>45077</v>
      </c>
      <c r="C166" s="1" t="s">
        <v>407</v>
      </c>
      <c r="D166" s="1" t="s">
        <v>406</v>
      </c>
      <c r="E166" s="1">
        <v>1</v>
      </c>
      <c r="F166" s="7">
        <v>45047</v>
      </c>
      <c r="G166">
        <v>449</v>
      </c>
      <c r="H166" t="s">
        <v>187</v>
      </c>
      <c r="I166" t="s">
        <v>188</v>
      </c>
      <c r="J166" s="12">
        <v>61539108</v>
      </c>
      <c r="K166" s="12">
        <v>0</v>
      </c>
    </row>
    <row r="167" spans="1:11" x14ac:dyDescent="0.3">
      <c r="A167" s="1" t="s">
        <v>408</v>
      </c>
      <c r="B167" s="8">
        <v>45077</v>
      </c>
      <c r="C167" s="1" t="s">
        <v>407</v>
      </c>
      <c r="D167" s="1" t="s">
        <v>406</v>
      </c>
      <c r="E167" s="1">
        <v>1</v>
      </c>
      <c r="F167" s="7">
        <v>45047</v>
      </c>
      <c r="G167">
        <v>442</v>
      </c>
      <c r="H167" t="s">
        <v>565</v>
      </c>
      <c r="I167" t="s">
        <v>566</v>
      </c>
      <c r="J167" s="12">
        <v>122942446</v>
      </c>
      <c r="K167" s="12">
        <v>0</v>
      </c>
    </row>
    <row r="168" spans="1:11" x14ac:dyDescent="0.3">
      <c r="A168" s="1" t="s">
        <v>408</v>
      </c>
      <c r="B168" s="8">
        <v>45077</v>
      </c>
      <c r="C168" s="1" t="s">
        <v>407</v>
      </c>
      <c r="D168" s="1" t="s">
        <v>406</v>
      </c>
      <c r="E168" s="1">
        <v>1</v>
      </c>
      <c r="F168" s="7">
        <v>45047</v>
      </c>
      <c r="G168">
        <v>440</v>
      </c>
      <c r="H168" t="s">
        <v>375</v>
      </c>
      <c r="I168" t="s">
        <v>376</v>
      </c>
      <c r="J168" s="12">
        <v>11565700</v>
      </c>
      <c r="K168" s="12">
        <v>0</v>
      </c>
    </row>
    <row r="169" spans="1:11" x14ac:dyDescent="0.3">
      <c r="A169" s="1" t="s">
        <v>408</v>
      </c>
      <c r="B169" s="8">
        <v>45077</v>
      </c>
      <c r="C169" s="1" t="s">
        <v>407</v>
      </c>
      <c r="D169" s="1" t="s">
        <v>406</v>
      </c>
      <c r="E169" s="1">
        <v>1</v>
      </c>
      <c r="F169" s="7">
        <v>45047</v>
      </c>
      <c r="G169">
        <v>457</v>
      </c>
      <c r="H169" t="s">
        <v>97</v>
      </c>
      <c r="I169" t="s">
        <v>98</v>
      </c>
      <c r="J169" s="12">
        <v>29787377</v>
      </c>
      <c r="K169" s="12">
        <v>0</v>
      </c>
    </row>
    <row r="170" spans="1:11" x14ac:dyDescent="0.3">
      <c r="A170" s="1" t="s">
        <v>408</v>
      </c>
      <c r="B170" s="8">
        <v>45077</v>
      </c>
      <c r="C170" s="1" t="s">
        <v>407</v>
      </c>
      <c r="D170" s="1" t="s">
        <v>406</v>
      </c>
      <c r="E170" s="1">
        <v>1</v>
      </c>
      <c r="F170" s="7">
        <v>45047</v>
      </c>
      <c r="G170">
        <v>460</v>
      </c>
      <c r="H170" t="s">
        <v>99</v>
      </c>
      <c r="I170" t="s">
        <v>100</v>
      </c>
      <c r="J170" s="12">
        <v>120617720</v>
      </c>
      <c r="K170" s="12">
        <v>0</v>
      </c>
    </row>
    <row r="171" spans="1:11" x14ac:dyDescent="0.3">
      <c r="A171" s="1" t="s">
        <v>408</v>
      </c>
      <c r="B171" s="8">
        <v>45077</v>
      </c>
      <c r="C171" s="1" t="s">
        <v>407</v>
      </c>
      <c r="D171" s="1" t="s">
        <v>406</v>
      </c>
      <c r="E171" s="1">
        <v>1</v>
      </c>
      <c r="F171" s="7">
        <v>45047</v>
      </c>
      <c r="G171">
        <v>461</v>
      </c>
      <c r="H171" t="s">
        <v>101</v>
      </c>
      <c r="I171" t="s">
        <v>102</v>
      </c>
      <c r="J171" s="12">
        <v>1370000</v>
      </c>
      <c r="K171" s="12">
        <v>0</v>
      </c>
    </row>
    <row r="172" spans="1:11" x14ac:dyDescent="0.3">
      <c r="A172" s="1" t="s">
        <v>408</v>
      </c>
      <c r="B172" s="8">
        <v>45077</v>
      </c>
      <c r="C172" s="1" t="s">
        <v>407</v>
      </c>
      <c r="D172" s="1" t="s">
        <v>406</v>
      </c>
      <c r="E172" s="1">
        <v>1</v>
      </c>
      <c r="F172" s="7">
        <v>45047</v>
      </c>
      <c r="G172">
        <v>462</v>
      </c>
      <c r="H172" t="s">
        <v>103</v>
      </c>
      <c r="I172" t="s">
        <v>104</v>
      </c>
      <c r="J172" s="12">
        <v>5973500</v>
      </c>
      <c r="K172" s="12">
        <v>0</v>
      </c>
    </row>
    <row r="173" spans="1:11" x14ac:dyDescent="0.3">
      <c r="A173" s="1" t="s">
        <v>408</v>
      </c>
      <c r="B173" s="8">
        <v>45077</v>
      </c>
      <c r="C173" s="1" t="s">
        <v>407</v>
      </c>
      <c r="D173" s="1" t="s">
        <v>406</v>
      </c>
      <c r="E173" s="1">
        <v>1</v>
      </c>
      <c r="F173" s="7">
        <v>45047</v>
      </c>
      <c r="G173">
        <v>455</v>
      </c>
      <c r="H173" t="s">
        <v>105</v>
      </c>
      <c r="I173" t="s">
        <v>106</v>
      </c>
      <c r="J173" s="12">
        <v>117012650.40000001</v>
      </c>
      <c r="K173" s="12">
        <v>0</v>
      </c>
    </row>
    <row r="174" spans="1:11" x14ac:dyDescent="0.3">
      <c r="A174" s="1" t="s">
        <v>408</v>
      </c>
      <c r="B174" s="8">
        <v>45077</v>
      </c>
      <c r="C174" s="1" t="s">
        <v>407</v>
      </c>
      <c r="D174" s="1" t="s">
        <v>406</v>
      </c>
      <c r="E174" s="1">
        <v>1</v>
      </c>
      <c r="F174" s="7">
        <v>45047</v>
      </c>
      <c r="G174">
        <v>466</v>
      </c>
      <c r="H174" t="s">
        <v>107</v>
      </c>
      <c r="I174" t="s">
        <v>108</v>
      </c>
      <c r="J174" s="12">
        <v>94094550.363636002</v>
      </c>
      <c r="K174" s="12">
        <v>0</v>
      </c>
    </row>
    <row r="175" spans="1:11" x14ac:dyDescent="0.3">
      <c r="A175" s="1" t="s">
        <v>408</v>
      </c>
      <c r="B175" s="8">
        <v>45077</v>
      </c>
      <c r="C175" s="1" t="s">
        <v>407</v>
      </c>
      <c r="D175" s="1" t="s">
        <v>406</v>
      </c>
      <c r="E175" s="1">
        <v>1</v>
      </c>
      <c r="F175" s="7">
        <v>45047</v>
      </c>
      <c r="G175">
        <v>443</v>
      </c>
      <c r="H175" t="s">
        <v>567</v>
      </c>
      <c r="I175" t="s">
        <v>568</v>
      </c>
      <c r="J175" s="12">
        <v>200340868</v>
      </c>
      <c r="K175" s="12">
        <v>0</v>
      </c>
    </row>
    <row r="176" spans="1:11" x14ac:dyDescent="0.3">
      <c r="A176" s="1" t="s">
        <v>408</v>
      </c>
      <c r="B176" s="8">
        <v>45077</v>
      </c>
      <c r="C176" s="1" t="s">
        <v>407</v>
      </c>
      <c r="D176" s="1" t="s">
        <v>406</v>
      </c>
      <c r="E176" s="1">
        <v>1</v>
      </c>
      <c r="F176" s="7">
        <v>45047</v>
      </c>
      <c r="G176">
        <v>469</v>
      </c>
      <c r="H176" t="s">
        <v>109</v>
      </c>
      <c r="I176" t="s">
        <v>110</v>
      </c>
      <c r="J176" s="12">
        <v>5745773</v>
      </c>
      <c r="K176" s="12">
        <v>0</v>
      </c>
    </row>
    <row r="177" spans="1:11" x14ac:dyDescent="0.3">
      <c r="A177" s="1" t="s">
        <v>408</v>
      </c>
      <c r="B177" s="8">
        <v>45077</v>
      </c>
      <c r="C177" s="1" t="s">
        <v>407</v>
      </c>
      <c r="D177" s="1" t="s">
        <v>406</v>
      </c>
      <c r="E177" s="1">
        <v>1</v>
      </c>
      <c r="F177" s="7">
        <v>45047</v>
      </c>
      <c r="G177">
        <v>470</v>
      </c>
      <c r="H177" t="s">
        <v>569</v>
      </c>
      <c r="I177" t="s">
        <v>570</v>
      </c>
      <c r="J177" s="12">
        <v>5852980</v>
      </c>
      <c r="K177" s="12">
        <v>0</v>
      </c>
    </row>
    <row r="178" spans="1:11" x14ac:dyDescent="0.3">
      <c r="A178" s="1" t="s">
        <v>408</v>
      </c>
      <c r="B178" s="8">
        <v>45077</v>
      </c>
      <c r="C178" s="1" t="s">
        <v>407</v>
      </c>
      <c r="D178" s="1" t="s">
        <v>406</v>
      </c>
      <c r="E178" s="1">
        <v>1</v>
      </c>
      <c r="F178" s="7">
        <v>45047</v>
      </c>
      <c r="G178">
        <v>471</v>
      </c>
      <c r="H178" t="s">
        <v>201</v>
      </c>
      <c r="I178" t="s">
        <v>202</v>
      </c>
      <c r="J178" s="12">
        <v>800000</v>
      </c>
      <c r="K178" s="12">
        <v>0</v>
      </c>
    </row>
    <row r="179" spans="1:11" x14ac:dyDescent="0.3">
      <c r="A179" s="1" t="s">
        <v>408</v>
      </c>
      <c r="B179" s="8">
        <v>45077</v>
      </c>
      <c r="C179" s="1" t="s">
        <v>407</v>
      </c>
      <c r="D179" s="1" t="s">
        <v>406</v>
      </c>
      <c r="E179" s="1">
        <v>1</v>
      </c>
      <c r="F179" s="7">
        <v>45047</v>
      </c>
      <c r="G179">
        <v>467</v>
      </c>
      <c r="H179" t="s">
        <v>113</v>
      </c>
      <c r="I179" t="s">
        <v>114</v>
      </c>
      <c r="J179" s="12">
        <v>56353287</v>
      </c>
      <c r="K179" s="12">
        <v>0</v>
      </c>
    </row>
    <row r="180" spans="1:11" x14ac:dyDescent="0.3">
      <c r="A180" s="1" t="s">
        <v>408</v>
      </c>
      <c r="B180" s="8">
        <v>45077</v>
      </c>
      <c r="C180" s="1" t="s">
        <v>407</v>
      </c>
      <c r="D180" s="1" t="s">
        <v>406</v>
      </c>
      <c r="E180" s="1">
        <v>1</v>
      </c>
      <c r="F180" s="7">
        <v>45047</v>
      </c>
      <c r="G180">
        <v>439</v>
      </c>
      <c r="H180" t="s">
        <v>181</v>
      </c>
      <c r="I180" t="s">
        <v>182</v>
      </c>
      <c r="J180" s="12">
        <v>29431500</v>
      </c>
      <c r="K180" s="12">
        <v>0</v>
      </c>
    </row>
    <row r="181" spans="1:11" x14ac:dyDescent="0.3">
      <c r="A181" s="1" t="s">
        <v>408</v>
      </c>
      <c r="B181" s="8">
        <v>45077</v>
      </c>
      <c r="C181" s="1" t="s">
        <v>407</v>
      </c>
      <c r="D181" s="1" t="s">
        <v>406</v>
      </c>
      <c r="E181" s="1">
        <v>1</v>
      </c>
      <c r="F181" s="7">
        <v>45047</v>
      </c>
      <c r="G181">
        <v>986</v>
      </c>
      <c r="H181" t="s">
        <v>571</v>
      </c>
      <c r="I181" t="s">
        <v>572</v>
      </c>
      <c r="J181" s="12">
        <v>292725001</v>
      </c>
      <c r="K181" s="12">
        <v>0</v>
      </c>
    </row>
    <row r="182" spans="1:11" x14ac:dyDescent="0.3">
      <c r="A182" s="1" t="s">
        <v>408</v>
      </c>
      <c r="B182" s="8">
        <v>45077</v>
      </c>
      <c r="C182" s="1" t="s">
        <v>407</v>
      </c>
      <c r="D182" s="1" t="s">
        <v>406</v>
      </c>
      <c r="E182" s="1">
        <v>1</v>
      </c>
      <c r="F182" s="7">
        <v>45047</v>
      </c>
      <c r="G182">
        <v>459</v>
      </c>
      <c r="H182" t="s">
        <v>115</v>
      </c>
      <c r="I182" t="s">
        <v>116</v>
      </c>
      <c r="J182" s="12">
        <v>812291197</v>
      </c>
      <c r="K182" s="12">
        <v>0</v>
      </c>
    </row>
    <row r="183" spans="1:11" x14ac:dyDescent="0.3">
      <c r="A183" s="1" t="s">
        <v>408</v>
      </c>
      <c r="B183" s="8">
        <v>45077</v>
      </c>
      <c r="C183" s="1" t="s">
        <v>407</v>
      </c>
      <c r="D183" s="1" t="s">
        <v>406</v>
      </c>
      <c r="E183" s="1">
        <v>1</v>
      </c>
      <c r="F183" s="7">
        <v>45047</v>
      </c>
      <c r="G183">
        <v>464</v>
      </c>
      <c r="H183" t="s">
        <v>377</v>
      </c>
      <c r="I183" t="s">
        <v>378</v>
      </c>
      <c r="J183" s="12">
        <v>95092250</v>
      </c>
      <c r="K183" s="12">
        <v>0</v>
      </c>
    </row>
    <row r="184" spans="1:11" x14ac:dyDescent="0.3">
      <c r="A184" s="1" t="s">
        <v>408</v>
      </c>
      <c r="B184" s="8">
        <v>45077</v>
      </c>
      <c r="C184" s="1" t="s">
        <v>407</v>
      </c>
      <c r="D184" s="1" t="s">
        <v>406</v>
      </c>
      <c r="E184" s="1">
        <v>1</v>
      </c>
      <c r="F184" s="7">
        <v>45047</v>
      </c>
      <c r="G184">
        <v>1779</v>
      </c>
      <c r="H184" t="s">
        <v>573</v>
      </c>
      <c r="I184" t="s">
        <v>574</v>
      </c>
      <c r="J184" s="12">
        <v>56954055.5</v>
      </c>
      <c r="K184" s="12">
        <v>0</v>
      </c>
    </row>
    <row r="185" spans="1:11" x14ac:dyDescent="0.3">
      <c r="A185" s="1" t="s">
        <v>408</v>
      </c>
      <c r="B185" s="8">
        <v>45077</v>
      </c>
      <c r="C185" s="1" t="s">
        <v>407</v>
      </c>
      <c r="D185" s="1" t="s">
        <v>406</v>
      </c>
      <c r="E185" s="1">
        <v>1</v>
      </c>
      <c r="F185" s="7">
        <v>45047</v>
      </c>
      <c r="G185">
        <v>474</v>
      </c>
      <c r="H185" t="s">
        <v>117</v>
      </c>
      <c r="I185" t="s">
        <v>118</v>
      </c>
      <c r="J185" s="12">
        <v>115596394.20999999</v>
      </c>
      <c r="K185" s="12">
        <v>0</v>
      </c>
    </row>
    <row r="186" spans="1:11" x14ac:dyDescent="0.3">
      <c r="A186" s="1" t="s">
        <v>408</v>
      </c>
      <c r="B186" s="8">
        <v>45077</v>
      </c>
      <c r="C186" s="1" t="s">
        <v>407</v>
      </c>
      <c r="D186" s="1" t="s">
        <v>406</v>
      </c>
      <c r="E186" s="1">
        <v>1</v>
      </c>
      <c r="F186" s="7">
        <v>45047</v>
      </c>
      <c r="G186">
        <v>503</v>
      </c>
      <c r="H186" t="s">
        <v>203</v>
      </c>
      <c r="I186" t="s">
        <v>204</v>
      </c>
      <c r="J186" s="12">
        <v>5270400</v>
      </c>
      <c r="K186" s="12">
        <v>0</v>
      </c>
    </row>
    <row r="187" spans="1:11" x14ac:dyDescent="0.3">
      <c r="A187" s="1" t="s">
        <v>408</v>
      </c>
      <c r="B187" s="8">
        <v>45077</v>
      </c>
      <c r="C187" s="1" t="s">
        <v>407</v>
      </c>
      <c r="D187" s="1" t="s">
        <v>406</v>
      </c>
      <c r="E187" s="1">
        <v>1</v>
      </c>
      <c r="F187" s="7">
        <v>45047</v>
      </c>
      <c r="G187">
        <v>479</v>
      </c>
      <c r="H187" t="s">
        <v>379</v>
      </c>
      <c r="I187" t="s">
        <v>380</v>
      </c>
      <c r="J187" s="12">
        <v>10970093.199999999</v>
      </c>
      <c r="K187" s="12">
        <v>0</v>
      </c>
    </row>
    <row r="188" spans="1:11" x14ac:dyDescent="0.3">
      <c r="A188" s="1" t="s">
        <v>408</v>
      </c>
      <c r="B188" s="8">
        <v>45077</v>
      </c>
      <c r="C188" s="1" t="s">
        <v>407</v>
      </c>
      <c r="D188" s="1" t="s">
        <v>406</v>
      </c>
      <c r="E188" s="1">
        <v>1</v>
      </c>
      <c r="F188" s="7">
        <v>45047</v>
      </c>
      <c r="G188">
        <v>482</v>
      </c>
      <c r="H188" t="s">
        <v>575</v>
      </c>
      <c r="I188" t="s">
        <v>576</v>
      </c>
      <c r="J188" s="12">
        <v>62732484</v>
      </c>
      <c r="K188" s="12">
        <v>0</v>
      </c>
    </row>
    <row r="189" spans="1:11" x14ac:dyDescent="0.3">
      <c r="A189" s="1" t="s">
        <v>408</v>
      </c>
      <c r="B189" s="8">
        <v>45077</v>
      </c>
      <c r="C189" s="1" t="s">
        <v>407</v>
      </c>
      <c r="D189" s="1" t="s">
        <v>406</v>
      </c>
      <c r="E189" s="1">
        <v>1</v>
      </c>
      <c r="F189" s="7">
        <v>45047</v>
      </c>
      <c r="G189">
        <v>484</v>
      </c>
      <c r="H189" t="s">
        <v>123</v>
      </c>
      <c r="I189" t="s">
        <v>124</v>
      </c>
      <c r="J189" s="12">
        <v>12965000</v>
      </c>
      <c r="K189" s="12">
        <v>0</v>
      </c>
    </row>
    <row r="190" spans="1:11" x14ac:dyDescent="0.3">
      <c r="A190" s="1" t="s">
        <v>408</v>
      </c>
      <c r="B190" s="8">
        <v>45077</v>
      </c>
      <c r="C190" s="1" t="s">
        <v>407</v>
      </c>
      <c r="D190" s="1" t="s">
        <v>406</v>
      </c>
      <c r="E190" s="1">
        <v>1</v>
      </c>
      <c r="F190" s="7">
        <v>45047</v>
      </c>
      <c r="G190">
        <v>487</v>
      </c>
      <c r="H190" t="s">
        <v>205</v>
      </c>
      <c r="I190" t="s">
        <v>206</v>
      </c>
      <c r="J190" s="12">
        <v>2700000</v>
      </c>
      <c r="K190" s="12">
        <v>0</v>
      </c>
    </row>
    <row r="191" spans="1:11" x14ac:dyDescent="0.3">
      <c r="A191" s="1" t="s">
        <v>408</v>
      </c>
      <c r="B191" s="8">
        <v>45077</v>
      </c>
      <c r="C191" s="1" t="s">
        <v>407</v>
      </c>
      <c r="D191" s="1" t="s">
        <v>406</v>
      </c>
      <c r="E191" s="1">
        <v>1</v>
      </c>
      <c r="F191" s="7">
        <v>45047</v>
      </c>
      <c r="G191">
        <v>489</v>
      </c>
      <c r="H191" t="s">
        <v>127</v>
      </c>
      <c r="I191" t="s">
        <v>128</v>
      </c>
      <c r="J191" s="12">
        <v>20575208</v>
      </c>
      <c r="K191" s="12">
        <v>0</v>
      </c>
    </row>
    <row r="192" spans="1:11" x14ac:dyDescent="0.3">
      <c r="A192" s="1" t="s">
        <v>408</v>
      </c>
      <c r="B192" s="8">
        <v>45077</v>
      </c>
      <c r="C192" s="1" t="s">
        <v>407</v>
      </c>
      <c r="D192" s="1" t="s">
        <v>406</v>
      </c>
      <c r="E192" s="1">
        <v>1</v>
      </c>
      <c r="F192" s="7">
        <v>45047</v>
      </c>
      <c r="G192">
        <v>491</v>
      </c>
      <c r="H192" t="s">
        <v>383</v>
      </c>
      <c r="I192" t="s">
        <v>384</v>
      </c>
      <c r="J192" s="12">
        <v>52134000</v>
      </c>
      <c r="K192" s="12">
        <v>0</v>
      </c>
    </row>
    <row r="193" spans="1:11" x14ac:dyDescent="0.3">
      <c r="A193" s="1" t="s">
        <v>408</v>
      </c>
      <c r="B193" s="8">
        <v>45077</v>
      </c>
      <c r="C193" s="1" t="s">
        <v>407</v>
      </c>
      <c r="D193" s="1" t="s">
        <v>406</v>
      </c>
      <c r="E193" s="1">
        <v>1</v>
      </c>
      <c r="F193" s="7">
        <v>45047</v>
      </c>
      <c r="G193">
        <v>507</v>
      </c>
      <c r="H193" t="s">
        <v>387</v>
      </c>
      <c r="I193" t="s">
        <v>212</v>
      </c>
      <c r="J193" s="12">
        <v>22522525</v>
      </c>
      <c r="K193" s="12">
        <v>0</v>
      </c>
    </row>
    <row r="194" spans="1:11" x14ac:dyDescent="0.3">
      <c r="A194" s="1" t="s">
        <v>408</v>
      </c>
      <c r="B194" s="8">
        <v>45077</v>
      </c>
      <c r="C194" s="1" t="s">
        <v>407</v>
      </c>
      <c r="D194" s="1" t="s">
        <v>406</v>
      </c>
      <c r="E194" s="1">
        <v>1</v>
      </c>
      <c r="F194" s="7">
        <v>45047</v>
      </c>
      <c r="G194">
        <v>780</v>
      </c>
      <c r="H194" t="s">
        <v>141</v>
      </c>
      <c r="I194" t="s">
        <v>142</v>
      </c>
      <c r="J194" s="12">
        <v>5559225</v>
      </c>
      <c r="K194" s="12">
        <v>0</v>
      </c>
    </row>
    <row r="195" spans="1:11" x14ac:dyDescent="0.3">
      <c r="A195" s="1" t="s">
        <v>408</v>
      </c>
      <c r="B195" s="8">
        <v>45077</v>
      </c>
      <c r="C195" s="1" t="s">
        <v>407</v>
      </c>
      <c r="D195" s="1" t="s">
        <v>406</v>
      </c>
      <c r="E195" s="1">
        <v>1</v>
      </c>
      <c r="F195" s="7">
        <v>45047</v>
      </c>
      <c r="G195">
        <v>782</v>
      </c>
      <c r="H195" t="s">
        <v>143</v>
      </c>
      <c r="I195" t="s">
        <v>144</v>
      </c>
      <c r="J195" s="12">
        <v>727.23000100000002</v>
      </c>
      <c r="K195" s="12">
        <v>0</v>
      </c>
    </row>
    <row r="196" spans="1:11" x14ac:dyDescent="0.3">
      <c r="A196" s="1" t="s">
        <v>408</v>
      </c>
      <c r="B196" s="8">
        <v>45077</v>
      </c>
      <c r="C196" s="1" t="s">
        <v>407</v>
      </c>
      <c r="D196" s="1" t="s">
        <v>406</v>
      </c>
      <c r="E196" s="1">
        <v>1</v>
      </c>
      <c r="F196" s="7">
        <v>45047</v>
      </c>
      <c r="G196">
        <v>789</v>
      </c>
      <c r="H196" t="s">
        <v>145</v>
      </c>
      <c r="I196" t="s">
        <v>146</v>
      </c>
      <c r="J196" s="12">
        <v>7280773.96</v>
      </c>
      <c r="K196" s="12">
        <v>0</v>
      </c>
    </row>
    <row r="197" spans="1:11" x14ac:dyDescent="0.3">
      <c r="A197" s="1" t="s">
        <v>408</v>
      </c>
      <c r="B197" s="8">
        <v>45077</v>
      </c>
      <c r="C197" s="1" t="s">
        <v>407</v>
      </c>
      <c r="D197" s="1" t="s">
        <v>406</v>
      </c>
      <c r="E197" s="1">
        <v>1</v>
      </c>
      <c r="F197" s="7">
        <v>45047</v>
      </c>
      <c r="G197">
        <v>1516</v>
      </c>
      <c r="H197" t="s">
        <v>577</v>
      </c>
      <c r="I197" t="s">
        <v>578</v>
      </c>
      <c r="J197" s="12">
        <v>122517381</v>
      </c>
      <c r="K197" s="12">
        <v>0</v>
      </c>
    </row>
    <row r="198" spans="1:11" x14ac:dyDescent="0.3">
      <c r="A198" s="1" t="s">
        <v>408</v>
      </c>
      <c r="B198" s="8">
        <v>45077</v>
      </c>
      <c r="C198" s="1" t="s">
        <v>407</v>
      </c>
      <c r="D198" s="1" t="s">
        <v>406</v>
      </c>
      <c r="E198" s="1">
        <v>1</v>
      </c>
      <c r="F198" s="7">
        <v>45047</v>
      </c>
      <c r="G198">
        <v>1520</v>
      </c>
      <c r="H198" t="s">
        <v>579</v>
      </c>
      <c r="I198" t="s">
        <v>580</v>
      </c>
      <c r="J198" s="12">
        <v>242139070</v>
      </c>
      <c r="K198" s="12">
        <v>0</v>
      </c>
    </row>
    <row r="199" spans="1:11" x14ac:dyDescent="0.3">
      <c r="A199" s="1" t="s">
        <v>408</v>
      </c>
      <c r="B199" s="8">
        <v>45077</v>
      </c>
      <c r="C199" s="1" t="s">
        <v>407</v>
      </c>
      <c r="D199" s="1" t="s">
        <v>406</v>
      </c>
      <c r="E199" s="1">
        <v>1</v>
      </c>
      <c r="F199" s="7">
        <v>45047</v>
      </c>
      <c r="G199">
        <v>1526</v>
      </c>
      <c r="H199" t="s">
        <v>581</v>
      </c>
      <c r="I199" t="s">
        <v>582</v>
      </c>
      <c r="J199" s="12">
        <v>19626666</v>
      </c>
      <c r="K199" s="12">
        <v>0</v>
      </c>
    </row>
    <row r="200" spans="1:11" x14ac:dyDescent="0.3">
      <c r="A200" s="1" t="s">
        <v>408</v>
      </c>
      <c r="B200" s="8">
        <v>45077</v>
      </c>
      <c r="C200" s="1" t="s">
        <v>407</v>
      </c>
      <c r="D200" s="1" t="s">
        <v>406</v>
      </c>
      <c r="E200" s="1">
        <v>1</v>
      </c>
      <c r="F200" s="7">
        <v>45047</v>
      </c>
      <c r="G200">
        <v>1517</v>
      </c>
      <c r="H200" t="s">
        <v>583</v>
      </c>
      <c r="I200" t="s">
        <v>584</v>
      </c>
      <c r="J200" s="12">
        <v>9644720</v>
      </c>
      <c r="K200" s="12">
        <v>0</v>
      </c>
    </row>
  </sheetData>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71C5-170B-4997-8407-F3D1A6BFB914}">
  <dimension ref="A1:O148"/>
  <sheetViews>
    <sheetView topLeftCell="A19" zoomScale="70" zoomScaleNormal="70" workbookViewId="0">
      <selection activeCell="I36" sqref="I36"/>
    </sheetView>
  </sheetViews>
  <sheetFormatPr defaultColWidth="8.75" defaultRowHeight="16.5" x14ac:dyDescent="0.3"/>
  <cols>
    <col min="1" max="1" width="13.75" style="1" customWidth="1"/>
    <col min="2" max="2" width="19.625" style="1" customWidth="1"/>
    <col min="3" max="3" width="12.625" style="1" customWidth="1"/>
    <col min="4" max="4" width="14.75" style="1" customWidth="1"/>
    <col min="5" max="5" width="10.875" style="1" customWidth="1"/>
    <col min="6" max="6" width="12.625" style="1" customWidth="1"/>
    <col min="7" max="8" width="8.75" style="1"/>
    <col min="9" max="9" width="36.25" style="1" customWidth="1"/>
    <col min="10" max="10" width="72" style="1" customWidth="1"/>
    <col min="11" max="11" width="25.25" style="1" bestFit="1" customWidth="1"/>
    <col min="12" max="12" width="24" style="1" bestFit="1" customWidth="1"/>
    <col min="13" max="13" width="15.75" style="1" customWidth="1"/>
    <col min="14" max="16384" width="8.75" style="1"/>
  </cols>
  <sheetData>
    <row r="1" spans="1:15" s="17" customFormat="1" ht="15" customHeight="1" x14ac:dyDescent="0.2">
      <c r="A1" s="14" t="s">
        <v>396</v>
      </c>
      <c r="B1" s="14" t="s">
        <v>397</v>
      </c>
      <c r="C1" s="14" t="s">
        <v>398</v>
      </c>
      <c r="D1" s="14" t="s">
        <v>399</v>
      </c>
      <c r="E1" s="14" t="s">
        <v>400</v>
      </c>
      <c r="F1" s="14" t="s">
        <v>401</v>
      </c>
      <c r="G1" s="14"/>
      <c r="H1" s="15" t="s">
        <v>402</v>
      </c>
      <c r="I1" s="14" t="s">
        <v>403</v>
      </c>
      <c r="J1" s="14" t="s">
        <v>404</v>
      </c>
      <c r="K1" s="14" t="s">
        <v>405</v>
      </c>
      <c r="L1" s="15" t="s">
        <v>630</v>
      </c>
      <c r="M1" s="15" t="s">
        <v>631</v>
      </c>
      <c r="N1" s="16" t="s">
        <v>632</v>
      </c>
      <c r="O1" s="15" t="s">
        <v>633</v>
      </c>
    </row>
    <row r="2" spans="1:15" s="17" customFormat="1" ht="15" customHeight="1" x14ac:dyDescent="0.2">
      <c r="A2" s="14" t="s">
        <v>634</v>
      </c>
      <c r="B2" s="14" t="s">
        <v>635</v>
      </c>
      <c r="C2" s="14" t="s">
        <v>636</v>
      </c>
      <c r="D2" s="14" t="s">
        <v>637</v>
      </c>
      <c r="E2" s="14" t="s">
        <v>638</v>
      </c>
      <c r="F2" s="14" t="s">
        <v>639</v>
      </c>
      <c r="G2" s="14"/>
      <c r="H2" s="15" t="s">
        <v>640</v>
      </c>
      <c r="I2" s="14" t="s">
        <v>641</v>
      </c>
      <c r="J2" s="14" t="s">
        <v>1</v>
      </c>
      <c r="K2" s="14" t="s">
        <v>2</v>
      </c>
      <c r="L2" s="15" t="s">
        <v>642</v>
      </c>
      <c r="M2" s="15" t="s">
        <v>643</v>
      </c>
      <c r="N2" s="16" t="s">
        <v>644</v>
      </c>
      <c r="O2" s="15" t="s">
        <v>633</v>
      </c>
    </row>
    <row r="3" spans="1:15" s="21" customFormat="1" ht="147" customHeight="1" x14ac:dyDescent="0.2">
      <c r="A3" s="18" t="s">
        <v>645</v>
      </c>
      <c r="B3" s="18" t="s">
        <v>646</v>
      </c>
      <c r="C3" s="18" t="s">
        <v>647</v>
      </c>
      <c r="D3" s="18" t="s">
        <v>648</v>
      </c>
      <c r="E3" s="18" t="s">
        <v>649</v>
      </c>
      <c r="F3" s="18" t="s">
        <v>650</v>
      </c>
      <c r="G3" s="18"/>
      <c r="H3" s="19" t="s">
        <v>651</v>
      </c>
      <c r="I3" s="18" t="s">
        <v>652</v>
      </c>
      <c r="J3" s="18" t="s">
        <v>653</v>
      </c>
      <c r="K3" s="18" t="s">
        <v>654</v>
      </c>
      <c r="L3" s="19" t="s">
        <v>655</v>
      </c>
      <c r="M3" s="19" t="s">
        <v>656</v>
      </c>
      <c r="N3" s="20" t="s">
        <v>657</v>
      </c>
      <c r="O3" s="19"/>
    </row>
    <row r="4" spans="1:15" s="17" customFormat="1" ht="12.75" x14ac:dyDescent="0.2">
      <c r="A4" s="14" t="s">
        <v>658</v>
      </c>
      <c r="B4" s="14" t="s">
        <v>635</v>
      </c>
      <c r="C4" s="22" t="s">
        <v>659</v>
      </c>
      <c r="D4" s="22" t="s">
        <v>659</v>
      </c>
      <c r="E4" s="22" t="s">
        <v>660</v>
      </c>
      <c r="F4" s="22" t="s">
        <v>635</v>
      </c>
      <c r="G4" s="22"/>
      <c r="H4" s="15" t="s">
        <v>658</v>
      </c>
      <c r="I4" s="22" t="s">
        <v>659</v>
      </c>
      <c r="J4" s="14" t="s">
        <v>661</v>
      </c>
      <c r="K4" s="14" t="s">
        <v>661</v>
      </c>
      <c r="L4" s="23" t="s">
        <v>659</v>
      </c>
      <c r="M4" s="23" t="s">
        <v>659</v>
      </c>
      <c r="N4" s="24" t="s">
        <v>659</v>
      </c>
      <c r="O4" s="15"/>
    </row>
    <row r="5" spans="1:15" s="17" customFormat="1" ht="12.75" x14ac:dyDescent="0.2">
      <c r="A5" s="14" t="s">
        <v>662</v>
      </c>
      <c r="B5" s="14" t="s">
        <v>663</v>
      </c>
      <c r="C5" s="14" t="s">
        <v>659</v>
      </c>
      <c r="D5" s="14" t="s">
        <v>659</v>
      </c>
      <c r="E5" s="14"/>
      <c r="F5" s="14" t="s">
        <v>664</v>
      </c>
      <c r="G5" s="14"/>
      <c r="H5" s="15" t="s">
        <v>665</v>
      </c>
      <c r="I5" s="14" t="s">
        <v>659</v>
      </c>
      <c r="J5" s="14"/>
      <c r="K5" s="14"/>
      <c r="L5" s="15" t="s">
        <v>659</v>
      </c>
      <c r="M5" s="15" t="s">
        <v>659</v>
      </c>
      <c r="N5" s="16" t="s">
        <v>659</v>
      </c>
      <c r="O5" s="15"/>
    </row>
    <row r="6" spans="1:15" x14ac:dyDescent="0.3">
      <c r="A6" s="39" t="s">
        <v>746</v>
      </c>
      <c r="B6" s="8">
        <v>45077</v>
      </c>
      <c r="C6" s="40" t="s">
        <v>747</v>
      </c>
      <c r="D6" s="40" t="s">
        <v>406</v>
      </c>
      <c r="E6" s="39"/>
      <c r="F6" s="7">
        <v>45047</v>
      </c>
      <c r="H6" s="1">
        <v>729</v>
      </c>
      <c r="I6" s="43" t="s">
        <v>748</v>
      </c>
      <c r="J6" s="43" t="s">
        <v>749</v>
      </c>
      <c r="K6" s="12">
        <v>97567872.120000005</v>
      </c>
      <c r="L6" s="12">
        <v>0</v>
      </c>
    </row>
    <row r="7" spans="1:15" x14ac:dyDescent="0.3">
      <c r="A7" s="39" t="s">
        <v>746</v>
      </c>
      <c r="B7" s="8">
        <v>45077</v>
      </c>
      <c r="C7" s="40" t="s">
        <v>747</v>
      </c>
      <c r="D7" s="40" t="s">
        <v>406</v>
      </c>
      <c r="E7" s="39"/>
      <c r="F7" s="7">
        <v>45047</v>
      </c>
      <c r="H7" s="1">
        <v>263</v>
      </c>
      <c r="I7" s="43" t="s">
        <v>750</v>
      </c>
      <c r="J7" s="43" t="s">
        <v>751</v>
      </c>
      <c r="K7" s="12">
        <v>23764621087.96637</v>
      </c>
      <c r="L7" s="12">
        <v>0</v>
      </c>
    </row>
    <row r="8" spans="1:15" x14ac:dyDescent="0.3">
      <c r="A8" s="39" t="s">
        <v>746</v>
      </c>
      <c r="B8" s="8">
        <v>45077</v>
      </c>
      <c r="C8" s="40" t="s">
        <v>747</v>
      </c>
      <c r="D8" s="40" t="s">
        <v>406</v>
      </c>
      <c r="E8" s="39"/>
      <c r="F8" s="7">
        <v>45047</v>
      </c>
      <c r="H8" s="1">
        <v>264</v>
      </c>
      <c r="I8" s="43" t="s">
        <v>752</v>
      </c>
      <c r="J8" s="43" t="s">
        <v>753</v>
      </c>
      <c r="K8" s="12">
        <v>39187374.310000002</v>
      </c>
      <c r="L8" s="12">
        <v>0</v>
      </c>
    </row>
    <row r="9" spans="1:15" x14ac:dyDescent="0.3">
      <c r="A9" s="39" t="s">
        <v>746</v>
      </c>
      <c r="B9" s="8">
        <v>45077</v>
      </c>
      <c r="C9" s="40" t="s">
        <v>747</v>
      </c>
      <c r="D9" s="40" t="s">
        <v>406</v>
      </c>
      <c r="E9" s="39"/>
      <c r="F9" s="7">
        <v>45047</v>
      </c>
      <c r="H9" s="1">
        <v>1478</v>
      </c>
      <c r="I9" s="43" t="s">
        <v>754</v>
      </c>
      <c r="J9" s="43" t="s">
        <v>755</v>
      </c>
      <c r="K9" s="12">
        <f>10000310.1+1000000</f>
        <v>11000310.1</v>
      </c>
      <c r="L9" s="12">
        <v>0</v>
      </c>
    </row>
    <row r="10" spans="1:15" x14ac:dyDescent="0.3">
      <c r="A10" s="39" t="s">
        <v>746</v>
      </c>
      <c r="B10" s="8">
        <v>45077</v>
      </c>
      <c r="C10" s="40" t="s">
        <v>747</v>
      </c>
      <c r="D10" s="40" t="s">
        <v>406</v>
      </c>
      <c r="E10" s="39"/>
      <c r="F10" s="7">
        <v>45047</v>
      </c>
      <c r="H10" s="1">
        <v>538</v>
      </c>
      <c r="I10" s="1" t="s">
        <v>6</v>
      </c>
      <c r="J10" s="1" t="s">
        <v>7</v>
      </c>
      <c r="K10" s="12">
        <v>2790599440.1733999</v>
      </c>
      <c r="L10" s="12">
        <v>0</v>
      </c>
    </row>
    <row r="11" spans="1:15" x14ac:dyDescent="0.3">
      <c r="A11" s="39" t="s">
        <v>746</v>
      </c>
      <c r="B11" s="8">
        <v>45077</v>
      </c>
      <c r="C11" s="40" t="s">
        <v>747</v>
      </c>
      <c r="D11" s="40" t="s">
        <v>406</v>
      </c>
      <c r="E11" s="39"/>
      <c r="F11" s="7">
        <v>45047</v>
      </c>
      <c r="H11" s="1">
        <v>540</v>
      </c>
      <c r="I11" s="43" t="s">
        <v>756</v>
      </c>
      <c r="J11" s="43" t="s">
        <v>757</v>
      </c>
      <c r="K11" s="12">
        <v>89544514</v>
      </c>
      <c r="L11" s="12">
        <v>0</v>
      </c>
      <c r="M11" s="12"/>
    </row>
    <row r="12" spans="1:15" x14ac:dyDescent="0.3">
      <c r="A12" s="39" t="s">
        <v>746</v>
      </c>
      <c r="B12" s="8">
        <v>45077</v>
      </c>
      <c r="C12" s="40" t="s">
        <v>747</v>
      </c>
      <c r="D12" s="40" t="s">
        <v>406</v>
      </c>
      <c r="E12" s="39"/>
      <c r="F12" s="7">
        <v>45047</v>
      </c>
      <c r="H12" s="1">
        <v>318</v>
      </c>
      <c r="I12" s="1" t="s">
        <v>30</v>
      </c>
      <c r="J12" s="1" t="s">
        <v>31</v>
      </c>
      <c r="K12" s="12">
        <v>11549651366.414446</v>
      </c>
      <c r="L12" s="12">
        <v>0</v>
      </c>
      <c r="M12" s="12"/>
    </row>
    <row r="13" spans="1:15" x14ac:dyDescent="0.3">
      <c r="A13" s="39" t="s">
        <v>746</v>
      </c>
      <c r="B13" s="8">
        <v>45077</v>
      </c>
      <c r="C13" s="40" t="s">
        <v>747</v>
      </c>
      <c r="D13" s="40" t="s">
        <v>406</v>
      </c>
      <c r="E13" s="39"/>
      <c r="F13" s="7">
        <v>45047</v>
      </c>
      <c r="H13" s="1">
        <v>940</v>
      </c>
      <c r="I13" s="1" t="s">
        <v>431</v>
      </c>
      <c r="J13" s="1" t="s">
        <v>432</v>
      </c>
      <c r="K13" s="12">
        <v>26425857</v>
      </c>
      <c r="L13" s="12">
        <v>0</v>
      </c>
    </row>
    <row r="14" spans="1:15" x14ac:dyDescent="0.3">
      <c r="A14" s="39" t="s">
        <v>746</v>
      </c>
      <c r="B14" s="8">
        <v>45077</v>
      </c>
      <c r="C14" s="40" t="s">
        <v>747</v>
      </c>
      <c r="D14" s="40" t="s">
        <v>406</v>
      </c>
      <c r="E14" s="39"/>
      <c r="F14" s="7">
        <v>45047</v>
      </c>
      <c r="H14" s="1">
        <v>938</v>
      </c>
      <c r="I14" s="1" t="s">
        <v>427</v>
      </c>
      <c r="J14" s="1" t="s">
        <v>428</v>
      </c>
      <c r="K14" s="12">
        <v>127662267</v>
      </c>
      <c r="L14" s="12">
        <v>0</v>
      </c>
    </row>
    <row r="15" spans="1:15" x14ac:dyDescent="0.3">
      <c r="A15" s="39" t="s">
        <v>746</v>
      </c>
      <c r="B15" s="8">
        <v>45077</v>
      </c>
      <c r="C15" s="40" t="s">
        <v>747</v>
      </c>
      <c r="D15" s="40" t="s">
        <v>406</v>
      </c>
      <c r="E15" s="39"/>
      <c r="F15" s="7">
        <v>45047</v>
      </c>
      <c r="H15" s="1">
        <v>1479</v>
      </c>
      <c r="I15" s="1" t="s">
        <v>435</v>
      </c>
      <c r="J15" s="1" t="s">
        <v>436</v>
      </c>
      <c r="K15" s="12">
        <v>53417653</v>
      </c>
      <c r="L15" s="12">
        <v>0</v>
      </c>
    </row>
    <row r="16" spans="1:15" x14ac:dyDescent="0.3">
      <c r="A16" s="39" t="s">
        <v>746</v>
      </c>
      <c r="B16" s="8">
        <v>45077</v>
      </c>
      <c r="C16" s="40" t="s">
        <v>747</v>
      </c>
      <c r="D16" s="40" t="s">
        <v>406</v>
      </c>
      <c r="E16" s="39"/>
      <c r="F16" s="7">
        <v>45047</v>
      </c>
      <c r="H16" s="1">
        <v>1483</v>
      </c>
      <c r="I16" s="1" t="s">
        <v>441</v>
      </c>
      <c r="J16" s="1" t="s">
        <v>442</v>
      </c>
      <c r="K16" s="12">
        <v>127375578</v>
      </c>
      <c r="L16" s="12">
        <v>0</v>
      </c>
    </row>
    <row r="17" spans="1:13" x14ac:dyDescent="0.3">
      <c r="A17" s="39" t="s">
        <v>746</v>
      </c>
      <c r="B17" s="8">
        <v>45077</v>
      </c>
      <c r="C17" s="40" t="s">
        <v>747</v>
      </c>
      <c r="D17" s="40" t="s">
        <v>406</v>
      </c>
      <c r="E17" s="39"/>
      <c r="F17" s="7">
        <v>45047</v>
      </c>
      <c r="H17" s="1">
        <v>541</v>
      </c>
      <c r="I17" s="1" t="s">
        <v>8</v>
      </c>
      <c r="J17" s="1" t="s">
        <v>9</v>
      </c>
      <c r="K17" s="12">
        <v>679090</v>
      </c>
      <c r="L17" s="12">
        <v>0</v>
      </c>
    </row>
    <row r="18" spans="1:13" x14ac:dyDescent="0.3">
      <c r="A18" s="39" t="s">
        <v>746</v>
      </c>
      <c r="B18" s="8">
        <v>45077</v>
      </c>
      <c r="C18" s="40" t="s">
        <v>747</v>
      </c>
      <c r="D18" s="40" t="s">
        <v>406</v>
      </c>
      <c r="E18" s="39"/>
      <c r="F18" s="7">
        <v>45047</v>
      </c>
      <c r="H18" s="1">
        <v>554</v>
      </c>
      <c r="I18" s="1" t="s">
        <v>275</v>
      </c>
      <c r="J18" s="1" t="s">
        <v>276</v>
      </c>
      <c r="K18" s="12">
        <v>8418720</v>
      </c>
      <c r="L18" s="12">
        <v>0</v>
      </c>
    </row>
    <row r="19" spans="1:13" x14ac:dyDescent="0.3">
      <c r="A19" s="39" t="s">
        <v>746</v>
      </c>
      <c r="B19" s="8">
        <v>45077</v>
      </c>
      <c r="C19" s="40" t="s">
        <v>747</v>
      </c>
      <c r="D19" s="40" t="s">
        <v>406</v>
      </c>
      <c r="E19" s="39"/>
      <c r="F19" s="7">
        <v>45047</v>
      </c>
      <c r="H19" s="1">
        <v>850</v>
      </c>
      <c r="I19" s="1" t="s">
        <v>281</v>
      </c>
      <c r="J19" s="1" t="s">
        <v>282</v>
      </c>
      <c r="K19" s="12">
        <v>401000</v>
      </c>
      <c r="L19" s="12">
        <v>0</v>
      </c>
    </row>
    <row r="20" spans="1:13" x14ac:dyDescent="0.3">
      <c r="A20" s="39" t="s">
        <v>746</v>
      </c>
      <c r="B20" s="8">
        <v>45077</v>
      </c>
      <c r="C20" s="40" t="s">
        <v>747</v>
      </c>
      <c r="D20" s="40" t="s">
        <v>406</v>
      </c>
      <c r="E20" s="39"/>
      <c r="F20" s="7">
        <v>45047</v>
      </c>
      <c r="H20" s="1">
        <v>598</v>
      </c>
      <c r="I20" s="1" t="s">
        <v>294</v>
      </c>
      <c r="J20" s="1" t="s">
        <v>295</v>
      </c>
      <c r="K20" s="12">
        <v>101861200</v>
      </c>
      <c r="L20" s="12">
        <v>0</v>
      </c>
    </row>
    <row r="21" spans="1:13" x14ac:dyDescent="0.3">
      <c r="A21" s="39" t="s">
        <v>746</v>
      </c>
      <c r="B21" s="8">
        <v>45077</v>
      </c>
      <c r="C21" s="40" t="s">
        <v>747</v>
      </c>
      <c r="D21" s="40" t="s">
        <v>406</v>
      </c>
      <c r="E21" s="39"/>
      <c r="F21" s="7">
        <v>45047</v>
      </c>
      <c r="H21" s="1">
        <v>596</v>
      </c>
      <c r="I21" s="1" t="s">
        <v>192</v>
      </c>
      <c r="J21" s="1" t="s">
        <v>189</v>
      </c>
      <c r="K21" s="12">
        <v>11000000</v>
      </c>
      <c r="L21" s="12">
        <v>0</v>
      </c>
    </row>
    <row r="22" spans="1:13" x14ac:dyDescent="0.3">
      <c r="A22" s="39" t="s">
        <v>746</v>
      </c>
      <c r="B22" s="8">
        <v>45077</v>
      </c>
      <c r="C22" s="40" t="s">
        <v>747</v>
      </c>
      <c r="D22" s="40" t="s">
        <v>406</v>
      </c>
      <c r="E22" s="39"/>
      <c r="F22" s="7">
        <v>45047</v>
      </c>
      <c r="H22" s="1">
        <v>564</v>
      </c>
      <c r="I22" s="1" t="s">
        <v>14</v>
      </c>
      <c r="J22" s="1" t="s">
        <v>15</v>
      </c>
      <c r="K22" s="12">
        <f>27698815+44948266</f>
        <v>72647081</v>
      </c>
      <c r="L22" s="12">
        <v>0</v>
      </c>
    </row>
    <row r="23" spans="1:13" x14ac:dyDescent="0.3">
      <c r="A23" s="39" t="s">
        <v>746</v>
      </c>
      <c r="B23" s="8">
        <v>45077</v>
      </c>
      <c r="C23" s="40" t="s">
        <v>747</v>
      </c>
      <c r="D23" s="40" t="s">
        <v>406</v>
      </c>
      <c r="E23" s="39"/>
      <c r="F23" s="7">
        <v>45047</v>
      </c>
      <c r="H23" s="1">
        <v>565</v>
      </c>
      <c r="I23" s="1" t="s">
        <v>16</v>
      </c>
      <c r="J23" s="1" t="s">
        <v>17</v>
      </c>
      <c r="K23" s="12">
        <v>1423104.01</v>
      </c>
      <c r="L23" s="12">
        <v>0</v>
      </c>
      <c r="M23" s="13"/>
    </row>
    <row r="24" spans="1:13" x14ac:dyDescent="0.3">
      <c r="A24" s="39" t="s">
        <v>746</v>
      </c>
      <c r="B24" s="8">
        <v>45077</v>
      </c>
      <c r="C24" s="40" t="s">
        <v>747</v>
      </c>
      <c r="D24" s="40" t="s">
        <v>406</v>
      </c>
      <c r="E24" s="39"/>
      <c r="F24" s="7">
        <v>45047</v>
      </c>
      <c r="H24" s="1">
        <v>562</v>
      </c>
      <c r="I24" s="1" t="s">
        <v>18</v>
      </c>
      <c r="J24" s="1" t="s">
        <v>19</v>
      </c>
      <c r="K24" s="12">
        <v>3073400</v>
      </c>
      <c r="L24" s="12">
        <v>0</v>
      </c>
    </row>
    <row r="25" spans="1:13" x14ac:dyDescent="0.3">
      <c r="A25" s="39" t="s">
        <v>746</v>
      </c>
      <c r="B25" s="8">
        <v>45077</v>
      </c>
      <c r="C25" s="40" t="s">
        <v>747</v>
      </c>
      <c r="D25" s="40" t="s">
        <v>406</v>
      </c>
      <c r="E25" s="39"/>
      <c r="F25" s="7">
        <v>45047</v>
      </c>
      <c r="H25" s="1">
        <v>585</v>
      </c>
      <c r="I25" s="1" t="s">
        <v>22</v>
      </c>
      <c r="J25" s="1" t="s">
        <v>23</v>
      </c>
      <c r="K25" s="12">
        <v>378252179.81169999</v>
      </c>
      <c r="L25" s="12">
        <v>0</v>
      </c>
    </row>
    <row r="26" spans="1:13" x14ac:dyDescent="0.3">
      <c r="A26" s="39" t="s">
        <v>746</v>
      </c>
      <c r="B26" s="8">
        <v>45077</v>
      </c>
      <c r="C26" s="40" t="s">
        <v>747</v>
      </c>
      <c r="D26" s="40" t="s">
        <v>406</v>
      </c>
      <c r="E26" s="39"/>
      <c r="F26" s="7">
        <v>45047</v>
      </c>
      <c r="H26" s="1">
        <v>586</v>
      </c>
      <c r="I26" s="1" t="s">
        <v>170</v>
      </c>
      <c r="J26" s="1" t="s">
        <v>171</v>
      </c>
      <c r="K26" s="12">
        <v>126906</v>
      </c>
      <c r="L26" s="12">
        <v>0</v>
      </c>
    </row>
    <row r="27" spans="1:13" x14ac:dyDescent="0.3">
      <c r="A27" s="39" t="s">
        <v>746</v>
      </c>
      <c r="B27" s="8">
        <v>45077</v>
      </c>
      <c r="C27" s="40" t="s">
        <v>747</v>
      </c>
      <c r="D27" s="40" t="s">
        <v>406</v>
      </c>
      <c r="E27" s="39"/>
      <c r="F27" s="7">
        <v>45047</v>
      </c>
      <c r="H27" s="1">
        <v>590</v>
      </c>
      <c r="I27" s="43" t="s">
        <v>609</v>
      </c>
      <c r="J27" s="43" t="s">
        <v>610</v>
      </c>
      <c r="K27" s="12">
        <v>598654175.49919999</v>
      </c>
      <c r="L27" s="12">
        <v>0</v>
      </c>
    </row>
    <row r="28" spans="1:13" x14ac:dyDescent="0.3">
      <c r="A28" s="39" t="s">
        <v>746</v>
      </c>
      <c r="B28" s="8">
        <v>45077</v>
      </c>
      <c r="C28" s="40" t="s">
        <v>747</v>
      </c>
      <c r="D28" s="40" t="s">
        <v>406</v>
      </c>
      <c r="E28" s="39"/>
      <c r="F28" s="7">
        <v>45047</v>
      </c>
      <c r="H28" s="1">
        <v>591</v>
      </c>
      <c r="I28" s="1" t="s">
        <v>24</v>
      </c>
      <c r="J28" s="1" t="s">
        <v>25</v>
      </c>
      <c r="K28" s="12">
        <v>1803561157.9458001</v>
      </c>
      <c r="L28" s="12">
        <v>0</v>
      </c>
    </row>
    <row r="29" spans="1:13" x14ac:dyDescent="0.3">
      <c r="A29" s="39" t="s">
        <v>746</v>
      </c>
      <c r="B29" s="8">
        <v>45077</v>
      </c>
      <c r="C29" s="40" t="s">
        <v>747</v>
      </c>
      <c r="D29" s="40" t="s">
        <v>406</v>
      </c>
      <c r="E29" s="39"/>
      <c r="F29" s="7">
        <v>45047</v>
      </c>
      <c r="H29" s="1">
        <v>767</v>
      </c>
      <c r="I29" s="1" t="s">
        <v>172</v>
      </c>
      <c r="J29" s="1" t="s">
        <v>173</v>
      </c>
      <c r="K29" s="12">
        <v>4725001</v>
      </c>
      <c r="L29" s="12">
        <v>0</v>
      </c>
    </row>
    <row r="30" spans="1:13" x14ac:dyDescent="0.3">
      <c r="A30" s="39" t="s">
        <v>746</v>
      </c>
      <c r="B30" s="8">
        <v>45077</v>
      </c>
      <c r="C30" s="40" t="s">
        <v>747</v>
      </c>
      <c r="D30" s="40" t="s">
        <v>406</v>
      </c>
      <c r="E30" s="39"/>
      <c r="F30" s="7">
        <v>45047</v>
      </c>
      <c r="H30" s="1">
        <v>768</v>
      </c>
      <c r="I30" s="1" t="s">
        <v>174</v>
      </c>
      <c r="J30" s="1" t="s">
        <v>175</v>
      </c>
      <c r="K30" s="12">
        <v>219797</v>
      </c>
      <c r="L30" s="12">
        <v>0</v>
      </c>
    </row>
    <row r="31" spans="1:13" x14ac:dyDescent="0.3">
      <c r="A31" s="39" t="s">
        <v>746</v>
      </c>
      <c r="B31" s="8">
        <v>45077</v>
      </c>
      <c r="C31" s="40" t="s">
        <v>747</v>
      </c>
      <c r="D31" s="40" t="s">
        <v>406</v>
      </c>
      <c r="E31" s="39"/>
      <c r="F31" s="7">
        <v>45047</v>
      </c>
      <c r="H31" s="1">
        <v>769</v>
      </c>
      <c r="I31" s="1" t="s">
        <v>26</v>
      </c>
      <c r="J31" s="1" t="s">
        <v>27</v>
      </c>
      <c r="K31" s="12">
        <v>300017893.32999998</v>
      </c>
      <c r="L31" s="12">
        <v>0</v>
      </c>
    </row>
    <row r="32" spans="1:13" x14ac:dyDescent="0.3">
      <c r="A32" s="39" t="s">
        <v>746</v>
      </c>
      <c r="B32" s="8">
        <v>45077</v>
      </c>
      <c r="C32" s="40" t="s">
        <v>747</v>
      </c>
      <c r="D32" s="40" t="s">
        <v>406</v>
      </c>
      <c r="E32" s="39"/>
      <c r="F32" s="7">
        <v>45047</v>
      </c>
      <c r="H32" s="1">
        <v>387</v>
      </c>
      <c r="I32" s="1" t="s">
        <v>165</v>
      </c>
      <c r="J32" s="1" t="s">
        <v>166</v>
      </c>
      <c r="K32" s="12">
        <v>48544099</v>
      </c>
      <c r="L32" s="12">
        <v>0</v>
      </c>
    </row>
    <row r="33" spans="1:13" x14ac:dyDescent="0.3">
      <c r="A33" s="39" t="s">
        <v>746</v>
      </c>
      <c r="B33" s="8">
        <v>45077</v>
      </c>
      <c r="C33" s="40" t="s">
        <v>747</v>
      </c>
      <c r="D33" s="40" t="s">
        <v>406</v>
      </c>
      <c r="E33" s="39"/>
      <c r="F33" s="7">
        <v>45047</v>
      </c>
      <c r="H33" s="1">
        <v>399</v>
      </c>
      <c r="I33" s="1" t="s">
        <v>153</v>
      </c>
      <c r="J33" s="1" t="s">
        <v>154</v>
      </c>
      <c r="K33" s="12">
        <v>0</v>
      </c>
      <c r="L33" s="12">
        <v>12764534.000001</v>
      </c>
    </row>
    <row r="34" spans="1:13" x14ac:dyDescent="0.3">
      <c r="A34" s="39" t="s">
        <v>746</v>
      </c>
      <c r="B34" s="8">
        <v>45077</v>
      </c>
      <c r="C34" s="40" t="s">
        <v>747</v>
      </c>
      <c r="D34" s="40" t="s">
        <v>406</v>
      </c>
      <c r="E34" s="39"/>
      <c r="F34" s="7">
        <v>45047</v>
      </c>
      <c r="H34" s="1">
        <v>389</v>
      </c>
      <c r="I34" s="1" t="s">
        <v>163</v>
      </c>
      <c r="J34" s="1" t="s">
        <v>164</v>
      </c>
      <c r="K34" s="12">
        <v>706971472</v>
      </c>
      <c r="L34" s="12">
        <v>0</v>
      </c>
    </row>
    <row r="35" spans="1:13" x14ac:dyDescent="0.3">
      <c r="A35" s="39" t="s">
        <v>746</v>
      </c>
      <c r="B35" s="8">
        <v>45077</v>
      </c>
      <c r="C35" s="40" t="s">
        <v>747</v>
      </c>
      <c r="D35" s="40" t="s">
        <v>406</v>
      </c>
      <c r="E35" s="39"/>
      <c r="F35" s="7">
        <v>45047</v>
      </c>
      <c r="H35" s="1">
        <v>400</v>
      </c>
      <c r="I35" s="1" t="s">
        <v>155</v>
      </c>
      <c r="J35" s="1" t="s">
        <v>156</v>
      </c>
      <c r="K35" s="12">
        <v>0</v>
      </c>
      <c r="L35" s="12">
        <v>233361272.02084899</v>
      </c>
    </row>
    <row r="36" spans="1:13" x14ac:dyDescent="0.3">
      <c r="A36" s="39" t="s">
        <v>746</v>
      </c>
      <c r="B36" s="8">
        <v>45077</v>
      </c>
      <c r="C36" s="40" t="s">
        <v>747</v>
      </c>
      <c r="D36" s="40" t="s">
        <v>406</v>
      </c>
      <c r="E36" s="39"/>
      <c r="F36" s="7">
        <v>45047</v>
      </c>
      <c r="H36" s="5"/>
      <c r="I36" s="44">
        <v>17167</v>
      </c>
      <c r="J36" s="44" t="s">
        <v>803</v>
      </c>
      <c r="K36" s="12">
        <v>519750451</v>
      </c>
      <c r="L36" s="12">
        <v>0</v>
      </c>
    </row>
    <row r="37" spans="1:13" x14ac:dyDescent="0.3">
      <c r="A37" s="39" t="s">
        <v>746</v>
      </c>
      <c r="B37" s="8">
        <v>45077</v>
      </c>
      <c r="C37" s="40" t="s">
        <v>747</v>
      </c>
      <c r="D37" s="40" t="s">
        <v>406</v>
      </c>
      <c r="E37" s="39"/>
      <c r="F37" s="7">
        <v>45047</v>
      </c>
      <c r="H37" s="1">
        <v>401</v>
      </c>
      <c r="I37" s="43" t="s">
        <v>157</v>
      </c>
      <c r="J37" s="43" t="s">
        <v>158</v>
      </c>
      <c r="K37" s="12">
        <v>0</v>
      </c>
      <c r="L37" s="12">
        <v>141621376.29428399</v>
      </c>
    </row>
    <row r="38" spans="1:13" x14ac:dyDescent="0.3">
      <c r="A38" s="39" t="s">
        <v>746</v>
      </c>
      <c r="B38" s="8">
        <v>45077</v>
      </c>
      <c r="C38" s="40" t="s">
        <v>747</v>
      </c>
      <c r="D38" s="40" t="s">
        <v>406</v>
      </c>
      <c r="E38" s="39"/>
      <c r="F38" s="7">
        <v>45047</v>
      </c>
      <c r="H38" s="1">
        <v>392</v>
      </c>
      <c r="I38" s="1" t="s">
        <v>306</v>
      </c>
      <c r="J38" s="1" t="s">
        <v>307</v>
      </c>
      <c r="K38" s="12">
        <v>560298249</v>
      </c>
      <c r="L38" s="12">
        <v>0</v>
      </c>
    </row>
    <row r="39" spans="1:13" x14ac:dyDescent="0.3">
      <c r="A39" s="39" t="s">
        <v>746</v>
      </c>
      <c r="B39" s="8">
        <v>45077</v>
      </c>
      <c r="C39" s="40" t="s">
        <v>747</v>
      </c>
      <c r="D39" s="40" t="s">
        <v>406</v>
      </c>
      <c r="E39" s="39"/>
      <c r="F39" s="7">
        <v>45047</v>
      </c>
      <c r="H39" s="1">
        <v>402</v>
      </c>
      <c r="I39" s="1" t="s">
        <v>308</v>
      </c>
      <c r="J39" s="1" t="s">
        <v>309</v>
      </c>
      <c r="K39" s="12">
        <v>0</v>
      </c>
      <c r="L39" s="12">
        <v>87546601.40625</v>
      </c>
    </row>
    <row r="40" spans="1:13" x14ac:dyDescent="0.3">
      <c r="A40" s="39" t="s">
        <v>746</v>
      </c>
      <c r="B40" s="8">
        <v>45077</v>
      </c>
      <c r="C40" s="40" t="s">
        <v>747</v>
      </c>
      <c r="D40" s="40" t="s">
        <v>406</v>
      </c>
      <c r="E40" s="39"/>
      <c r="F40" s="7">
        <v>45047</v>
      </c>
      <c r="H40" s="1">
        <v>395</v>
      </c>
      <c r="I40" s="1" t="s">
        <v>161</v>
      </c>
      <c r="J40" s="1" t="s">
        <v>162</v>
      </c>
      <c r="K40" s="12">
        <v>953258763</v>
      </c>
      <c r="L40" s="12">
        <v>0</v>
      </c>
    </row>
    <row r="41" spans="1:13" x14ac:dyDescent="0.3">
      <c r="A41" s="39" t="s">
        <v>746</v>
      </c>
      <c r="B41" s="8">
        <v>45077</v>
      </c>
      <c r="C41" s="40" t="s">
        <v>747</v>
      </c>
      <c r="D41" s="40" t="s">
        <v>406</v>
      </c>
      <c r="E41" s="39"/>
      <c r="F41" s="7">
        <v>45047</v>
      </c>
      <c r="H41" s="1">
        <v>404</v>
      </c>
      <c r="I41" s="1" t="s">
        <v>159</v>
      </c>
      <c r="J41" s="1" t="s">
        <v>160</v>
      </c>
      <c r="K41" s="12">
        <v>0</v>
      </c>
      <c r="L41" s="12">
        <v>259743532.15258801</v>
      </c>
    </row>
    <row r="42" spans="1:13" x14ac:dyDescent="0.3">
      <c r="A42" s="39" t="s">
        <v>746</v>
      </c>
      <c r="B42" s="8">
        <v>45077</v>
      </c>
      <c r="C42" s="40" t="s">
        <v>747</v>
      </c>
      <c r="D42" s="40" t="s">
        <v>406</v>
      </c>
      <c r="E42" s="39"/>
      <c r="F42" s="7">
        <v>45047</v>
      </c>
      <c r="H42" s="1">
        <v>369</v>
      </c>
      <c r="I42" s="43" t="s">
        <v>758</v>
      </c>
      <c r="J42" s="43" t="s">
        <v>759</v>
      </c>
      <c r="K42" s="12">
        <v>20000000</v>
      </c>
      <c r="L42" s="12">
        <v>0</v>
      </c>
      <c r="M42" s="12"/>
    </row>
    <row r="43" spans="1:13" x14ac:dyDescent="0.3">
      <c r="A43" s="39" t="s">
        <v>746</v>
      </c>
      <c r="B43" s="8">
        <v>45077</v>
      </c>
      <c r="C43" s="40" t="s">
        <v>747</v>
      </c>
      <c r="D43" s="40" t="s">
        <v>406</v>
      </c>
      <c r="E43" s="39"/>
      <c r="F43" s="7">
        <v>45047</v>
      </c>
      <c r="H43" s="1">
        <v>333</v>
      </c>
      <c r="I43" s="1" t="s">
        <v>28</v>
      </c>
      <c r="J43" s="1" t="s">
        <v>29</v>
      </c>
      <c r="K43" s="12">
        <v>0</v>
      </c>
      <c r="L43" s="12">
        <v>27673618297.813</v>
      </c>
      <c r="M43" s="12"/>
    </row>
    <row r="44" spans="1:13" x14ac:dyDescent="0.3">
      <c r="A44" s="39" t="s">
        <v>746</v>
      </c>
      <c r="B44" s="8">
        <v>45077</v>
      </c>
      <c r="C44" s="40" t="s">
        <v>747</v>
      </c>
      <c r="D44" s="40" t="s">
        <v>406</v>
      </c>
      <c r="E44" s="39"/>
      <c r="F44" s="7">
        <v>45047</v>
      </c>
      <c r="H44" s="1">
        <v>970</v>
      </c>
      <c r="I44" s="1" t="s">
        <v>616</v>
      </c>
      <c r="J44" s="1" t="s">
        <v>617</v>
      </c>
      <c r="K44" s="12">
        <v>0</v>
      </c>
      <c r="L44" s="12">
        <v>2405424</v>
      </c>
    </row>
    <row r="45" spans="1:13" x14ac:dyDescent="0.3">
      <c r="A45" s="39" t="s">
        <v>746</v>
      </c>
      <c r="B45" s="8">
        <v>45077</v>
      </c>
      <c r="C45" s="40" t="s">
        <v>747</v>
      </c>
      <c r="D45" s="40" t="s">
        <v>406</v>
      </c>
      <c r="E45" s="39"/>
      <c r="F45" s="7">
        <v>45047</v>
      </c>
      <c r="H45" s="1">
        <v>1767</v>
      </c>
      <c r="I45" s="1" t="s">
        <v>760</v>
      </c>
      <c r="J45" s="1" t="s">
        <v>761</v>
      </c>
      <c r="K45" s="12">
        <v>0</v>
      </c>
      <c r="L45" s="12">
        <v>508198720</v>
      </c>
    </row>
    <row r="46" spans="1:13" x14ac:dyDescent="0.3">
      <c r="A46" s="39" t="s">
        <v>746</v>
      </c>
      <c r="B46" s="8">
        <v>45077</v>
      </c>
      <c r="C46" s="40" t="s">
        <v>747</v>
      </c>
      <c r="D46" s="40" t="s">
        <v>406</v>
      </c>
      <c r="E46" s="39"/>
      <c r="F46" s="7">
        <v>45047</v>
      </c>
      <c r="H46" s="1">
        <v>1762</v>
      </c>
      <c r="I46" s="1" t="s">
        <v>517</v>
      </c>
      <c r="J46" s="1" t="s">
        <v>518</v>
      </c>
      <c r="K46" s="12">
        <v>0</v>
      </c>
      <c r="L46" s="12">
        <v>17004000</v>
      </c>
    </row>
    <row r="47" spans="1:13" x14ac:dyDescent="0.3">
      <c r="A47" s="39" t="s">
        <v>746</v>
      </c>
      <c r="B47" s="8">
        <v>45077</v>
      </c>
      <c r="C47" s="40" t="s">
        <v>747</v>
      </c>
      <c r="D47" s="40" t="s">
        <v>406</v>
      </c>
      <c r="E47" s="39"/>
      <c r="F47" s="7">
        <v>45047</v>
      </c>
      <c r="H47" s="1">
        <v>954</v>
      </c>
      <c r="I47" s="1" t="s">
        <v>513</v>
      </c>
      <c r="J47" s="1" t="s">
        <v>514</v>
      </c>
      <c r="K47" s="12">
        <v>0</v>
      </c>
      <c r="L47" s="12">
        <v>820140060</v>
      </c>
    </row>
    <row r="48" spans="1:13" x14ac:dyDescent="0.3">
      <c r="A48" s="39" t="s">
        <v>746</v>
      </c>
      <c r="B48" s="8">
        <v>45077</v>
      </c>
      <c r="C48" s="40" t="s">
        <v>747</v>
      </c>
      <c r="D48" s="40" t="s">
        <v>406</v>
      </c>
      <c r="E48" s="39"/>
      <c r="F48" s="7">
        <v>45047</v>
      </c>
      <c r="H48" s="1">
        <v>1763</v>
      </c>
      <c r="I48" s="1" t="s">
        <v>762</v>
      </c>
      <c r="J48" s="1" t="s">
        <v>763</v>
      </c>
      <c r="K48" s="12">
        <v>0</v>
      </c>
      <c r="L48" s="12">
        <v>214214410</v>
      </c>
    </row>
    <row r="49" spans="1:12" x14ac:dyDescent="0.3">
      <c r="A49" s="39" t="s">
        <v>746</v>
      </c>
      <c r="B49" s="8">
        <v>45077</v>
      </c>
      <c r="C49" s="40" t="s">
        <v>747</v>
      </c>
      <c r="D49" s="40" t="s">
        <v>406</v>
      </c>
      <c r="E49" s="39"/>
      <c r="F49" s="7">
        <v>45047</v>
      </c>
      <c r="H49" s="1">
        <v>1764</v>
      </c>
      <c r="I49" s="1" t="s">
        <v>764</v>
      </c>
      <c r="J49" s="1" t="s">
        <v>765</v>
      </c>
      <c r="K49" s="12">
        <v>0</v>
      </c>
      <c r="L49" s="12">
        <v>445835226</v>
      </c>
    </row>
    <row r="50" spans="1:12" x14ac:dyDescent="0.3">
      <c r="A50" s="39" t="s">
        <v>746</v>
      </c>
      <c r="B50" s="8">
        <v>45077</v>
      </c>
      <c r="C50" s="40" t="s">
        <v>747</v>
      </c>
      <c r="D50" s="40" t="s">
        <v>406</v>
      </c>
      <c r="E50" s="39"/>
      <c r="F50" s="7">
        <v>45047</v>
      </c>
      <c r="H50" s="1">
        <v>1079</v>
      </c>
      <c r="I50" s="1" t="s">
        <v>32</v>
      </c>
      <c r="J50" s="1" t="s">
        <v>33</v>
      </c>
      <c r="K50" s="12">
        <v>0</v>
      </c>
      <c r="L50" s="12">
        <v>1601123010.834882</v>
      </c>
    </row>
    <row r="51" spans="1:12" x14ac:dyDescent="0.3">
      <c r="A51" s="39" t="s">
        <v>746</v>
      </c>
      <c r="B51" s="8">
        <v>45077</v>
      </c>
      <c r="C51" s="40" t="s">
        <v>747</v>
      </c>
      <c r="D51" s="40" t="s">
        <v>406</v>
      </c>
      <c r="E51" s="39"/>
      <c r="F51" s="7">
        <v>45047</v>
      </c>
      <c r="H51" s="1">
        <v>606</v>
      </c>
      <c r="I51" s="1" t="s">
        <v>34</v>
      </c>
      <c r="J51" s="1" t="s">
        <v>35</v>
      </c>
      <c r="K51" s="12">
        <v>0</v>
      </c>
      <c r="L51" s="12">
        <v>145276694.097</v>
      </c>
    </row>
    <row r="52" spans="1:12" x14ac:dyDescent="0.3">
      <c r="A52" s="39" t="s">
        <v>746</v>
      </c>
      <c r="B52" s="8">
        <v>45077</v>
      </c>
      <c r="C52" s="40" t="s">
        <v>747</v>
      </c>
      <c r="D52" s="40" t="s">
        <v>406</v>
      </c>
      <c r="E52" s="39"/>
      <c r="F52" s="7">
        <v>45047</v>
      </c>
      <c r="H52" s="1">
        <v>608</v>
      </c>
      <c r="I52" s="1" t="s">
        <v>176</v>
      </c>
      <c r="J52" s="1" t="s">
        <v>177</v>
      </c>
      <c r="K52" s="12">
        <v>0</v>
      </c>
      <c r="L52" s="12">
        <v>142086884.99000001</v>
      </c>
    </row>
    <row r="53" spans="1:12" x14ac:dyDescent="0.3">
      <c r="A53" s="39" t="s">
        <v>746</v>
      </c>
      <c r="B53" s="8">
        <v>45077</v>
      </c>
      <c r="C53" s="40" t="s">
        <v>747</v>
      </c>
      <c r="D53" s="40" t="s">
        <v>406</v>
      </c>
      <c r="E53" s="39"/>
      <c r="F53" s="7">
        <v>45047</v>
      </c>
      <c r="H53" s="1">
        <v>609</v>
      </c>
      <c r="I53" s="1" t="s">
        <v>36</v>
      </c>
      <c r="J53" s="1" t="s">
        <v>37</v>
      </c>
      <c r="K53" s="12">
        <v>0</v>
      </c>
      <c r="L53" s="12">
        <v>16566857.856149999</v>
      </c>
    </row>
    <row r="54" spans="1:12" x14ac:dyDescent="0.3">
      <c r="A54" s="39" t="s">
        <v>746</v>
      </c>
      <c r="B54" s="8">
        <v>45077</v>
      </c>
      <c r="C54" s="40" t="s">
        <v>747</v>
      </c>
      <c r="D54" s="40" t="s">
        <v>406</v>
      </c>
      <c r="E54" s="39"/>
      <c r="F54" s="7">
        <v>45047</v>
      </c>
      <c r="H54" s="1">
        <v>610</v>
      </c>
      <c r="I54" s="1" t="s">
        <v>38</v>
      </c>
      <c r="J54" s="1" t="s">
        <v>39</v>
      </c>
      <c r="K54" s="12">
        <v>0</v>
      </c>
      <c r="L54" s="12">
        <v>4377440.3190000001</v>
      </c>
    </row>
    <row r="55" spans="1:12" x14ac:dyDescent="0.3">
      <c r="A55" s="39" t="s">
        <v>746</v>
      </c>
      <c r="B55" s="8">
        <v>45077</v>
      </c>
      <c r="C55" s="40" t="s">
        <v>747</v>
      </c>
      <c r="D55" s="40" t="s">
        <v>406</v>
      </c>
      <c r="E55" s="39"/>
      <c r="F55" s="7">
        <v>45047</v>
      </c>
      <c r="H55" s="1">
        <v>620</v>
      </c>
      <c r="I55" s="1" t="s">
        <v>40</v>
      </c>
      <c r="J55" s="1" t="s">
        <v>41</v>
      </c>
      <c r="K55" s="12">
        <v>0</v>
      </c>
      <c r="L55" s="12">
        <v>52675531</v>
      </c>
    </row>
    <row r="56" spans="1:12" x14ac:dyDescent="0.3">
      <c r="A56" s="39" t="s">
        <v>746</v>
      </c>
      <c r="B56" s="8">
        <v>45077</v>
      </c>
      <c r="C56" s="40" t="s">
        <v>747</v>
      </c>
      <c r="D56" s="40" t="s">
        <v>406</v>
      </c>
      <c r="E56" s="39"/>
      <c r="F56" s="7">
        <v>45047</v>
      </c>
      <c r="H56" s="1">
        <v>1744</v>
      </c>
      <c r="I56" s="43" t="s">
        <v>527</v>
      </c>
      <c r="J56" s="43" t="s">
        <v>528</v>
      </c>
      <c r="K56" s="12">
        <v>0</v>
      </c>
      <c r="L56" s="12">
        <v>4303833</v>
      </c>
    </row>
    <row r="57" spans="1:12" x14ac:dyDescent="0.3">
      <c r="A57" s="39" t="s">
        <v>746</v>
      </c>
      <c r="B57" s="8">
        <v>45077</v>
      </c>
      <c r="C57" s="40" t="s">
        <v>747</v>
      </c>
      <c r="D57" s="40" t="s">
        <v>406</v>
      </c>
      <c r="E57" s="39"/>
      <c r="F57" s="7">
        <v>45047</v>
      </c>
      <c r="H57" s="1">
        <v>615</v>
      </c>
      <c r="I57" s="1" t="s">
        <v>48</v>
      </c>
      <c r="J57" s="1" t="s">
        <v>49</v>
      </c>
      <c r="K57" s="12">
        <v>0</v>
      </c>
      <c r="L57" s="12">
        <v>442201300</v>
      </c>
    </row>
    <row r="58" spans="1:12" x14ac:dyDescent="0.3">
      <c r="A58" s="39" t="s">
        <v>746</v>
      </c>
      <c r="B58" s="8">
        <v>45077</v>
      </c>
      <c r="C58" s="40" t="s">
        <v>747</v>
      </c>
      <c r="D58" s="40" t="s">
        <v>406</v>
      </c>
      <c r="E58" s="39"/>
      <c r="F58" s="7">
        <v>45047</v>
      </c>
      <c r="H58" s="1">
        <v>1602</v>
      </c>
      <c r="I58" s="1" t="s">
        <v>50</v>
      </c>
      <c r="J58" s="1" t="s">
        <v>51</v>
      </c>
      <c r="K58" s="12">
        <v>0</v>
      </c>
      <c r="L58" s="12">
        <v>18217663</v>
      </c>
    </row>
    <row r="59" spans="1:12" x14ac:dyDescent="0.3">
      <c r="A59" s="39" t="s">
        <v>746</v>
      </c>
      <c r="B59" s="8">
        <v>45077</v>
      </c>
      <c r="C59" s="40" t="s">
        <v>747</v>
      </c>
      <c r="D59" s="40" t="s">
        <v>406</v>
      </c>
      <c r="E59" s="39"/>
      <c r="F59" s="7">
        <v>45047</v>
      </c>
      <c r="H59" s="1">
        <v>1615</v>
      </c>
      <c r="I59" s="43" t="s">
        <v>766</v>
      </c>
      <c r="J59" s="43" t="s">
        <v>767</v>
      </c>
      <c r="K59" s="12">
        <v>0</v>
      </c>
      <c r="L59" s="12">
        <v>3060000</v>
      </c>
    </row>
    <row r="60" spans="1:12" x14ac:dyDescent="0.3">
      <c r="A60" s="39" t="s">
        <v>746</v>
      </c>
      <c r="B60" s="8">
        <v>45077</v>
      </c>
      <c r="C60" s="40" t="s">
        <v>747</v>
      </c>
      <c r="D60" s="40" t="s">
        <v>406</v>
      </c>
      <c r="E60" s="39"/>
      <c r="F60" s="7">
        <v>45047</v>
      </c>
      <c r="H60" s="1">
        <v>1601</v>
      </c>
      <c r="I60" s="1" t="s">
        <v>52</v>
      </c>
      <c r="J60" s="1" t="s">
        <v>53</v>
      </c>
      <c r="K60" s="12">
        <v>0</v>
      </c>
      <c r="L60" s="12">
        <v>508000000</v>
      </c>
    </row>
    <row r="61" spans="1:12" x14ac:dyDescent="0.3">
      <c r="A61" s="39" t="s">
        <v>746</v>
      </c>
      <c r="B61" s="8">
        <v>45077</v>
      </c>
      <c r="C61" s="40" t="s">
        <v>747</v>
      </c>
      <c r="D61" s="40" t="s">
        <v>406</v>
      </c>
      <c r="E61" s="39"/>
      <c r="F61" s="7">
        <v>45047</v>
      </c>
      <c r="H61" s="1">
        <v>617</v>
      </c>
      <c r="I61" s="1" t="s">
        <v>44</v>
      </c>
      <c r="J61" s="1" t="s">
        <v>45</v>
      </c>
      <c r="K61" s="12">
        <v>0</v>
      </c>
      <c r="L61" s="12">
        <v>237500000</v>
      </c>
    </row>
    <row r="62" spans="1:12" x14ac:dyDescent="0.3">
      <c r="A62" s="39" t="s">
        <v>746</v>
      </c>
      <c r="B62" s="8">
        <v>45077</v>
      </c>
      <c r="C62" s="40" t="s">
        <v>747</v>
      </c>
      <c r="D62" s="40" t="s">
        <v>406</v>
      </c>
      <c r="E62" s="39"/>
      <c r="F62" s="7">
        <v>45047</v>
      </c>
      <c r="H62" s="1">
        <v>632</v>
      </c>
      <c r="I62" s="1" t="s">
        <v>340</v>
      </c>
      <c r="J62" s="1" t="s">
        <v>207</v>
      </c>
      <c r="K62" s="12">
        <v>0</v>
      </c>
      <c r="L62" s="12">
        <v>22522525</v>
      </c>
    </row>
    <row r="63" spans="1:12" x14ac:dyDescent="0.3">
      <c r="A63" s="39" t="s">
        <v>746</v>
      </c>
      <c r="B63" s="8">
        <v>45077</v>
      </c>
      <c r="C63" s="40" t="s">
        <v>747</v>
      </c>
      <c r="D63" s="40" t="s">
        <v>406</v>
      </c>
      <c r="E63" s="39"/>
      <c r="F63" s="7">
        <v>45047</v>
      </c>
      <c r="H63" s="1">
        <v>618</v>
      </c>
      <c r="I63" s="1" t="s">
        <v>46</v>
      </c>
      <c r="J63" s="1" t="s">
        <v>47</v>
      </c>
      <c r="K63" s="12">
        <v>0</v>
      </c>
      <c r="L63" s="12">
        <v>5000000</v>
      </c>
    </row>
    <row r="64" spans="1:12" x14ac:dyDescent="0.3">
      <c r="A64" s="39" t="s">
        <v>746</v>
      </c>
      <c r="B64" s="8">
        <v>45077</v>
      </c>
      <c r="C64" s="40" t="s">
        <v>747</v>
      </c>
      <c r="D64" s="40" t="s">
        <v>406</v>
      </c>
      <c r="E64" s="39"/>
      <c r="F64" s="7">
        <v>45047</v>
      </c>
      <c r="H64" s="1">
        <v>976</v>
      </c>
      <c r="I64" s="1" t="s">
        <v>338</v>
      </c>
      <c r="J64" s="1" t="s">
        <v>339</v>
      </c>
      <c r="K64" s="12">
        <v>0</v>
      </c>
      <c r="L64" s="12">
        <v>163509794</v>
      </c>
    </row>
    <row r="65" spans="1:12" x14ac:dyDescent="0.3">
      <c r="A65" s="39" t="s">
        <v>746</v>
      </c>
      <c r="B65" s="8">
        <v>45077</v>
      </c>
      <c r="C65" s="40" t="s">
        <v>747</v>
      </c>
      <c r="D65" s="40" t="s">
        <v>406</v>
      </c>
      <c r="E65" s="39"/>
      <c r="F65" s="7">
        <v>45047</v>
      </c>
      <c r="H65" s="1">
        <v>977</v>
      </c>
      <c r="I65" s="1" t="s">
        <v>537</v>
      </c>
      <c r="J65" s="1" t="s">
        <v>538</v>
      </c>
      <c r="K65" s="12"/>
      <c r="L65" s="12">
        <v>66098792</v>
      </c>
    </row>
    <row r="66" spans="1:12" x14ac:dyDescent="0.3">
      <c r="A66" s="39" t="s">
        <v>746</v>
      </c>
      <c r="B66" s="8">
        <v>45077</v>
      </c>
      <c r="C66" s="40" t="s">
        <v>747</v>
      </c>
      <c r="D66" s="40" t="s">
        <v>406</v>
      </c>
      <c r="E66" s="39"/>
      <c r="F66" s="7">
        <v>45047</v>
      </c>
      <c r="H66" s="1">
        <v>623</v>
      </c>
      <c r="I66" s="1" t="s">
        <v>54</v>
      </c>
      <c r="J66" s="1" t="s">
        <v>4</v>
      </c>
      <c r="K66" s="12">
        <v>0</v>
      </c>
      <c r="L66" s="12">
        <v>61164626</v>
      </c>
    </row>
    <row r="67" spans="1:12" x14ac:dyDescent="0.3">
      <c r="A67" s="39" t="s">
        <v>746</v>
      </c>
      <c r="B67" s="8">
        <v>45077</v>
      </c>
      <c r="C67" s="40" t="s">
        <v>747</v>
      </c>
      <c r="D67" s="40" t="s">
        <v>406</v>
      </c>
      <c r="E67" s="39"/>
      <c r="F67" s="7">
        <v>45047</v>
      </c>
      <c r="H67" s="1">
        <v>626</v>
      </c>
      <c r="I67" s="1" t="s">
        <v>178</v>
      </c>
      <c r="J67" s="1" t="s">
        <v>169</v>
      </c>
      <c r="K67" s="12">
        <v>0</v>
      </c>
      <c r="L67" s="12">
        <v>4212908329.5</v>
      </c>
    </row>
    <row r="68" spans="1:12" x14ac:dyDescent="0.3">
      <c r="A68" s="39" t="s">
        <v>746</v>
      </c>
      <c r="B68" s="8">
        <v>45077</v>
      </c>
      <c r="C68" s="40" t="s">
        <v>747</v>
      </c>
      <c r="D68" s="40" t="s">
        <v>406</v>
      </c>
      <c r="E68" s="39"/>
      <c r="F68" s="7">
        <v>45047</v>
      </c>
      <c r="H68" s="1">
        <v>652</v>
      </c>
      <c r="I68" s="1" t="s">
        <v>179</v>
      </c>
      <c r="J68" s="1" t="s">
        <v>180</v>
      </c>
      <c r="K68" s="12">
        <v>0</v>
      </c>
      <c r="L68" s="12">
        <v>504828000</v>
      </c>
    </row>
    <row r="69" spans="1:12" x14ac:dyDescent="0.3">
      <c r="A69" s="39" t="s">
        <v>746</v>
      </c>
      <c r="B69" s="8">
        <v>45077</v>
      </c>
      <c r="C69" s="40" t="s">
        <v>747</v>
      </c>
      <c r="D69" s="40" t="s">
        <v>406</v>
      </c>
      <c r="E69" s="39"/>
      <c r="F69" s="7">
        <v>45047</v>
      </c>
      <c r="H69" s="1">
        <v>653</v>
      </c>
      <c r="I69" s="1" t="s">
        <v>341</v>
      </c>
      <c r="J69" s="1" t="s">
        <v>208</v>
      </c>
      <c r="K69" s="12">
        <v>0</v>
      </c>
      <c r="L69" s="12">
        <v>720055195</v>
      </c>
    </row>
    <row r="70" spans="1:12" x14ac:dyDescent="0.3">
      <c r="A70" s="39" t="s">
        <v>746</v>
      </c>
      <c r="B70" s="8">
        <v>45077</v>
      </c>
      <c r="C70" s="40" t="s">
        <v>747</v>
      </c>
      <c r="D70" s="40" t="s">
        <v>406</v>
      </c>
      <c r="E70" s="39"/>
      <c r="F70" s="7">
        <v>45047</v>
      </c>
      <c r="H70" s="1">
        <v>654</v>
      </c>
      <c r="I70" s="1" t="s">
        <v>343</v>
      </c>
      <c r="J70" s="1" t="s">
        <v>209</v>
      </c>
      <c r="K70" s="12">
        <v>0</v>
      </c>
      <c r="L70" s="12">
        <v>209151094</v>
      </c>
    </row>
    <row r="71" spans="1:12" x14ac:dyDescent="0.3">
      <c r="A71" s="39" t="s">
        <v>746</v>
      </c>
      <c r="B71" s="8">
        <v>45077</v>
      </c>
      <c r="C71" s="40" t="s">
        <v>747</v>
      </c>
      <c r="D71" s="40" t="s">
        <v>406</v>
      </c>
      <c r="E71" s="39"/>
      <c r="F71" s="7">
        <v>45047</v>
      </c>
      <c r="H71" s="1">
        <v>630</v>
      </c>
      <c r="I71" s="1" t="s">
        <v>342</v>
      </c>
      <c r="J71" s="1" t="s">
        <v>210</v>
      </c>
      <c r="K71" s="12">
        <v>0</v>
      </c>
      <c r="L71" s="12">
        <v>2</v>
      </c>
    </row>
    <row r="72" spans="1:12" x14ac:dyDescent="0.3">
      <c r="A72" s="39" t="s">
        <v>746</v>
      </c>
      <c r="B72" s="8">
        <v>45077</v>
      </c>
      <c r="C72" s="40" t="s">
        <v>747</v>
      </c>
      <c r="D72" s="40" t="s">
        <v>406</v>
      </c>
      <c r="E72" s="39"/>
      <c r="F72" s="7">
        <v>45047</v>
      </c>
      <c r="H72" s="1">
        <v>631</v>
      </c>
      <c r="I72" s="1" t="s">
        <v>344</v>
      </c>
      <c r="J72" s="1" t="s">
        <v>211</v>
      </c>
      <c r="K72" s="12">
        <v>0</v>
      </c>
      <c r="L72" s="12">
        <v>81841730</v>
      </c>
    </row>
    <row r="73" spans="1:12" x14ac:dyDescent="0.3">
      <c r="A73" s="39" t="s">
        <v>746</v>
      </c>
      <c r="B73" s="8">
        <v>45077</v>
      </c>
      <c r="C73" s="40" t="s">
        <v>747</v>
      </c>
      <c r="D73" s="40" t="s">
        <v>406</v>
      </c>
      <c r="E73" s="39"/>
      <c r="F73" s="7">
        <v>45047</v>
      </c>
      <c r="H73" s="1">
        <v>409</v>
      </c>
      <c r="I73" s="1" t="s">
        <v>55</v>
      </c>
      <c r="J73" s="1" t="s">
        <v>56</v>
      </c>
      <c r="K73" s="12">
        <v>0</v>
      </c>
      <c r="L73" s="12">
        <v>1000000000</v>
      </c>
    </row>
    <row r="74" spans="1:12" x14ac:dyDescent="0.3">
      <c r="A74" s="39" t="s">
        <v>746</v>
      </c>
      <c r="B74" s="8">
        <v>45077</v>
      </c>
      <c r="C74" s="40" t="s">
        <v>747</v>
      </c>
      <c r="D74" s="40" t="s">
        <v>406</v>
      </c>
      <c r="E74" s="39"/>
      <c r="F74" s="7">
        <v>45047</v>
      </c>
      <c r="H74" s="1">
        <v>410</v>
      </c>
      <c r="I74" s="1" t="s">
        <v>57</v>
      </c>
      <c r="J74" s="1" t="s">
        <v>58</v>
      </c>
      <c r="K74" s="12">
        <v>0</v>
      </c>
      <c r="L74" s="12">
        <v>3822142790.338398</v>
      </c>
    </row>
    <row r="75" spans="1:12" x14ac:dyDescent="0.3">
      <c r="A75" s="39" t="s">
        <v>746</v>
      </c>
      <c r="B75" s="8">
        <v>45077</v>
      </c>
      <c r="C75" s="40" t="s">
        <v>747</v>
      </c>
      <c r="D75" s="40" t="s">
        <v>406</v>
      </c>
      <c r="E75" s="39"/>
      <c r="F75" s="7">
        <v>45047</v>
      </c>
      <c r="H75" s="1">
        <v>509</v>
      </c>
      <c r="I75" s="1" t="s">
        <v>59</v>
      </c>
      <c r="J75" s="1" t="s">
        <v>60</v>
      </c>
      <c r="K75" s="12">
        <v>0</v>
      </c>
      <c r="L75" s="12">
        <v>37977163182.801598</v>
      </c>
    </row>
    <row r="76" spans="1:12" x14ac:dyDescent="0.3">
      <c r="A76" s="39" t="s">
        <v>746</v>
      </c>
      <c r="B76" s="8">
        <v>45077</v>
      </c>
      <c r="C76" s="40" t="s">
        <v>747</v>
      </c>
      <c r="D76" s="40" t="s">
        <v>406</v>
      </c>
      <c r="E76" s="39"/>
      <c r="F76" s="7">
        <v>45047</v>
      </c>
      <c r="H76" s="1">
        <v>959</v>
      </c>
      <c r="I76" s="43" t="s">
        <v>768</v>
      </c>
      <c r="J76" s="43" t="s">
        <v>769</v>
      </c>
      <c r="K76" s="12">
        <v>0</v>
      </c>
      <c r="L76" s="12">
        <v>1063092</v>
      </c>
    </row>
    <row r="77" spans="1:12" x14ac:dyDescent="0.3">
      <c r="A77" s="39" t="s">
        <v>746</v>
      </c>
      <c r="B77" s="8">
        <v>45077</v>
      </c>
      <c r="C77" s="40" t="s">
        <v>747</v>
      </c>
      <c r="D77" s="40" t="s">
        <v>406</v>
      </c>
      <c r="E77" s="39"/>
      <c r="F77" s="7">
        <v>45047</v>
      </c>
      <c r="H77" s="1">
        <v>960</v>
      </c>
      <c r="I77" s="43" t="s">
        <v>770</v>
      </c>
      <c r="J77" s="43" t="s">
        <v>771</v>
      </c>
      <c r="K77" s="12">
        <v>0</v>
      </c>
      <c r="L77" s="12">
        <v>1135364384.8557</v>
      </c>
    </row>
    <row r="78" spans="1:12" x14ac:dyDescent="0.3">
      <c r="A78" s="39" t="s">
        <v>746</v>
      </c>
      <c r="B78" s="8">
        <v>45077</v>
      </c>
      <c r="C78" s="40" t="s">
        <v>747</v>
      </c>
      <c r="D78" s="40" t="s">
        <v>406</v>
      </c>
      <c r="E78" s="39"/>
      <c r="F78" s="7">
        <v>45047</v>
      </c>
      <c r="H78" s="1">
        <v>516</v>
      </c>
      <c r="I78" s="43" t="s">
        <v>772</v>
      </c>
      <c r="J78" s="43" t="s">
        <v>773</v>
      </c>
      <c r="K78" s="12">
        <v>0</v>
      </c>
      <c r="L78" s="12">
        <v>4587982136</v>
      </c>
    </row>
    <row r="79" spans="1:12" x14ac:dyDescent="0.3">
      <c r="A79" s="39" t="s">
        <v>746</v>
      </c>
      <c r="B79" s="8">
        <v>45077</v>
      </c>
      <c r="C79" s="40" t="s">
        <v>747</v>
      </c>
      <c r="D79" s="40" t="s">
        <v>406</v>
      </c>
      <c r="E79" s="39"/>
      <c r="F79" s="7">
        <v>45047</v>
      </c>
      <c r="H79" s="1">
        <v>961</v>
      </c>
      <c r="I79" s="43" t="s">
        <v>774</v>
      </c>
      <c r="J79" s="43" t="s">
        <v>775</v>
      </c>
      <c r="K79" s="12">
        <v>0</v>
      </c>
      <c r="L79" s="12">
        <v>2915267009.2610002</v>
      </c>
    </row>
    <row r="80" spans="1:12" x14ac:dyDescent="0.3">
      <c r="A80" s="39" t="s">
        <v>746</v>
      </c>
      <c r="B80" s="8">
        <v>45077</v>
      </c>
      <c r="C80" s="40" t="s">
        <v>747</v>
      </c>
      <c r="D80" s="40" t="s">
        <v>406</v>
      </c>
      <c r="E80" s="39"/>
      <c r="F80" s="7">
        <v>45047</v>
      </c>
      <c r="H80" s="1">
        <v>513</v>
      </c>
      <c r="I80" s="43" t="s">
        <v>345</v>
      </c>
      <c r="J80" s="43" t="s">
        <v>346</v>
      </c>
      <c r="K80" s="12">
        <v>0</v>
      </c>
      <c r="L80" s="12">
        <v>123785410</v>
      </c>
    </row>
    <row r="81" spans="1:12" x14ac:dyDescent="0.3">
      <c r="A81" s="39" t="s">
        <v>746</v>
      </c>
      <c r="B81" s="8">
        <v>45077</v>
      </c>
      <c r="C81" s="40" t="s">
        <v>747</v>
      </c>
      <c r="D81" s="40" t="s">
        <v>406</v>
      </c>
      <c r="E81" s="39"/>
      <c r="F81" s="7">
        <v>45047</v>
      </c>
      <c r="H81" s="1">
        <v>962</v>
      </c>
      <c r="I81" s="43" t="s">
        <v>776</v>
      </c>
      <c r="J81" s="43" t="s">
        <v>777</v>
      </c>
      <c r="K81" s="12">
        <v>0</v>
      </c>
      <c r="L81" s="12">
        <v>50771741.718220003</v>
      </c>
    </row>
    <row r="82" spans="1:12" x14ac:dyDescent="0.3">
      <c r="A82" s="39" t="s">
        <v>746</v>
      </c>
      <c r="B82" s="8">
        <v>45077</v>
      </c>
      <c r="C82" s="40" t="s">
        <v>747</v>
      </c>
      <c r="D82" s="40" t="s">
        <v>406</v>
      </c>
      <c r="E82" s="39"/>
      <c r="F82" s="7">
        <v>45047</v>
      </c>
      <c r="H82" s="1">
        <v>1721</v>
      </c>
      <c r="I82" s="1" t="s">
        <v>197</v>
      </c>
      <c r="J82" s="1" t="s">
        <v>198</v>
      </c>
      <c r="K82" s="12">
        <v>0</v>
      </c>
      <c r="L82" s="12">
        <v>11558366</v>
      </c>
    </row>
    <row r="83" spans="1:12" x14ac:dyDescent="0.3">
      <c r="A83" s="39" t="s">
        <v>746</v>
      </c>
      <c r="B83" s="8">
        <v>45077</v>
      </c>
      <c r="C83" s="40" t="s">
        <v>747</v>
      </c>
      <c r="D83" s="40" t="s">
        <v>406</v>
      </c>
      <c r="E83" s="39"/>
      <c r="F83" s="7">
        <v>45047</v>
      </c>
      <c r="H83" s="1">
        <v>638</v>
      </c>
      <c r="I83" s="1" t="s">
        <v>63</v>
      </c>
      <c r="J83" s="1" t="s">
        <v>64</v>
      </c>
      <c r="K83" s="12">
        <v>0</v>
      </c>
      <c r="L83" s="12">
        <f>26503.47+3.55</f>
        <v>26507.02</v>
      </c>
    </row>
    <row r="84" spans="1:12" x14ac:dyDescent="0.3">
      <c r="A84" s="39" t="s">
        <v>746</v>
      </c>
      <c r="B84" s="8">
        <v>45077</v>
      </c>
      <c r="C84" s="40" t="s">
        <v>747</v>
      </c>
      <c r="D84" s="40" t="s">
        <v>406</v>
      </c>
      <c r="E84" s="39"/>
      <c r="F84" s="7">
        <v>45047</v>
      </c>
      <c r="H84" s="1">
        <v>1722</v>
      </c>
      <c r="I84" s="1" t="s">
        <v>363</v>
      </c>
      <c r="J84" s="1" t="s">
        <v>364</v>
      </c>
      <c r="K84" s="12">
        <v>0</v>
      </c>
      <c r="L84" s="12">
        <v>3395285.06</v>
      </c>
    </row>
    <row r="85" spans="1:12" x14ac:dyDescent="0.3">
      <c r="A85" s="39" t="s">
        <v>746</v>
      </c>
      <c r="B85" s="8">
        <v>45077</v>
      </c>
      <c r="C85" s="40" t="s">
        <v>747</v>
      </c>
      <c r="D85" s="40" t="s">
        <v>406</v>
      </c>
      <c r="E85" s="39"/>
      <c r="F85" s="7">
        <v>45047</v>
      </c>
      <c r="H85" s="1">
        <v>378</v>
      </c>
      <c r="I85" s="1" t="s">
        <v>67</v>
      </c>
      <c r="J85" s="1" t="s">
        <v>68</v>
      </c>
      <c r="K85" s="12">
        <v>29548661617</v>
      </c>
      <c r="L85" s="12">
        <v>0</v>
      </c>
    </row>
    <row r="86" spans="1:12" x14ac:dyDescent="0.3">
      <c r="A86" s="39" t="s">
        <v>746</v>
      </c>
      <c r="B86" s="8">
        <v>45077</v>
      </c>
      <c r="C86" s="40" t="s">
        <v>747</v>
      </c>
      <c r="D86" s="40" t="s">
        <v>406</v>
      </c>
      <c r="E86" s="39"/>
      <c r="F86" s="7">
        <v>45047</v>
      </c>
      <c r="H86" s="1">
        <v>963</v>
      </c>
      <c r="I86" s="43" t="s">
        <v>778</v>
      </c>
      <c r="J86" s="43" t="s">
        <v>779</v>
      </c>
      <c r="K86" s="12">
        <v>1063092</v>
      </c>
      <c r="L86" s="12">
        <v>0</v>
      </c>
    </row>
    <row r="87" spans="1:12" x14ac:dyDescent="0.3">
      <c r="A87" s="39" t="s">
        <v>746</v>
      </c>
      <c r="B87" s="8">
        <v>45077</v>
      </c>
      <c r="C87" s="40" t="s">
        <v>747</v>
      </c>
      <c r="D87" s="40" t="s">
        <v>406</v>
      </c>
      <c r="E87" s="39"/>
      <c r="F87" s="7">
        <v>45047</v>
      </c>
      <c r="H87" s="1">
        <v>964</v>
      </c>
      <c r="I87" s="43" t="s">
        <v>780</v>
      </c>
      <c r="J87" s="43" t="s">
        <v>781</v>
      </c>
      <c r="K87" s="12">
        <v>1135364385</v>
      </c>
      <c r="L87" s="12">
        <v>0</v>
      </c>
    </row>
    <row r="88" spans="1:12" x14ac:dyDescent="0.3">
      <c r="A88" s="39" t="s">
        <v>746</v>
      </c>
      <c r="B88" s="8">
        <v>45077</v>
      </c>
      <c r="C88" s="40" t="s">
        <v>747</v>
      </c>
      <c r="D88" s="40" t="s">
        <v>406</v>
      </c>
      <c r="E88" s="39"/>
      <c r="F88" s="7">
        <v>45047</v>
      </c>
      <c r="H88" s="1">
        <v>764</v>
      </c>
      <c r="I88" s="43" t="s">
        <v>782</v>
      </c>
      <c r="J88" s="43" t="s">
        <v>783</v>
      </c>
      <c r="K88" s="12">
        <v>4587982136</v>
      </c>
      <c r="L88" s="12">
        <v>0</v>
      </c>
    </row>
    <row r="89" spans="1:12" x14ac:dyDescent="0.3">
      <c r="A89" s="39" t="s">
        <v>746</v>
      </c>
      <c r="B89" s="8">
        <v>45077</v>
      </c>
      <c r="C89" s="40" t="s">
        <v>747</v>
      </c>
      <c r="D89" s="40" t="s">
        <v>406</v>
      </c>
      <c r="E89" s="39"/>
      <c r="F89" s="7">
        <v>45047</v>
      </c>
      <c r="H89" s="1">
        <v>965</v>
      </c>
      <c r="I89" s="43" t="s">
        <v>784</v>
      </c>
      <c r="J89" s="43" t="s">
        <v>785</v>
      </c>
      <c r="K89" s="12">
        <v>568120000</v>
      </c>
      <c r="L89" s="12">
        <v>0</v>
      </c>
    </row>
    <row r="90" spans="1:12" x14ac:dyDescent="0.3">
      <c r="A90" s="39" t="s">
        <v>746</v>
      </c>
      <c r="B90" s="8">
        <v>45077</v>
      </c>
      <c r="C90" s="40" t="s">
        <v>747</v>
      </c>
      <c r="D90" s="40" t="s">
        <v>406</v>
      </c>
      <c r="E90" s="39"/>
      <c r="F90" s="7">
        <v>45047</v>
      </c>
      <c r="H90" s="1">
        <v>966</v>
      </c>
      <c r="I90" s="43" t="s">
        <v>786</v>
      </c>
      <c r="J90" s="43" t="s">
        <v>787</v>
      </c>
      <c r="K90" s="12">
        <v>2915267008</v>
      </c>
      <c r="L90" s="12">
        <v>0</v>
      </c>
    </row>
    <row r="91" spans="1:12" x14ac:dyDescent="0.3">
      <c r="A91" s="39" t="s">
        <v>746</v>
      </c>
      <c r="B91" s="8">
        <v>45077</v>
      </c>
      <c r="C91" s="40" t="s">
        <v>747</v>
      </c>
      <c r="D91" s="40" t="s">
        <v>406</v>
      </c>
      <c r="E91" s="39"/>
      <c r="F91" s="7">
        <v>45047</v>
      </c>
      <c r="H91" s="1">
        <v>760</v>
      </c>
      <c r="I91" s="43" t="s">
        <v>373</v>
      </c>
      <c r="J91" s="43" t="s">
        <v>374</v>
      </c>
      <c r="K91" s="12">
        <v>18500000</v>
      </c>
      <c r="L91" s="12">
        <v>0</v>
      </c>
    </row>
    <row r="92" spans="1:12" x14ac:dyDescent="0.3">
      <c r="A92" s="39" t="s">
        <v>746</v>
      </c>
      <c r="B92" s="8">
        <v>45077</v>
      </c>
      <c r="C92" s="40" t="s">
        <v>747</v>
      </c>
      <c r="D92" s="40" t="s">
        <v>406</v>
      </c>
      <c r="E92" s="39"/>
      <c r="F92" s="7">
        <v>45047</v>
      </c>
      <c r="H92" s="1">
        <v>967</v>
      </c>
      <c r="I92" s="43" t="s">
        <v>788</v>
      </c>
      <c r="J92" s="43" t="s">
        <v>789</v>
      </c>
      <c r="K92" s="12">
        <v>37920080</v>
      </c>
      <c r="L92" s="12">
        <v>0</v>
      </c>
    </row>
    <row r="93" spans="1:12" x14ac:dyDescent="0.3">
      <c r="A93" s="39" t="s">
        <v>746</v>
      </c>
      <c r="B93" s="8">
        <v>45077</v>
      </c>
      <c r="C93" s="40" t="s">
        <v>747</v>
      </c>
      <c r="D93" s="40" t="s">
        <v>406</v>
      </c>
      <c r="E93" s="39"/>
      <c r="F93" s="7">
        <v>45047</v>
      </c>
      <c r="H93" s="1">
        <v>752</v>
      </c>
      <c r="I93" s="1" t="s">
        <v>69</v>
      </c>
      <c r="J93" s="1" t="s">
        <v>70</v>
      </c>
      <c r="K93" s="12">
        <v>1803851014</v>
      </c>
      <c r="L93" s="12">
        <v>0</v>
      </c>
    </row>
    <row r="94" spans="1:12" x14ac:dyDescent="0.3">
      <c r="A94" s="39" t="s">
        <v>746</v>
      </c>
      <c r="B94" s="8">
        <v>45077</v>
      </c>
      <c r="C94" s="40" t="s">
        <v>747</v>
      </c>
      <c r="D94" s="40" t="s">
        <v>406</v>
      </c>
      <c r="E94" s="39"/>
      <c r="F94" s="7">
        <v>45047</v>
      </c>
      <c r="H94" s="1">
        <v>423</v>
      </c>
      <c r="I94" s="1" t="s">
        <v>71</v>
      </c>
      <c r="J94" s="1" t="s">
        <v>72</v>
      </c>
      <c r="K94" s="12">
        <v>1124649275</v>
      </c>
      <c r="L94" s="12">
        <v>0</v>
      </c>
    </row>
    <row r="95" spans="1:12" x14ac:dyDescent="0.3">
      <c r="A95" s="39" t="s">
        <v>746</v>
      </c>
      <c r="B95" s="8">
        <v>45077</v>
      </c>
      <c r="C95" s="40" t="s">
        <v>747</v>
      </c>
      <c r="D95" s="40" t="s">
        <v>406</v>
      </c>
      <c r="E95" s="39"/>
      <c r="F95" s="7">
        <v>45047</v>
      </c>
      <c r="H95" s="1">
        <v>424</v>
      </c>
      <c r="I95" s="1" t="s">
        <v>73</v>
      </c>
      <c r="J95" s="1" t="s">
        <v>74</v>
      </c>
      <c r="K95" s="12">
        <f>19750000+6000000</f>
        <v>25750000</v>
      </c>
      <c r="L95" s="12">
        <v>0</v>
      </c>
    </row>
    <row r="96" spans="1:12" x14ac:dyDescent="0.3">
      <c r="A96" s="39" t="s">
        <v>746</v>
      </c>
      <c r="B96" s="8">
        <v>45077</v>
      </c>
      <c r="C96" s="40" t="s">
        <v>747</v>
      </c>
      <c r="D96" s="40" t="s">
        <v>406</v>
      </c>
      <c r="E96" s="39"/>
      <c r="F96" s="7">
        <v>45047</v>
      </c>
      <c r="H96" s="1">
        <v>980</v>
      </c>
      <c r="I96" s="43" t="s">
        <v>75</v>
      </c>
      <c r="J96" s="43" t="s">
        <v>76</v>
      </c>
      <c r="K96" s="12">
        <v>193822916</v>
      </c>
      <c r="L96" s="12">
        <v>0</v>
      </c>
    </row>
    <row r="97" spans="1:12" x14ac:dyDescent="0.3">
      <c r="A97" s="39" t="s">
        <v>746</v>
      </c>
      <c r="B97" s="8">
        <v>45077</v>
      </c>
      <c r="C97" s="40" t="s">
        <v>747</v>
      </c>
      <c r="D97" s="40" t="s">
        <v>406</v>
      </c>
      <c r="E97" s="39"/>
      <c r="F97" s="7">
        <v>45047</v>
      </c>
      <c r="H97" s="1">
        <v>418</v>
      </c>
      <c r="I97" s="43" t="s">
        <v>77</v>
      </c>
      <c r="J97" s="43" t="s">
        <v>78</v>
      </c>
      <c r="K97" s="12">
        <v>24599398</v>
      </c>
      <c r="L97" s="12">
        <v>0</v>
      </c>
    </row>
    <row r="98" spans="1:12" x14ac:dyDescent="0.3">
      <c r="A98" s="39" t="s">
        <v>746</v>
      </c>
      <c r="B98" s="8">
        <v>45077</v>
      </c>
      <c r="C98" s="40" t="s">
        <v>747</v>
      </c>
      <c r="D98" s="40" t="s">
        <v>406</v>
      </c>
      <c r="E98" s="39"/>
      <c r="F98" s="7">
        <v>45047</v>
      </c>
      <c r="H98" s="1">
        <v>428</v>
      </c>
      <c r="I98" s="43" t="s">
        <v>79</v>
      </c>
      <c r="J98" s="43" t="s">
        <v>80</v>
      </c>
      <c r="K98" s="12">
        <v>88036250</v>
      </c>
      <c r="L98" s="12">
        <v>0</v>
      </c>
    </row>
    <row r="99" spans="1:12" x14ac:dyDescent="0.3">
      <c r="A99" s="39" t="s">
        <v>746</v>
      </c>
      <c r="B99" s="8">
        <v>45077</v>
      </c>
      <c r="C99" s="40" t="s">
        <v>747</v>
      </c>
      <c r="D99" s="40" t="s">
        <v>406</v>
      </c>
      <c r="E99" s="39"/>
      <c r="F99" s="7">
        <v>45047</v>
      </c>
      <c r="H99" s="1">
        <v>433</v>
      </c>
      <c r="I99" s="43" t="s">
        <v>81</v>
      </c>
      <c r="J99" s="43" t="s">
        <v>82</v>
      </c>
      <c r="K99" s="12">
        <v>227046888</v>
      </c>
      <c r="L99" s="12">
        <v>0</v>
      </c>
    </row>
    <row r="100" spans="1:12" x14ac:dyDescent="0.3">
      <c r="A100" s="39" t="s">
        <v>746</v>
      </c>
      <c r="B100" s="8">
        <v>45077</v>
      </c>
      <c r="C100" s="40" t="s">
        <v>747</v>
      </c>
      <c r="D100" s="40" t="s">
        <v>406</v>
      </c>
      <c r="E100" s="39"/>
      <c r="F100" s="7">
        <v>45047</v>
      </c>
      <c r="H100" s="1">
        <v>434</v>
      </c>
      <c r="I100" s="43" t="s">
        <v>83</v>
      </c>
      <c r="J100" s="43" t="s">
        <v>84</v>
      </c>
      <c r="K100" s="12">
        <v>237500000</v>
      </c>
      <c r="L100" s="12">
        <v>0</v>
      </c>
    </row>
    <row r="101" spans="1:12" x14ac:dyDescent="0.3">
      <c r="A101" s="39" t="s">
        <v>746</v>
      </c>
      <c r="B101" s="8">
        <v>45077</v>
      </c>
      <c r="C101" s="40" t="s">
        <v>747</v>
      </c>
      <c r="D101" s="40" t="s">
        <v>406</v>
      </c>
      <c r="E101" s="39"/>
      <c r="F101" s="7">
        <v>45047</v>
      </c>
      <c r="H101" s="1">
        <v>437</v>
      </c>
      <c r="I101" s="43" t="s">
        <v>85</v>
      </c>
      <c r="J101" s="43" t="s">
        <v>86</v>
      </c>
      <c r="K101" s="12">
        <v>20600000</v>
      </c>
      <c r="L101" s="12">
        <v>0</v>
      </c>
    </row>
    <row r="102" spans="1:12" x14ac:dyDescent="0.3">
      <c r="A102" s="39" t="s">
        <v>746</v>
      </c>
      <c r="B102" s="8">
        <v>45077</v>
      </c>
      <c r="C102" s="40" t="s">
        <v>747</v>
      </c>
      <c r="D102" s="40" t="s">
        <v>406</v>
      </c>
      <c r="E102" s="39"/>
      <c r="F102" s="7">
        <v>45047</v>
      </c>
      <c r="H102" s="1">
        <v>438</v>
      </c>
      <c r="I102" s="43" t="s">
        <v>87</v>
      </c>
      <c r="J102" s="43" t="s">
        <v>88</v>
      </c>
      <c r="K102" s="12">
        <v>74269763</v>
      </c>
      <c r="L102" s="12">
        <v>0</v>
      </c>
    </row>
    <row r="103" spans="1:12" x14ac:dyDescent="0.3">
      <c r="A103" s="39" t="s">
        <v>746</v>
      </c>
      <c r="B103" s="8">
        <v>45077</v>
      </c>
      <c r="C103" s="40" t="s">
        <v>747</v>
      </c>
      <c r="D103" s="40" t="s">
        <v>406</v>
      </c>
      <c r="E103" s="39"/>
      <c r="F103" s="7">
        <v>45047</v>
      </c>
      <c r="H103" s="1">
        <v>440</v>
      </c>
      <c r="I103" s="43" t="s">
        <v>375</v>
      </c>
      <c r="J103" s="43" t="s">
        <v>376</v>
      </c>
      <c r="K103" s="12">
        <v>6600000</v>
      </c>
      <c r="L103" s="12">
        <v>0</v>
      </c>
    </row>
    <row r="104" spans="1:12" x14ac:dyDescent="0.3">
      <c r="A104" s="39" t="s">
        <v>746</v>
      </c>
      <c r="B104" s="8">
        <v>45077</v>
      </c>
      <c r="C104" s="40" t="s">
        <v>747</v>
      </c>
      <c r="D104" s="40" t="s">
        <v>406</v>
      </c>
      <c r="E104" s="39"/>
      <c r="F104" s="7">
        <v>45047</v>
      </c>
      <c r="H104" s="1">
        <v>421</v>
      </c>
      <c r="I104" s="1" t="s">
        <v>89</v>
      </c>
      <c r="J104" s="1" t="s">
        <v>90</v>
      </c>
      <c r="K104" s="12">
        <f>410714759+66098792</f>
        <v>476813551</v>
      </c>
      <c r="L104" s="12">
        <v>0</v>
      </c>
    </row>
    <row r="105" spans="1:12" x14ac:dyDescent="0.3">
      <c r="A105" s="39" t="s">
        <v>746</v>
      </c>
      <c r="B105" s="8">
        <v>45077</v>
      </c>
      <c r="C105" s="40" t="s">
        <v>747</v>
      </c>
      <c r="D105" s="40" t="s">
        <v>406</v>
      </c>
      <c r="E105" s="39"/>
      <c r="F105" s="7">
        <v>45047</v>
      </c>
      <c r="H105" s="1">
        <v>441</v>
      </c>
      <c r="I105" s="1" t="s">
        <v>91</v>
      </c>
      <c r="J105" s="1" t="s">
        <v>92</v>
      </c>
      <c r="K105" s="12">
        <v>51289199</v>
      </c>
      <c r="L105" s="12">
        <v>0</v>
      </c>
    </row>
    <row r="106" spans="1:12" x14ac:dyDescent="0.3">
      <c r="A106" s="39" t="s">
        <v>746</v>
      </c>
      <c r="B106" s="8">
        <v>45077</v>
      </c>
      <c r="C106" s="40" t="s">
        <v>747</v>
      </c>
      <c r="D106" s="40" t="s">
        <v>406</v>
      </c>
      <c r="E106" s="39"/>
      <c r="F106" s="7">
        <v>45047</v>
      </c>
      <c r="H106" s="1">
        <v>450</v>
      </c>
      <c r="I106" s="1" t="s">
        <v>183</v>
      </c>
      <c r="J106" s="1" t="s">
        <v>184</v>
      </c>
      <c r="K106" s="12">
        <v>39780488</v>
      </c>
      <c r="L106" s="12">
        <v>0</v>
      </c>
    </row>
    <row r="107" spans="1:12" x14ac:dyDescent="0.3">
      <c r="A107" s="39" t="s">
        <v>746</v>
      </c>
      <c r="B107" s="8">
        <v>45077</v>
      </c>
      <c r="C107" s="40" t="s">
        <v>747</v>
      </c>
      <c r="D107" s="40" t="s">
        <v>406</v>
      </c>
      <c r="E107" s="39"/>
      <c r="F107" s="7">
        <v>45047</v>
      </c>
      <c r="H107" s="1">
        <v>981</v>
      </c>
      <c r="I107" s="1" t="s">
        <v>93</v>
      </c>
      <c r="J107" s="1" t="s">
        <v>94</v>
      </c>
      <c r="K107" s="12">
        <v>12619192</v>
      </c>
      <c r="L107" s="12">
        <v>0</v>
      </c>
    </row>
    <row r="108" spans="1:12" x14ac:dyDescent="0.3">
      <c r="A108" s="39" t="s">
        <v>746</v>
      </c>
      <c r="B108" s="8">
        <v>45077</v>
      </c>
      <c r="C108" s="40" t="s">
        <v>747</v>
      </c>
      <c r="D108" s="40" t="s">
        <v>406</v>
      </c>
      <c r="E108" s="39"/>
      <c r="F108" s="7">
        <v>45047</v>
      </c>
      <c r="H108" s="1">
        <v>1780</v>
      </c>
      <c r="I108" s="1" t="s">
        <v>95</v>
      </c>
      <c r="J108" s="1" t="s">
        <v>96</v>
      </c>
      <c r="K108" s="12">
        <v>3649999</v>
      </c>
      <c r="L108" s="12">
        <v>0</v>
      </c>
    </row>
    <row r="109" spans="1:12" x14ac:dyDescent="0.3">
      <c r="A109" s="39" t="s">
        <v>746</v>
      </c>
      <c r="B109" s="8">
        <v>45077</v>
      </c>
      <c r="C109" s="40" t="s">
        <v>747</v>
      </c>
      <c r="D109" s="40" t="s">
        <v>406</v>
      </c>
      <c r="E109" s="39"/>
      <c r="F109" s="7">
        <v>45047</v>
      </c>
      <c r="H109" s="1">
        <v>982</v>
      </c>
      <c r="I109" s="1" t="s">
        <v>185</v>
      </c>
      <c r="J109" s="1" t="s">
        <v>186</v>
      </c>
      <c r="K109" s="12">
        <v>549500</v>
      </c>
      <c r="L109" s="12">
        <v>0</v>
      </c>
    </row>
    <row r="110" spans="1:12" x14ac:dyDescent="0.3">
      <c r="A110" s="39" t="s">
        <v>746</v>
      </c>
      <c r="B110" s="8">
        <v>45077</v>
      </c>
      <c r="C110" s="40" t="s">
        <v>747</v>
      </c>
      <c r="D110" s="40" t="s">
        <v>406</v>
      </c>
      <c r="E110" s="39"/>
      <c r="F110" s="7">
        <v>45047</v>
      </c>
      <c r="H110" s="1">
        <v>439</v>
      </c>
      <c r="I110" s="1" t="s">
        <v>181</v>
      </c>
      <c r="J110" s="1" t="s">
        <v>182</v>
      </c>
      <c r="K110" s="12">
        <v>95624000</v>
      </c>
      <c r="L110" s="12">
        <v>0</v>
      </c>
    </row>
    <row r="111" spans="1:12" x14ac:dyDescent="0.3">
      <c r="A111" s="39" t="s">
        <v>746</v>
      </c>
      <c r="B111" s="8">
        <v>45077</v>
      </c>
      <c r="C111" s="40" t="s">
        <v>747</v>
      </c>
      <c r="D111" s="40" t="s">
        <v>406</v>
      </c>
      <c r="E111" s="39"/>
      <c r="F111" s="7">
        <v>45047</v>
      </c>
      <c r="H111" s="1">
        <v>449</v>
      </c>
      <c r="I111" s="1" t="s">
        <v>187</v>
      </c>
      <c r="J111" s="1" t="s">
        <v>188</v>
      </c>
      <c r="K111" s="12">
        <v>35897437</v>
      </c>
      <c r="L111" s="12">
        <v>0</v>
      </c>
    </row>
    <row r="112" spans="1:12" x14ac:dyDescent="0.3">
      <c r="A112" s="39" t="s">
        <v>746</v>
      </c>
      <c r="B112" s="8">
        <v>45077</v>
      </c>
      <c r="C112" s="40" t="s">
        <v>747</v>
      </c>
      <c r="D112" s="40" t="s">
        <v>406</v>
      </c>
      <c r="E112" s="39"/>
      <c r="F112" s="7">
        <v>45047</v>
      </c>
      <c r="H112" s="1">
        <v>457</v>
      </c>
      <c r="I112" s="1" t="s">
        <v>97</v>
      </c>
      <c r="J112" s="1" t="s">
        <v>98</v>
      </c>
      <c r="K112" s="12">
        <v>11361202</v>
      </c>
      <c r="L112" s="12">
        <v>0</v>
      </c>
    </row>
    <row r="113" spans="1:12" x14ac:dyDescent="0.3">
      <c r="A113" s="39" t="s">
        <v>746</v>
      </c>
      <c r="B113" s="8">
        <v>45077</v>
      </c>
      <c r="C113" s="40" t="s">
        <v>747</v>
      </c>
      <c r="D113" s="40" t="s">
        <v>406</v>
      </c>
      <c r="E113" s="39"/>
      <c r="F113" s="7">
        <v>45047</v>
      </c>
      <c r="H113" s="1">
        <v>453</v>
      </c>
      <c r="I113" s="1" t="s">
        <v>199</v>
      </c>
      <c r="J113" s="1" t="s">
        <v>200</v>
      </c>
      <c r="K113" s="12">
        <v>2104347</v>
      </c>
      <c r="L113" s="12">
        <v>0</v>
      </c>
    </row>
    <row r="114" spans="1:12" x14ac:dyDescent="0.3">
      <c r="A114" s="39" t="s">
        <v>746</v>
      </c>
      <c r="B114" s="8">
        <v>45077</v>
      </c>
      <c r="C114" s="40" t="s">
        <v>747</v>
      </c>
      <c r="D114" s="40" t="s">
        <v>406</v>
      </c>
      <c r="E114" s="39"/>
      <c r="F114" s="7">
        <v>45047</v>
      </c>
      <c r="H114" s="1">
        <v>460</v>
      </c>
      <c r="I114" s="1" t="s">
        <v>99</v>
      </c>
      <c r="J114" s="1" t="s">
        <v>100</v>
      </c>
      <c r="K114" s="12">
        <v>1314830</v>
      </c>
      <c r="L114" s="12">
        <v>0</v>
      </c>
    </row>
    <row r="115" spans="1:12" x14ac:dyDescent="0.3">
      <c r="A115" s="39" t="s">
        <v>746</v>
      </c>
      <c r="B115" s="8">
        <v>45077</v>
      </c>
      <c r="C115" s="40" t="s">
        <v>747</v>
      </c>
      <c r="D115" s="40" t="s">
        <v>406</v>
      </c>
      <c r="E115" s="39"/>
      <c r="F115" s="7">
        <v>45047</v>
      </c>
      <c r="H115" s="1">
        <v>461</v>
      </c>
      <c r="I115" s="1" t="s">
        <v>101</v>
      </c>
      <c r="J115" s="1" t="s">
        <v>102</v>
      </c>
      <c r="K115" s="12">
        <v>2190000</v>
      </c>
      <c r="L115" s="12">
        <v>0</v>
      </c>
    </row>
    <row r="116" spans="1:12" x14ac:dyDescent="0.3">
      <c r="A116" s="39" t="s">
        <v>746</v>
      </c>
      <c r="B116" s="8">
        <v>45077</v>
      </c>
      <c r="C116" s="40" t="s">
        <v>747</v>
      </c>
      <c r="D116" s="40" t="s">
        <v>406</v>
      </c>
      <c r="E116" s="39"/>
      <c r="F116" s="7">
        <v>45047</v>
      </c>
      <c r="H116" s="1">
        <v>462</v>
      </c>
      <c r="I116" s="1" t="s">
        <v>103</v>
      </c>
      <c r="J116" s="1" t="s">
        <v>104</v>
      </c>
      <c r="K116" s="12">
        <v>2645205</v>
      </c>
      <c r="L116" s="12">
        <v>0</v>
      </c>
    </row>
    <row r="117" spans="1:12" x14ac:dyDescent="0.3">
      <c r="A117" s="39" t="s">
        <v>746</v>
      </c>
      <c r="B117" s="8">
        <v>45077</v>
      </c>
      <c r="C117" s="40" t="s">
        <v>747</v>
      </c>
      <c r="D117" s="40" t="s">
        <v>406</v>
      </c>
      <c r="E117" s="39"/>
      <c r="F117" s="7">
        <v>45047</v>
      </c>
      <c r="H117" s="1">
        <v>455</v>
      </c>
      <c r="I117" s="1" t="s">
        <v>105</v>
      </c>
      <c r="J117" s="1" t="s">
        <v>106</v>
      </c>
      <c r="K117" s="12">
        <v>53349280.32</v>
      </c>
      <c r="L117" s="12">
        <v>0</v>
      </c>
    </row>
    <row r="118" spans="1:12" x14ac:dyDescent="0.3">
      <c r="A118" s="39" t="s">
        <v>746</v>
      </c>
      <c r="B118" s="8">
        <v>45077</v>
      </c>
      <c r="C118" s="40" t="s">
        <v>747</v>
      </c>
      <c r="D118" s="40" t="s">
        <v>406</v>
      </c>
      <c r="E118" s="39"/>
      <c r="F118" s="7">
        <v>45047</v>
      </c>
      <c r="H118" s="1">
        <v>466</v>
      </c>
      <c r="I118" s="1" t="s">
        <v>107</v>
      </c>
      <c r="J118" s="1" t="s">
        <v>108</v>
      </c>
      <c r="K118" s="12">
        <v>40339709</v>
      </c>
      <c r="L118" s="12">
        <v>0</v>
      </c>
    </row>
    <row r="119" spans="1:12" x14ac:dyDescent="0.3">
      <c r="A119" s="39" t="s">
        <v>746</v>
      </c>
      <c r="B119" s="8">
        <v>45077</v>
      </c>
      <c r="C119" s="40" t="s">
        <v>747</v>
      </c>
      <c r="D119" s="40" t="s">
        <v>406</v>
      </c>
      <c r="E119" s="39"/>
      <c r="F119" s="7">
        <v>45047</v>
      </c>
      <c r="H119" s="1">
        <v>469</v>
      </c>
      <c r="I119" s="1" t="s">
        <v>109</v>
      </c>
      <c r="J119" s="1" t="s">
        <v>110</v>
      </c>
      <c r="K119" s="12">
        <v>181913</v>
      </c>
      <c r="L119" s="12">
        <v>0</v>
      </c>
    </row>
    <row r="120" spans="1:12" x14ac:dyDescent="0.3">
      <c r="A120" s="39" t="s">
        <v>746</v>
      </c>
      <c r="B120" s="8">
        <v>45077</v>
      </c>
      <c r="C120" s="40" t="s">
        <v>747</v>
      </c>
      <c r="D120" s="40" t="s">
        <v>406</v>
      </c>
      <c r="E120" s="39"/>
      <c r="F120" s="7">
        <v>45047</v>
      </c>
      <c r="H120" s="1">
        <v>471</v>
      </c>
      <c r="I120" s="1" t="s">
        <v>201</v>
      </c>
      <c r="J120" s="1" t="s">
        <v>202</v>
      </c>
      <c r="K120" s="12">
        <v>11007126</v>
      </c>
      <c r="L120" s="12">
        <v>0</v>
      </c>
    </row>
    <row r="121" spans="1:12" x14ac:dyDescent="0.3">
      <c r="A121" s="39" t="s">
        <v>746</v>
      </c>
      <c r="B121" s="8">
        <v>45077</v>
      </c>
      <c r="C121" s="40" t="s">
        <v>747</v>
      </c>
      <c r="D121" s="40" t="s">
        <v>406</v>
      </c>
      <c r="E121" s="39"/>
      <c r="F121" s="7">
        <v>45047</v>
      </c>
      <c r="H121" s="1">
        <v>472</v>
      </c>
      <c r="I121" s="1" t="s">
        <v>111</v>
      </c>
      <c r="J121" s="1" t="s">
        <v>112</v>
      </c>
      <c r="K121" s="12">
        <v>3394256</v>
      </c>
      <c r="L121" s="12">
        <v>0</v>
      </c>
    </row>
    <row r="122" spans="1:12" x14ac:dyDescent="0.3">
      <c r="A122" s="39" t="s">
        <v>746</v>
      </c>
      <c r="B122" s="8">
        <v>45077</v>
      </c>
      <c r="C122" s="40" t="s">
        <v>747</v>
      </c>
      <c r="D122" s="40" t="s">
        <v>406</v>
      </c>
      <c r="E122" s="39"/>
      <c r="F122" s="7">
        <v>45047</v>
      </c>
      <c r="H122" s="1">
        <v>464</v>
      </c>
      <c r="I122" s="1" t="s">
        <v>377</v>
      </c>
      <c r="J122" s="1" t="s">
        <v>378</v>
      </c>
      <c r="K122" s="12">
        <v>42025500</v>
      </c>
      <c r="L122" s="12">
        <v>0</v>
      </c>
    </row>
    <row r="123" spans="1:12" x14ac:dyDescent="0.3">
      <c r="A123" s="39" t="s">
        <v>746</v>
      </c>
      <c r="B123" s="8">
        <v>45077</v>
      </c>
      <c r="C123" s="40" t="s">
        <v>747</v>
      </c>
      <c r="D123" s="40" t="s">
        <v>406</v>
      </c>
      <c r="E123" s="39"/>
      <c r="F123" s="7">
        <v>45047</v>
      </c>
      <c r="H123" s="1">
        <v>459</v>
      </c>
      <c r="I123" s="1" t="s">
        <v>115</v>
      </c>
      <c r="J123" s="1" t="s">
        <v>116</v>
      </c>
      <c r="K123" s="12">
        <v>5176817</v>
      </c>
      <c r="L123" s="12">
        <v>0</v>
      </c>
    </row>
    <row r="124" spans="1:12" x14ac:dyDescent="0.3">
      <c r="A124" s="39" t="s">
        <v>746</v>
      </c>
      <c r="B124" s="8">
        <v>45077</v>
      </c>
      <c r="C124" s="40" t="s">
        <v>747</v>
      </c>
      <c r="D124" s="40" t="s">
        <v>406</v>
      </c>
      <c r="E124" s="39"/>
      <c r="F124" s="7">
        <v>45047</v>
      </c>
      <c r="H124" s="1">
        <v>474</v>
      </c>
      <c r="I124" s="1" t="s">
        <v>117</v>
      </c>
      <c r="J124" s="1" t="s">
        <v>118</v>
      </c>
      <c r="K124" s="12">
        <v>86392014</v>
      </c>
      <c r="L124" s="12">
        <v>0</v>
      </c>
    </row>
    <row r="125" spans="1:12" x14ac:dyDescent="0.3">
      <c r="A125" s="39" t="s">
        <v>746</v>
      </c>
      <c r="B125" s="8">
        <v>45077</v>
      </c>
      <c r="C125" s="40" t="s">
        <v>747</v>
      </c>
      <c r="D125" s="40" t="s">
        <v>406</v>
      </c>
      <c r="E125" s="39"/>
      <c r="F125" s="7">
        <v>45047</v>
      </c>
      <c r="H125" s="1">
        <v>475</v>
      </c>
      <c r="I125" s="1" t="s">
        <v>119</v>
      </c>
      <c r="J125" s="1" t="s">
        <v>120</v>
      </c>
      <c r="K125" s="12">
        <v>1285600000</v>
      </c>
      <c r="L125" s="12">
        <v>0</v>
      </c>
    </row>
    <row r="126" spans="1:12" x14ac:dyDescent="0.3">
      <c r="A126" s="39" t="s">
        <v>746</v>
      </c>
      <c r="B126" s="8">
        <v>45077</v>
      </c>
      <c r="C126" s="40" t="s">
        <v>747</v>
      </c>
      <c r="D126" s="40" t="s">
        <v>406</v>
      </c>
      <c r="E126" s="39"/>
      <c r="F126" s="7">
        <v>45047</v>
      </c>
      <c r="H126" s="1">
        <v>482</v>
      </c>
      <c r="I126" s="43" t="s">
        <v>575</v>
      </c>
      <c r="J126" s="43" t="s">
        <v>576</v>
      </c>
      <c r="K126" s="12">
        <v>15000000</v>
      </c>
      <c r="L126" s="12">
        <v>0</v>
      </c>
    </row>
    <row r="127" spans="1:12" x14ac:dyDescent="0.3">
      <c r="A127" s="39" t="s">
        <v>746</v>
      </c>
      <c r="B127" s="8">
        <v>45077</v>
      </c>
      <c r="C127" s="40" t="s">
        <v>747</v>
      </c>
      <c r="D127" s="40" t="s">
        <v>406</v>
      </c>
      <c r="E127" s="39"/>
      <c r="F127" s="7">
        <v>45047</v>
      </c>
      <c r="H127" s="1">
        <v>483</v>
      </c>
      <c r="I127" s="1" t="s">
        <v>121</v>
      </c>
      <c r="J127" s="1" t="s">
        <v>122</v>
      </c>
      <c r="K127" s="12">
        <v>4316360</v>
      </c>
      <c r="L127" s="12">
        <v>0</v>
      </c>
    </row>
    <row r="128" spans="1:12" x14ac:dyDescent="0.3">
      <c r="A128" s="39" t="s">
        <v>746</v>
      </c>
      <c r="B128" s="8">
        <v>45077</v>
      </c>
      <c r="C128" s="40" t="s">
        <v>747</v>
      </c>
      <c r="D128" s="40" t="s">
        <v>406</v>
      </c>
      <c r="E128" s="39"/>
      <c r="F128" s="7">
        <v>45047</v>
      </c>
      <c r="H128" s="1">
        <v>484</v>
      </c>
      <c r="I128" s="1" t="s">
        <v>123</v>
      </c>
      <c r="J128" s="1" t="s">
        <v>124</v>
      </c>
      <c r="K128" s="12">
        <v>44574500</v>
      </c>
      <c r="L128" s="12">
        <v>0</v>
      </c>
    </row>
    <row r="129" spans="1:12" x14ac:dyDescent="0.3">
      <c r="A129" s="39" t="s">
        <v>746</v>
      </c>
      <c r="B129" s="8">
        <v>45077</v>
      </c>
      <c r="C129" s="40" t="s">
        <v>747</v>
      </c>
      <c r="D129" s="40" t="s">
        <v>406</v>
      </c>
      <c r="E129" s="39"/>
      <c r="F129" s="7">
        <v>45047</v>
      </c>
      <c r="H129" s="1">
        <v>485</v>
      </c>
      <c r="I129" s="1" t="s">
        <v>125</v>
      </c>
      <c r="J129" s="1" t="s">
        <v>126</v>
      </c>
      <c r="K129" s="12">
        <v>1710400</v>
      </c>
      <c r="L129" s="12">
        <v>0</v>
      </c>
    </row>
    <row r="130" spans="1:12" x14ac:dyDescent="0.3">
      <c r="A130" s="39" t="s">
        <v>746</v>
      </c>
      <c r="B130" s="8">
        <v>45077</v>
      </c>
      <c r="C130" s="40" t="s">
        <v>747</v>
      </c>
      <c r="D130" s="40" t="s">
        <v>406</v>
      </c>
      <c r="E130" s="39"/>
      <c r="F130" s="7">
        <v>45047</v>
      </c>
      <c r="H130" s="1">
        <v>487</v>
      </c>
      <c r="I130" s="1" t="s">
        <v>205</v>
      </c>
      <c r="J130" s="1" t="s">
        <v>206</v>
      </c>
      <c r="K130" s="12">
        <v>2650000</v>
      </c>
      <c r="L130" s="12">
        <v>0</v>
      </c>
    </row>
    <row r="131" spans="1:12" x14ac:dyDescent="0.3">
      <c r="A131" s="39" t="s">
        <v>746</v>
      </c>
      <c r="B131" s="8">
        <v>45077</v>
      </c>
      <c r="C131" s="40" t="s">
        <v>747</v>
      </c>
      <c r="D131" s="40" t="s">
        <v>406</v>
      </c>
      <c r="E131" s="39"/>
      <c r="F131" s="7">
        <v>45047</v>
      </c>
      <c r="H131" s="1">
        <v>489</v>
      </c>
      <c r="I131" s="1" t="s">
        <v>127</v>
      </c>
      <c r="J131" s="1" t="s">
        <v>128</v>
      </c>
      <c r="K131" s="12">
        <v>671609323</v>
      </c>
      <c r="L131" s="12">
        <v>0</v>
      </c>
    </row>
    <row r="132" spans="1:12" x14ac:dyDescent="0.3">
      <c r="A132" s="39" t="s">
        <v>746</v>
      </c>
      <c r="B132" s="8">
        <v>45077</v>
      </c>
      <c r="C132" s="40" t="s">
        <v>747</v>
      </c>
      <c r="D132" s="40" t="s">
        <v>406</v>
      </c>
      <c r="E132" s="39"/>
      <c r="F132" s="7">
        <v>45047</v>
      </c>
      <c r="H132" s="1">
        <v>985</v>
      </c>
      <c r="I132" s="1" t="s">
        <v>129</v>
      </c>
      <c r="J132" s="1" t="s">
        <v>130</v>
      </c>
      <c r="K132" s="12">
        <v>350669158</v>
      </c>
      <c r="L132" s="12">
        <v>0</v>
      </c>
    </row>
    <row r="133" spans="1:12" x14ac:dyDescent="0.3">
      <c r="A133" s="39" t="s">
        <v>746</v>
      </c>
      <c r="B133" s="8">
        <v>45077</v>
      </c>
      <c r="C133" s="40" t="s">
        <v>747</v>
      </c>
      <c r="D133" s="40" t="s">
        <v>406</v>
      </c>
      <c r="E133" s="39"/>
      <c r="F133" s="7">
        <v>45047</v>
      </c>
      <c r="H133" s="1">
        <v>507</v>
      </c>
      <c r="I133" s="1" t="s">
        <v>387</v>
      </c>
      <c r="J133" s="1" t="s">
        <v>212</v>
      </c>
      <c r="K133" s="12">
        <v>22522525</v>
      </c>
      <c r="L133" s="12">
        <v>0</v>
      </c>
    </row>
    <row r="134" spans="1:12" x14ac:dyDescent="0.3">
      <c r="A134" s="39" t="s">
        <v>746</v>
      </c>
      <c r="B134" s="8">
        <v>45077</v>
      </c>
      <c r="C134" s="40" t="s">
        <v>747</v>
      </c>
      <c r="D134" s="40" t="s">
        <v>406</v>
      </c>
      <c r="E134" s="39"/>
      <c r="F134" s="7">
        <v>45047</v>
      </c>
      <c r="H134" s="1">
        <v>494</v>
      </c>
      <c r="I134" s="1" t="s">
        <v>133</v>
      </c>
      <c r="J134" s="1" t="s">
        <v>134</v>
      </c>
      <c r="K134" s="12">
        <v>5056676.9791649999</v>
      </c>
      <c r="L134" s="12">
        <v>0</v>
      </c>
    </row>
    <row r="135" spans="1:12" x14ac:dyDescent="0.3">
      <c r="A135" s="39" t="s">
        <v>746</v>
      </c>
      <c r="B135" s="8">
        <v>45077</v>
      </c>
      <c r="C135" s="40" t="s">
        <v>747</v>
      </c>
      <c r="D135" s="40" t="s">
        <v>406</v>
      </c>
      <c r="E135" s="39"/>
      <c r="F135" s="7">
        <v>45047</v>
      </c>
      <c r="H135" s="1">
        <v>497</v>
      </c>
      <c r="I135" s="1" t="s">
        <v>137</v>
      </c>
      <c r="J135" s="1" t="s">
        <v>138</v>
      </c>
      <c r="K135" s="12">
        <v>64723110.333338</v>
      </c>
      <c r="L135" s="12">
        <v>0</v>
      </c>
    </row>
    <row r="136" spans="1:12" x14ac:dyDescent="0.3">
      <c r="A136" s="39" t="s">
        <v>746</v>
      </c>
      <c r="B136" s="8">
        <v>45077</v>
      </c>
      <c r="C136" s="40" t="s">
        <v>747</v>
      </c>
      <c r="D136" s="40" t="s">
        <v>406</v>
      </c>
      <c r="E136" s="39"/>
      <c r="F136" s="7">
        <v>45047</v>
      </c>
      <c r="H136" s="1">
        <v>495</v>
      </c>
      <c r="I136" s="1" t="s">
        <v>385</v>
      </c>
      <c r="J136" s="1" t="s">
        <v>386</v>
      </c>
      <c r="K136" s="12">
        <v>29182200.46875</v>
      </c>
      <c r="L136" s="12">
        <v>0</v>
      </c>
    </row>
    <row r="137" spans="1:12" x14ac:dyDescent="0.3">
      <c r="A137" s="39" t="s">
        <v>746</v>
      </c>
      <c r="B137" s="8">
        <v>45077</v>
      </c>
      <c r="C137" s="40" t="s">
        <v>747</v>
      </c>
      <c r="D137" s="40" t="s">
        <v>406</v>
      </c>
      <c r="E137" s="39"/>
      <c r="F137" s="7">
        <v>45047</v>
      </c>
      <c r="H137" s="1">
        <v>499</v>
      </c>
      <c r="I137" s="1" t="s">
        <v>139</v>
      </c>
      <c r="J137" s="1" t="s">
        <v>140</v>
      </c>
      <c r="K137" s="12">
        <v>108226471.73024499</v>
      </c>
      <c r="L137" s="12">
        <v>0</v>
      </c>
    </row>
    <row r="138" spans="1:12" x14ac:dyDescent="0.3">
      <c r="A138" s="39" t="s">
        <v>746</v>
      </c>
      <c r="B138" s="8">
        <v>45077</v>
      </c>
      <c r="C138" s="40" t="s">
        <v>747</v>
      </c>
      <c r="D138" s="40" t="s">
        <v>406</v>
      </c>
      <c r="E138" s="39"/>
      <c r="F138" s="7">
        <v>45047</v>
      </c>
      <c r="H138" s="1">
        <v>493</v>
      </c>
      <c r="I138" s="1" t="s">
        <v>131</v>
      </c>
      <c r="J138" s="1" t="s">
        <v>132</v>
      </c>
      <c r="K138" s="12">
        <v>59008906.789284997</v>
      </c>
      <c r="L138" s="12">
        <v>0</v>
      </c>
    </row>
    <row r="139" spans="1:12" x14ac:dyDescent="0.3">
      <c r="A139" s="39" t="s">
        <v>746</v>
      </c>
      <c r="B139" s="8">
        <v>45077</v>
      </c>
      <c r="C139" s="40" t="s">
        <v>747</v>
      </c>
      <c r="D139" s="40" t="s">
        <v>406</v>
      </c>
      <c r="E139" s="39"/>
      <c r="F139" s="7">
        <v>45047</v>
      </c>
      <c r="H139" s="1">
        <v>503</v>
      </c>
      <c r="I139" s="1" t="s">
        <v>203</v>
      </c>
      <c r="J139" s="1" t="s">
        <v>204</v>
      </c>
      <c r="K139" s="12">
        <v>8275330</v>
      </c>
      <c r="L139" s="12">
        <v>0</v>
      </c>
    </row>
    <row r="140" spans="1:12" x14ac:dyDescent="0.3">
      <c r="A140" s="39" t="s">
        <v>746</v>
      </c>
      <c r="B140" s="8">
        <v>45077</v>
      </c>
      <c r="C140" s="40" t="s">
        <v>747</v>
      </c>
      <c r="D140" s="40" t="s">
        <v>406</v>
      </c>
      <c r="E140" s="39"/>
      <c r="F140" s="7">
        <v>45047</v>
      </c>
      <c r="H140" s="1">
        <v>780</v>
      </c>
      <c r="I140" s="1" t="s">
        <v>141</v>
      </c>
      <c r="J140" s="1" t="s">
        <v>142</v>
      </c>
      <c r="K140" s="12">
        <v>1980330.78</v>
      </c>
      <c r="L140" s="12">
        <v>0</v>
      </c>
    </row>
    <row r="141" spans="1:12" x14ac:dyDescent="0.3">
      <c r="A141" s="39" t="s">
        <v>746</v>
      </c>
      <c r="B141" s="8">
        <v>45077</v>
      </c>
      <c r="C141" s="40" t="s">
        <v>747</v>
      </c>
      <c r="D141" s="40" t="s">
        <v>406</v>
      </c>
      <c r="E141" s="39"/>
      <c r="F141" s="7">
        <v>45047</v>
      </c>
      <c r="H141" s="1">
        <v>782</v>
      </c>
      <c r="I141" s="1" t="s">
        <v>143</v>
      </c>
      <c r="J141" s="1" t="s">
        <v>144</v>
      </c>
      <c r="K141" s="12">
        <v>533.05999999999995</v>
      </c>
      <c r="L141" s="12">
        <v>0</v>
      </c>
    </row>
    <row r="142" spans="1:12" x14ac:dyDescent="0.3">
      <c r="A142" s="39" t="s">
        <v>746</v>
      </c>
      <c r="B142" s="8">
        <v>45077</v>
      </c>
      <c r="C142" s="40" t="s">
        <v>747</v>
      </c>
      <c r="D142" s="40" t="s">
        <v>406</v>
      </c>
      <c r="E142" s="39"/>
      <c r="F142" s="7">
        <v>45047</v>
      </c>
      <c r="H142" s="1">
        <v>1516</v>
      </c>
      <c r="I142" s="43" t="s">
        <v>577</v>
      </c>
      <c r="J142" s="43" t="s">
        <v>578</v>
      </c>
      <c r="K142" s="12">
        <f>5063333+4745780</f>
        <v>9809113</v>
      </c>
      <c r="L142" s="12">
        <v>0</v>
      </c>
    </row>
    <row r="143" spans="1:12" x14ac:dyDescent="0.3">
      <c r="A143" s="39" t="s">
        <v>746</v>
      </c>
      <c r="B143" s="8">
        <v>45077</v>
      </c>
      <c r="C143" s="40" t="s">
        <v>747</v>
      </c>
      <c r="D143" s="40" t="s">
        <v>406</v>
      </c>
      <c r="E143" s="39"/>
      <c r="F143" s="7">
        <v>45047</v>
      </c>
      <c r="H143" s="1">
        <v>787</v>
      </c>
      <c r="I143" s="1" t="s">
        <v>390</v>
      </c>
      <c r="J143" s="1" t="s">
        <v>391</v>
      </c>
      <c r="K143" s="12">
        <v>6820370</v>
      </c>
      <c r="L143" s="12">
        <v>0</v>
      </c>
    </row>
    <row r="144" spans="1:12" x14ac:dyDescent="0.3">
      <c r="A144" s="39" t="s">
        <v>746</v>
      </c>
      <c r="B144" s="8">
        <v>45077</v>
      </c>
      <c r="C144" s="40" t="s">
        <v>747</v>
      </c>
      <c r="D144" s="40" t="s">
        <v>406</v>
      </c>
      <c r="E144" s="39"/>
      <c r="F144" s="7">
        <v>45047</v>
      </c>
      <c r="H144" s="1">
        <v>786</v>
      </c>
      <c r="I144" s="1" t="s">
        <v>388</v>
      </c>
      <c r="J144" s="1" t="s">
        <v>389</v>
      </c>
      <c r="K144" s="12">
        <v>26788193</v>
      </c>
      <c r="L144" s="12">
        <v>0</v>
      </c>
    </row>
    <row r="145" spans="1:13" x14ac:dyDescent="0.3">
      <c r="A145" s="39" t="s">
        <v>746</v>
      </c>
      <c r="B145" s="8">
        <v>45077</v>
      </c>
      <c r="C145" s="40" t="s">
        <v>747</v>
      </c>
      <c r="D145" s="40" t="s">
        <v>406</v>
      </c>
      <c r="E145" s="39"/>
      <c r="F145" s="7">
        <v>45047</v>
      </c>
      <c r="H145" s="1">
        <v>789</v>
      </c>
      <c r="I145" s="1" t="s">
        <v>145</v>
      </c>
      <c r="J145" s="1" t="s">
        <v>146</v>
      </c>
      <c r="K145" s="12">
        <v>18585830.84</v>
      </c>
      <c r="L145" s="12">
        <v>0</v>
      </c>
    </row>
    <row r="146" spans="1:13" x14ac:dyDescent="0.3">
      <c r="A146" s="39" t="s">
        <v>746</v>
      </c>
      <c r="B146" s="8">
        <v>45077</v>
      </c>
      <c r="C146" s="40" t="s">
        <v>747</v>
      </c>
      <c r="D146" s="40" t="s">
        <v>406</v>
      </c>
      <c r="E146" s="39"/>
      <c r="F146" s="7">
        <v>45047</v>
      </c>
      <c r="H146" s="1">
        <v>506</v>
      </c>
      <c r="I146" s="1" t="s">
        <v>147</v>
      </c>
      <c r="J146" s="1" t="s">
        <v>148</v>
      </c>
      <c r="K146" s="12">
        <v>142086881.36000001</v>
      </c>
      <c r="L146" s="12">
        <v>0</v>
      </c>
    </row>
    <row r="147" spans="1:13" x14ac:dyDescent="0.3">
      <c r="A147" s="39"/>
      <c r="B147" s="8"/>
      <c r="C147" s="40"/>
      <c r="D147" s="40"/>
      <c r="E147" s="39"/>
      <c r="F147" s="7"/>
      <c r="K147" s="12">
        <f>SUM(K6:K146)</f>
        <v>91267442661.341705</v>
      </c>
      <c r="L147" s="12">
        <f>SUM(L6:L146)</f>
        <v>91267442661.338928</v>
      </c>
      <c r="M147" s="13">
        <f>K147-L147</f>
        <v>2.777099609375E-3</v>
      </c>
    </row>
    <row r="148" spans="1:13" ht="17.25" x14ac:dyDescent="0.35">
      <c r="I148" s="42" t="s">
        <v>5</v>
      </c>
      <c r="J148" s="42" t="s">
        <v>0</v>
      </c>
      <c r="K148" s="12">
        <v>91267442661.341705</v>
      </c>
      <c r="L148" s="12">
        <v>91267442661.341705</v>
      </c>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78861-A60D-4C6C-A4F4-735BE2DC1555}">
  <dimension ref="A1:O222"/>
  <sheetViews>
    <sheetView topLeftCell="F1" zoomScale="85" zoomScaleNormal="85" workbookViewId="0">
      <selection activeCell="H43" sqref="H43:I43"/>
    </sheetView>
  </sheetViews>
  <sheetFormatPr defaultColWidth="8.75" defaultRowHeight="16.5" x14ac:dyDescent="0.3"/>
  <cols>
    <col min="1" max="7" width="8.75" style="1"/>
    <col min="8" max="8" width="36.25" style="1" customWidth="1"/>
    <col min="9" max="9" width="72" style="1" customWidth="1"/>
    <col min="10" max="10" width="25.25" style="38" bestFit="1" customWidth="1"/>
    <col min="11" max="11" width="24" style="38" bestFit="1" customWidth="1"/>
    <col min="12" max="12" width="19.25" style="1" customWidth="1"/>
    <col min="13" max="16384" width="8.75" style="1"/>
  </cols>
  <sheetData>
    <row r="1" spans="1:15" s="17" customFormat="1" ht="15" customHeight="1" x14ac:dyDescent="0.2">
      <c r="A1" s="14" t="s">
        <v>396</v>
      </c>
      <c r="B1" s="14" t="s">
        <v>397</v>
      </c>
      <c r="C1" s="14" t="s">
        <v>398</v>
      </c>
      <c r="D1" s="14" t="s">
        <v>399</v>
      </c>
      <c r="E1" s="14" t="s">
        <v>400</v>
      </c>
      <c r="F1" s="14" t="s">
        <v>401</v>
      </c>
      <c r="G1" s="14"/>
      <c r="H1" s="15" t="s">
        <v>402</v>
      </c>
      <c r="I1" s="14" t="s">
        <v>403</v>
      </c>
      <c r="J1" s="14" t="s">
        <v>404</v>
      </c>
      <c r="K1" s="14" t="s">
        <v>405</v>
      </c>
      <c r="L1" s="15" t="s">
        <v>630</v>
      </c>
      <c r="M1" s="15" t="s">
        <v>631</v>
      </c>
      <c r="N1" s="16" t="s">
        <v>632</v>
      </c>
      <c r="O1" s="15" t="s">
        <v>633</v>
      </c>
    </row>
    <row r="2" spans="1:15" s="17" customFormat="1" ht="15" customHeight="1" x14ac:dyDescent="0.2">
      <c r="A2" s="14" t="s">
        <v>634</v>
      </c>
      <c r="B2" s="14" t="s">
        <v>635</v>
      </c>
      <c r="C2" s="14" t="s">
        <v>636</v>
      </c>
      <c r="D2" s="14" t="s">
        <v>637</v>
      </c>
      <c r="E2" s="14" t="s">
        <v>638</v>
      </c>
      <c r="F2" s="14" t="s">
        <v>639</v>
      </c>
      <c r="G2" s="14"/>
      <c r="H2" s="15" t="s">
        <v>640</v>
      </c>
      <c r="I2" s="14" t="s">
        <v>641</v>
      </c>
      <c r="J2" s="14" t="s">
        <v>1</v>
      </c>
      <c r="K2" s="14" t="s">
        <v>2</v>
      </c>
      <c r="L2" s="15" t="s">
        <v>642</v>
      </c>
      <c r="M2" s="15" t="s">
        <v>643</v>
      </c>
      <c r="N2" s="16" t="s">
        <v>644</v>
      </c>
      <c r="O2" s="15" t="s">
        <v>633</v>
      </c>
    </row>
    <row r="3" spans="1:15" s="21" customFormat="1" ht="147" customHeight="1" x14ac:dyDescent="0.2">
      <c r="A3" s="18" t="s">
        <v>645</v>
      </c>
      <c r="B3" s="18" t="s">
        <v>646</v>
      </c>
      <c r="C3" s="18" t="s">
        <v>647</v>
      </c>
      <c r="D3" s="18" t="s">
        <v>648</v>
      </c>
      <c r="E3" s="18" t="s">
        <v>649</v>
      </c>
      <c r="F3" s="18" t="s">
        <v>650</v>
      </c>
      <c r="G3" s="18"/>
      <c r="H3" s="19" t="s">
        <v>651</v>
      </c>
      <c r="I3" s="18" t="s">
        <v>652</v>
      </c>
      <c r="J3" s="18" t="s">
        <v>653</v>
      </c>
      <c r="K3" s="18" t="s">
        <v>654</v>
      </c>
      <c r="L3" s="19" t="s">
        <v>655</v>
      </c>
      <c r="M3" s="19" t="s">
        <v>656</v>
      </c>
      <c r="N3" s="20" t="s">
        <v>657</v>
      </c>
      <c r="O3" s="19"/>
    </row>
    <row r="4" spans="1:15" s="17" customFormat="1" ht="12.75" x14ac:dyDescent="0.2">
      <c r="A4" s="14" t="s">
        <v>658</v>
      </c>
      <c r="B4" s="14" t="s">
        <v>635</v>
      </c>
      <c r="C4" s="22" t="s">
        <v>659</v>
      </c>
      <c r="D4" s="22" t="s">
        <v>659</v>
      </c>
      <c r="E4" s="22" t="s">
        <v>660</v>
      </c>
      <c r="F4" s="22" t="s">
        <v>635</v>
      </c>
      <c r="G4" s="22"/>
      <c r="H4" s="15" t="s">
        <v>658</v>
      </c>
      <c r="I4" s="22" t="s">
        <v>659</v>
      </c>
      <c r="J4" s="14" t="s">
        <v>661</v>
      </c>
      <c r="K4" s="14" t="s">
        <v>661</v>
      </c>
      <c r="L4" s="23" t="s">
        <v>659</v>
      </c>
      <c r="M4" s="23" t="s">
        <v>659</v>
      </c>
      <c r="N4" s="24" t="s">
        <v>659</v>
      </c>
      <c r="O4" s="15"/>
    </row>
    <row r="5" spans="1:15" s="17" customFormat="1" ht="12.75" x14ac:dyDescent="0.2">
      <c r="A5" s="14" t="s">
        <v>662</v>
      </c>
      <c r="B5" s="14" t="s">
        <v>663</v>
      </c>
      <c r="C5" s="14" t="s">
        <v>659</v>
      </c>
      <c r="D5" s="14" t="s">
        <v>659</v>
      </c>
      <c r="E5" s="14"/>
      <c r="F5" s="14" t="s">
        <v>664</v>
      </c>
      <c r="G5" s="14"/>
      <c r="H5" s="15" t="s">
        <v>665</v>
      </c>
      <c r="I5" s="14" t="s">
        <v>659</v>
      </c>
      <c r="J5" s="14"/>
      <c r="K5" s="14"/>
      <c r="L5" s="15" t="s">
        <v>659</v>
      </c>
      <c r="M5" s="15" t="s">
        <v>659</v>
      </c>
      <c r="N5" s="16" t="s">
        <v>659</v>
      </c>
      <c r="O5" s="15"/>
    </row>
    <row r="6" spans="1:15" x14ac:dyDescent="0.3">
      <c r="A6" s="39" t="s">
        <v>790</v>
      </c>
      <c r="B6" s="45">
        <v>45077</v>
      </c>
      <c r="C6" s="33" t="s">
        <v>791</v>
      </c>
      <c r="D6" s="33" t="s">
        <v>792</v>
      </c>
      <c r="E6" s="33"/>
      <c r="F6" s="7">
        <v>45047</v>
      </c>
      <c r="G6" s="1">
        <v>226</v>
      </c>
      <c r="H6" s="1" t="s">
        <v>215</v>
      </c>
      <c r="I6" s="1" t="s">
        <v>216</v>
      </c>
      <c r="J6" s="41">
        <v>17097439</v>
      </c>
      <c r="K6" s="41">
        <v>0</v>
      </c>
    </row>
    <row r="7" spans="1:15" x14ac:dyDescent="0.3">
      <c r="A7" s="39" t="s">
        <v>790</v>
      </c>
      <c r="B7" s="45">
        <v>45077</v>
      </c>
      <c r="C7" s="33" t="s">
        <v>791</v>
      </c>
      <c r="D7" s="33" t="s">
        <v>793</v>
      </c>
      <c r="E7" s="33"/>
      <c r="F7" s="7">
        <v>45047</v>
      </c>
      <c r="G7" s="1">
        <v>228</v>
      </c>
      <c r="H7" s="1" t="s">
        <v>217</v>
      </c>
      <c r="I7" s="1" t="s">
        <v>218</v>
      </c>
      <c r="J7" s="41">
        <v>203578400.5</v>
      </c>
      <c r="K7" s="41">
        <v>0</v>
      </c>
    </row>
    <row r="8" spans="1:15" x14ac:dyDescent="0.3">
      <c r="A8" s="39" t="s">
        <v>790</v>
      </c>
      <c r="B8" s="45">
        <v>45077</v>
      </c>
      <c r="C8" s="33" t="s">
        <v>791</v>
      </c>
      <c r="D8" s="33" t="s">
        <v>406</v>
      </c>
      <c r="E8" s="33"/>
      <c r="F8" s="7">
        <v>45047</v>
      </c>
      <c r="G8" s="1">
        <v>229</v>
      </c>
      <c r="H8" s="1" t="s">
        <v>219</v>
      </c>
      <c r="I8" s="1" t="s">
        <v>220</v>
      </c>
      <c r="J8" s="41">
        <v>5000000</v>
      </c>
      <c r="K8" s="41">
        <v>0</v>
      </c>
    </row>
    <row r="9" spans="1:15" x14ac:dyDescent="0.3">
      <c r="A9" s="39" t="s">
        <v>790</v>
      </c>
      <c r="B9" s="45">
        <v>45077</v>
      </c>
      <c r="C9" s="33" t="s">
        <v>791</v>
      </c>
      <c r="D9" s="33" t="s">
        <v>406</v>
      </c>
      <c r="E9" s="33"/>
      <c r="F9" s="7">
        <v>45047</v>
      </c>
      <c r="G9" s="1">
        <v>230</v>
      </c>
      <c r="H9" s="1" t="s">
        <v>221</v>
      </c>
      <c r="I9" s="1" t="s">
        <v>222</v>
      </c>
      <c r="J9" s="41">
        <v>2000000</v>
      </c>
      <c r="K9" s="41">
        <v>0</v>
      </c>
    </row>
    <row r="10" spans="1:15" x14ac:dyDescent="0.3">
      <c r="A10" s="39" t="s">
        <v>790</v>
      </c>
      <c r="B10" s="45">
        <v>45077</v>
      </c>
      <c r="C10" s="33" t="s">
        <v>791</v>
      </c>
      <c r="D10" s="33" t="s">
        <v>406</v>
      </c>
      <c r="E10" s="33"/>
      <c r="F10" s="7">
        <v>45047</v>
      </c>
      <c r="G10" s="1">
        <v>243</v>
      </c>
      <c r="H10" s="1" t="s">
        <v>223</v>
      </c>
      <c r="I10" s="1" t="s">
        <v>224</v>
      </c>
      <c r="J10" s="41">
        <v>4463009.67</v>
      </c>
      <c r="K10" s="41">
        <v>0</v>
      </c>
    </row>
    <row r="11" spans="1:15" x14ac:dyDescent="0.3">
      <c r="A11" s="39" t="s">
        <v>790</v>
      </c>
      <c r="B11" s="45">
        <v>45077</v>
      </c>
      <c r="C11" s="33" t="s">
        <v>791</v>
      </c>
      <c r="D11" s="33" t="s">
        <v>406</v>
      </c>
      <c r="E11" s="33"/>
      <c r="F11" s="7">
        <v>45047</v>
      </c>
      <c r="G11" s="1">
        <v>244</v>
      </c>
      <c r="H11" s="1" t="s">
        <v>225</v>
      </c>
      <c r="I11" s="1" t="s">
        <v>226</v>
      </c>
      <c r="J11" s="41">
        <v>904727</v>
      </c>
      <c r="K11" s="41">
        <v>0</v>
      </c>
    </row>
    <row r="12" spans="1:15" x14ac:dyDescent="0.3">
      <c r="A12" s="39" t="s">
        <v>790</v>
      </c>
      <c r="B12" s="45">
        <v>45077</v>
      </c>
      <c r="C12" s="33" t="s">
        <v>791</v>
      </c>
      <c r="D12" s="33" t="s">
        <v>406</v>
      </c>
      <c r="E12" s="33"/>
      <c r="F12" s="7">
        <v>45047</v>
      </c>
      <c r="G12" s="1">
        <v>224</v>
      </c>
      <c r="H12" s="1" t="s">
        <v>213</v>
      </c>
      <c r="I12" s="1" t="s">
        <v>214</v>
      </c>
      <c r="J12" s="41">
        <v>17431952.050000001</v>
      </c>
      <c r="K12" s="41">
        <v>0</v>
      </c>
    </row>
    <row r="13" spans="1:15" x14ac:dyDescent="0.3">
      <c r="A13" s="39" t="s">
        <v>790</v>
      </c>
      <c r="B13" s="45">
        <v>45077</v>
      </c>
      <c r="C13" s="33" t="s">
        <v>791</v>
      </c>
      <c r="D13" s="33" t="s">
        <v>406</v>
      </c>
      <c r="E13" s="33"/>
      <c r="F13" s="7">
        <v>45047</v>
      </c>
      <c r="G13" s="1">
        <v>245</v>
      </c>
      <c r="H13" s="1" t="s">
        <v>231</v>
      </c>
      <c r="I13" s="1" t="s">
        <v>232</v>
      </c>
      <c r="J13" s="41">
        <v>131069378.75634</v>
      </c>
      <c r="K13" s="41">
        <v>0</v>
      </c>
    </row>
    <row r="14" spans="1:15" x14ac:dyDescent="0.3">
      <c r="A14" s="39" t="s">
        <v>790</v>
      </c>
      <c r="B14" s="45">
        <v>45077</v>
      </c>
      <c r="C14" s="33" t="s">
        <v>791</v>
      </c>
      <c r="D14" s="33" t="s">
        <v>406</v>
      </c>
      <c r="E14" s="33"/>
      <c r="F14" s="7">
        <v>45047</v>
      </c>
      <c r="G14" s="1">
        <v>246</v>
      </c>
      <c r="H14" s="1" t="s">
        <v>233</v>
      </c>
      <c r="I14" s="1" t="s">
        <v>234</v>
      </c>
      <c r="J14" s="41">
        <v>2293410956.9183888</v>
      </c>
      <c r="K14" s="41">
        <v>0</v>
      </c>
    </row>
    <row r="15" spans="1:15" x14ac:dyDescent="0.3">
      <c r="A15" s="39" t="s">
        <v>790</v>
      </c>
      <c r="B15" s="45">
        <v>45077</v>
      </c>
      <c r="C15" s="33" t="s">
        <v>791</v>
      </c>
      <c r="D15" s="33" t="s">
        <v>406</v>
      </c>
      <c r="E15" s="33"/>
      <c r="F15" s="7">
        <v>45047</v>
      </c>
      <c r="G15" s="1">
        <v>273</v>
      </c>
      <c r="H15" s="1" t="s">
        <v>227</v>
      </c>
      <c r="I15" s="1" t="s">
        <v>228</v>
      </c>
      <c r="J15" s="41">
        <v>15501475</v>
      </c>
      <c r="K15" s="41">
        <v>0</v>
      </c>
    </row>
    <row r="16" spans="1:15" x14ac:dyDescent="0.3">
      <c r="A16" s="39" t="s">
        <v>790</v>
      </c>
      <c r="B16" s="45">
        <v>45077</v>
      </c>
      <c r="C16" s="33" t="s">
        <v>791</v>
      </c>
      <c r="D16" s="33" t="s">
        <v>406</v>
      </c>
      <c r="E16" s="33"/>
      <c r="F16" s="7">
        <v>45047</v>
      </c>
      <c r="G16" s="1">
        <v>295</v>
      </c>
      <c r="H16" s="1" t="s">
        <v>229</v>
      </c>
      <c r="I16" s="1" t="s">
        <v>230</v>
      </c>
      <c r="J16" s="41">
        <v>6467326.1600000001</v>
      </c>
      <c r="K16" s="41">
        <v>0</v>
      </c>
    </row>
    <row r="17" spans="1:12" x14ac:dyDescent="0.3">
      <c r="A17" s="39" t="s">
        <v>790</v>
      </c>
      <c r="B17" s="45">
        <v>45077</v>
      </c>
      <c r="C17" s="33" t="s">
        <v>791</v>
      </c>
      <c r="D17" s="33" t="s">
        <v>406</v>
      </c>
      <c r="E17" s="33"/>
      <c r="F17" s="7">
        <v>45047</v>
      </c>
      <c r="G17" s="1">
        <v>538</v>
      </c>
      <c r="H17" s="1" t="s">
        <v>6</v>
      </c>
      <c r="I17" s="1" t="s">
        <v>7</v>
      </c>
      <c r="J17" s="41">
        <v>834641596.69500005</v>
      </c>
      <c r="K17" s="41">
        <v>0</v>
      </c>
    </row>
    <row r="18" spans="1:12" x14ac:dyDescent="0.3">
      <c r="A18" s="39" t="s">
        <v>790</v>
      </c>
      <c r="B18" s="45">
        <v>45077</v>
      </c>
      <c r="C18" s="33" t="s">
        <v>791</v>
      </c>
      <c r="D18" s="33" t="s">
        <v>406</v>
      </c>
      <c r="E18" s="33"/>
      <c r="F18" s="7">
        <v>45047</v>
      </c>
      <c r="G18" s="1">
        <v>318</v>
      </c>
      <c r="H18" s="1" t="s">
        <v>30</v>
      </c>
      <c r="I18" s="1" t="s">
        <v>31</v>
      </c>
      <c r="J18" s="41">
        <v>13309593689.858</v>
      </c>
      <c r="K18" s="41">
        <v>0</v>
      </c>
      <c r="L18" s="41"/>
    </row>
    <row r="19" spans="1:12" x14ac:dyDescent="0.3">
      <c r="A19" s="39" t="s">
        <v>790</v>
      </c>
      <c r="B19" s="45">
        <v>45077</v>
      </c>
      <c r="C19" s="33" t="s">
        <v>791</v>
      </c>
      <c r="D19" s="33" t="s">
        <v>406</v>
      </c>
      <c r="E19" s="33"/>
      <c r="F19" s="7">
        <v>45047</v>
      </c>
      <c r="G19" s="1">
        <v>937</v>
      </c>
      <c r="H19" s="1" t="s">
        <v>794</v>
      </c>
      <c r="I19" s="1" t="s">
        <v>795</v>
      </c>
      <c r="J19" s="41">
        <v>28793214</v>
      </c>
      <c r="K19" s="41"/>
    </row>
    <row r="20" spans="1:12" x14ac:dyDescent="0.3">
      <c r="A20" s="39" t="s">
        <v>790</v>
      </c>
      <c r="B20" s="45">
        <v>45077</v>
      </c>
      <c r="C20" s="33" t="s">
        <v>791</v>
      </c>
      <c r="D20" s="33" t="s">
        <v>406</v>
      </c>
      <c r="E20" s="33"/>
      <c r="F20" s="7">
        <v>45047</v>
      </c>
      <c r="G20" s="1">
        <v>940</v>
      </c>
      <c r="H20" s="1" t="s">
        <v>431</v>
      </c>
      <c r="I20" s="1" t="s">
        <v>432</v>
      </c>
      <c r="J20" s="41">
        <v>1110000</v>
      </c>
      <c r="K20" s="41"/>
    </row>
    <row r="21" spans="1:12" x14ac:dyDescent="0.3">
      <c r="A21" s="39" t="s">
        <v>790</v>
      </c>
      <c r="B21" s="45">
        <v>45077</v>
      </c>
      <c r="C21" s="33" t="s">
        <v>791</v>
      </c>
      <c r="D21" s="33" t="s">
        <v>406</v>
      </c>
      <c r="E21" s="33"/>
      <c r="F21" s="7">
        <v>45047</v>
      </c>
      <c r="G21" s="1">
        <v>1480</v>
      </c>
      <c r="H21" s="1" t="s">
        <v>437</v>
      </c>
      <c r="I21" s="1" t="s">
        <v>438</v>
      </c>
      <c r="J21" s="41">
        <v>2898082</v>
      </c>
      <c r="K21" s="41"/>
    </row>
    <row r="22" spans="1:12" x14ac:dyDescent="0.3">
      <c r="A22" s="39" t="s">
        <v>790</v>
      </c>
      <c r="B22" s="45">
        <v>45077</v>
      </c>
      <c r="C22" s="33" t="s">
        <v>791</v>
      </c>
      <c r="D22" s="33" t="s">
        <v>406</v>
      </c>
      <c r="E22" s="33"/>
      <c r="F22" s="7">
        <v>45047</v>
      </c>
      <c r="G22" s="1">
        <v>1502</v>
      </c>
      <c r="H22" s="1" t="s">
        <v>445</v>
      </c>
      <c r="I22" s="1" t="s">
        <v>446</v>
      </c>
      <c r="J22" s="41">
        <v>27436797</v>
      </c>
      <c r="K22" s="41"/>
    </row>
    <row r="23" spans="1:12" x14ac:dyDescent="0.3">
      <c r="A23" s="39" t="s">
        <v>790</v>
      </c>
      <c r="B23" s="45">
        <v>45077</v>
      </c>
      <c r="C23" s="33" t="s">
        <v>791</v>
      </c>
      <c r="D23" s="33" t="s">
        <v>406</v>
      </c>
      <c r="E23" s="33"/>
      <c r="F23" s="7">
        <v>45047</v>
      </c>
      <c r="G23" s="1">
        <v>1500</v>
      </c>
      <c r="H23" s="1" t="s">
        <v>443</v>
      </c>
      <c r="I23" s="1" t="s">
        <v>444</v>
      </c>
      <c r="J23" s="41">
        <v>7216969</v>
      </c>
      <c r="K23" s="41"/>
    </row>
    <row r="24" spans="1:12" x14ac:dyDescent="0.3">
      <c r="A24" s="39" t="s">
        <v>790</v>
      </c>
      <c r="B24" s="45">
        <v>45077</v>
      </c>
      <c r="C24" s="33" t="s">
        <v>791</v>
      </c>
      <c r="D24" s="33" t="s">
        <v>406</v>
      </c>
      <c r="E24" s="33"/>
      <c r="F24" s="7">
        <v>45047</v>
      </c>
      <c r="G24" s="1">
        <v>1717</v>
      </c>
      <c r="H24" s="1" t="s">
        <v>433</v>
      </c>
      <c r="I24" s="1" t="s">
        <v>434</v>
      </c>
      <c r="J24" s="41">
        <v>2173561</v>
      </c>
      <c r="K24" s="41"/>
    </row>
    <row r="25" spans="1:12" x14ac:dyDescent="0.3">
      <c r="A25" s="39" t="s">
        <v>790</v>
      </c>
      <c r="B25" s="45">
        <v>45077</v>
      </c>
      <c r="C25" s="33" t="s">
        <v>791</v>
      </c>
      <c r="D25" s="33" t="s">
        <v>406</v>
      </c>
      <c r="E25" s="33"/>
      <c r="F25" s="7">
        <v>45047</v>
      </c>
      <c r="G25" s="1">
        <v>1483</v>
      </c>
      <c r="H25" s="1" t="s">
        <v>441</v>
      </c>
      <c r="I25" s="1" t="s">
        <v>442</v>
      </c>
      <c r="J25" s="41">
        <v>6098007</v>
      </c>
      <c r="K25" s="41"/>
    </row>
    <row r="26" spans="1:12" x14ac:dyDescent="0.3">
      <c r="A26" s="39" t="s">
        <v>790</v>
      </c>
      <c r="B26" s="45">
        <v>45077</v>
      </c>
      <c r="C26" s="33" t="s">
        <v>791</v>
      </c>
      <c r="D26" s="33" t="s">
        <v>406</v>
      </c>
      <c r="E26" s="33"/>
      <c r="F26" s="7">
        <v>45047</v>
      </c>
      <c r="G26" s="1">
        <v>1481</v>
      </c>
      <c r="H26" s="1" t="s">
        <v>796</v>
      </c>
      <c r="I26" s="1" t="s">
        <v>797</v>
      </c>
      <c r="J26" s="41">
        <v>296748768</v>
      </c>
      <c r="K26" s="41"/>
    </row>
    <row r="27" spans="1:12" x14ac:dyDescent="0.3">
      <c r="A27" s="39" t="s">
        <v>790</v>
      </c>
      <c r="B27" s="45">
        <v>45077</v>
      </c>
      <c r="C27" s="33" t="s">
        <v>791</v>
      </c>
      <c r="D27" s="33" t="s">
        <v>406</v>
      </c>
      <c r="E27" s="33"/>
      <c r="F27" s="7">
        <v>45047</v>
      </c>
      <c r="G27" s="1">
        <v>1482</v>
      </c>
      <c r="H27" s="1" t="s">
        <v>439</v>
      </c>
      <c r="I27" s="1" t="s">
        <v>440</v>
      </c>
      <c r="J27" s="41">
        <v>835188501</v>
      </c>
      <c r="K27" s="41"/>
    </row>
    <row r="28" spans="1:12" x14ac:dyDescent="0.3">
      <c r="A28" s="39" t="s">
        <v>790</v>
      </c>
      <c r="B28" s="45">
        <v>45077</v>
      </c>
      <c r="C28" s="33" t="s">
        <v>791</v>
      </c>
      <c r="D28" s="33" t="s">
        <v>406</v>
      </c>
      <c r="E28" s="33"/>
      <c r="F28" s="7">
        <v>45047</v>
      </c>
      <c r="G28" s="1">
        <v>939</v>
      </c>
      <c r="H28" s="1" t="s">
        <v>429</v>
      </c>
      <c r="I28" s="1" t="s">
        <v>430</v>
      </c>
      <c r="J28" s="41">
        <v>2559703</v>
      </c>
      <c r="K28" s="41"/>
    </row>
    <row r="29" spans="1:12" x14ac:dyDescent="0.3">
      <c r="A29" s="39" t="s">
        <v>790</v>
      </c>
      <c r="B29" s="45">
        <v>45077</v>
      </c>
      <c r="C29" s="33" t="s">
        <v>791</v>
      </c>
      <c r="D29" s="33" t="s">
        <v>406</v>
      </c>
      <c r="E29" s="33"/>
      <c r="F29" s="7">
        <v>45047</v>
      </c>
      <c r="G29" s="1">
        <v>324</v>
      </c>
      <c r="H29" s="1" t="s">
        <v>419</v>
      </c>
      <c r="I29" s="1" t="s">
        <v>420</v>
      </c>
      <c r="J29" s="41">
        <v>598627</v>
      </c>
      <c r="K29" s="41"/>
    </row>
    <row r="30" spans="1:12" x14ac:dyDescent="0.3">
      <c r="A30" s="39" t="s">
        <v>790</v>
      </c>
      <c r="B30" s="45">
        <v>45077</v>
      </c>
      <c r="C30" s="33" t="s">
        <v>791</v>
      </c>
      <c r="D30" s="33" t="s">
        <v>406</v>
      </c>
      <c r="E30" s="33"/>
      <c r="F30" s="7">
        <v>45047</v>
      </c>
      <c r="G30" s="1">
        <v>1503</v>
      </c>
      <c r="H30" s="1" t="s">
        <v>447</v>
      </c>
      <c r="I30" s="1" t="s">
        <v>448</v>
      </c>
      <c r="J30" s="41">
        <v>567502563</v>
      </c>
      <c r="K30" s="41"/>
    </row>
    <row r="31" spans="1:12" x14ac:dyDescent="0.3">
      <c r="A31" s="39" t="s">
        <v>790</v>
      </c>
      <c r="B31" s="45">
        <v>45077</v>
      </c>
      <c r="C31" s="33" t="s">
        <v>791</v>
      </c>
      <c r="D31" s="33" t="s">
        <v>406</v>
      </c>
      <c r="E31" s="33"/>
      <c r="F31" s="7">
        <v>45047</v>
      </c>
      <c r="G31" s="1">
        <v>322</v>
      </c>
      <c r="H31" s="1" t="s">
        <v>417</v>
      </c>
      <c r="I31" s="1" t="s">
        <v>418</v>
      </c>
      <c r="J31" s="41">
        <v>17000000</v>
      </c>
      <c r="K31" s="41"/>
    </row>
    <row r="32" spans="1:12" x14ac:dyDescent="0.3">
      <c r="A32" s="39" t="s">
        <v>790</v>
      </c>
      <c r="B32" s="45">
        <v>45077</v>
      </c>
      <c r="C32" s="33" t="s">
        <v>791</v>
      </c>
      <c r="D32" s="33" t="s">
        <v>406</v>
      </c>
      <c r="E32" s="33"/>
      <c r="F32" s="7">
        <v>45047</v>
      </c>
      <c r="G32" s="1">
        <v>541</v>
      </c>
      <c r="H32" s="1" t="s">
        <v>8</v>
      </c>
      <c r="I32" s="1" t="s">
        <v>9</v>
      </c>
      <c r="J32" s="41">
        <v>229832656.22</v>
      </c>
      <c r="K32" s="41">
        <v>0</v>
      </c>
    </row>
    <row r="33" spans="1:11" x14ac:dyDescent="0.3">
      <c r="A33" s="39" t="s">
        <v>790</v>
      </c>
      <c r="B33" s="45">
        <v>45077</v>
      </c>
      <c r="C33" s="33" t="s">
        <v>791</v>
      </c>
      <c r="D33" s="33" t="s">
        <v>406</v>
      </c>
      <c r="E33" s="33"/>
      <c r="F33" s="7">
        <v>45047</v>
      </c>
      <c r="G33" s="1">
        <v>835</v>
      </c>
      <c r="H33" s="1" t="s">
        <v>235</v>
      </c>
      <c r="I33" s="1" t="s">
        <v>236</v>
      </c>
      <c r="J33" s="41">
        <v>1420514.1666999999</v>
      </c>
      <c r="K33" s="41">
        <v>0</v>
      </c>
    </row>
    <row r="34" spans="1:11" x14ac:dyDescent="0.3">
      <c r="A34" s="39" t="s">
        <v>790</v>
      </c>
      <c r="B34" s="45">
        <v>45077</v>
      </c>
      <c r="C34" s="33" t="s">
        <v>791</v>
      </c>
      <c r="D34" s="33" t="s">
        <v>406</v>
      </c>
      <c r="E34" s="33"/>
      <c r="F34" s="7">
        <v>45047</v>
      </c>
      <c r="G34" s="1">
        <v>836</v>
      </c>
      <c r="H34" s="1" t="s">
        <v>237</v>
      </c>
      <c r="I34" s="1" t="s">
        <v>238</v>
      </c>
      <c r="J34" s="41">
        <v>3038323</v>
      </c>
      <c r="K34" s="41">
        <v>0</v>
      </c>
    </row>
    <row r="35" spans="1:11" x14ac:dyDescent="0.3">
      <c r="A35" s="39" t="s">
        <v>790</v>
      </c>
      <c r="B35" s="45">
        <v>45077</v>
      </c>
      <c r="C35" s="33" t="s">
        <v>791</v>
      </c>
      <c r="D35" s="33" t="s">
        <v>406</v>
      </c>
      <c r="E35" s="33"/>
      <c r="F35" s="7">
        <v>45047</v>
      </c>
      <c r="G35" s="1">
        <v>837</v>
      </c>
      <c r="H35" s="1" t="s">
        <v>239</v>
      </c>
      <c r="I35" s="1" t="s">
        <v>240</v>
      </c>
      <c r="J35" s="41">
        <v>8453513.1666999999</v>
      </c>
      <c r="K35" s="41">
        <v>0</v>
      </c>
    </row>
    <row r="36" spans="1:11" x14ac:dyDescent="0.3">
      <c r="A36" s="39" t="s">
        <v>790</v>
      </c>
      <c r="B36" s="45">
        <v>45077</v>
      </c>
      <c r="C36" s="33" t="s">
        <v>791</v>
      </c>
      <c r="D36" s="33" t="s">
        <v>406</v>
      </c>
      <c r="E36" s="33"/>
      <c r="F36" s="7">
        <v>45047</v>
      </c>
      <c r="G36" s="1">
        <v>838</v>
      </c>
      <c r="H36" s="1" t="s">
        <v>241</v>
      </c>
      <c r="I36" s="1" t="s">
        <v>242</v>
      </c>
      <c r="J36" s="41">
        <v>26616784</v>
      </c>
      <c r="K36" s="41">
        <v>0</v>
      </c>
    </row>
    <row r="37" spans="1:11" x14ac:dyDescent="0.3">
      <c r="A37" s="39" t="s">
        <v>790</v>
      </c>
      <c r="B37" s="45">
        <v>45077</v>
      </c>
      <c r="C37" s="33" t="s">
        <v>791</v>
      </c>
      <c r="D37" s="33" t="s">
        <v>406</v>
      </c>
      <c r="E37" s="33"/>
      <c r="F37" s="7">
        <v>45047</v>
      </c>
      <c r="G37" s="1">
        <v>542</v>
      </c>
      <c r="H37" s="1" t="s">
        <v>251</v>
      </c>
      <c r="I37" s="1" t="s">
        <v>252</v>
      </c>
      <c r="J37" s="41">
        <v>38196908</v>
      </c>
      <c r="K37" s="41">
        <v>0</v>
      </c>
    </row>
    <row r="38" spans="1:11" x14ac:dyDescent="0.3">
      <c r="A38" s="39" t="s">
        <v>790</v>
      </c>
      <c r="B38" s="45">
        <v>45077</v>
      </c>
      <c r="C38" s="33" t="s">
        <v>791</v>
      </c>
      <c r="D38" s="33" t="s">
        <v>406</v>
      </c>
      <c r="E38" s="33"/>
      <c r="F38" s="7">
        <v>45047</v>
      </c>
      <c r="G38" s="1">
        <v>839</v>
      </c>
      <c r="H38" s="1" t="s">
        <v>243</v>
      </c>
      <c r="I38" s="1" t="s">
        <v>244</v>
      </c>
      <c r="J38" s="41">
        <v>32299203</v>
      </c>
      <c r="K38" s="41">
        <v>0</v>
      </c>
    </row>
    <row r="39" spans="1:11" x14ac:dyDescent="0.3">
      <c r="A39" s="39" t="s">
        <v>790</v>
      </c>
      <c r="B39" s="45">
        <v>45077</v>
      </c>
      <c r="C39" s="33" t="s">
        <v>791</v>
      </c>
      <c r="D39" s="33" t="s">
        <v>406</v>
      </c>
      <c r="E39" s="33"/>
      <c r="F39" s="7">
        <v>45047</v>
      </c>
      <c r="G39" s="1">
        <v>840</v>
      </c>
      <c r="H39" s="1" t="s">
        <v>245</v>
      </c>
      <c r="I39" s="1" t="s">
        <v>246</v>
      </c>
      <c r="J39" s="41">
        <v>29174372.166700002</v>
      </c>
      <c r="K39" s="41">
        <v>0</v>
      </c>
    </row>
    <row r="40" spans="1:11" x14ac:dyDescent="0.3">
      <c r="A40" s="39" t="s">
        <v>790</v>
      </c>
      <c r="B40" s="45">
        <v>45077</v>
      </c>
      <c r="C40" s="33" t="s">
        <v>791</v>
      </c>
      <c r="D40" s="33" t="s">
        <v>406</v>
      </c>
      <c r="E40" s="33"/>
      <c r="F40" s="7">
        <v>45047</v>
      </c>
      <c r="G40" s="1">
        <v>841</v>
      </c>
      <c r="H40" s="1" t="s">
        <v>247</v>
      </c>
      <c r="I40" s="1" t="s">
        <v>248</v>
      </c>
      <c r="J40" s="41">
        <v>22521496</v>
      </c>
      <c r="K40" s="41">
        <v>0</v>
      </c>
    </row>
    <row r="41" spans="1:11" x14ac:dyDescent="0.3">
      <c r="A41" s="39" t="s">
        <v>790</v>
      </c>
      <c r="B41" s="45">
        <v>45077</v>
      </c>
      <c r="C41" s="33" t="s">
        <v>791</v>
      </c>
      <c r="D41" s="33" t="s">
        <v>406</v>
      </c>
      <c r="E41" s="33"/>
      <c r="F41" s="7">
        <v>45047</v>
      </c>
      <c r="G41" s="1">
        <v>842</v>
      </c>
      <c r="H41" s="1" t="s">
        <v>249</v>
      </c>
      <c r="I41" s="1" t="s">
        <v>250</v>
      </c>
      <c r="J41" s="41">
        <v>1586997.1666999999</v>
      </c>
      <c r="K41" s="41">
        <v>0</v>
      </c>
    </row>
    <row r="42" spans="1:11" x14ac:dyDescent="0.3">
      <c r="A42" s="39" t="s">
        <v>790</v>
      </c>
      <c r="B42" s="45">
        <v>45077</v>
      </c>
      <c r="C42" s="33" t="s">
        <v>791</v>
      </c>
      <c r="D42" s="33" t="s">
        <v>406</v>
      </c>
      <c r="E42" s="33"/>
      <c r="F42" s="7">
        <v>45047</v>
      </c>
      <c r="G42" s="1">
        <v>543</v>
      </c>
      <c r="H42" s="1" t="s">
        <v>253</v>
      </c>
      <c r="I42" s="1" t="s">
        <v>254</v>
      </c>
      <c r="J42" s="41">
        <v>52453</v>
      </c>
      <c r="K42" s="41">
        <v>0</v>
      </c>
    </row>
    <row r="43" spans="1:11" x14ac:dyDescent="0.3">
      <c r="A43" s="39" t="s">
        <v>790</v>
      </c>
      <c r="B43" s="45">
        <v>45077</v>
      </c>
      <c r="C43" s="33" t="s">
        <v>791</v>
      </c>
      <c r="D43" s="33" t="s">
        <v>406</v>
      </c>
      <c r="E43" s="33"/>
      <c r="F43" s="7">
        <v>45047</v>
      </c>
      <c r="G43" s="1">
        <v>843</v>
      </c>
      <c r="H43" s="1" t="s">
        <v>265</v>
      </c>
      <c r="I43" s="1" t="s">
        <v>266</v>
      </c>
      <c r="J43" s="41">
        <v>1918397.1666999999</v>
      </c>
      <c r="K43" s="41">
        <v>0</v>
      </c>
    </row>
    <row r="44" spans="1:11" x14ac:dyDescent="0.3">
      <c r="A44" s="39" t="s">
        <v>790</v>
      </c>
      <c r="B44" s="45">
        <v>45077</v>
      </c>
      <c r="C44" s="33" t="s">
        <v>791</v>
      </c>
      <c r="D44" s="33" t="s">
        <v>406</v>
      </c>
      <c r="E44" s="33"/>
      <c r="F44" s="7">
        <v>45047</v>
      </c>
      <c r="G44" s="1">
        <v>544</v>
      </c>
      <c r="H44" s="1" t="s">
        <v>255</v>
      </c>
      <c r="I44" s="1" t="s">
        <v>256</v>
      </c>
      <c r="J44" s="41">
        <v>257364</v>
      </c>
      <c r="K44" s="41">
        <v>0</v>
      </c>
    </row>
    <row r="45" spans="1:11" x14ac:dyDescent="0.3">
      <c r="A45" s="39" t="s">
        <v>790</v>
      </c>
      <c r="B45" s="45">
        <v>45077</v>
      </c>
      <c r="C45" s="33" t="s">
        <v>791</v>
      </c>
      <c r="D45" s="33" t="s">
        <v>406</v>
      </c>
      <c r="E45" s="33"/>
      <c r="F45" s="7">
        <v>45047</v>
      </c>
      <c r="G45" s="1">
        <v>545</v>
      </c>
      <c r="H45" s="1" t="s">
        <v>257</v>
      </c>
      <c r="I45" s="1" t="s">
        <v>258</v>
      </c>
      <c r="J45" s="41">
        <v>213000</v>
      </c>
      <c r="K45" s="41">
        <v>0</v>
      </c>
    </row>
    <row r="46" spans="1:11" x14ac:dyDescent="0.3">
      <c r="A46" s="39" t="s">
        <v>790</v>
      </c>
      <c r="B46" s="45">
        <v>45077</v>
      </c>
      <c r="C46" s="33" t="s">
        <v>791</v>
      </c>
      <c r="D46" s="33" t="s">
        <v>406</v>
      </c>
      <c r="E46" s="33"/>
      <c r="F46" s="7">
        <v>45047</v>
      </c>
      <c r="G46" s="1">
        <v>546</v>
      </c>
      <c r="H46" s="1" t="s">
        <v>259</v>
      </c>
      <c r="I46" s="1" t="s">
        <v>260</v>
      </c>
      <c r="J46" s="41">
        <v>5763195</v>
      </c>
      <c r="K46" s="41">
        <v>0</v>
      </c>
    </row>
    <row r="47" spans="1:11" x14ac:dyDescent="0.3">
      <c r="A47" s="39" t="s">
        <v>790</v>
      </c>
      <c r="B47" s="45">
        <v>45077</v>
      </c>
      <c r="C47" s="33" t="s">
        <v>791</v>
      </c>
      <c r="D47" s="33" t="s">
        <v>406</v>
      </c>
      <c r="E47" s="33"/>
      <c r="F47" s="7">
        <v>45047</v>
      </c>
      <c r="G47" s="1">
        <v>547</v>
      </c>
      <c r="H47" s="1" t="s">
        <v>190</v>
      </c>
      <c r="I47" s="1" t="s">
        <v>191</v>
      </c>
      <c r="J47" s="41">
        <v>10000</v>
      </c>
      <c r="K47" s="41">
        <v>0</v>
      </c>
    </row>
    <row r="48" spans="1:11" x14ac:dyDescent="0.3">
      <c r="A48" s="39" t="s">
        <v>790</v>
      </c>
      <c r="B48" s="45">
        <v>45077</v>
      </c>
      <c r="C48" s="33" t="s">
        <v>791</v>
      </c>
      <c r="D48" s="33" t="s">
        <v>406</v>
      </c>
      <c r="E48" s="33"/>
      <c r="F48" s="7">
        <v>45047</v>
      </c>
      <c r="G48" s="1">
        <v>548</v>
      </c>
      <c r="H48" s="1" t="s">
        <v>261</v>
      </c>
      <c r="I48" s="1" t="s">
        <v>262</v>
      </c>
      <c r="J48" s="41">
        <v>3084693</v>
      </c>
      <c r="K48" s="41">
        <v>0</v>
      </c>
    </row>
    <row r="49" spans="1:12" x14ac:dyDescent="0.3">
      <c r="A49" s="39" t="s">
        <v>790</v>
      </c>
      <c r="B49" s="45">
        <v>45077</v>
      </c>
      <c r="C49" s="33" t="s">
        <v>791</v>
      </c>
      <c r="D49" s="33" t="s">
        <v>406</v>
      </c>
      <c r="E49" s="33"/>
      <c r="F49" s="7">
        <v>45047</v>
      </c>
      <c r="G49" s="1">
        <v>844</v>
      </c>
      <c r="H49" s="1" t="s">
        <v>263</v>
      </c>
      <c r="I49" s="1" t="s">
        <v>264</v>
      </c>
      <c r="J49" s="41">
        <v>15452832</v>
      </c>
      <c r="K49" s="41">
        <v>0</v>
      </c>
      <c r="L49" s="41"/>
    </row>
    <row r="50" spans="1:12" x14ac:dyDescent="0.3">
      <c r="A50" s="39" t="s">
        <v>790</v>
      </c>
      <c r="B50" s="45">
        <v>45077</v>
      </c>
      <c r="C50" s="33" t="s">
        <v>791</v>
      </c>
      <c r="D50" s="33" t="s">
        <v>406</v>
      </c>
      <c r="E50" s="33"/>
      <c r="F50" s="7">
        <v>45047</v>
      </c>
      <c r="G50" s="1">
        <v>551</v>
      </c>
      <c r="H50" s="1" t="s">
        <v>267</v>
      </c>
      <c r="I50" s="1" t="s">
        <v>268</v>
      </c>
      <c r="J50" s="41">
        <v>184500</v>
      </c>
      <c r="K50" s="41">
        <v>0</v>
      </c>
    </row>
    <row r="51" spans="1:12" x14ac:dyDescent="0.3">
      <c r="A51" s="39" t="s">
        <v>790</v>
      </c>
      <c r="B51" s="45">
        <v>45077</v>
      </c>
      <c r="C51" s="33" t="s">
        <v>791</v>
      </c>
      <c r="D51" s="33" t="s">
        <v>406</v>
      </c>
      <c r="E51" s="33"/>
      <c r="F51" s="7">
        <v>45047</v>
      </c>
      <c r="G51" s="1">
        <v>1703</v>
      </c>
      <c r="H51" s="1" t="s">
        <v>269</v>
      </c>
      <c r="I51" s="1" t="s">
        <v>270</v>
      </c>
      <c r="J51" s="41">
        <v>30639548</v>
      </c>
      <c r="K51" s="41">
        <v>0</v>
      </c>
    </row>
    <row r="52" spans="1:12" x14ac:dyDescent="0.3">
      <c r="A52" s="39" t="s">
        <v>790</v>
      </c>
      <c r="B52" s="45">
        <v>45077</v>
      </c>
      <c r="C52" s="33" t="s">
        <v>791</v>
      </c>
      <c r="D52" s="33" t="s">
        <v>406</v>
      </c>
      <c r="E52" s="33"/>
      <c r="F52" s="7">
        <v>45047</v>
      </c>
      <c r="G52" s="1">
        <v>846</v>
      </c>
      <c r="H52" s="1" t="s">
        <v>10</v>
      </c>
      <c r="I52" s="1" t="s">
        <v>11</v>
      </c>
      <c r="J52" s="41">
        <v>932070655</v>
      </c>
      <c r="K52" s="41">
        <v>0</v>
      </c>
    </row>
    <row r="53" spans="1:12" x14ac:dyDescent="0.3">
      <c r="A53" s="39" t="s">
        <v>790</v>
      </c>
      <c r="B53" s="45">
        <v>45077</v>
      </c>
      <c r="C53" s="33" t="s">
        <v>791</v>
      </c>
      <c r="D53" s="33" t="s">
        <v>406</v>
      </c>
      <c r="E53" s="33"/>
      <c r="F53" s="7">
        <v>45047</v>
      </c>
      <c r="G53" s="1">
        <v>847</v>
      </c>
      <c r="H53" s="1" t="s">
        <v>271</v>
      </c>
      <c r="I53" s="1" t="s">
        <v>272</v>
      </c>
      <c r="J53" s="41">
        <v>1617174</v>
      </c>
      <c r="K53" s="41">
        <v>0</v>
      </c>
    </row>
    <row r="54" spans="1:12" x14ac:dyDescent="0.3">
      <c r="A54" s="39" t="s">
        <v>790</v>
      </c>
      <c r="B54" s="45">
        <v>45077</v>
      </c>
      <c r="C54" s="33" t="s">
        <v>791</v>
      </c>
      <c r="D54" s="33" t="s">
        <v>406</v>
      </c>
      <c r="E54" s="33"/>
      <c r="F54" s="7">
        <v>45047</v>
      </c>
      <c r="G54" s="1">
        <v>848</v>
      </c>
      <c r="H54" s="1" t="s">
        <v>273</v>
      </c>
      <c r="I54" s="1" t="s">
        <v>274</v>
      </c>
      <c r="J54" s="41">
        <v>7913266.8300000001</v>
      </c>
      <c r="K54" s="41">
        <v>0</v>
      </c>
    </row>
    <row r="55" spans="1:12" x14ac:dyDescent="0.3">
      <c r="A55" s="39" t="s">
        <v>790</v>
      </c>
      <c r="B55" s="45">
        <v>45077</v>
      </c>
      <c r="C55" s="33" t="s">
        <v>791</v>
      </c>
      <c r="D55" s="33" t="s">
        <v>406</v>
      </c>
      <c r="E55" s="33"/>
      <c r="F55" s="7">
        <v>45047</v>
      </c>
      <c r="G55" s="1">
        <v>554</v>
      </c>
      <c r="H55" s="1" t="s">
        <v>275</v>
      </c>
      <c r="I55" s="1" t="s">
        <v>276</v>
      </c>
      <c r="J55" s="41">
        <v>1668155</v>
      </c>
      <c r="K55" s="41">
        <v>0</v>
      </c>
    </row>
    <row r="56" spans="1:12" x14ac:dyDescent="0.3">
      <c r="A56" s="39" t="s">
        <v>790</v>
      </c>
      <c r="B56" s="45">
        <v>45077</v>
      </c>
      <c r="C56" s="33" t="s">
        <v>791</v>
      </c>
      <c r="D56" s="33" t="s">
        <v>406</v>
      </c>
      <c r="E56" s="33"/>
      <c r="F56" s="7">
        <v>45047</v>
      </c>
      <c r="G56" s="1">
        <v>559</v>
      </c>
      <c r="H56" s="1" t="s">
        <v>277</v>
      </c>
      <c r="I56" s="1" t="s">
        <v>278</v>
      </c>
      <c r="J56" s="41">
        <v>1420711</v>
      </c>
      <c r="K56" s="41">
        <v>0</v>
      </c>
    </row>
    <row r="57" spans="1:12" x14ac:dyDescent="0.3">
      <c r="A57" s="39" t="s">
        <v>790</v>
      </c>
      <c r="B57" s="45">
        <v>45077</v>
      </c>
      <c r="C57" s="33" t="s">
        <v>791</v>
      </c>
      <c r="D57" s="33" t="s">
        <v>406</v>
      </c>
      <c r="E57" s="33"/>
      <c r="F57" s="7">
        <v>45047</v>
      </c>
      <c r="G57" s="1">
        <v>560</v>
      </c>
      <c r="H57" s="1" t="s">
        <v>279</v>
      </c>
      <c r="I57" s="1" t="s">
        <v>280</v>
      </c>
      <c r="J57" s="41">
        <v>136155270</v>
      </c>
      <c r="K57" s="41">
        <v>0</v>
      </c>
    </row>
    <row r="58" spans="1:12" x14ac:dyDescent="0.3">
      <c r="A58" s="39" t="s">
        <v>790</v>
      </c>
      <c r="B58" s="45">
        <v>45077</v>
      </c>
      <c r="C58" s="33" t="s">
        <v>791</v>
      </c>
      <c r="D58" s="33" t="s">
        <v>406</v>
      </c>
      <c r="E58" s="33"/>
      <c r="F58" s="7">
        <v>45047</v>
      </c>
      <c r="G58" s="1">
        <v>850</v>
      </c>
      <c r="H58" s="1" t="s">
        <v>281</v>
      </c>
      <c r="I58" s="1" t="s">
        <v>282</v>
      </c>
      <c r="J58" s="41">
        <v>3227106</v>
      </c>
      <c r="K58" s="41">
        <v>0</v>
      </c>
    </row>
    <row r="59" spans="1:12" x14ac:dyDescent="0.3">
      <c r="A59" s="39" t="s">
        <v>790</v>
      </c>
      <c r="B59" s="45">
        <v>45077</v>
      </c>
      <c r="C59" s="33" t="s">
        <v>791</v>
      </c>
      <c r="D59" s="33" t="s">
        <v>406</v>
      </c>
      <c r="E59" s="33"/>
      <c r="F59" s="7">
        <v>45047</v>
      </c>
      <c r="G59" s="1">
        <v>1489</v>
      </c>
      <c r="H59" s="1" t="s">
        <v>283</v>
      </c>
      <c r="I59" s="1" t="s">
        <v>284</v>
      </c>
      <c r="J59" s="41">
        <v>13123315</v>
      </c>
      <c r="K59" s="41">
        <v>0</v>
      </c>
    </row>
    <row r="60" spans="1:12" x14ac:dyDescent="0.3">
      <c r="A60" s="39" t="s">
        <v>790</v>
      </c>
      <c r="B60" s="45">
        <v>45077</v>
      </c>
      <c r="C60" s="33" t="s">
        <v>791</v>
      </c>
      <c r="D60" s="33" t="s">
        <v>406</v>
      </c>
      <c r="E60" s="33"/>
      <c r="F60" s="7">
        <v>45047</v>
      </c>
      <c r="G60" s="1">
        <v>320</v>
      </c>
      <c r="H60" s="1" t="s">
        <v>285</v>
      </c>
      <c r="I60" s="1" t="s">
        <v>286</v>
      </c>
      <c r="J60" s="41">
        <v>0</v>
      </c>
      <c r="K60" s="41">
        <v>6173420</v>
      </c>
    </row>
    <row r="61" spans="1:12" x14ac:dyDescent="0.3">
      <c r="A61" s="39" t="s">
        <v>790</v>
      </c>
      <c r="B61" s="45">
        <v>45077</v>
      </c>
      <c r="C61" s="33" t="s">
        <v>791</v>
      </c>
      <c r="D61" s="33" t="s">
        <v>406</v>
      </c>
      <c r="E61" s="33"/>
      <c r="F61" s="7">
        <v>45047</v>
      </c>
      <c r="G61" s="1">
        <v>1533</v>
      </c>
      <c r="H61" s="1">
        <v>15100</v>
      </c>
      <c r="I61" s="1" t="s">
        <v>287</v>
      </c>
      <c r="J61" s="41">
        <v>5996646745</v>
      </c>
      <c r="K61" s="41"/>
    </row>
    <row r="62" spans="1:12" x14ac:dyDescent="0.3">
      <c r="A62" s="39" t="s">
        <v>790</v>
      </c>
      <c r="B62" s="45">
        <v>45077</v>
      </c>
      <c r="C62" s="33" t="s">
        <v>791</v>
      </c>
      <c r="D62" s="33" t="s">
        <v>406</v>
      </c>
      <c r="E62" s="33"/>
      <c r="F62" s="7">
        <v>45047</v>
      </c>
      <c r="G62" s="1">
        <v>1534</v>
      </c>
      <c r="H62" s="1" t="s">
        <v>12</v>
      </c>
      <c r="I62" s="1" t="s">
        <v>13</v>
      </c>
      <c r="J62" s="41">
        <v>2114000000</v>
      </c>
      <c r="K62" s="41">
        <v>0</v>
      </c>
      <c r="L62" s="41"/>
    </row>
    <row r="63" spans="1:12" x14ac:dyDescent="0.3">
      <c r="A63" s="39" t="s">
        <v>790</v>
      </c>
      <c r="B63" s="45">
        <v>45077</v>
      </c>
      <c r="C63" s="33" t="s">
        <v>791</v>
      </c>
      <c r="D63" s="33" t="s">
        <v>406</v>
      </c>
      <c r="E63" s="33"/>
      <c r="F63" s="7">
        <v>45047</v>
      </c>
      <c r="G63" s="1">
        <v>1549</v>
      </c>
      <c r="H63" s="1" t="s">
        <v>292</v>
      </c>
      <c r="I63" s="1" t="s">
        <v>293</v>
      </c>
      <c r="J63" s="41">
        <v>240000000</v>
      </c>
      <c r="K63" s="41">
        <v>0</v>
      </c>
      <c r="L63" s="41"/>
    </row>
    <row r="64" spans="1:12" x14ac:dyDescent="0.3">
      <c r="A64" s="39" t="s">
        <v>790</v>
      </c>
      <c r="B64" s="45">
        <v>45077</v>
      </c>
      <c r="C64" s="33" t="s">
        <v>791</v>
      </c>
      <c r="D64" s="33" t="s">
        <v>406</v>
      </c>
      <c r="E64" s="33"/>
      <c r="F64" s="7">
        <v>45047</v>
      </c>
      <c r="G64" s="1">
        <v>1544</v>
      </c>
      <c r="H64" s="1" t="s">
        <v>288</v>
      </c>
      <c r="I64" s="1" t="s">
        <v>289</v>
      </c>
      <c r="J64" s="41">
        <v>1610000000</v>
      </c>
      <c r="K64" s="41">
        <v>0</v>
      </c>
    </row>
    <row r="65" spans="1:12" x14ac:dyDescent="0.3">
      <c r="A65" s="39" t="s">
        <v>790</v>
      </c>
      <c r="B65" s="45">
        <v>45077</v>
      </c>
      <c r="C65" s="33" t="s">
        <v>791</v>
      </c>
      <c r="D65" s="33" t="s">
        <v>406</v>
      </c>
      <c r="E65" s="33"/>
      <c r="F65" s="7">
        <v>45047</v>
      </c>
      <c r="G65" s="1">
        <v>1540</v>
      </c>
      <c r="H65" s="1" t="s">
        <v>290</v>
      </c>
      <c r="I65" s="1" t="s">
        <v>291</v>
      </c>
      <c r="J65" s="41">
        <v>488000000</v>
      </c>
      <c r="K65" s="41">
        <v>0</v>
      </c>
    </row>
    <row r="66" spans="1:12" x14ac:dyDescent="0.3">
      <c r="A66" s="39" t="s">
        <v>790</v>
      </c>
      <c r="B66" s="45">
        <v>45077</v>
      </c>
      <c r="C66" s="33" t="s">
        <v>791</v>
      </c>
      <c r="D66" s="33" t="s">
        <v>406</v>
      </c>
      <c r="E66" s="33"/>
      <c r="F66" s="7">
        <v>45047</v>
      </c>
      <c r="G66" s="1">
        <v>598</v>
      </c>
      <c r="H66" s="1" t="s">
        <v>294</v>
      </c>
      <c r="I66" s="1" t="s">
        <v>295</v>
      </c>
      <c r="J66" s="41">
        <v>1181352500</v>
      </c>
      <c r="K66" s="41">
        <v>0</v>
      </c>
    </row>
    <row r="67" spans="1:12" x14ac:dyDescent="0.3">
      <c r="A67" s="39" t="s">
        <v>790</v>
      </c>
      <c r="B67" s="45">
        <v>45077</v>
      </c>
      <c r="C67" s="33" t="s">
        <v>791</v>
      </c>
      <c r="D67" s="33" t="s">
        <v>406</v>
      </c>
      <c r="E67" s="33"/>
      <c r="F67" s="7">
        <v>45047</v>
      </c>
      <c r="G67" s="1">
        <v>596</v>
      </c>
      <c r="H67" s="1" t="s">
        <v>192</v>
      </c>
      <c r="I67" s="1" t="s">
        <v>189</v>
      </c>
      <c r="J67" s="41">
        <v>2425000</v>
      </c>
      <c r="K67" s="41">
        <v>0</v>
      </c>
    </row>
    <row r="68" spans="1:12" x14ac:dyDescent="0.3">
      <c r="A68" s="39" t="s">
        <v>790</v>
      </c>
      <c r="B68" s="45">
        <v>45077</v>
      </c>
      <c r="C68" s="33" t="s">
        <v>791</v>
      </c>
      <c r="D68" s="33" t="s">
        <v>406</v>
      </c>
      <c r="E68" s="33"/>
      <c r="F68" s="7">
        <v>45047</v>
      </c>
      <c r="G68" s="1">
        <v>564</v>
      </c>
      <c r="H68" s="1" t="s">
        <v>14</v>
      </c>
      <c r="I68" s="1" t="s">
        <v>15</v>
      </c>
      <c r="J68" s="41">
        <f>0.39+2470220</f>
        <v>2470220.39</v>
      </c>
      <c r="K68" s="41">
        <v>0</v>
      </c>
      <c r="L68" s="41"/>
    </row>
    <row r="69" spans="1:12" x14ac:dyDescent="0.3">
      <c r="A69" s="39" t="s">
        <v>790</v>
      </c>
      <c r="B69" s="45">
        <v>45077</v>
      </c>
      <c r="C69" s="33" t="s">
        <v>791</v>
      </c>
      <c r="D69" s="33" t="s">
        <v>406</v>
      </c>
      <c r="E69" s="33"/>
      <c r="F69" s="7">
        <v>45047</v>
      </c>
      <c r="G69" s="1">
        <v>562</v>
      </c>
      <c r="H69" s="1" t="s">
        <v>18</v>
      </c>
      <c r="I69" s="1" t="s">
        <v>19</v>
      </c>
      <c r="J69" s="41">
        <v>65192400.109999999</v>
      </c>
      <c r="K69" s="41">
        <v>0</v>
      </c>
    </row>
    <row r="70" spans="1:12" x14ac:dyDescent="0.3">
      <c r="A70" s="39" t="s">
        <v>790</v>
      </c>
      <c r="B70" s="45">
        <v>45077</v>
      </c>
      <c r="C70" s="33" t="s">
        <v>791</v>
      </c>
      <c r="D70" s="33" t="s">
        <v>406</v>
      </c>
      <c r="E70" s="33"/>
      <c r="F70" s="7">
        <v>45047</v>
      </c>
      <c r="G70" s="1">
        <v>563</v>
      </c>
      <c r="H70" s="1" t="s">
        <v>20</v>
      </c>
      <c r="I70" s="1" t="s">
        <v>21</v>
      </c>
      <c r="J70" s="41">
        <v>319999.95</v>
      </c>
      <c r="K70" s="41">
        <v>0</v>
      </c>
    </row>
    <row r="71" spans="1:12" x14ac:dyDescent="0.3">
      <c r="A71" s="39" t="s">
        <v>790</v>
      </c>
      <c r="B71" s="45">
        <v>45077</v>
      </c>
      <c r="C71" s="33" t="s">
        <v>791</v>
      </c>
      <c r="D71" s="33" t="s">
        <v>406</v>
      </c>
      <c r="E71" s="33"/>
      <c r="F71" s="7">
        <v>45047</v>
      </c>
      <c r="G71" s="1">
        <v>585</v>
      </c>
      <c r="H71" s="1" t="s">
        <v>22</v>
      </c>
      <c r="I71" s="1" t="s">
        <v>23</v>
      </c>
      <c r="J71" s="41">
        <v>434590742.85091698</v>
      </c>
      <c r="K71" s="41">
        <v>0</v>
      </c>
    </row>
    <row r="72" spans="1:12" x14ac:dyDescent="0.3">
      <c r="A72" s="39" t="s">
        <v>790</v>
      </c>
      <c r="B72" s="45">
        <v>45077</v>
      </c>
      <c r="C72" s="33" t="s">
        <v>791</v>
      </c>
      <c r="D72" s="33" t="s">
        <v>406</v>
      </c>
      <c r="E72" s="33"/>
      <c r="F72" s="7">
        <v>45047</v>
      </c>
      <c r="G72" s="1">
        <v>592</v>
      </c>
      <c r="H72" s="1" t="s">
        <v>296</v>
      </c>
      <c r="I72" s="1" t="s">
        <v>297</v>
      </c>
      <c r="J72" s="41">
        <v>28760755</v>
      </c>
      <c r="K72" s="41">
        <v>0</v>
      </c>
    </row>
    <row r="73" spans="1:12" x14ac:dyDescent="0.3">
      <c r="A73" s="39" t="s">
        <v>790</v>
      </c>
      <c r="B73" s="45">
        <v>45077</v>
      </c>
      <c r="C73" s="33" t="s">
        <v>791</v>
      </c>
      <c r="D73" s="33" t="s">
        <v>406</v>
      </c>
      <c r="E73" s="33"/>
      <c r="F73" s="7">
        <v>45047</v>
      </c>
      <c r="G73" s="1">
        <v>586</v>
      </c>
      <c r="H73" s="1" t="s">
        <v>170</v>
      </c>
      <c r="I73" s="1" t="s">
        <v>171</v>
      </c>
      <c r="J73" s="41">
        <v>395560531</v>
      </c>
      <c r="K73" s="41">
        <v>0</v>
      </c>
    </row>
    <row r="74" spans="1:12" x14ac:dyDescent="0.3">
      <c r="A74" s="39" t="s">
        <v>790</v>
      </c>
      <c r="B74" s="45">
        <v>45077</v>
      </c>
      <c r="C74" s="33" t="s">
        <v>791</v>
      </c>
      <c r="D74" s="33" t="s">
        <v>406</v>
      </c>
      <c r="E74" s="33"/>
      <c r="F74" s="7">
        <v>45047</v>
      </c>
      <c r="G74" s="1">
        <v>591</v>
      </c>
      <c r="H74" s="1" t="s">
        <v>24</v>
      </c>
      <c r="I74" s="1" t="s">
        <v>25</v>
      </c>
      <c r="J74" s="41">
        <v>851834832.49344397</v>
      </c>
      <c r="K74" s="41">
        <v>0</v>
      </c>
    </row>
    <row r="75" spans="1:12" x14ac:dyDescent="0.3">
      <c r="A75" s="39" t="s">
        <v>790</v>
      </c>
      <c r="B75" s="45">
        <v>45077</v>
      </c>
      <c r="C75" s="33" t="s">
        <v>791</v>
      </c>
      <c r="D75" s="33" t="s">
        <v>406</v>
      </c>
      <c r="E75" s="33"/>
      <c r="F75" s="7">
        <v>45047</v>
      </c>
      <c r="G75" s="1">
        <v>767</v>
      </c>
      <c r="H75" s="1" t="s">
        <v>172</v>
      </c>
      <c r="I75" s="1" t="s">
        <v>173</v>
      </c>
      <c r="J75" s="41">
        <v>10083340</v>
      </c>
      <c r="K75" s="41">
        <v>0</v>
      </c>
    </row>
    <row r="76" spans="1:12" x14ac:dyDescent="0.3">
      <c r="A76" s="39" t="s">
        <v>790</v>
      </c>
      <c r="B76" s="45">
        <v>45077</v>
      </c>
      <c r="C76" s="33" t="s">
        <v>791</v>
      </c>
      <c r="D76" s="33" t="s">
        <v>406</v>
      </c>
      <c r="E76" s="33"/>
      <c r="F76" s="7">
        <v>45047</v>
      </c>
      <c r="G76" s="1">
        <v>768</v>
      </c>
      <c r="H76" s="1" t="s">
        <v>174</v>
      </c>
      <c r="I76" s="1" t="s">
        <v>175</v>
      </c>
      <c r="J76" s="41">
        <v>32581805.039999999</v>
      </c>
      <c r="K76" s="41">
        <v>0</v>
      </c>
    </row>
    <row r="77" spans="1:12" x14ac:dyDescent="0.3">
      <c r="A77" s="39" t="s">
        <v>790</v>
      </c>
      <c r="B77" s="45">
        <v>45077</v>
      </c>
      <c r="C77" s="33" t="s">
        <v>791</v>
      </c>
      <c r="D77" s="33" t="s">
        <v>406</v>
      </c>
      <c r="E77" s="33"/>
      <c r="F77" s="7">
        <v>45047</v>
      </c>
      <c r="G77" s="1">
        <v>769</v>
      </c>
      <c r="H77" s="1" t="s">
        <v>26</v>
      </c>
      <c r="I77" s="1" t="s">
        <v>27</v>
      </c>
      <c r="J77" s="41">
        <v>910928289.39999998</v>
      </c>
      <c r="K77" s="41">
        <v>0</v>
      </c>
    </row>
    <row r="78" spans="1:12" x14ac:dyDescent="0.3">
      <c r="A78" s="39" t="s">
        <v>790</v>
      </c>
      <c r="B78" s="45">
        <v>45077</v>
      </c>
      <c r="C78" s="33" t="s">
        <v>791</v>
      </c>
      <c r="D78" s="33" t="s">
        <v>406</v>
      </c>
      <c r="E78" s="33"/>
      <c r="F78" s="7">
        <v>45047</v>
      </c>
      <c r="G78" s="1">
        <v>770</v>
      </c>
      <c r="H78" s="1" t="s">
        <v>298</v>
      </c>
      <c r="I78" s="1" t="s">
        <v>299</v>
      </c>
      <c r="J78" s="41">
        <v>76574482</v>
      </c>
      <c r="K78" s="41">
        <v>0</v>
      </c>
    </row>
    <row r="79" spans="1:12" x14ac:dyDescent="0.3">
      <c r="A79" s="39" t="s">
        <v>790</v>
      </c>
      <c r="B79" s="45">
        <v>45077</v>
      </c>
      <c r="C79" s="33" t="s">
        <v>791</v>
      </c>
      <c r="D79" s="33" t="s">
        <v>406</v>
      </c>
      <c r="E79" s="33"/>
      <c r="F79" s="7">
        <v>45047</v>
      </c>
      <c r="G79" s="1">
        <v>1772</v>
      </c>
      <c r="H79" s="1" t="s">
        <v>300</v>
      </c>
      <c r="I79" s="1" t="s">
        <v>301</v>
      </c>
      <c r="J79" s="41">
        <v>306903100</v>
      </c>
      <c r="K79" s="41">
        <v>0</v>
      </c>
      <c r="L79" s="4"/>
    </row>
    <row r="80" spans="1:12" x14ac:dyDescent="0.3">
      <c r="A80" s="39" t="s">
        <v>790</v>
      </c>
      <c r="B80" s="45">
        <v>45077</v>
      </c>
      <c r="C80" s="33" t="s">
        <v>791</v>
      </c>
      <c r="D80" s="33" t="s">
        <v>406</v>
      </c>
      <c r="E80" s="33"/>
      <c r="F80" s="7">
        <v>45047</v>
      </c>
      <c r="G80" s="1">
        <v>1773</v>
      </c>
      <c r="H80" s="1" t="s">
        <v>302</v>
      </c>
      <c r="I80" s="1" t="s">
        <v>303</v>
      </c>
      <c r="J80" s="41">
        <v>182686775</v>
      </c>
      <c r="K80" s="41"/>
    </row>
    <row r="81" spans="1:12" x14ac:dyDescent="0.3">
      <c r="A81" s="39" t="s">
        <v>790</v>
      </c>
      <c r="B81" s="45">
        <v>45077</v>
      </c>
      <c r="C81" s="33" t="s">
        <v>791</v>
      </c>
      <c r="D81" s="33" t="s">
        <v>406</v>
      </c>
      <c r="E81" s="33"/>
      <c r="F81" s="7">
        <v>45047</v>
      </c>
      <c r="G81" s="1">
        <v>385</v>
      </c>
      <c r="H81" s="1" t="s">
        <v>149</v>
      </c>
      <c r="I81" s="1" t="s">
        <v>150</v>
      </c>
      <c r="J81" s="41">
        <v>148101838</v>
      </c>
      <c r="K81" s="41">
        <v>0</v>
      </c>
      <c r="L81" s="4"/>
    </row>
    <row r="82" spans="1:12" x14ac:dyDescent="0.3">
      <c r="A82" s="39" t="s">
        <v>790</v>
      </c>
      <c r="B82" s="45">
        <v>45077</v>
      </c>
      <c r="C82" s="33" t="s">
        <v>791</v>
      </c>
      <c r="D82" s="33" t="s">
        <v>406</v>
      </c>
      <c r="E82" s="33"/>
      <c r="F82" s="7">
        <v>45047</v>
      </c>
      <c r="G82" s="1">
        <v>386</v>
      </c>
      <c r="H82" s="1" t="s">
        <v>304</v>
      </c>
      <c r="I82" s="1" t="s">
        <v>305</v>
      </c>
      <c r="J82" s="41">
        <v>143931124</v>
      </c>
      <c r="K82" s="41"/>
      <c r="L82" s="4"/>
    </row>
    <row r="83" spans="1:12" x14ac:dyDescent="0.3">
      <c r="A83" s="39" t="s">
        <v>790</v>
      </c>
      <c r="B83" s="45">
        <v>45077</v>
      </c>
      <c r="C83" s="33" t="s">
        <v>791</v>
      </c>
      <c r="D83" s="33" t="s">
        <v>406</v>
      </c>
      <c r="E83" s="33"/>
      <c r="F83" s="7">
        <v>45047</v>
      </c>
      <c r="G83" s="1">
        <v>398</v>
      </c>
      <c r="H83" s="1" t="s">
        <v>151</v>
      </c>
      <c r="I83" s="1" t="s">
        <v>152</v>
      </c>
      <c r="J83" s="41">
        <v>0</v>
      </c>
      <c r="K83" s="41">
        <v>196593383.85745099</v>
      </c>
    </row>
    <row r="84" spans="1:12" x14ac:dyDescent="0.3">
      <c r="A84" s="39" t="s">
        <v>790</v>
      </c>
      <c r="B84" s="45">
        <v>45077</v>
      </c>
      <c r="C84" s="33" t="s">
        <v>791</v>
      </c>
      <c r="D84" s="33" t="s">
        <v>406</v>
      </c>
      <c r="E84" s="33"/>
      <c r="F84" s="7">
        <v>45047</v>
      </c>
      <c r="G84" s="1">
        <v>387</v>
      </c>
      <c r="H84" s="1" t="s">
        <v>165</v>
      </c>
      <c r="I84" s="1" t="s">
        <v>166</v>
      </c>
      <c r="J84" s="41">
        <v>976007188</v>
      </c>
      <c r="K84" s="41">
        <v>0</v>
      </c>
      <c r="L84" s="4"/>
    </row>
    <row r="85" spans="1:12" x14ac:dyDescent="0.3">
      <c r="A85" s="39" t="s">
        <v>790</v>
      </c>
      <c r="B85" s="45">
        <v>45077</v>
      </c>
      <c r="C85" s="33" t="s">
        <v>791</v>
      </c>
      <c r="D85" s="33" t="s">
        <v>406</v>
      </c>
      <c r="E85" s="33"/>
      <c r="F85" s="7">
        <v>45047</v>
      </c>
      <c r="G85" s="1">
        <v>388</v>
      </c>
      <c r="H85" s="1" t="s">
        <v>167</v>
      </c>
      <c r="I85" s="1" t="s">
        <v>168</v>
      </c>
      <c r="J85" s="41">
        <v>29365315</v>
      </c>
      <c r="K85" s="41"/>
    </row>
    <row r="86" spans="1:12" x14ac:dyDescent="0.3">
      <c r="A86" s="39" t="s">
        <v>790</v>
      </c>
      <c r="B86" s="45">
        <v>45077</v>
      </c>
      <c r="C86" s="33" t="s">
        <v>791</v>
      </c>
      <c r="D86" s="33" t="s">
        <v>406</v>
      </c>
      <c r="E86" s="33"/>
      <c r="F86" s="7">
        <v>45047</v>
      </c>
      <c r="G86" s="1">
        <v>399</v>
      </c>
      <c r="H86" s="1" t="s">
        <v>153</v>
      </c>
      <c r="I86" s="1" t="s">
        <v>154</v>
      </c>
      <c r="J86" s="41">
        <v>0</v>
      </c>
      <c r="K86" s="41">
        <v>688531093.32702303</v>
      </c>
    </row>
    <row r="87" spans="1:12" x14ac:dyDescent="0.3">
      <c r="A87" s="39" t="s">
        <v>790</v>
      </c>
      <c r="B87" s="45">
        <v>45077</v>
      </c>
      <c r="C87" s="33" t="s">
        <v>791</v>
      </c>
      <c r="D87" s="33" t="s">
        <v>406</v>
      </c>
      <c r="E87" s="33"/>
      <c r="F87" s="7">
        <v>45047</v>
      </c>
      <c r="G87" s="1">
        <v>389</v>
      </c>
      <c r="H87" s="1" t="s">
        <v>163</v>
      </c>
      <c r="I87" s="1" t="s">
        <v>164</v>
      </c>
      <c r="J87" s="41">
        <v>2975849998</v>
      </c>
      <c r="K87" s="41">
        <v>0</v>
      </c>
    </row>
    <row r="88" spans="1:12" x14ac:dyDescent="0.3">
      <c r="A88" s="39" t="s">
        <v>790</v>
      </c>
      <c r="B88" s="45">
        <v>45077</v>
      </c>
      <c r="C88" s="33" t="s">
        <v>791</v>
      </c>
      <c r="D88" s="33" t="s">
        <v>406</v>
      </c>
      <c r="E88" s="33"/>
      <c r="F88" s="7">
        <v>45047</v>
      </c>
      <c r="G88" s="1">
        <v>400</v>
      </c>
      <c r="H88" s="1" t="s">
        <v>155</v>
      </c>
      <c r="I88" s="1" t="s">
        <v>156</v>
      </c>
      <c r="J88" s="41">
        <v>0</v>
      </c>
      <c r="K88" s="41">
        <v>1709108388.396853</v>
      </c>
    </row>
    <row r="89" spans="1:12" x14ac:dyDescent="0.3">
      <c r="A89" s="39" t="s">
        <v>790</v>
      </c>
      <c r="B89" s="45">
        <v>45077</v>
      </c>
      <c r="C89" s="33" t="s">
        <v>791</v>
      </c>
      <c r="D89" s="33" t="s">
        <v>406</v>
      </c>
      <c r="E89" s="33"/>
      <c r="F89" s="7">
        <v>45047</v>
      </c>
      <c r="G89" s="1">
        <v>975</v>
      </c>
      <c r="H89" s="1" t="s">
        <v>798</v>
      </c>
      <c r="I89" s="1" t="s">
        <v>678</v>
      </c>
      <c r="J89" s="41">
        <v>813522448</v>
      </c>
      <c r="K89" s="41">
        <v>0</v>
      </c>
      <c r="L89" s="41"/>
    </row>
    <row r="90" spans="1:12" x14ac:dyDescent="0.3">
      <c r="A90" s="39" t="s">
        <v>790</v>
      </c>
      <c r="B90" s="45">
        <v>45077</v>
      </c>
      <c r="C90" s="33" t="s">
        <v>791</v>
      </c>
      <c r="D90" s="33" t="s">
        <v>406</v>
      </c>
      <c r="E90" s="33"/>
      <c r="F90" s="7">
        <v>45047</v>
      </c>
      <c r="G90" s="1">
        <v>390</v>
      </c>
      <c r="H90" s="1" t="s">
        <v>613</v>
      </c>
      <c r="I90" s="1" t="s">
        <v>614</v>
      </c>
      <c r="J90" s="41">
        <v>4837865761</v>
      </c>
      <c r="K90" s="41"/>
    </row>
    <row r="91" spans="1:12" x14ac:dyDescent="0.3">
      <c r="A91" s="39" t="s">
        <v>790</v>
      </c>
      <c r="B91" s="45">
        <v>45077</v>
      </c>
      <c r="C91" s="33" t="s">
        <v>791</v>
      </c>
      <c r="D91" s="33" t="s">
        <v>406</v>
      </c>
      <c r="E91" s="33"/>
      <c r="F91" s="7">
        <v>45047</v>
      </c>
      <c r="G91" s="1">
        <v>401</v>
      </c>
      <c r="H91" s="1" t="s">
        <v>157</v>
      </c>
      <c r="I91" s="1" t="s">
        <v>158</v>
      </c>
      <c r="J91" s="41">
        <v>0</v>
      </c>
      <c r="K91" s="41">
        <v>3501225648.547791</v>
      </c>
    </row>
    <row r="92" spans="1:12" x14ac:dyDescent="0.3">
      <c r="A92" s="39" t="s">
        <v>790</v>
      </c>
      <c r="B92" s="45">
        <v>45077</v>
      </c>
      <c r="C92" s="33" t="s">
        <v>791</v>
      </c>
      <c r="D92" s="33" t="s">
        <v>406</v>
      </c>
      <c r="E92" s="33"/>
      <c r="F92" s="7">
        <v>45047</v>
      </c>
      <c r="G92" s="1">
        <v>392</v>
      </c>
      <c r="H92" s="1" t="s">
        <v>306</v>
      </c>
      <c r="I92" s="1" t="s">
        <v>307</v>
      </c>
      <c r="J92" s="41">
        <v>1953340060</v>
      </c>
      <c r="K92" s="41">
        <v>0</v>
      </c>
    </row>
    <row r="93" spans="1:12" x14ac:dyDescent="0.3">
      <c r="A93" s="39" t="s">
        <v>790</v>
      </c>
      <c r="B93" s="45">
        <v>45077</v>
      </c>
      <c r="C93" s="33" t="s">
        <v>791</v>
      </c>
      <c r="D93" s="33" t="s">
        <v>406</v>
      </c>
      <c r="E93" s="33"/>
      <c r="F93" s="7">
        <v>45047</v>
      </c>
      <c r="G93" s="1">
        <v>402</v>
      </c>
      <c r="H93" s="1" t="s">
        <v>308</v>
      </c>
      <c r="I93" s="1" t="s">
        <v>309</v>
      </c>
      <c r="J93" s="41">
        <v>0</v>
      </c>
      <c r="K93" s="41">
        <v>327525204.60417098</v>
      </c>
    </row>
    <row r="94" spans="1:12" x14ac:dyDescent="0.3">
      <c r="A94" s="39" t="s">
        <v>790</v>
      </c>
      <c r="B94" s="45">
        <v>45077</v>
      </c>
      <c r="C94" s="33" t="s">
        <v>791</v>
      </c>
      <c r="D94" s="33" t="s">
        <v>406</v>
      </c>
      <c r="E94" s="33"/>
      <c r="F94" s="7">
        <v>45047</v>
      </c>
      <c r="G94" s="1">
        <v>395</v>
      </c>
      <c r="H94" s="1" t="s">
        <v>161</v>
      </c>
      <c r="I94" s="1" t="s">
        <v>162</v>
      </c>
      <c r="J94" s="41">
        <v>10396100457</v>
      </c>
      <c r="K94" s="41">
        <v>0</v>
      </c>
    </row>
    <row r="95" spans="1:12" x14ac:dyDescent="0.3">
      <c r="A95" s="39" t="s">
        <v>790</v>
      </c>
      <c r="B95" s="45">
        <v>45077</v>
      </c>
      <c r="C95" s="33" t="s">
        <v>791</v>
      </c>
      <c r="D95" s="33" t="s">
        <v>406</v>
      </c>
      <c r="E95" s="33"/>
      <c r="F95" s="7">
        <v>45047</v>
      </c>
      <c r="G95" s="1">
        <v>404</v>
      </c>
      <c r="H95" s="1" t="s">
        <v>159</v>
      </c>
      <c r="I95" s="1" t="s">
        <v>160</v>
      </c>
      <c r="J95" s="41">
        <v>0</v>
      </c>
      <c r="K95" s="41">
        <v>5775611365</v>
      </c>
    </row>
    <row r="96" spans="1:12" x14ac:dyDescent="0.3">
      <c r="A96" s="39" t="s">
        <v>790</v>
      </c>
      <c r="B96" s="45">
        <v>45077</v>
      </c>
      <c r="C96" s="33" t="s">
        <v>791</v>
      </c>
      <c r="D96" s="33" t="s">
        <v>406</v>
      </c>
      <c r="E96" s="33"/>
      <c r="F96" s="7">
        <v>45047</v>
      </c>
      <c r="G96" s="1">
        <v>941</v>
      </c>
      <c r="H96" s="1" t="s">
        <v>310</v>
      </c>
      <c r="I96" s="1" t="s">
        <v>311</v>
      </c>
      <c r="J96" s="41">
        <v>600000000</v>
      </c>
      <c r="K96" s="41">
        <v>0</v>
      </c>
    </row>
    <row r="97" spans="1:12" x14ac:dyDescent="0.3">
      <c r="A97" s="39" t="s">
        <v>790</v>
      </c>
      <c r="B97" s="45">
        <v>45077</v>
      </c>
      <c r="C97" s="33" t="s">
        <v>791</v>
      </c>
      <c r="D97" s="33" t="s">
        <v>406</v>
      </c>
      <c r="E97" s="33"/>
      <c r="F97" s="7">
        <v>45047</v>
      </c>
      <c r="G97" s="1">
        <v>1710</v>
      </c>
      <c r="H97" s="1" t="s">
        <v>312</v>
      </c>
      <c r="I97" s="1" t="s">
        <v>313</v>
      </c>
      <c r="J97" s="41">
        <v>999500000</v>
      </c>
      <c r="K97" s="41">
        <v>0</v>
      </c>
    </row>
    <row r="98" spans="1:12" x14ac:dyDescent="0.3">
      <c r="A98" s="39" t="s">
        <v>790</v>
      </c>
      <c r="B98" s="45">
        <v>45077</v>
      </c>
      <c r="C98" s="33" t="s">
        <v>791</v>
      </c>
      <c r="D98" s="33" t="s">
        <v>406</v>
      </c>
      <c r="E98" s="33"/>
      <c r="F98" s="7">
        <v>45047</v>
      </c>
      <c r="G98" s="1">
        <v>942</v>
      </c>
      <c r="H98" s="1" t="s">
        <v>314</v>
      </c>
      <c r="I98" s="1" t="s">
        <v>315</v>
      </c>
      <c r="J98" s="41">
        <v>396000000</v>
      </c>
      <c r="K98" s="41">
        <v>0</v>
      </c>
    </row>
    <row r="99" spans="1:12" x14ac:dyDescent="0.3">
      <c r="A99" s="39" t="s">
        <v>790</v>
      </c>
      <c r="B99" s="45">
        <v>45077</v>
      </c>
      <c r="C99" s="33" t="s">
        <v>791</v>
      </c>
      <c r="D99" s="33" t="s">
        <v>406</v>
      </c>
      <c r="E99" s="33"/>
      <c r="F99" s="7">
        <v>45047</v>
      </c>
      <c r="G99" s="1">
        <v>943</v>
      </c>
      <c r="H99" s="1" t="s">
        <v>316</v>
      </c>
      <c r="I99" s="1" t="s">
        <v>317</v>
      </c>
      <c r="J99" s="41">
        <v>374000000</v>
      </c>
      <c r="K99" s="41">
        <v>0</v>
      </c>
    </row>
    <row r="100" spans="1:12" x14ac:dyDescent="0.3">
      <c r="A100" s="39" t="s">
        <v>790</v>
      </c>
      <c r="B100" s="45">
        <v>45077</v>
      </c>
      <c r="C100" s="33" t="s">
        <v>791</v>
      </c>
      <c r="D100" s="33" t="s">
        <v>406</v>
      </c>
      <c r="E100" s="33"/>
      <c r="F100" s="7">
        <v>45047</v>
      </c>
      <c r="G100" s="1">
        <v>343</v>
      </c>
      <c r="H100" s="1" t="s">
        <v>318</v>
      </c>
      <c r="I100" s="1" t="s">
        <v>319</v>
      </c>
      <c r="J100" s="41">
        <v>391492663</v>
      </c>
      <c r="K100" s="41">
        <v>0</v>
      </c>
    </row>
    <row r="101" spans="1:12" x14ac:dyDescent="0.3">
      <c r="A101" s="39" t="s">
        <v>790</v>
      </c>
      <c r="B101" s="45">
        <v>45077</v>
      </c>
      <c r="C101" s="33" t="s">
        <v>791</v>
      </c>
      <c r="D101" s="33" t="s">
        <v>406</v>
      </c>
      <c r="E101" s="33"/>
      <c r="F101" s="7">
        <v>45047</v>
      </c>
      <c r="G101" s="1">
        <v>944</v>
      </c>
      <c r="H101" s="1" t="s">
        <v>320</v>
      </c>
      <c r="I101" s="1" t="s">
        <v>321</v>
      </c>
      <c r="J101" s="41">
        <v>420000000</v>
      </c>
      <c r="K101" s="41">
        <v>0</v>
      </c>
    </row>
    <row r="102" spans="1:12" x14ac:dyDescent="0.3">
      <c r="A102" s="39" t="s">
        <v>790</v>
      </c>
      <c r="B102" s="45">
        <v>45077</v>
      </c>
      <c r="C102" s="33" t="s">
        <v>791</v>
      </c>
      <c r="D102" s="33" t="s">
        <v>406</v>
      </c>
      <c r="E102" s="33"/>
      <c r="F102" s="7">
        <v>45047</v>
      </c>
      <c r="G102" s="1">
        <v>945</v>
      </c>
      <c r="H102" s="1" t="s">
        <v>322</v>
      </c>
      <c r="I102" s="1" t="s">
        <v>323</v>
      </c>
      <c r="J102" s="41">
        <v>596330490</v>
      </c>
      <c r="K102" s="41">
        <v>0</v>
      </c>
    </row>
    <row r="103" spans="1:12" x14ac:dyDescent="0.3">
      <c r="A103" s="39" t="s">
        <v>790</v>
      </c>
      <c r="B103" s="45">
        <v>45077</v>
      </c>
      <c r="C103" s="33" t="s">
        <v>791</v>
      </c>
      <c r="D103" s="33" t="s">
        <v>406</v>
      </c>
      <c r="E103" s="33"/>
      <c r="F103" s="7">
        <v>45047</v>
      </c>
      <c r="G103" s="1">
        <v>348</v>
      </c>
      <c r="H103" s="1" t="s">
        <v>324</v>
      </c>
      <c r="I103" s="1" t="s">
        <v>325</v>
      </c>
      <c r="J103" s="41">
        <v>1038797342</v>
      </c>
      <c r="K103" s="41">
        <v>0</v>
      </c>
    </row>
    <row r="104" spans="1:12" x14ac:dyDescent="0.3">
      <c r="A104" s="39" t="s">
        <v>790</v>
      </c>
      <c r="B104" s="45">
        <v>45077</v>
      </c>
      <c r="C104" s="33" t="s">
        <v>791</v>
      </c>
      <c r="D104" s="33" t="s">
        <v>406</v>
      </c>
      <c r="E104" s="33"/>
      <c r="F104" s="7">
        <v>45047</v>
      </c>
      <c r="G104" s="1">
        <v>349</v>
      </c>
      <c r="H104" s="1" t="s">
        <v>326</v>
      </c>
      <c r="I104" s="1" t="s">
        <v>327</v>
      </c>
      <c r="J104" s="41">
        <v>136637006</v>
      </c>
      <c r="K104" s="41">
        <v>0</v>
      </c>
    </row>
    <row r="105" spans="1:12" x14ac:dyDescent="0.3">
      <c r="A105" s="39" t="s">
        <v>790</v>
      </c>
      <c r="B105" s="45">
        <v>45077</v>
      </c>
      <c r="C105" s="33" t="s">
        <v>791</v>
      </c>
      <c r="D105" s="33" t="s">
        <v>406</v>
      </c>
      <c r="E105" s="33"/>
      <c r="F105" s="7">
        <v>45047</v>
      </c>
      <c r="G105" s="1">
        <v>350</v>
      </c>
      <c r="H105" s="1" t="s">
        <v>328</v>
      </c>
      <c r="I105" s="1" t="s">
        <v>329</v>
      </c>
      <c r="J105" s="41">
        <v>500000000</v>
      </c>
      <c r="K105" s="41">
        <v>0</v>
      </c>
    </row>
    <row r="106" spans="1:12" x14ac:dyDescent="0.3">
      <c r="A106" s="39" t="s">
        <v>790</v>
      </c>
      <c r="B106" s="45">
        <v>45077</v>
      </c>
      <c r="C106" s="33" t="s">
        <v>791</v>
      </c>
      <c r="D106" s="33" t="s">
        <v>406</v>
      </c>
      <c r="E106" s="33"/>
      <c r="F106" s="7">
        <v>45047</v>
      </c>
      <c r="G106" s="1">
        <v>351</v>
      </c>
      <c r="H106" s="1" t="s">
        <v>330</v>
      </c>
      <c r="I106" s="1" t="s">
        <v>331</v>
      </c>
      <c r="J106" s="41">
        <v>1955000000</v>
      </c>
      <c r="K106" s="41">
        <v>0</v>
      </c>
    </row>
    <row r="107" spans="1:12" x14ac:dyDescent="0.3">
      <c r="A107" s="39" t="s">
        <v>790</v>
      </c>
      <c r="B107" s="45">
        <v>45077</v>
      </c>
      <c r="C107" s="33" t="s">
        <v>791</v>
      </c>
      <c r="D107" s="33" t="s">
        <v>406</v>
      </c>
      <c r="E107" s="33"/>
      <c r="F107" s="7">
        <v>45047</v>
      </c>
      <c r="G107" s="1">
        <v>352</v>
      </c>
      <c r="H107" s="1" t="s">
        <v>332</v>
      </c>
      <c r="I107" s="1" t="s">
        <v>333</v>
      </c>
      <c r="J107" s="41">
        <v>14780000000</v>
      </c>
      <c r="K107" s="41">
        <v>0</v>
      </c>
    </row>
    <row r="108" spans="1:12" x14ac:dyDescent="0.3">
      <c r="A108" s="39" t="s">
        <v>790</v>
      </c>
      <c r="B108" s="45">
        <v>45077</v>
      </c>
      <c r="C108" s="33" t="s">
        <v>791</v>
      </c>
      <c r="D108" s="33" t="s">
        <v>406</v>
      </c>
      <c r="E108" s="33"/>
      <c r="F108" s="7">
        <v>45047</v>
      </c>
      <c r="G108" s="1">
        <v>946</v>
      </c>
      <c r="H108" s="1" t="s">
        <v>334</v>
      </c>
      <c r="I108" s="1" t="s">
        <v>335</v>
      </c>
      <c r="J108" s="41">
        <v>2006500000</v>
      </c>
      <c r="K108" s="41">
        <v>0</v>
      </c>
    </row>
    <row r="109" spans="1:12" x14ac:dyDescent="0.3">
      <c r="A109" s="39" t="s">
        <v>790</v>
      </c>
      <c r="B109" s="45">
        <v>45077</v>
      </c>
      <c r="C109" s="33" t="s">
        <v>791</v>
      </c>
      <c r="D109" s="33" t="s">
        <v>406</v>
      </c>
      <c r="E109" s="33"/>
      <c r="F109" s="7">
        <v>45047</v>
      </c>
      <c r="G109" s="1">
        <v>947</v>
      </c>
      <c r="H109" s="1" t="s">
        <v>336</v>
      </c>
      <c r="I109" s="1" t="s">
        <v>337</v>
      </c>
      <c r="J109" s="41">
        <v>770000000</v>
      </c>
      <c r="K109" s="41">
        <v>0</v>
      </c>
    </row>
    <row r="110" spans="1:12" x14ac:dyDescent="0.3">
      <c r="A110" s="39" t="s">
        <v>790</v>
      </c>
      <c r="B110" s="45">
        <v>45077</v>
      </c>
      <c r="C110" s="33" t="s">
        <v>791</v>
      </c>
      <c r="D110" s="33" t="s">
        <v>406</v>
      </c>
      <c r="E110" s="33"/>
      <c r="F110" s="7">
        <v>45047</v>
      </c>
      <c r="G110" s="1">
        <v>1782</v>
      </c>
      <c r="H110" s="1" t="s">
        <v>392</v>
      </c>
      <c r="I110" s="1" t="s">
        <v>393</v>
      </c>
      <c r="J110" s="41">
        <v>1454657315</v>
      </c>
      <c r="K110" s="41">
        <v>0</v>
      </c>
      <c r="L110" s="4"/>
    </row>
    <row r="111" spans="1:12" x14ac:dyDescent="0.3">
      <c r="A111" s="39" t="s">
        <v>790</v>
      </c>
      <c r="B111" s="45">
        <v>45077</v>
      </c>
      <c r="C111" s="33" t="s">
        <v>791</v>
      </c>
      <c r="D111" s="33" t="s">
        <v>406</v>
      </c>
      <c r="E111" s="33"/>
      <c r="F111" s="7">
        <v>45047</v>
      </c>
      <c r="G111" s="1">
        <v>1783</v>
      </c>
      <c r="H111" s="1" t="s">
        <v>394</v>
      </c>
      <c r="I111" s="1" t="s">
        <v>395</v>
      </c>
      <c r="J111" s="41">
        <v>865897569</v>
      </c>
      <c r="K111" s="41"/>
      <c r="L111" s="4"/>
    </row>
    <row r="112" spans="1:12" x14ac:dyDescent="0.3">
      <c r="A112" s="39" t="s">
        <v>790</v>
      </c>
      <c r="B112" s="45">
        <v>45077</v>
      </c>
      <c r="C112" s="33" t="s">
        <v>791</v>
      </c>
      <c r="D112" s="33" t="s">
        <v>406</v>
      </c>
      <c r="E112" s="33"/>
      <c r="F112" s="7">
        <v>45047</v>
      </c>
      <c r="G112" s="1">
        <v>1078</v>
      </c>
      <c r="H112" s="1" t="s">
        <v>193</v>
      </c>
      <c r="I112" s="1" t="s">
        <v>194</v>
      </c>
      <c r="J112" s="41">
        <v>1012373767</v>
      </c>
      <c r="K112" s="41">
        <v>0</v>
      </c>
    </row>
    <row r="113" spans="1:12" x14ac:dyDescent="0.3">
      <c r="A113" s="39" t="s">
        <v>790</v>
      </c>
      <c r="B113" s="45">
        <v>45077</v>
      </c>
      <c r="C113" s="33" t="s">
        <v>791</v>
      </c>
      <c r="D113" s="33" t="s">
        <v>406</v>
      </c>
      <c r="E113" s="33"/>
      <c r="F113" s="7">
        <v>45047</v>
      </c>
      <c r="G113" s="1">
        <v>333</v>
      </c>
      <c r="H113" s="1" t="s">
        <v>28</v>
      </c>
      <c r="I113" s="1" t="s">
        <v>29</v>
      </c>
      <c r="J113" s="41">
        <v>0</v>
      </c>
      <c r="K113" s="41">
        <v>7709376624.4572506</v>
      </c>
      <c r="L113" s="41"/>
    </row>
    <row r="114" spans="1:12" x14ac:dyDescent="0.3">
      <c r="A114" s="39" t="s">
        <v>790</v>
      </c>
      <c r="B114" s="45">
        <v>45077</v>
      </c>
      <c r="C114" s="33" t="s">
        <v>791</v>
      </c>
      <c r="D114" s="33" t="s">
        <v>406</v>
      </c>
      <c r="E114" s="33"/>
      <c r="F114" s="7">
        <v>45047</v>
      </c>
      <c r="G114" s="1">
        <v>970</v>
      </c>
      <c r="H114" s="1" t="s">
        <v>616</v>
      </c>
      <c r="I114" s="1" t="s">
        <v>617</v>
      </c>
      <c r="J114" s="41"/>
      <c r="K114" s="41">
        <v>1182256308</v>
      </c>
    </row>
    <row r="115" spans="1:12" x14ac:dyDescent="0.3">
      <c r="A115" s="39" t="s">
        <v>790</v>
      </c>
      <c r="B115" s="45">
        <v>45077</v>
      </c>
      <c r="C115" s="33" t="s">
        <v>791</v>
      </c>
      <c r="D115" s="33" t="s">
        <v>406</v>
      </c>
      <c r="E115" s="33"/>
      <c r="F115" s="7">
        <v>45047</v>
      </c>
      <c r="G115" s="1">
        <v>1767</v>
      </c>
      <c r="H115" s="1" t="s">
        <v>760</v>
      </c>
      <c r="I115" s="1" t="s">
        <v>761</v>
      </c>
      <c r="J115" s="41"/>
      <c r="K115" s="41">
        <v>12954900</v>
      </c>
    </row>
    <row r="116" spans="1:12" x14ac:dyDescent="0.3">
      <c r="A116" s="39" t="s">
        <v>790</v>
      </c>
      <c r="B116" s="45">
        <v>45077</v>
      </c>
      <c r="C116" s="33" t="s">
        <v>791</v>
      </c>
      <c r="D116" s="33" t="s">
        <v>406</v>
      </c>
      <c r="E116" s="33"/>
      <c r="F116" s="7">
        <v>45047</v>
      </c>
      <c r="G116" s="1">
        <v>1762</v>
      </c>
      <c r="H116" s="1" t="s">
        <v>517</v>
      </c>
      <c r="I116" s="1" t="s">
        <v>518</v>
      </c>
      <c r="J116" s="41"/>
      <c r="K116" s="41">
        <v>37833900</v>
      </c>
    </row>
    <row r="117" spans="1:12" x14ac:dyDescent="0.3">
      <c r="A117" s="39" t="s">
        <v>790</v>
      </c>
      <c r="B117" s="45">
        <v>45077</v>
      </c>
      <c r="C117" s="33" t="s">
        <v>791</v>
      </c>
      <c r="D117" s="33" t="s">
        <v>406</v>
      </c>
      <c r="E117" s="33"/>
      <c r="F117" s="7">
        <v>45047</v>
      </c>
      <c r="G117" s="1">
        <v>968</v>
      </c>
      <c r="H117" s="1" t="s">
        <v>799</v>
      </c>
      <c r="I117" s="1" t="s">
        <v>800</v>
      </c>
      <c r="J117" s="41"/>
      <c r="K117" s="41">
        <v>1574867011</v>
      </c>
    </row>
    <row r="118" spans="1:12" x14ac:dyDescent="0.3">
      <c r="A118" s="39" t="s">
        <v>790</v>
      </c>
      <c r="B118" s="45">
        <v>45077</v>
      </c>
      <c r="C118" s="33" t="s">
        <v>791</v>
      </c>
      <c r="D118" s="33" t="s">
        <v>406</v>
      </c>
      <c r="E118" s="33"/>
      <c r="F118" s="7">
        <v>45047</v>
      </c>
      <c r="G118" s="1">
        <v>1763</v>
      </c>
      <c r="H118" s="1" t="s">
        <v>762</v>
      </c>
      <c r="I118" s="1" t="s">
        <v>763</v>
      </c>
      <c r="J118" s="41"/>
      <c r="K118" s="41">
        <v>21800000</v>
      </c>
    </row>
    <row r="119" spans="1:12" x14ac:dyDescent="0.3">
      <c r="A119" s="39" t="s">
        <v>790</v>
      </c>
      <c r="B119" s="45">
        <v>45077</v>
      </c>
      <c r="C119" s="33" t="s">
        <v>791</v>
      </c>
      <c r="D119" s="33" t="s">
        <v>406</v>
      </c>
      <c r="E119" s="33"/>
      <c r="F119" s="7">
        <v>45047</v>
      </c>
      <c r="G119" s="1">
        <v>1764</v>
      </c>
      <c r="H119" s="1" t="s">
        <v>764</v>
      </c>
      <c r="I119" s="1" t="s">
        <v>765</v>
      </c>
      <c r="J119" s="41"/>
      <c r="K119" s="41">
        <v>336574200</v>
      </c>
    </row>
    <row r="120" spans="1:12" x14ac:dyDescent="0.3">
      <c r="A120" s="39" t="s">
        <v>790</v>
      </c>
      <c r="B120" s="45">
        <v>45077</v>
      </c>
      <c r="C120" s="33" t="s">
        <v>791</v>
      </c>
      <c r="D120" s="33" t="s">
        <v>406</v>
      </c>
      <c r="E120" s="33"/>
      <c r="F120" s="7">
        <v>45047</v>
      </c>
      <c r="G120" s="1">
        <v>1770</v>
      </c>
      <c r="H120" s="1" t="s">
        <v>801</v>
      </c>
      <c r="I120" s="1" t="s">
        <v>802</v>
      </c>
      <c r="J120" s="41"/>
      <c r="K120" s="41">
        <v>52455173</v>
      </c>
    </row>
    <row r="121" spans="1:12" x14ac:dyDescent="0.3">
      <c r="A121" s="39" t="s">
        <v>790</v>
      </c>
      <c r="B121" s="45">
        <v>45077</v>
      </c>
      <c r="C121" s="33" t="s">
        <v>791</v>
      </c>
      <c r="D121" s="33" t="s">
        <v>406</v>
      </c>
      <c r="E121" s="33"/>
      <c r="F121" s="7">
        <v>45047</v>
      </c>
      <c r="G121" s="1">
        <v>1079</v>
      </c>
      <c r="H121" s="1" t="s">
        <v>32</v>
      </c>
      <c r="I121" s="1" t="s">
        <v>33</v>
      </c>
      <c r="J121" s="41">
        <v>0</v>
      </c>
      <c r="K121" s="41">
        <v>1150278006.08394</v>
      </c>
    </row>
    <row r="122" spans="1:12" x14ac:dyDescent="0.3">
      <c r="A122" s="39" t="s">
        <v>790</v>
      </c>
      <c r="B122" s="45">
        <v>45077</v>
      </c>
      <c r="C122" s="33" t="s">
        <v>791</v>
      </c>
      <c r="D122" s="33" t="s">
        <v>406</v>
      </c>
      <c r="E122" s="33"/>
      <c r="F122" s="7">
        <v>45047</v>
      </c>
      <c r="G122" s="1">
        <v>606</v>
      </c>
      <c r="H122" s="1" t="s">
        <v>34</v>
      </c>
      <c r="I122" s="1" t="s">
        <v>35</v>
      </c>
      <c r="J122" s="41">
        <v>0</v>
      </c>
      <c r="K122" s="41">
        <v>71405562.380471006</v>
      </c>
    </row>
    <row r="123" spans="1:12" x14ac:dyDescent="0.3">
      <c r="A123" s="39" t="s">
        <v>790</v>
      </c>
      <c r="B123" s="45">
        <v>45077</v>
      </c>
      <c r="C123" s="33" t="s">
        <v>791</v>
      </c>
      <c r="D123" s="33" t="s">
        <v>406</v>
      </c>
      <c r="E123" s="33"/>
      <c r="F123" s="7">
        <v>45047</v>
      </c>
      <c r="G123" s="1">
        <v>608</v>
      </c>
      <c r="H123" s="1" t="s">
        <v>176</v>
      </c>
      <c r="I123" s="1" t="s">
        <v>177</v>
      </c>
      <c r="J123" s="41">
        <v>0</v>
      </c>
      <c r="K123" s="41">
        <v>183338302</v>
      </c>
    </row>
    <row r="124" spans="1:12" x14ac:dyDescent="0.3">
      <c r="A124" s="39" t="s">
        <v>790</v>
      </c>
      <c r="B124" s="45">
        <v>45077</v>
      </c>
      <c r="C124" s="33" t="s">
        <v>791</v>
      </c>
      <c r="D124" s="33" t="s">
        <v>406</v>
      </c>
      <c r="E124" s="33"/>
      <c r="F124" s="7">
        <v>45047</v>
      </c>
      <c r="G124" s="1">
        <v>609</v>
      </c>
      <c r="H124" s="1" t="s">
        <v>36</v>
      </c>
      <c r="I124" s="1" t="s">
        <v>37</v>
      </c>
      <c r="J124" s="41">
        <v>0</v>
      </c>
      <c r="K124" s="41">
        <v>871649.89474999998</v>
      </c>
    </row>
    <row r="125" spans="1:12" x14ac:dyDescent="0.3">
      <c r="A125" s="39" t="s">
        <v>790</v>
      </c>
      <c r="B125" s="45">
        <v>45077</v>
      </c>
      <c r="C125" s="33" t="s">
        <v>791</v>
      </c>
      <c r="D125" s="33" t="s">
        <v>406</v>
      </c>
      <c r="E125" s="33"/>
      <c r="F125" s="7">
        <v>45047</v>
      </c>
      <c r="G125" s="1">
        <v>610</v>
      </c>
      <c r="H125" s="1" t="s">
        <v>38</v>
      </c>
      <c r="I125" s="1" t="s">
        <v>39</v>
      </c>
      <c r="J125" s="41">
        <v>0</v>
      </c>
      <c r="K125" s="41">
        <v>28012199.774</v>
      </c>
    </row>
    <row r="126" spans="1:12" x14ac:dyDescent="0.3">
      <c r="A126" s="39" t="s">
        <v>790</v>
      </c>
      <c r="B126" s="45">
        <v>45077</v>
      </c>
      <c r="C126" s="33" t="s">
        <v>791</v>
      </c>
      <c r="D126" s="33" t="s">
        <v>406</v>
      </c>
      <c r="E126" s="33"/>
      <c r="F126" s="7">
        <v>45047</v>
      </c>
      <c r="G126" s="1">
        <v>1743</v>
      </c>
      <c r="H126" s="1" t="s">
        <v>195</v>
      </c>
      <c r="I126" s="1" t="s">
        <v>196</v>
      </c>
      <c r="J126" s="41">
        <v>0</v>
      </c>
      <c r="K126" s="41">
        <v>8783334</v>
      </c>
    </row>
    <row r="127" spans="1:12" x14ac:dyDescent="0.3">
      <c r="A127" s="39" t="s">
        <v>790</v>
      </c>
      <c r="B127" s="45">
        <v>45077</v>
      </c>
      <c r="C127" s="33" t="s">
        <v>791</v>
      </c>
      <c r="D127" s="33" t="s">
        <v>406</v>
      </c>
      <c r="E127" s="33"/>
      <c r="F127" s="7">
        <v>45047</v>
      </c>
      <c r="G127" s="1">
        <v>620</v>
      </c>
      <c r="H127" s="1" t="s">
        <v>40</v>
      </c>
      <c r="I127" s="1" t="s">
        <v>41</v>
      </c>
      <c r="J127" s="41">
        <v>0</v>
      </c>
      <c r="K127" s="41">
        <v>93635288</v>
      </c>
    </row>
    <row r="128" spans="1:12" x14ac:dyDescent="0.3">
      <c r="A128" s="39" t="s">
        <v>790</v>
      </c>
      <c r="B128" s="45">
        <v>45077</v>
      </c>
      <c r="C128" s="33" t="s">
        <v>791</v>
      </c>
      <c r="D128" s="33" t="s">
        <v>406</v>
      </c>
      <c r="E128" s="33"/>
      <c r="F128" s="7">
        <v>45047</v>
      </c>
      <c r="G128" s="1">
        <v>617</v>
      </c>
      <c r="H128" s="1" t="s">
        <v>44</v>
      </c>
      <c r="I128" s="1" t="s">
        <v>45</v>
      </c>
      <c r="J128" s="41">
        <v>0</v>
      </c>
      <c r="K128" s="41">
        <v>490750000</v>
      </c>
    </row>
    <row r="129" spans="1:11" x14ac:dyDescent="0.3">
      <c r="A129" s="39" t="s">
        <v>790</v>
      </c>
      <c r="B129" s="45">
        <v>45077</v>
      </c>
      <c r="C129" s="33" t="s">
        <v>791</v>
      </c>
      <c r="D129" s="33" t="s">
        <v>406</v>
      </c>
      <c r="E129" s="33"/>
      <c r="F129" s="7">
        <v>45047</v>
      </c>
      <c r="G129" s="1">
        <v>618</v>
      </c>
      <c r="H129" s="1" t="s">
        <v>46</v>
      </c>
      <c r="I129" s="1" t="s">
        <v>47</v>
      </c>
      <c r="J129" s="41">
        <v>0</v>
      </c>
      <c r="K129" s="41">
        <v>236250000</v>
      </c>
    </row>
    <row r="130" spans="1:11" x14ac:dyDescent="0.3">
      <c r="A130" s="39" t="s">
        <v>790</v>
      </c>
      <c r="B130" s="45">
        <v>45077</v>
      </c>
      <c r="C130" s="33" t="s">
        <v>791</v>
      </c>
      <c r="D130" s="33" t="s">
        <v>406</v>
      </c>
      <c r="E130" s="33"/>
      <c r="F130" s="7">
        <v>45047</v>
      </c>
      <c r="G130" s="1">
        <v>976</v>
      </c>
      <c r="H130" s="1" t="s">
        <v>338</v>
      </c>
      <c r="I130" s="1" t="s">
        <v>339</v>
      </c>
      <c r="J130" s="41">
        <v>0</v>
      </c>
      <c r="K130" s="41">
        <v>1765402.34</v>
      </c>
    </row>
    <row r="131" spans="1:11" x14ac:dyDescent="0.3">
      <c r="A131" s="39" t="s">
        <v>790</v>
      </c>
      <c r="B131" s="45">
        <v>45077</v>
      </c>
      <c r="C131" s="33" t="s">
        <v>791</v>
      </c>
      <c r="D131" s="33" t="s">
        <v>406</v>
      </c>
      <c r="E131" s="33"/>
      <c r="F131" s="7">
        <v>45047</v>
      </c>
      <c r="G131" s="1">
        <v>977</v>
      </c>
      <c r="H131" s="1" t="s">
        <v>537</v>
      </c>
      <c r="I131" s="1" t="s">
        <v>538</v>
      </c>
      <c r="J131" s="41"/>
      <c r="K131" s="41">
        <v>73567638</v>
      </c>
    </row>
    <row r="132" spans="1:11" x14ac:dyDescent="0.3">
      <c r="A132" s="39" t="s">
        <v>790</v>
      </c>
      <c r="B132" s="45">
        <v>45077</v>
      </c>
      <c r="C132" s="33" t="s">
        <v>791</v>
      </c>
      <c r="D132" s="33" t="s">
        <v>406</v>
      </c>
      <c r="E132" s="33"/>
      <c r="F132" s="7">
        <v>45047</v>
      </c>
      <c r="G132" s="1">
        <v>615</v>
      </c>
      <c r="H132" s="1" t="s">
        <v>48</v>
      </c>
      <c r="I132" s="1" t="s">
        <v>49</v>
      </c>
      <c r="J132" s="41">
        <v>0</v>
      </c>
      <c r="K132" s="41">
        <v>192039188.88</v>
      </c>
    </row>
    <row r="133" spans="1:11" x14ac:dyDescent="0.3">
      <c r="A133" s="39" t="s">
        <v>790</v>
      </c>
      <c r="B133" s="45">
        <v>45077</v>
      </c>
      <c r="C133" s="33" t="s">
        <v>791</v>
      </c>
      <c r="D133" s="33" t="s">
        <v>406</v>
      </c>
      <c r="E133" s="33"/>
      <c r="F133" s="7">
        <v>45047</v>
      </c>
      <c r="G133" s="1">
        <v>1601</v>
      </c>
      <c r="H133" s="1" t="s">
        <v>52</v>
      </c>
      <c r="I133" s="1" t="s">
        <v>53</v>
      </c>
      <c r="J133" s="41">
        <v>0</v>
      </c>
      <c r="K133" s="41">
        <v>4659820317</v>
      </c>
    </row>
    <row r="134" spans="1:11" x14ac:dyDescent="0.3">
      <c r="A134" s="39" t="s">
        <v>790</v>
      </c>
      <c r="B134" s="45">
        <v>45077</v>
      </c>
      <c r="C134" s="33" t="s">
        <v>791</v>
      </c>
      <c r="D134" s="33" t="s">
        <v>406</v>
      </c>
      <c r="E134" s="33"/>
      <c r="F134" s="7">
        <v>45047</v>
      </c>
      <c r="G134" s="1">
        <v>632</v>
      </c>
      <c r="H134" s="1" t="s">
        <v>340</v>
      </c>
      <c r="I134" s="1" t="s">
        <v>207</v>
      </c>
      <c r="J134" s="41">
        <v>0</v>
      </c>
      <c r="K134" s="41">
        <v>22522525</v>
      </c>
    </row>
    <row r="135" spans="1:11" x14ac:dyDescent="0.3">
      <c r="A135" s="39" t="s">
        <v>790</v>
      </c>
      <c r="B135" s="45">
        <v>45077</v>
      </c>
      <c r="C135" s="33" t="s">
        <v>791</v>
      </c>
      <c r="D135" s="33" t="s">
        <v>406</v>
      </c>
      <c r="E135" s="33"/>
      <c r="F135" s="7">
        <v>45047</v>
      </c>
      <c r="G135" s="1">
        <v>623</v>
      </c>
      <c r="H135" s="1" t="s">
        <v>54</v>
      </c>
      <c r="I135" s="1" t="s">
        <v>4</v>
      </c>
      <c r="J135" s="41">
        <v>0</v>
      </c>
      <c r="K135" s="41">
        <v>246558198</v>
      </c>
    </row>
    <row r="136" spans="1:11" x14ac:dyDescent="0.3">
      <c r="A136" s="39" t="s">
        <v>790</v>
      </c>
      <c r="B136" s="45">
        <v>45077</v>
      </c>
      <c r="C136" s="33" t="s">
        <v>791</v>
      </c>
      <c r="D136" s="33" t="s">
        <v>406</v>
      </c>
      <c r="E136" s="33"/>
      <c r="F136" s="7">
        <v>45047</v>
      </c>
      <c r="G136" s="1">
        <v>626</v>
      </c>
      <c r="H136" s="1" t="s">
        <v>178</v>
      </c>
      <c r="I136" s="1" t="s">
        <v>169</v>
      </c>
      <c r="J136" s="41">
        <v>0</v>
      </c>
      <c r="K136" s="41">
        <v>530345288</v>
      </c>
    </row>
    <row r="137" spans="1:11" x14ac:dyDescent="0.3">
      <c r="A137" s="39" t="s">
        <v>790</v>
      </c>
      <c r="B137" s="45">
        <v>45077</v>
      </c>
      <c r="C137" s="33" t="s">
        <v>791</v>
      </c>
      <c r="D137" s="33" t="s">
        <v>406</v>
      </c>
      <c r="E137" s="33"/>
      <c r="F137" s="7">
        <v>45047</v>
      </c>
      <c r="G137" s="1">
        <v>652</v>
      </c>
      <c r="H137" s="1" t="s">
        <v>179</v>
      </c>
      <c r="I137" s="1" t="s">
        <v>180</v>
      </c>
      <c r="J137" s="41">
        <v>0</v>
      </c>
      <c r="K137" s="41">
        <v>3446713000</v>
      </c>
    </row>
    <row r="138" spans="1:11" x14ac:dyDescent="0.3">
      <c r="A138" s="39" t="s">
        <v>790</v>
      </c>
      <c r="B138" s="45">
        <v>45077</v>
      </c>
      <c r="C138" s="33" t="s">
        <v>791</v>
      </c>
      <c r="D138" s="33" t="s">
        <v>406</v>
      </c>
      <c r="E138" s="33"/>
      <c r="F138" s="7">
        <v>45047</v>
      </c>
      <c r="G138" s="1">
        <v>653</v>
      </c>
      <c r="H138" s="1" t="s">
        <v>341</v>
      </c>
      <c r="I138" s="1" t="s">
        <v>208</v>
      </c>
      <c r="J138" s="41">
        <v>0</v>
      </c>
      <c r="K138" s="41">
        <v>7067693881</v>
      </c>
    </row>
    <row r="139" spans="1:11" x14ac:dyDescent="0.3">
      <c r="A139" s="39" t="s">
        <v>790</v>
      </c>
      <c r="B139" s="45">
        <v>45077</v>
      </c>
      <c r="C139" s="33" t="s">
        <v>791</v>
      </c>
      <c r="D139" s="33" t="s">
        <v>406</v>
      </c>
      <c r="E139" s="33"/>
      <c r="F139" s="7">
        <v>45047</v>
      </c>
      <c r="G139" s="1">
        <v>654</v>
      </c>
      <c r="H139" s="1" t="s">
        <v>343</v>
      </c>
      <c r="I139" s="1" t="s">
        <v>209</v>
      </c>
      <c r="J139" s="41">
        <v>0</v>
      </c>
      <c r="K139" s="41">
        <v>849182882</v>
      </c>
    </row>
    <row r="140" spans="1:11" x14ac:dyDescent="0.3">
      <c r="A140" s="39" t="s">
        <v>790</v>
      </c>
      <c r="B140" s="45">
        <v>45077</v>
      </c>
      <c r="C140" s="33" t="s">
        <v>791</v>
      </c>
      <c r="D140" s="33" t="s">
        <v>406</v>
      </c>
      <c r="E140" s="33"/>
      <c r="F140" s="7">
        <v>45047</v>
      </c>
      <c r="G140" s="1">
        <v>630</v>
      </c>
      <c r="H140" s="1" t="s">
        <v>342</v>
      </c>
      <c r="I140" s="1" t="s">
        <v>210</v>
      </c>
      <c r="J140" s="41">
        <v>0</v>
      </c>
      <c r="K140" s="41">
        <v>1491139653</v>
      </c>
    </row>
    <row r="141" spans="1:11" x14ac:dyDescent="0.3">
      <c r="A141" s="39" t="s">
        <v>790</v>
      </c>
      <c r="B141" s="45">
        <v>45077</v>
      </c>
      <c r="C141" s="33" t="s">
        <v>791</v>
      </c>
      <c r="D141" s="33" t="s">
        <v>406</v>
      </c>
      <c r="E141" s="33"/>
      <c r="F141" s="7">
        <v>45047</v>
      </c>
      <c r="G141" s="1">
        <v>631</v>
      </c>
      <c r="H141" s="1" t="s">
        <v>344</v>
      </c>
      <c r="I141" s="1" t="s">
        <v>211</v>
      </c>
      <c r="J141" s="41">
        <v>0</v>
      </c>
      <c r="K141" s="41">
        <v>113163478</v>
      </c>
    </row>
    <row r="142" spans="1:11" x14ac:dyDescent="0.3">
      <c r="A142" s="39" t="s">
        <v>790</v>
      </c>
      <c r="B142" s="45">
        <v>45077</v>
      </c>
      <c r="C142" s="33" t="s">
        <v>791</v>
      </c>
      <c r="D142" s="33" t="s">
        <v>406</v>
      </c>
      <c r="E142" s="33"/>
      <c r="F142" s="7">
        <v>45047</v>
      </c>
      <c r="G142" s="1">
        <v>409</v>
      </c>
      <c r="H142" s="1" t="s">
        <v>55</v>
      </c>
      <c r="I142" s="1" t="s">
        <v>56</v>
      </c>
      <c r="J142" s="41">
        <v>0</v>
      </c>
      <c r="K142" s="41">
        <v>3327600000</v>
      </c>
    </row>
    <row r="143" spans="1:11" x14ac:dyDescent="0.3">
      <c r="A143" s="39" t="s">
        <v>790</v>
      </c>
      <c r="B143" s="45">
        <v>45077</v>
      </c>
      <c r="C143" s="33" t="s">
        <v>791</v>
      </c>
      <c r="D143" s="33" t="s">
        <v>406</v>
      </c>
      <c r="E143" s="33"/>
      <c r="F143" s="7">
        <v>45047</v>
      </c>
      <c r="G143" s="1">
        <v>410</v>
      </c>
      <c r="H143" s="1" t="s">
        <v>57</v>
      </c>
      <c r="I143" s="1" t="s">
        <v>58</v>
      </c>
      <c r="J143" s="41">
        <v>0</v>
      </c>
      <c r="K143" s="41">
        <v>37865638216.85965</v>
      </c>
    </row>
    <row r="144" spans="1:11" x14ac:dyDescent="0.3">
      <c r="A144" s="39" t="s">
        <v>790</v>
      </c>
      <c r="B144" s="45">
        <v>45077</v>
      </c>
      <c r="C144" s="33" t="s">
        <v>791</v>
      </c>
      <c r="D144" s="33" t="s">
        <v>406</v>
      </c>
      <c r="E144" s="33"/>
      <c r="F144" s="7">
        <v>45047</v>
      </c>
      <c r="G144" s="1">
        <v>509</v>
      </c>
      <c r="H144" s="1" t="s">
        <v>59</v>
      </c>
      <c r="I144" s="1" t="s">
        <v>60</v>
      </c>
      <c r="J144" s="41">
        <v>0</v>
      </c>
      <c r="K144" s="41">
        <v>40236095823.900002</v>
      </c>
    </row>
    <row r="145" spans="1:12" x14ac:dyDescent="0.3">
      <c r="A145" s="39" t="s">
        <v>790</v>
      </c>
      <c r="B145" s="45">
        <v>45077</v>
      </c>
      <c r="C145" s="33" t="s">
        <v>791</v>
      </c>
      <c r="D145" s="33" t="s">
        <v>406</v>
      </c>
      <c r="E145" s="33"/>
      <c r="F145" s="7">
        <v>45047</v>
      </c>
      <c r="G145" s="1">
        <v>513</v>
      </c>
      <c r="H145" s="1" t="s">
        <v>345</v>
      </c>
      <c r="I145" s="1" t="s">
        <v>346</v>
      </c>
      <c r="J145" s="41">
        <v>0</v>
      </c>
      <c r="K145" s="41">
        <v>266771588</v>
      </c>
    </row>
    <row r="146" spans="1:12" x14ac:dyDescent="0.3">
      <c r="A146" s="39" t="s">
        <v>790</v>
      </c>
      <c r="B146" s="45">
        <v>45077</v>
      </c>
      <c r="C146" s="33" t="s">
        <v>791</v>
      </c>
      <c r="D146" s="33" t="s">
        <v>406</v>
      </c>
      <c r="E146" s="33"/>
      <c r="F146" s="7">
        <v>45047</v>
      </c>
      <c r="G146" s="1">
        <v>514</v>
      </c>
      <c r="H146" s="1" t="s">
        <v>347</v>
      </c>
      <c r="I146" s="1" t="s">
        <v>348</v>
      </c>
      <c r="J146" s="41">
        <v>0</v>
      </c>
      <c r="K146" s="41">
        <v>13513513.5</v>
      </c>
    </row>
    <row r="147" spans="1:12" x14ac:dyDescent="0.3">
      <c r="A147" s="39" t="s">
        <v>790</v>
      </c>
      <c r="B147" s="45">
        <v>45077</v>
      </c>
      <c r="C147" s="33" t="s">
        <v>791</v>
      </c>
      <c r="D147" s="33" t="s">
        <v>406</v>
      </c>
      <c r="E147" s="33"/>
      <c r="F147" s="7">
        <v>45047</v>
      </c>
      <c r="G147" s="1">
        <v>520</v>
      </c>
      <c r="H147" s="1" t="s">
        <v>61</v>
      </c>
      <c r="I147" s="1" t="s">
        <v>62</v>
      </c>
      <c r="J147" s="41">
        <v>304461588</v>
      </c>
      <c r="K147" s="41">
        <v>0</v>
      </c>
    </row>
    <row r="148" spans="1:12" x14ac:dyDescent="0.3">
      <c r="A148" s="39" t="s">
        <v>790</v>
      </c>
      <c r="B148" s="45">
        <v>45077</v>
      </c>
      <c r="C148" s="33" t="s">
        <v>791</v>
      </c>
      <c r="D148" s="33" t="s">
        <v>406</v>
      </c>
      <c r="E148" s="33"/>
      <c r="F148" s="7">
        <v>45047</v>
      </c>
      <c r="G148" s="1">
        <v>1721</v>
      </c>
      <c r="H148" s="1" t="s">
        <v>197</v>
      </c>
      <c r="I148" s="1" t="s">
        <v>198</v>
      </c>
      <c r="J148" s="41">
        <v>0</v>
      </c>
      <c r="K148" s="41">
        <v>5434642.9699999997</v>
      </c>
    </row>
    <row r="149" spans="1:12" x14ac:dyDescent="0.3">
      <c r="A149" s="39" t="s">
        <v>790</v>
      </c>
      <c r="B149" s="45">
        <v>45077</v>
      </c>
      <c r="C149" s="33" t="s">
        <v>791</v>
      </c>
      <c r="D149" s="33" t="s">
        <v>406</v>
      </c>
      <c r="E149" s="33"/>
      <c r="F149" s="7">
        <v>45047</v>
      </c>
      <c r="G149" s="1">
        <v>641</v>
      </c>
      <c r="H149" s="1" t="s">
        <v>349</v>
      </c>
      <c r="I149" s="1" t="s">
        <v>350</v>
      </c>
      <c r="J149" s="41">
        <v>0</v>
      </c>
      <c r="K149" s="41">
        <v>103376749</v>
      </c>
    </row>
    <row r="150" spans="1:12" x14ac:dyDescent="0.3">
      <c r="A150" s="39" t="s">
        <v>790</v>
      </c>
      <c r="B150" s="45">
        <v>45077</v>
      </c>
      <c r="C150" s="33" t="s">
        <v>791</v>
      </c>
      <c r="D150" s="33" t="s">
        <v>406</v>
      </c>
      <c r="E150" s="33"/>
      <c r="F150" s="7">
        <v>45047</v>
      </c>
      <c r="G150" s="1">
        <v>638</v>
      </c>
      <c r="H150" s="1" t="s">
        <v>63</v>
      </c>
      <c r="I150" s="1" t="s">
        <v>64</v>
      </c>
      <c r="J150" s="41">
        <v>0</v>
      </c>
      <c r="K150" s="41">
        <v>24498701.59</v>
      </c>
    </row>
    <row r="151" spans="1:12" x14ac:dyDescent="0.3">
      <c r="A151" s="39" t="s">
        <v>790</v>
      </c>
      <c r="B151" s="45">
        <v>45077</v>
      </c>
      <c r="C151" s="33" t="s">
        <v>791</v>
      </c>
      <c r="D151" s="33" t="s">
        <v>406</v>
      </c>
      <c r="E151" s="33"/>
      <c r="F151" s="7">
        <v>45047</v>
      </c>
      <c r="G151" s="1">
        <v>951</v>
      </c>
      <c r="H151" s="1" t="s">
        <v>65</v>
      </c>
      <c r="I151" s="1" t="s">
        <v>66</v>
      </c>
      <c r="J151" s="41">
        <v>0</v>
      </c>
      <c r="K151" s="41">
        <v>122517381</v>
      </c>
    </row>
    <row r="152" spans="1:12" x14ac:dyDescent="0.3">
      <c r="A152" s="39" t="s">
        <v>790</v>
      </c>
      <c r="B152" s="45">
        <v>45077</v>
      </c>
      <c r="C152" s="33" t="s">
        <v>791</v>
      </c>
      <c r="D152" s="33" t="s">
        <v>406</v>
      </c>
      <c r="E152" s="33"/>
      <c r="F152" s="7">
        <v>45047</v>
      </c>
      <c r="G152" s="1">
        <v>797</v>
      </c>
      <c r="H152" s="1" t="s">
        <v>351</v>
      </c>
      <c r="I152" s="1" t="s">
        <v>352</v>
      </c>
      <c r="J152" s="41">
        <v>0</v>
      </c>
      <c r="K152" s="41">
        <v>5850900</v>
      </c>
    </row>
    <row r="153" spans="1:12" x14ac:dyDescent="0.3">
      <c r="A153" s="39" t="s">
        <v>790</v>
      </c>
      <c r="B153" s="45">
        <v>45077</v>
      </c>
      <c r="C153" s="33" t="s">
        <v>791</v>
      </c>
      <c r="D153" s="33" t="s">
        <v>406</v>
      </c>
      <c r="E153" s="33"/>
      <c r="F153" s="7">
        <v>45047</v>
      </c>
      <c r="G153" s="1">
        <v>1511</v>
      </c>
      <c r="H153" s="1" t="s">
        <v>353</v>
      </c>
      <c r="I153" s="1" t="s">
        <v>354</v>
      </c>
      <c r="J153" s="41">
        <v>0</v>
      </c>
      <c r="K153" s="41">
        <v>5063333</v>
      </c>
    </row>
    <row r="154" spans="1:12" x14ac:dyDescent="0.3">
      <c r="A154" s="39" t="s">
        <v>790</v>
      </c>
      <c r="B154" s="45">
        <v>45077</v>
      </c>
      <c r="C154" s="33" t="s">
        <v>791</v>
      </c>
      <c r="D154" s="33" t="s">
        <v>406</v>
      </c>
      <c r="E154" s="33"/>
      <c r="F154" s="7">
        <v>45047</v>
      </c>
      <c r="G154" s="1">
        <v>799</v>
      </c>
      <c r="H154" s="1" t="s">
        <v>355</v>
      </c>
      <c r="I154" s="1" t="s">
        <v>356</v>
      </c>
      <c r="J154" s="41">
        <v>0</v>
      </c>
      <c r="K154" s="41">
        <v>180150009</v>
      </c>
    </row>
    <row r="155" spans="1:12" x14ac:dyDescent="0.3">
      <c r="A155" s="39" t="s">
        <v>790</v>
      </c>
      <c r="B155" s="45">
        <v>45077</v>
      </c>
      <c r="C155" s="33" t="s">
        <v>791</v>
      </c>
      <c r="D155" s="33" t="s">
        <v>406</v>
      </c>
      <c r="E155" s="33"/>
      <c r="F155" s="7">
        <v>45047</v>
      </c>
      <c r="G155" s="1">
        <v>800</v>
      </c>
      <c r="H155" s="1" t="s">
        <v>357</v>
      </c>
      <c r="I155" s="1" t="s">
        <v>358</v>
      </c>
      <c r="J155" s="41">
        <v>0</v>
      </c>
      <c r="K155" s="41">
        <v>4480000</v>
      </c>
    </row>
    <row r="156" spans="1:12" x14ac:dyDescent="0.3">
      <c r="A156" s="39" t="s">
        <v>790</v>
      </c>
      <c r="B156" s="45">
        <v>45077</v>
      </c>
      <c r="C156" s="33" t="s">
        <v>791</v>
      </c>
      <c r="D156" s="33" t="s">
        <v>406</v>
      </c>
      <c r="E156" s="33"/>
      <c r="F156" s="7">
        <v>45047</v>
      </c>
      <c r="G156" s="1">
        <v>952</v>
      </c>
      <c r="H156" s="1" t="s">
        <v>359</v>
      </c>
      <c r="I156" s="1" t="s">
        <v>360</v>
      </c>
      <c r="J156" s="41">
        <v>0</v>
      </c>
      <c r="K156" s="41">
        <v>35827999</v>
      </c>
    </row>
    <row r="157" spans="1:12" x14ac:dyDescent="0.3">
      <c r="A157" s="39" t="s">
        <v>790</v>
      </c>
      <c r="B157" s="45">
        <v>45077</v>
      </c>
      <c r="C157" s="33" t="s">
        <v>791</v>
      </c>
      <c r="D157" s="33" t="s">
        <v>406</v>
      </c>
      <c r="E157" s="33"/>
      <c r="F157" s="7">
        <v>45047</v>
      </c>
      <c r="G157" s="1">
        <v>1722</v>
      </c>
      <c r="H157" s="1" t="s">
        <v>363</v>
      </c>
      <c r="I157" s="1" t="s">
        <v>364</v>
      </c>
      <c r="J157" s="41">
        <v>0</v>
      </c>
      <c r="K157" s="41">
        <v>7972149.7664000001</v>
      </c>
    </row>
    <row r="158" spans="1:12" x14ac:dyDescent="0.3">
      <c r="A158" s="39" t="s">
        <v>790</v>
      </c>
      <c r="B158" s="45">
        <v>45077</v>
      </c>
      <c r="C158" s="33" t="s">
        <v>791</v>
      </c>
      <c r="D158" s="33" t="s">
        <v>406</v>
      </c>
      <c r="E158" s="33"/>
      <c r="F158" s="7">
        <v>45047</v>
      </c>
      <c r="G158" s="1">
        <v>1515</v>
      </c>
      <c r="H158" s="1" t="s">
        <v>361</v>
      </c>
      <c r="I158" s="1" t="s">
        <v>362</v>
      </c>
      <c r="J158" s="41">
        <v>0</v>
      </c>
      <c r="K158" s="41">
        <v>52964288</v>
      </c>
      <c r="L158" s="38"/>
    </row>
    <row r="159" spans="1:12" x14ac:dyDescent="0.3">
      <c r="A159" s="39" t="s">
        <v>790</v>
      </c>
      <c r="B159" s="45">
        <v>45077</v>
      </c>
      <c r="C159" s="33" t="s">
        <v>791</v>
      </c>
      <c r="D159" s="33" t="s">
        <v>406</v>
      </c>
      <c r="E159" s="33"/>
      <c r="F159" s="7">
        <v>45047</v>
      </c>
      <c r="G159" s="1">
        <v>1510</v>
      </c>
      <c r="H159" s="1">
        <v>71317</v>
      </c>
      <c r="I159" s="1" t="s">
        <v>806</v>
      </c>
      <c r="J159" s="41"/>
      <c r="K159" s="41">
        <v>6526000</v>
      </c>
      <c r="L159" s="38"/>
    </row>
    <row r="160" spans="1:12" x14ac:dyDescent="0.3">
      <c r="A160" s="39" t="s">
        <v>790</v>
      </c>
      <c r="B160" s="45">
        <v>45077</v>
      </c>
      <c r="C160" s="33" t="s">
        <v>791</v>
      </c>
      <c r="D160" s="33" t="s">
        <v>406</v>
      </c>
      <c r="E160" s="33"/>
      <c r="F160" s="7">
        <v>45047</v>
      </c>
      <c r="G160" s="1">
        <v>645</v>
      </c>
      <c r="H160" s="1" t="s">
        <v>365</v>
      </c>
      <c r="I160" s="1" t="s">
        <v>366</v>
      </c>
      <c r="J160" s="41">
        <v>0</v>
      </c>
      <c r="K160" s="41">
        <v>11688513.499985</v>
      </c>
    </row>
    <row r="161" spans="1:12" x14ac:dyDescent="0.3">
      <c r="A161" s="39" t="s">
        <v>790</v>
      </c>
      <c r="B161" s="45">
        <v>45077</v>
      </c>
      <c r="C161" s="33" t="s">
        <v>791</v>
      </c>
      <c r="D161" s="33" t="s">
        <v>406</v>
      </c>
      <c r="E161" s="33"/>
      <c r="F161" s="7">
        <v>45047</v>
      </c>
      <c r="G161" s="1">
        <v>805</v>
      </c>
      <c r="H161" s="1" t="s">
        <v>367</v>
      </c>
      <c r="I161" s="1" t="s">
        <v>368</v>
      </c>
      <c r="J161" s="41">
        <v>0</v>
      </c>
      <c r="K161" s="41">
        <v>48790420.969999999</v>
      </c>
      <c r="L161" s="4"/>
    </row>
    <row r="162" spans="1:12" x14ac:dyDescent="0.3">
      <c r="A162" s="39" t="s">
        <v>790</v>
      </c>
      <c r="B162" s="45">
        <v>45077</v>
      </c>
      <c r="C162" s="33" t="s">
        <v>791</v>
      </c>
      <c r="D162" s="33" t="s">
        <v>406</v>
      </c>
      <c r="E162" s="33"/>
      <c r="F162" s="7">
        <v>45047</v>
      </c>
      <c r="G162" s="1">
        <v>1778</v>
      </c>
      <c r="H162" s="1" t="s">
        <v>369</v>
      </c>
      <c r="I162" s="1" t="s">
        <v>370</v>
      </c>
      <c r="J162" s="41"/>
      <c r="K162" s="41">
        <v>81965055.028366089</v>
      </c>
      <c r="L162" s="4"/>
    </row>
    <row r="163" spans="1:12" x14ac:dyDescent="0.3">
      <c r="A163" s="39" t="s">
        <v>790</v>
      </c>
      <c r="B163" s="45">
        <v>45077</v>
      </c>
      <c r="C163" s="33" t="s">
        <v>791</v>
      </c>
      <c r="D163" s="33" t="s">
        <v>406</v>
      </c>
      <c r="E163" s="33"/>
      <c r="F163" s="7">
        <v>45047</v>
      </c>
      <c r="G163" s="1">
        <v>378</v>
      </c>
      <c r="H163" s="1" t="s">
        <v>67</v>
      </c>
      <c r="I163" s="1" t="s">
        <v>68</v>
      </c>
      <c r="J163" s="41">
        <v>22430677252</v>
      </c>
      <c r="K163" s="41">
        <v>0</v>
      </c>
    </row>
    <row r="164" spans="1:12" x14ac:dyDescent="0.3">
      <c r="A164" s="39" t="s">
        <v>790</v>
      </c>
      <c r="B164" s="45">
        <v>45077</v>
      </c>
      <c r="C164" s="33" t="s">
        <v>791</v>
      </c>
      <c r="D164" s="33" t="s">
        <v>406</v>
      </c>
      <c r="E164" s="33"/>
      <c r="F164" s="7">
        <v>45047</v>
      </c>
      <c r="G164" s="1">
        <v>759</v>
      </c>
      <c r="H164" s="1" t="s">
        <v>371</v>
      </c>
      <c r="I164" s="1" t="s">
        <v>372</v>
      </c>
      <c r="J164" s="41">
        <v>13513513.5</v>
      </c>
      <c r="K164" s="41">
        <v>0</v>
      </c>
    </row>
    <row r="165" spans="1:12" x14ac:dyDescent="0.3">
      <c r="A165" s="39" t="s">
        <v>790</v>
      </c>
      <c r="B165" s="45">
        <v>45077</v>
      </c>
      <c r="C165" s="33" t="s">
        <v>791</v>
      </c>
      <c r="D165" s="33" t="s">
        <v>406</v>
      </c>
      <c r="E165" s="33"/>
      <c r="F165" s="7">
        <v>45047</v>
      </c>
      <c r="G165" s="1">
        <v>760</v>
      </c>
      <c r="H165" s="1" t="s">
        <v>373</v>
      </c>
      <c r="I165" s="1" t="s">
        <v>374</v>
      </c>
      <c r="J165" s="41">
        <v>266771588</v>
      </c>
      <c r="K165" s="41">
        <v>0</v>
      </c>
    </row>
    <row r="166" spans="1:12" x14ac:dyDescent="0.3">
      <c r="A166" s="39" t="s">
        <v>790</v>
      </c>
      <c r="B166" s="45">
        <v>45077</v>
      </c>
      <c r="C166" s="33" t="s">
        <v>791</v>
      </c>
      <c r="D166" s="33" t="s">
        <v>406</v>
      </c>
      <c r="E166" s="33"/>
      <c r="F166" s="7">
        <v>45047</v>
      </c>
      <c r="G166" s="1">
        <v>752</v>
      </c>
      <c r="H166" s="1" t="s">
        <v>69</v>
      </c>
      <c r="I166" s="1" t="s">
        <v>70</v>
      </c>
      <c r="J166" s="41">
        <v>3409458144</v>
      </c>
      <c r="K166" s="41">
        <v>0</v>
      </c>
    </row>
    <row r="167" spans="1:12" x14ac:dyDescent="0.3">
      <c r="A167" s="39" t="s">
        <v>790</v>
      </c>
      <c r="B167" s="45">
        <v>45077</v>
      </c>
      <c r="C167" s="33" t="s">
        <v>791</v>
      </c>
      <c r="D167" s="33" t="s">
        <v>406</v>
      </c>
      <c r="E167" s="33"/>
      <c r="F167" s="7">
        <v>45047</v>
      </c>
      <c r="G167" s="1">
        <v>423</v>
      </c>
      <c r="H167" s="1" t="s">
        <v>71</v>
      </c>
      <c r="I167" s="1" t="s">
        <v>72</v>
      </c>
      <c r="J167" s="41">
        <v>2348533333</v>
      </c>
      <c r="K167" s="41">
        <v>0</v>
      </c>
    </row>
    <row r="168" spans="1:12" x14ac:dyDescent="0.3">
      <c r="A168" s="39" t="s">
        <v>790</v>
      </c>
      <c r="B168" s="45">
        <v>45077</v>
      </c>
      <c r="C168" s="33" t="s">
        <v>791</v>
      </c>
      <c r="D168" s="33" t="s">
        <v>406</v>
      </c>
      <c r="E168" s="33"/>
      <c r="F168" s="7">
        <v>45047</v>
      </c>
      <c r="G168" s="1">
        <v>424</v>
      </c>
      <c r="H168" s="1" t="s">
        <v>73</v>
      </c>
      <c r="I168" s="1" t="s">
        <v>74</v>
      </c>
      <c r="J168" s="41">
        <v>27700000</v>
      </c>
      <c r="K168" s="41">
        <v>0</v>
      </c>
    </row>
    <row r="169" spans="1:12" x14ac:dyDescent="0.3">
      <c r="A169" s="39" t="s">
        <v>790</v>
      </c>
      <c r="B169" s="45">
        <v>45077</v>
      </c>
      <c r="C169" s="33" t="s">
        <v>791</v>
      </c>
      <c r="D169" s="33" t="s">
        <v>406</v>
      </c>
      <c r="E169" s="33"/>
      <c r="F169" s="7">
        <v>45047</v>
      </c>
      <c r="G169" s="1">
        <v>980</v>
      </c>
      <c r="H169" s="1" t="s">
        <v>75</v>
      </c>
      <c r="I169" s="1" t="s">
        <v>76</v>
      </c>
      <c r="J169" s="41">
        <v>421988345</v>
      </c>
      <c r="K169" s="41">
        <v>0</v>
      </c>
    </row>
    <row r="170" spans="1:12" x14ac:dyDescent="0.3">
      <c r="A170" s="39" t="s">
        <v>790</v>
      </c>
      <c r="B170" s="45">
        <v>45077</v>
      </c>
      <c r="C170" s="33" t="s">
        <v>791</v>
      </c>
      <c r="D170" s="33" t="s">
        <v>406</v>
      </c>
      <c r="E170" s="33"/>
      <c r="F170" s="7">
        <v>45047</v>
      </c>
      <c r="G170" s="1">
        <v>418</v>
      </c>
      <c r="H170" s="1" t="s">
        <v>77</v>
      </c>
      <c r="I170" s="1" t="s">
        <v>78</v>
      </c>
      <c r="J170" s="41">
        <v>45252878</v>
      </c>
      <c r="K170" s="41">
        <v>0</v>
      </c>
    </row>
    <row r="171" spans="1:12" x14ac:dyDescent="0.3">
      <c r="A171" s="39" t="s">
        <v>790</v>
      </c>
      <c r="B171" s="45">
        <v>45077</v>
      </c>
      <c r="C171" s="33" t="s">
        <v>791</v>
      </c>
      <c r="D171" s="33" t="s">
        <v>406</v>
      </c>
      <c r="E171" s="33"/>
      <c r="F171" s="7">
        <v>45047</v>
      </c>
      <c r="G171" s="1">
        <v>428</v>
      </c>
      <c r="H171" s="1" t="s">
        <v>79</v>
      </c>
      <c r="I171" s="1" t="s">
        <v>80</v>
      </c>
      <c r="J171" s="41">
        <v>199508935</v>
      </c>
      <c r="K171" s="41">
        <v>0</v>
      </c>
    </row>
    <row r="172" spans="1:12" x14ac:dyDescent="0.3">
      <c r="A172" s="39" t="s">
        <v>790</v>
      </c>
      <c r="B172" s="45">
        <v>45077</v>
      </c>
      <c r="C172" s="33" t="s">
        <v>791</v>
      </c>
      <c r="D172" s="33" t="s">
        <v>406</v>
      </c>
      <c r="E172" s="33"/>
      <c r="F172" s="7">
        <v>45047</v>
      </c>
      <c r="G172" s="1">
        <v>433</v>
      </c>
      <c r="H172" s="1" t="s">
        <v>81</v>
      </c>
      <c r="I172" s="1" t="s">
        <v>82</v>
      </c>
      <c r="J172" s="41">
        <v>464994786</v>
      </c>
      <c r="K172" s="41">
        <v>0</v>
      </c>
    </row>
    <row r="173" spans="1:12" x14ac:dyDescent="0.3">
      <c r="A173" s="39" t="s">
        <v>790</v>
      </c>
      <c r="B173" s="45">
        <v>45077</v>
      </c>
      <c r="C173" s="33" t="s">
        <v>791</v>
      </c>
      <c r="D173" s="33" t="s">
        <v>406</v>
      </c>
      <c r="E173" s="33"/>
      <c r="F173" s="7">
        <v>45047</v>
      </c>
      <c r="G173" s="1">
        <v>434</v>
      </c>
      <c r="H173" s="1" t="s">
        <v>83</v>
      </c>
      <c r="I173" s="1" t="s">
        <v>84</v>
      </c>
      <c r="J173" s="41">
        <v>490750000</v>
      </c>
      <c r="K173" s="41">
        <v>0</v>
      </c>
    </row>
    <row r="174" spans="1:12" x14ac:dyDescent="0.3">
      <c r="A174" s="39" t="s">
        <v>790</v>
      </c>
      <c r="B174" s="45">
        <v>45077</v>
      </c>
      <c r="C174" s="33" t="s">
        <v>791</v>
      </c>
      <c r="D174" s="33" t="s">
        <v>406</v>
      </c>
      <c r="E174" s="33"/>
      <c r="F174" s="7">
        <v>45047</v>
      </c>
      <c r="G174" s="1">
        <v>437</v>
      </c>
      <c r="H174" s="1" t="s">
        <v>85</v>
      </c>
      <c r="I174" s="1" t="s">
        <v>86</v>
      </c>
      <c r="J174" s="41">
        <v>16400000</v>
      </c>
      <c r="K174" s="41">
        <v>0</v>
      </c>
    </row>
    <row r="175" spans="1:12" x14ac:dyDescent="0.3">
      <c r="A175" s="39" t="s">
        <v>790</v>
      </c>
      <c r="B175" s="45">
        <v>45077</v>
      </c>
      <c r="C175" s="33" t="s">
        <v>791</v>
      </c>
      <c r="D175" s="33" t="s">
        <v>406</v>
      </c>
      <c r="E175" s="33"/>
      <c r="F175" s="7">
        <v>45047</v>
      </c>
      <c r="G175" s="1">
        <v>438</v>
      </c>
      <c r="H175" s="1" t="s">
        <v>87</v>
      </c>
      <c r="I175" s="1" t="s">
        <v>88</v>
      </c>
      <c r="J175" s="41">
        <v>91255840</v>
      </c>
      <c r="K175" s="41">
        <v>0</v>
      </c>
    </row>
    <row r="176" spans="1:12" x14ac:dyDescent="0.3">
      <c r="A176" s="39" t="s">
        <v>790</v>
      </c>
      <c r="B176" s="45">
        <v>45077</v>
      </c>
      <c r="C176" s="33" t="s">
        <v>791</v>
      </c>
      <c r="D176" s="33" t="s">
        <v>406</v>
      </c>
      <c r="E176" s="33"/>
      <c r="F176" s="7">
        <v>45047</v>
      </c>
      <c r="G176" s="1">
        <v>440</v>
      </c>
      <c r="H176" s="1" t="s">
        <v>375</v>
      </c>
      <c r="I176" s="1" t="s">
        <v>376</v>
      </c>
      <c r="J176" s="41">
        <v>6050000</v>
      </c>
      <c r="K176" s="41">
        <v>0</v>
      </c>
    </row>
    <row r="177" spans="1:11" x14ac:dyDescent="0.3">
      <c r="A177" s="39" t="s">
        <v>790</v>
      </c>
      <c r="B177" s="45">
        <v>45077</v>
      </c>
      <c r="C177" s="33" t="s">
        <v>791</v>
      </c>
      <c r="D177" s="33" t="s">
        <v>406</v>
      </c>
      <c r="E177" s="33"/>
      <c r="F177" s="7">
        <v>45047</v>
      </c>
      <c r="G177" s="1">
        <v>421</v>
      </c>
      <c r="H177" s="1" t="s">
        <v>89</v>
      </c>
      <c r="I177" s="1" t="s">
        <v>90</v>
      </c>
      <c r="J177" s="41">
        <f>651511683+73567638</f>
        <v>725079321</v>
      </c>
      <c r="K177" s="41">
        <v>0</v>
      </c>
    </row>
    <row r="178" spans="1:11" x14ac:dyDescent="0.3">
      <c r="A178" s="39" t="s">
        <v>790</v>
      </c>
      <c r="B178" s="45">
        <v>45077</v>
      </c>
      <c r="C178" s="33" t="s">
        <v>791</v>
      </c>
      <c r="D178" s="33" t="s">
        <v>406</v>
      </c>
      <c r="E178" s="33"/>
      <c r="F178" s="7">
        <v>45047</v>
      </c>
      <c r="G178" s="1">
        <v>439</v>
      </c>
      <c r="H178" s="1" t="s">
        <v>181</v>
      </c>
      <c r="I178" s="1" t="s">
        <v>182</v>
      </c>
      <c r="J178" s="41">
        <v>27806500</v>
      </c>
      <c r="K178" s="41">
        <v>0</v>
      </c>
    </row>
    <row r="179" spans="1:11" x14ac:dyDescent="0.3">
      <c r="A179" s="39" t="s">
        <v>790</v>
      </c>
      <c r="B179" s="45">
        <v>45077</v>
      </c>
      <c r="C179" s="33" t="s">
        <v>791</v>
      </c>
      <c r="D179" s="33" t="s">
        <v>406</v>
      </c>
      <c r="E179" s="33"/>
      <c r="F179" s="7">
        <v>45047</v>
      </c>
      <c r="G179" s="1">
        <v>441</v>
      </c>
      <c r="H179" s="1" t="s">
        <v>91</v>
      </c>
      <c r="I179" s="1" t="s">
        <v>92</v>
      </c>
      <c r="J179" s="41">
        <v>146997361</v>
      </c>
      <c r="K179" s="41">
        <v>0</v>
      </c>
    </row>
    <row r="180" spans="1:11" x14ac:dyDescent="0.3">
      <c r="A180" s="39" t="s">
        <v>790</v>
      </c>
      <c r="B180" s="45">
        <v>45077</v>
      </c>
      <c r="C180" s="33" t="s">
        <v>791</v>
      </c>
      <c r="D180" s="33" t="s">
        <v>406</v>
      </c>
      <c r="E180" s="33"/>
      <c r="F180" s="7">
        <v>45047</v>
      </c>
      <c r="G180" s="1">
        <v>450</v>
      </c>
      <c r="H180" s="1" t="s">
        <v>183</v>
      </c>
      <c r="I180" s="1" t="s">
        <v>184</v>
      </c>
      <c r="J180" s="41">
        <v>42772039</v>
      </c>
      <c r="K180" s="41">
        <v>0</v>
      </c>
    </row>
    <row r="181" spans="1:11" x14ac:dyDescent="0.3">
      <c r="A181" s="39" t="s">
        <v>790</v>
      </c>
      <c r="B181" s="45">
        <v>45077</v>
      </c>
      <c r="C181" s="33" t="s">
        <v>791</v>
      </c>
      <c r="D181" s="33" t="s">
        <v>406</v>
      </c>
      <c r="E181" s="33"/>
      <c r="F181" s="7">
        <v>45047</v>
      </c>
      <c r="G181" s="1">
        <v>982</v>
      </c>
      <c r="H181" s="1" t="s">
        <v>185</v>
      </c>
      <c r="I181" s="1" t="s">
        <v>186</v>
      </c>
      <c r="J181" s="41">
        <v>4806990</v>
      </c>
      <c r="K181" s="41">
        <v>0</v>
      </c>
    </row>
    <row r="182" spans="1:11" x14ac:dyDescent="0.3">
      <c r="A182" s="39" t="s">
        <v>790</v>
      </c>
      <c r="B182" s="45">
        <v>45077</v>
      </c>
      <c r="C182" s="33" t="s">
        <v>791</v>
      </c>
      <c r="D182" s="33" t="s">
        <v>406</v>
      </c>
      <c r="E182" s="33"/>
      <c r="F182" s="7">
        <v>45047</v>
      </c>
      <c r="G182" s="1">
        <v>981</v>
      </c>
      <c r="H182" s="1" t="s">
        <v>93</v>
      </c>
      <c r="I182" s="1" t="s">
        <v>94</v>
      </c>
      <c r="J182" s="41">
        <v>30250000</v>
      </c>
      <c r="K182" s="41">
        <v>0</v>
      </c>
    </row>
    <row r="183" spans="1:11" x14ac:dyDescent="0.3">
      <c r="A183" s="39" t="s">
        <v>790</v>
      </c>
      <c r="B183" s="45">
        <v>45077</v>
      </c>
      <c r="C183" s="33" t="s">
        <v>791</v>
      </c>
      <c r="D183" s="33" t="s">
        <v>406</v>
      </c>
      <c r="E183" s="33"/>
      <c r="F183" s="7">
        <v>45047</v>
      </c>
      <c r="G183" s="1">
        <v>1780</v>
      </c>
      <c r="H183" s="1" t="s">
        <v>95</v>
      </c>
      <c r="I183" s="1" t="s">
        <v>96</v>
      </c>
      <c r="J183" s="41">
        <v>4995831</v>
      </c>
      <c r="K183" s="41">
        <v>0</v>
      </c>
    </row>
    <row r="184" spans="1:11" x14ac:dyDescent="0.3">
      <c r="A184" s="39" t="s">
        <v>790</v>
      </c>
      <c r="B184" s="45">
        <v>45077</v>
      </c>
      <c r="C184" s="33" t="s">
        <v>791</v>
      </c>
      <c r="D184" s="33" t="s">
        <v>406</v>
      </c>
      <c r="E184" s="33"/>
      <c r="F184" s="7">
        <v>45047</v>
      </c>
      <c r="G184" s="1">
        <v>449</v>
      </c>
      <c r="H184" s="1" t="s">
        <v>187</v>
      </c>
      <c r="I184" s="1" t="s">
        <v>188</v>
      </c>
      <c r="J184" s="41">
        <v>39487179</v>
      </c>
      <c r="K184" s="41">
        <v>0</v>
      </c>
    </row>
    <row r="185" spans="1:11" x14ac:dyDescent="0.3">
      <c r="A185" s="39" t="s">
        <v>790</v>
      </c>
      <c r="B185" s="45">
        <v>45077</v>
      </c>
      <c r="C185" s="33" t="s">
        <v>791</v>
      </c>
      <c r="D185" s="33" t="s">
        <v>406</v>
      </c>
      <c r="E185" s="33"/>
      <c r="F185" s="7">
        <v>45047</v>
      </c>
      <c r="G185" s="1">
        <v>457</v>
      </c>
      <c r="H185" s="1" t="s">
        <v>97</v>
      </c>
      <c r="I185" s="1" t="s">
        <v>98</v>
      </c>
      <c r="J185" s="41">
        <v>85379696</v>
      </c>
      <c r="K185" s="41">
        <v>0</v>
      </c>
    </row>
    <row r="186" spans="1:11" x14ac:dyDescent="0.3">
      <c r="A186" s="39" t="s">
        <v>790</v>
      </c>
      <c r="B186" s="45">
        <v>45077</v>
      </c>
      <c r="C186" s="33" t="s">
        <v>791</v>
      </c>
      <c r="D186" s="33" t="s">
        <v>406</v>
      </c>
      <c r="E186" s="33"/>
      <c r="F186" s="7">
        <v>45047</v>
      </c>
      <c r="G186" s="1">
        <v>453</v>
      </c>
      <c r="H186" s="1" t="s">
        <v>199</v>
      </c>
      <c r="I186" s="1" t="s">
        <v>200</v>
      </c>
      <c r="J186" s="41">
        <v>664360</v>
      </c>
      <c r="K186" s="41">
        <v>0</v>
      </c>
    </row>
    <row r="187" spans="1:11" x14ac:dyDescent="0.3">
      <c r="A187" s="39" t="s">
        <v>790</v>
      </c>
      <c r="B187" s="45">
        <v>45077</v>
      </c>
      <c r="C187" s="33" t="s">
        <v>791</v>
      </c>
      <c r="D187" s="33" t="s">
        <v>406</v>
      </c>
      <c r="E187" s="33"/>
      <c r="F187" s="7">
        <v>45047</v>
      </c>
      <c r="G187" s="1">
        <v>460</v>
      </c>
      <c r="H187" s="1" t="s">
        <v>99</v>
      </c>
      <c r="I187" s="1" t="s">
        <v>100</v>
      </c>
      <c r="J187" s="41">
        <v>200800</v>
      </c>
      <c r="K187" s="41">
        <v>0</v>
      </c>
    </row>
    <row r="188" spans="1:11" x14ac:dyDescent="0.3">
      <c r="A188" s="39" t="s">
        <v>790</v>
      </c>
      <c r="B188" s="45">
        <v>45077</v>
      </c>
      <c r="C188" s="33" t="s">
        <v>791</v>
      </c>
      <c r="D188" s="33" t="s">
        <v>406</v>
      </c>
      <c r="E188" s="33"/>
      <c r="F188" s="7">
        <v>45047</v>
      </c>
      <c r="G188" s="1">
        <v>461</v>
      </c>
      <c r="H188" s="1" t="s">
        <v>101</v>
      </c>
      <c r="I188" s="1" t="s">
        <v>102</v>
      </c>
      <c r="J188" s="41">
        <v>6060000</v>
      </c>
      <c r="K188" s="41">
        <v>0</v>
      </c>
    </row>
    <row r="189" spans="1:11" x14ac:dyDescent="0.3">
      <c r="A189" s="39" t="s">
        <v>790</v>
      </c>
      <c r="B189" s="45">
        <v>45077</v>
      </c>
      <c r="C189" s="33" t="s">
        <v>791</v>
      </c>
      <c r="D189" s="33" t="s">
        <v>406</v>
      </c>
      <c r="E189" s="33"/>
      <c r="F189" s="7">
        <v>45047</v>
      </c>
      <c r="G189" s="1">
        <v>462</v>
      </c>
      <c r="H189" s="1" t="s">
        <v>103</v>
      </c>
      <c r="I189" s="1" t="s">
        <v>104</v>
      </c>
      <c r="J189" s="41">
        <v>2464462</v>
      </c>
      <c r="K189" s="41">
        <v>0</v>
      </c>
    </row>
    <row r="190" spans="1:11" x14ac:dyDescent="0.3">
      <c r="A190" s="39" t="s">
        <v>790</v>
      </c>
      <c r="B190" s="45">
        <v>45077</v>
      </c>
      <c r="C190" s="33" t="s">
        <v>791</v>
      </c>
      <c r="D190" s="33" t="s">
        <v>406</v>
      </c>
      <c r="E190" s="33"/>
      <c r="F190" s="7">
        <v>45047</v>
      </c>
      <c r="G190" s="1">
        <v>455</v>
      </c>
      <c r="H190" s="1" t="s">
        <v>105</v>
      </c>
      <c r="I190" s="1" t="s">
        <v>106</v>
      </c>
      <c r="J190" s="41">
        <v>596917952</v>
      </c>
      <c r="K190" s="41">
        <v>0</v>
      </c>
    </row>
    <row r="191" spans="1:11" x14ac:dyDescent="0.3">
      <c r="A191" s="39" t="s">
        <v>790</v>
      </c>
      <c r="B191" s="45">
        <v>45077</v>
      </c>
      <c r="C191" s="33" t="s">
        <v>791</v>
      </c>
      <c r="D191" s="33" t="s">
        <v>406</v>
      </c>
      <c r="E191" s="33"/>
      <c r="F191" s="7">
        <v>45047</v>
      </c>
      <c r="G191" s="1">
        <v>466</v>
      </c>
      <c r="H191" s="1" t="s">
        <v>107</v>
      </c>
      <c r="I191" s="1" t="s">
        <v>108</v>
      </c>
      <c r="J191" s="41">
        <v>63847573.166699998</v>
      </c>
      <c r="K191" s="41">
        <v>0</v>
      </c>
    </row>
    <row r="192" spans="1:11" x14ac:dyDescent="0.3">
      <c r="A192" s="39" t="s">
        <v>790</v>
      </c>
      <c r="B192" s="45">
        <v>45077</v>
      </c>
      <c r="C192" s="33" t="s">
        <v>791</v>
      </c>
      <c r="D192" s="33" t="s">
        <v>406</v>
      </c>
      <c r="E192" s="33"/>
      <c r="F192" s="7">
        <v>45047</v>
      </c>
      <c r="G192" s="1">
        <v>469</v>
      </c>
      <c r="H192" s="1" t="s">
        <v>109</v>
      </c>
      <c r="I192" s="1" t="s">
        <v>110</v>
      </c>
      <c r="J192" s="41">
        <v>11270327</v>
      </c>
      <c r="K192" s="41">
        <v>0</v>
      </c>
    </row>
    <row r="193" spans="1:11" x14ac:dyDescent="0.3">
      <c r="A193" s="39" t="s">
        <v>790</v>
      </c>
      <c r="B193" s="45">
        <v>45077</v>
      </c>
      <c r="C193" s="33" t="s">
        <v>791</v>
      </c>
      <c r="D193" s="33" t="s">
        <v>406</v>
      </c>
      <c r="E193" s="33"/>
      <c r="F193" s="7">
        <v>45047</v>
      </c>
      <c r="G193" s="1">
        <v>471</v>
      </c>
      <c r="H193" s="1" t="s">
        <v>201</v>
      </c>
      <c r="I193" s="1" t="s">
        <v>202</v>
      </c>
      <c r="J193" s="41">
        <v>16895000</v>
      </c>
      <c r="K193" s="41">
        <v>0</v>
      </c>
    </row>
    <row r="194" spans="1:11" x14ac:dyDescent="0.3">
      <c r="A194" s="39" t="s">
        <v>790</v>
      </c>
      <c r="B194" s="45">
        <v>45077</v>
      </c>
      <c r="C194" s="33" t="s">
        <v>791</v>
      </c>
      <c r="D194" s="33" t="s">
        <v>406</v>
      </c>
      <c r="E194" s="33"/>
      <c r="F194" s="7">
        <v>45047</v>
      </c>
      <c r="G194" s="1">
        <v>472</v>
      </c>
      <c r="H194" s="1" t="s">
        <v>111</v>
      </c>
      <c r="I194" s="1" t="s">
        <v>112</v>
      </c>
      <c r="J194" s="41">
        <v>6786240</v>
      </c>
      <c r="K194" s="41">
        <v>0</v>
      </c>
    </row>
    <row r="195" spans="1:11" x14ac:dyDescent="0.3">
      <c r="A195" s="39" t="s">
        <v>790</v>
      </c>
      <c r="B195" s="45">
        <v>45077</v>
      </c>
      <c r="C195" s="33" t="s">
        <v>791</v>
      </c>
      <c r="D195" s="33" t="s">
        <v>406</v>
      </c>
      <c r="E195" s="33"/>
      <c r="F195" s="7">
        <v>45047</v>
      </c>
      <c r="G195" s="1">
        <v>464</v>
      </c>
      <c r="H195" s="1" t="s">
        <v>377</v>
      </c>
      <c r="I195" s="1" t="s">
        <v>378</v>
      </c>
      <c r="J195" s="41">
        <v>303957000</v>
      </c>
      <c r="K195" s="41">
        <v>0</v>
      </c>
    </row>
    <row r="196" spans="1:11" x14ac:dyDescent="0.3">
      <c r="A196" s="39" t="s">
        <v>790</v>
      </c>
      <c r="B196" s="45">
        <v>45077</v>
      </c>
      <c r="C196" s="33" t="s">
        <v>791</v>
      </c>
      <c r="D196" s="33" t="s">
        <v>406</v>
      </c>
      <c r="E196" s="33"/>
      <c r="F196" s="7">
        <v>45047</v>
      </c>
      <c r="G196" s="1">
        <v>459</v>
      </c>
      <c r="H196" s="1" t="s">
        <v>115</v>
      </c>
      <c r="I196" s="1" t="s">
        <v>116</v>
      </c>
      <c r="J196" s="41">
        <v>208254004</v>
      </c>
      <c r="K196" s="41">
        <v>0</v>
      </c>
    </row>
    <row r="197" spans="1:11" x14ac:dyDescent="0.3">
      <c r="A197" s="39" t="s">
        <v>790</v>
      </c>
      <c r="B197" s="45">
        <v>45077</v>
      </c>
      <c r="C197" s="33" t="s">
        <v>791</v>
      </c>
      <c r="D197" s="33" t="s">
        <v>406</v>
      </c>
      <c r="E197" s="33"/>
      <c r="F197" s="7">
        <v>45047</v>
      </c>
      <c r="G197" s="1">
        <v>474</v>
      </c>
      <c r="H197" s="1" t="s">
        <v>117</v>
      </c>
      <c r="I197" s="1" t="s">
        <v>118</v>
      </c>
      <c r="J197" s="41">
        <v>97746488</v>
      </c>
      <c r="K197" s="41">
        <v>0</v>
      </c>
    </row>
    <row r="198" spans="1:11" x14ac:dyDescent="0.3">
      <c r="A198" s="39" t="s">
        <v>790</v>
      </c>
      <c r="B198" s="45">
        <v>45077</v>
      </c>
      <c r="C198" s="33" t="s">
        <v>791</v>
      </c>
      <c r="D198" s="33" t="s">
        <v>406</v>
      </c>
      <c r="E198" s="33"/>
      <c r="F198" s="7">
        <v>45047</v>
      </c>
      <c r="G198" s="1">
        <v>475</v>
      </c>
      <c r="H198" s="1" t="s">
        <v>119</v>
      </c>
      <c r="I198" s="1" t="s">
        <v>120</v>
      </c>
      <c r="J198" s="41">
        <v>4678397370</v>
      </c>
      <c r="K198" s="41">
        <v>0</v>
      </c>
    </row>
    <row r="199" spans="1:11" x14ac:dyDescent="0.3">
      <c r="A199" s="39" t="s">
        <v>790</v>
      </c>
      <c r="B199" s="45">
        <v>45077</v>
      </c>
      <c r="C199" s="33" t="s">
        <v>791</v>
      </c>
      <c r="D199" s="33" t="s">
        <v>406</v>
      </c>
      <c r="E199" s="33"/>
      <c r="F199" s="7">
        <v>45047</v>
      </c>
      <c r="G199" s="1">
        <v>479</v>
      </c>
      <c r="H199" s="1" t="s">
        <v>379</v>
      </c>
      <c r="I199" s="1" t="s">
        <v>380</v>
      </c>
      <c r="J199" s="41">
        <v>115564377.40000001</v>
      </c>
      <c r="K199" s="41">
        <v>0</v>
      </c>
    </row>
    <row r="200" spans="1:11" x14ac:dyDescent="0.3">
      <c r="A200" s="39" t="s">
        <v>790</v>
      </c>
      <c r="B200" s="45">
        <v>45077</v>
      </c>
      <c r="C200" s="33" t="s">
        <v>791</v>
      </c>
      <c r="D200" s="33" t="s">
        <v>406</v>
      </c>
      <c r="E200" s="33"/>
      <c r="F200" s="7">
        <v>45047</v>
      </c>
      <c r="G200" s="1">
        <v>483</v>
      </c>
      <c r="H200" s="1" t="s">
        <v>121</v>
      </c>
      <c r="I200" s="1" t="s">
        <v>122</v>
      </c>
      <c r="J200" s="41">
        <v>57928084</v>
      </c>
      <c r="K200" s="41">
        <v>0</v>
      </c>
    </row>
    <row r="201" spans="1:11" x14ac:dyDescent="0.3">
      <c r="A201" s="39" t="s">
        <v>790</v>
      </c>
      <c r="B201" s="45">
        <v>45077</v>
      </c>
      <c r="C201" s="33" t="s">
        <v>791</v>
      </c>
      <c r="D201" s="33" t="s">
        <v>406</v>
      </c>
      <c r="E201" s="33"/>
      <c r="F201" s="7">
        <v>45047</v>
      </c>
      <c r="G201" s="1">
        <v>484</v>
      </c>
      <c r="H201" s="1" t="s">
        <v>123</v>
      </c>
      <c r="I201" s="1" t="s">
        <v>124</v>
      </c>
      <c r="J201" s="41">
        <v>50013500</v>
      </c>
      <c r="K201" s="41">
        <v>0</v>
      </c>
    </row>
    <row r="202" spans="1:11" x14ac:dyDescent="0.3">
      <c r="A202" s="39" t="s">
        <v>790</v>
      </c>
      <c r="B202" s="45">
        <v>45077</v>
      </c>
      <c r="C202" s="33" t="s">
        <v>791</v>
      </c>
      <c r="D202" s="33" t="s">
        <v>406</v>
      </c>
      <c r="E202" s="33"/>
      <c r="F202" s="7">
        <v>45047</v>
      </c>
      <c r="G202" s="1">
        <v>485</v>
      </c>
      <c r="H202" s="1" t="s">
        <v>125</v>
      </c>
      <c r="I202" s="1" t="s">
        <v>126</v>
      </c>
      <c r="J202" s="41">
        <v>118534078</v>
      </c>
      <c r="K202" s="41">
        <v>0</v>
      </c>
    </row>
    <row r="203" spans="1:11" x14ac:dyDescent="0.3">
      <c r="A203" s="39" t="s">
        <v>790</v>
      </c>
      <c r="B203" s="45">
        <v>45077</v>
      </c>
      <c r="C203" s="33" t="s">
        <v>791</v>
      </c>
      <c r="D203" s="33" t="s">
        <v>406</v>
      </c>
      <c r="E203" s="33"/>
      <c r="F203" s="7">
        <v>45047</v>
      </c>
      <c r="G203" s="1">
        <v>487</v>
      </c>
      <c r="H203" s="1" t="s">
        <v>205</v>
      </c>
      <c r="I203" s="1" t="s">
        <v>206</v>
      </c>
      <c r="J203" s="41">
        <v>5496100</v>
      </c>
      <c r="K203" s="41">
        <v>0</v>
      </c>
    </row>
    <row r="204" spans="1:11" x14ac:dyDescent="0.3">
      <c r="A204" s="39" t="s">
        <v>790</v>
      </c>
      <c r="B204" s="45">
        <v>45077</v>
      </c>
      <c r="C204" s="33" t="s">
        <v>791</v>
      </c>
      <c r="D204" s="33" t="s">
        <v>406</v>
      </c>
      <c r="E204" s="33"/>
      <c r="F204" s="7">
        <v>45047</v>
      </c>
      <c r="G204" s="1">
        <v>448</v>
      </c>
      <c r="H204" s="1" t="s">
        <v>381</v>
      </c>
      <c r="I204" s="1" t="s">
        <v>382</v>
      </c>
      <c r="J204" s="41">
        <v>41943744</v>
      </c>
      <c r="K204" s="41">
        <v>0</v>
      </c>
    </row>
    <row r="205" spans="1:11" x14ac:dyDescent="0.3">
      <c r="A205" s="39" t="s">
        <v>790</v>
      </c>
      <c r="B205" s="45">
        <v>45077</v>
      </c>
      <c r="C205" s="33" t="s">
        <v>791</v>
      </c>
      <c r="D205" s="33" t="s">
        <v>406</v>
      </c>
      <c r="E205" s="33"/>
      <c r="F205" s="7">
        <v>45047</v>
      </c>
      <c r="G205" s="1">
        <v>489</v>
      </c>
      <c r="H205" s="1" t="s">
        <v>127</v>
      </c>
      <c r="I205" s="1" t="s">
        <v>128</v>
      </c>
      <c r="J205" s="41">
        <v>633056989</v>
      </c>
      <c r="K205" s="41">
        <v>0</v>
      </c>
    </row>
    <row r="206" spans="1:11" x14ac:dyDescent="0.3">
      <c r="A206" s="39" t="s">
        <v>790</v>
      </c>
      <c r="B206" s="45">
        <v>45077</v>
      </c>
      <c r="C206" s="33" t="s">
        <v>791</v>
      </c>
      <c r="D206" s="33" t="s">
        <v>406</v>
      </c>
      <c r="E206" s="33"/>
      <c r="F206" s="7">
        <v>45047</v>
      </c>
      <c r="G206" s="1">
        <v>491</v>
      </c>
      <c r="H206" s="1" t="s">
        <v>383</v>
      </c>
      <c r="I206" s="1" t="s">
        <v>384</v>
      </c>
      <c r="J206" s="41">
        <v>9930000</v>
      </c>
      <c r="K206" s="41">
        <v>0</v>
      </c>
    </row>
    <row r="207" spans="1:11" x14ac:dyDescent="0.3">
      <c r="A207" s="39" t="s">
        <v>790</v>
      </c>
      <c r="B207" s="45">
        <v>45077</v>
      </c>
      <c r="C207" s="33" t="s">
        <v>791</v>
      </c>
      <c r="D207" s="33" t="s">
        <v>406</v>
      </c>
      <c r="E207" s="33"/>
      <c r="F207" s="7">
        <v>45047</v>
      </c>
      <c r="G207" s="1">
        <v>495</v>
      </c>
      <c r="H207" s="1" t="s">
        <v>385</v>
      </c>
      <c r="I207" s="1" t="s">
        <v>386</v>
      </c>
      <c r="J207" s="41">
        <v>101736461.458335</v>
      </c>
      <c r="K207" s="41">
        <v>0</v>
      </c>
    </row>
    <row r="208" spans="1:11" x14ac:dyDescent="0.3">
      <c r="A208" s="39" t="s">
        <v>790</v>
      </c>
      <c r="B208" s="45">
        <v>45077</v>
      </c>
      <c r="C208" s="33" t="s">
        <v>791</v>
      </c>
      <c r="D208" s="33" t="s">
        <v>406</v>
      </c>
      <c r="E208" s="33"/>
      <c r="F208" s="7">
        <v>45047</v>
      </c>
      <c r="G208" s="1">
        <v>493</v>
      </c>
      <c r="H208" s="1" t="s">
        <v>131</v>
      </c>
      <c r="I208" s="1" t="s">
        <v>132</v>
      </c>
      <c r="J208" s="41">
        <v>335962900</v>
      </c>
      <c r="K208" s="41">
        <v>0</v>
      </c>
    </row>
    <row r="209" spans="1:12" x14ac:dyDescent="0.3">
      <c r="A209" s="39" t="s">
        <v>790</v>
      </c>
      <c r="B209" s="45">
        <v>45077</v>
      </c>
      <c r="C209" s="33" t="s">
        <v>791</v>
      </c>
      <c r="D209" s="33" t="s">
        <v>406</v>
      </c>
      <c r="E209" s="33"/>
      <c r="F209" s="7">
        <v>45047</v>
      </c>
      <c r="G209" s="1">
        <v>494</v>
      </c>
      <c r="H209" s="1" t="s">
        <v>133</v>
      </c>
      <c r="I209" s="1" t="s">
        <v>134</v>
      </c>
      <c r="J209" s="41">
        <v>76332903.416659996</v>
      </c>
      <c r="K209" s="41">
        <v>0</v>
      </c>
    </row>
    <row r="210" spans="1:12" x14ac:dyDescent="0.3">
      <c r="A210" s="39" t="s">
        <v>790</v>
      </c>
      <c r="B210" s="45">
        <v>45077</v>
      </c>
      <c r="C210" s="33" t="s">
        <v>791</v>
      </c>
      <c r="D210" s="33" t="s">
        <v>406</v>
      </c>
      <c r="E210" s="33"/>
      <c r="F210" s="7">
        <v>45047</v>
      </c>
      <c r="G210" s="1">
        <v>496</v>
      </c>
      <c r="H210" s="1" t="s">
        <v>135</v>
      </c>
      <c r="I210" s="1" t="s">
        <v>136</v>
      </c>
      <c r="J210" s="41">
        <v>7496413.9583350001</v>
      </c>
      <c r="K210" s="41">
        <v>0</v>
      </c>
    </row>
    <row r="211" spans="1:12" x14ac:dyDescent="0.3">
      <c r="A211" s="39" t="s">
        <v>790</v>
      </c>
      <c r="B211" s="45">
        <v>45077</v>
      </c>
      <c r="C211" s="33" t="s">
        <v>791</v>
      </c>
      <c r="D211" s="33" t="s">
        <v>406</v>
      </c>
      <c r="E211" s="33"/>
      <c r="F211" s="7">
        <v>45047</v>
      </c>
      <c r="G211" s="1">
        <v>497</v>
      </c>
      <c r="H211" s="1" t="s">
        <v>137</v>
      </c>
      <c r="I211" s="1" t="s">
        <v>138</v>
      </c>
      <c r="J211" s="41">
        <v>222263343.3125</v>
      </c>
      <c r="K211" s="41">
        <v>0</v>
      </c>
    </row>
    <row r="212" spans="1:12" x14ac:dyDescent="0.3">
      <c r="A212" s="39" t="s">
        <v>790</v>
      </c>
      <c r="B212" s="45">
        <v>45077</v>
      </c>
      <c r="C212" s="33" t="s">
        <v>791</v>
      </c>
      <c r="D212" s="33" t="s">
        <v>406</v>
      </c>
      <c r="E212" s="33"/>
      <c r="F212" s="7">
        <v>45047</v>
      </c>
      <c r="G212" s="1">
        <v>499</v>
      </c>
      <c r="H212" s="1" t="s">
        <v>139</v>
      </c>
      <c r="I212" s="1" t="s">
        <v>140</v>
      </c>
      <c r="J212" s="41">
        <v>721951420</v>
      </c>
      <c r="K212" s="41">
        <v>0</v>
      </c>
    </row>
    <row r="213" spans="1:12" x14ac:dyDescent="0.3">
      <c r="A213" s="39" t="s">
        <v>790</v>
      </c>
      <c r="B213" s="45">
        <v>45077</v>
      </c>
      <c r="C213" s="33" t="s">
        <v>791</v>
      </c>
      <c r="D213" s="33" t="s">
        <v>406</v>
      </c>
      <c r="E213" s="33"/>
      <c r="F213" s="7">
        <v>45047</v>
      </c>
      <c r="G213" s="1">
        <v>507</v>
      </c>
      <c r="H213" s="1" t="s">
        <v>387</v>
      </c>
      <c r="I213" s="1" t="s">
        <v>212</v>
      </c>
      <c r="J213" s="41">
        <v>22522525</v>
      </c>
      <c r="K213" s="41">
        <v>0</v>
      </c>
    </row>
    <row r="214" spans="1:12" x14ac:dyDescent="0.3">
      <c r="A214" s="39" t="s">
        <v>790</v>
      </c>
      <c r="B214" s="45">
        <v>45077</v>
      </c>
      <c r="C214" s="33" t="s">
        <v>791</v>
      </c>
      <c r="D214" s="33" t="s">
        <v>406</v>
      </c>
      <c r="E214" s="33"/>
      <c r="F214" s="7">
        <v>45047</v>
      </c>
      <c r="G214" s="1">
        <v>503</v>
      </c>
      <c r="H214" s="1" t="s">
        <v>203</v>
      </c>
      <c r="I214" s="1" t="s">
        <v>204</v>
      </c>
      <c r="J214" s="41">
        <v>12735181</v>
      </c>
      <c r="K214" s="41">
        <v>0</v>
      </c>
    </row>
    <row r="215" spans="1:12" x14ac:dyDescent="0.3">
      <c r="A215" s="39" t="s">
        <v>790</v>
      </c>
      <c r="B215" s="45">
        <v>45077</v>
      </c>
      <c r="C215" s="33" t="s">
        <v>791</v>
      </c>
      <c r="D215" s="33" t="s">
        <v>406</v>
      </c>
      <c r="E215" s="33"/>
      <c r="F215" s="7">
        <v>45047</v>
      </c>
      <c r="G215" s="1">
        <v>780</v>
      </c>
      <c r="H215" s="1" t="s">
        <v>141</v>
      </c>
      <c r="I215" s="1" t="s">
        <v>142</v>
      </c>
      <c r="J215" s="41">
        <v>5858490.2800000003</v>
      </c>
      <c r="K215" s="41">
        <v>0</v>
      </c>
    </row>
    <row r="216" spans="1:12" x14ac:dyDescent="0.3">
      <c r="A216" s="39" t="s">
        <v>790</v>
      </c>
      <c r="B216" s="45">
        <v>45077</v>
      </c>
      <c r="C216" s="33" t="s">
        <v>791</v>
      </c>
      <c r="D216" s="33" t="s">
        <v>406</v>
      </c>
      <c r="E216" s="33"/>
      <c r="F216" s="7">
        <v>45047</v>
      </c>
      <c r="G216" s="1">
        <v>782</v>
      </c>
      <c r="H216" s="1" t="s">
        <v>143</v>
      </c>
      <c r="I216" s="1" t="s">
        <v>144</v>
      </c>
      <c r="J216" s="41">
        <v>12540.71</v>
      </c>
      <c r="K216" s="41">
        <v>0</v>
      </c>
    </row>
    <row r="217" spans="1:12" x14ac:dyDescent="0.3">
      <c r="A217" s="39" t="s">
        <v>790</v>
      </c>
      <c r="B217" s="45">
        <v>45077</v>
      </c>
      <c r="C217" s="33" t="s">
        <v>791</v>
      </c>
      <c r="D217" s="33" t="s">
        <v>406</v>
      </c>
      <c r="E217" s="33"/>
      <c r="F217" s="7">
        <v>45047</v>
      </c>
      <c r="G217" s="1">
        <v>786</v>
      </c>
      <c r="H217" s="1" t="s">
        <v>388</v>
      </c>
      <c r="I217" s="1" t="s">
        <v>389</v>
      </c>
      <c r="J217" s="41">
        <v>398240816</v>
      </c>
      <c r="K217" s="41">
        <v>0</v>
      </c>
    </row>
    <row r="218" spans="1:12" x14ac:dyDescent="0.3">
      <c r="A218" s="39" t="s">
        <v>790</v>
      </c>
      <c r="B218" s="45">
        <v>45077</v>
      </c>
      <c r="C218" s="33" t="s">
        <v>791</v>
      </c>
      <c r="D218" s="33" t="s">
        <v>406</v>
      </c>
      <c r="E218" s="33"/>
      <c r="F218" s="7">
        <v>45047</v>
      </c>
      <c r="G218" s="1">
        <v>787</v>
      </c>
      <c r="H218" s="1" t="s">
        <v>390</v>
      </c>
      <c r="I218" s="1" t="s">
        <v>391</v>
      </c>
      <c r="J218" s="41">
        <v>24006860</v>
      </c>
      <c r="K218" s="41">
        <v>0</v>
      </c>
    </row>
    <row r="219" spans="1:12" x14ac:dyDescent="0.3">
      <c r="A219" s="39" t="s">
        <v>790</v>
      </c>
      <c r="B219" s="45">
        <v>45077</v>
      </c>
      <c r="C219" s="33" t="s">
        <v>791</v>
      </c>
      <c r="D219" s="33" t="s">
        <v>406</v>
      </c>
      <c r="E219" s="33"/>
      <c r="F219" s="7">
        <v>45047</v>
      </c>
      <c r="G219" s="1">
        <v>789</v>
      </c>
      <c r="H219" s="1" t="s">
        <v>145</v>
      </c>
      <c r="I219" s="1" t="s">
        <v>146</v>
      </c>
      <c r="J219" s="41">
        <v>25595973.699999999</v>
      </c>
      <c r="K219" s="41">
        <v>0</v>
      </c>
    </row>
    <row r="220" spans="1:12" x14ac:dyDescent="0.3">
      <c r="A220" s="39" t="s">
        <v>790</v>
      </c>
      <c r="B220" s="45">
        <v>45077</v>
      </c>
      <c r="C220" s="33" t="s">
        <v>791</v>
      </c>
      <c r="D220" s="33" t="s">
        <v>406</v>
      </c>
      <c r="E220" s="33"/>
      <c r="F220" s="7">
        <v>45047</v>
      </c>
      <c r="G220" s="1">
        <v>506</v>
      </c>
      <c r="H220" s="1" t="s">
        <v>147</v>
      </c>
      <c r="I220" s="1" t="s">
        <v>148</v>
      </c>
      <c r="J220" s="41">
        <v>185333297</v>
      </c>
      <c r="K220" s="41">
        <v>0</v>
      </c>
    </row>
    <row r="221" spans="1:12" x14ac:dyDescent="0.3">
      <c r="J221" s="41">
        <f>SUM(J6:J220)</f>
        <v>126497447698.6281</v>
      </c>
      <c r="K221" s="41">
        <f>SUM(K6:K220)</f>
        <v>126497447698.6281</v>
      </c>
      <c r="L221" s="38"/>
    </row>
    <row r="222" spans="1:12" x14ac:dyDescent="0.3">
      <c r="H222" s="1" t="s">
        <v>5</v>
      </c>
      <c r="I222" s="1" t="s">
        <v>0</v>
      </c>
      <c r="J222" s="41">
        <v>126497447698.63449</v>
      </c>
      <c r="K222" s="41">
        <v>126497447698.62973</v>
      </c>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D65BD-D906-456A-AE9B-877E62E03A7A}">
  <dimension ref="A1:O117"/>
  <sheetViews>
    <sheetView topLeftCell="E27" zoomScale="90" zoomScaleNormal="90" workbookViewId="0">
      <selection activeCell="I32" sqref="I32"/>
    </sheetView>
  </sheetViews>
  <sheetFormatPr defaultColWidth="24.125" defaultRowHeight="15" x14ac:dyDescent="0.25"/>
  <cols>
    <col min="1" max="1" width="42.75" style="63" customWidth="1"/>
    <col min="2" max="2" width="33.125" style="63" bestFit="1" customWidth="1"/>
    <col min="3" max="3" width="38.5" style="63" customWidth="1"/>
    <col min="4" max="4" width="32.25" style="63" customWidth="1"/>
    <col min="5" max="5" width="23.75" style="63" customWidth="1"/>
    <col min="6" max="6" width="22.125" style="63" customWidth="1"/>
    <col min="7" max="7" width="22.125" style="66" customWidth="1"/>
    <col min="8" max="8" width="23.25" style="66" bestFit="1" customWidth="1"/>
    <col min="9" max="9" width="90.5" style="63" customWidth="1"/>
    <col min="10" max="10" width="28.75" style="68" bestFit="1" customWidth="1"/>
    <col min="11" max="11" width="28.5" style="68" bestFit="1" customWidth="1"/>
    <col min="12" max="12" width="37.75" style="69" customWidth="1"/>
    <col min="13" max="13" width="35.25" style="69" customWidth="1"/>
    <col min="14" max="14" width="43" style="63" bestFit="1" customWidth="1"/>
    <col min="15" max="15" width="24.125" style="69"/>
    <col min="16" max="16384" width="24.125" style="63"/>
  </cols>
  <sheetData>
    <row r="1" spans="1:15" s="52" customFormat="1" ht="15" hidden="1" customHeight="1" x14ac:dyDescent="0.25">
      <c r="A1" s="46" t="s">
        <v>396</v>
      </c>
      <c r="B1" s="46" t="s">
        <v>397</v>
      </c>
      <c r="C1" s="46" t="s">
        <v>398</v>
      </c>
      <c r="D1" s="46" t="s">
        <v>399</v>
      </c>
      <c r="E1" s="46" t="s">
        <v>400</v>
      </c>
      <c r="F1" s="46" t="s">
        <v>401</v>
      </c>
      <c r="G1" s="47"/>
      <c r="H1" s="48" t="s">
        <v>402</v>
      </c>
      <c r="I1" s="46" t="s">
        <v>403</v>
      </c>
      <c r="J1" s="49" t="s">
        <v>404</v>
      </c>
      <c r="K1" s="49" t="s">
        <v>405</v>
      </c>
      <c r="L1" s="50" t="s">
        <v>630</v>
      </c>
      <c r="M1" s="50" t="s">
        <v>631</v>
      </c>
      <c r="N1" s="51" t="s">
        <v>632</v>
      </c>
      <c r="O1" s="50" t="s">
        <v>633</v>
      </c>
    </row>
    <row r="2" spans="1:15" s="52" customFormat="1" ht="15" hidden="1" customHeight="1" x14ac:dyDescent="0.25">
      <c r="A2" s="46" t="s">
        <v>634</v>
      </c>
      <c r="B2" s="46" t="s">
        <v>635</v>
      </c>
      <c r="C2" s="46" t="s">
        <v>636</v>
      </c>
      <c r="D2" s="46" t="s">
        <v>637</v>
      </c>
      <c r="E2" s="46" t="s">
        <v>638</v>
      </c>
      <c r="F2" s="46" t="s">
        <v>639</v>
      </c>
      <c r="G2" s="47"/>
      <c r="H2" s="48" t="s">
        <v>640</v>
      </c>
      <c r="I2" s="46" t="s">
        <v>641</v>
      </c>
      <c r="J2" s="49" t="s">
        <v>1</v>
      </c>
      <c r="K2" s="49" t="s">
        <v>2</v>
      </c>
      <c r="L2" s="50" t="s">
        <v>642</v>
      </c>
      <c r="M2" s="50" t="s">
        <v>643</v>
      </c>
      <c r="N2" s="51" t="s">
        <v>644</v>
      </c>
      <c r="O2" s="50" t="s">
        <v>633</v>
      </c>
    </row>
    <row r="3" spans="1:15" s="59" customFormat="1" ht="229.5" hidden="1" customHeight="1" x14ac:dyDescent="0.2">
      <c r="A3" s="53" t="s">
        <v>808</v>
      </c>
      <c r="B3" s="53" t="s">
        <v>809</v>
      </c>
      <c r="C3" s="53" t="s">
        <v>810</v>
      </c>
      <c r="D3" s="53" t="s">
        <v>811</v>
      </c>
      <c r="E3" s="53" t="s">
        <v>812</v>
      </c>
      <c r="F3" s="53" t="s">
        <v>813</v>
      </c>
      <c r="G3" s="54"/>
      <c r="H3" s="55" t="s">
        <v>651</v>
      </c>
      <c r="I3" s="53" t="s">
        <v>814</v>
      </c>
      <c r="J3" s="56" t="s">
        <v>653</v>
      </c>
      <c r="K3" s="56" t="s">
        <v>654</v>
      </c>
      <c r="L3" s="57" t="s">
        <v>655</v>
      </c>
      <c r="M3" s="57" t="s">
        <v>656</v>
      </c>
      <c r="N3" s="58" t="s">
        <v>657</v>
      </c>
      <c r="O3" s="57"/>
    </row>
    <row r="4" spans="1:15" s="17" customFormat="1" ht="15" customHeight="1" x14ac:dyDescent="0.2">
      <c r="A4" s="14" t="s">
        <v>396</v>
      </c>
      <c r="B4" s="14" t="s">
        <v>397</v>
      </c>
      <c r="C4" s="14" t="s">
        <v>398</v>
      </c>
      <c r="D4" s="14" t="s">
        <v>399</v>
      </c>
      <c r="E4" s="14" t="s">
        <v>400</v>
      </c>
      <c r="F4" s="14" t="s">
        <v>401</v>
      </c>
      <c r="G4" s="14"/>
      <c r="H4" s="15" t="s">
        <v>402</v>
      </c>
      <c r="I4" s="14" t="s">
        <v>403</v>
      </c>
      <c r="J4" s="14" t="s">
        <v>404</v>
      </c>
      <c r="K4" s="14" t="s">
        <v>405</v>
      </c>
      <c r="L4" s="15" t="s">
        <v>630</v>
      </c>
      <c r="M4" s="15" t="s">
        <v>631</v>
      </c>
      <c r="N4" s="16" t="s">
        <v>632</v>
      </c>
      <c r="O4" s="15" t="s">
        <v>633</v>
      </c>
    </row>
    <row r="5" spans="1:15" s="17" customFormat="1" ht="15" customHeight="1" x14ac:dyDescent="0.2">
      <c r="A5" s="14" t="s">
        <v>634</v>
      </c>
      <c r="B5" s="14" t="s">
        <v>635</v>
      </c>
      <c r="C5" s="14" t="s">
        <v>636</v>
      </c>
      <c r="D5" s="14" t="s">
        <v>637</v>
      </c>
      <c r="E5" s="14" t="s">
        <v>638</v>
      </c>
      <c r="F5" s="14" t="s">
        <v>639</v>
      </c>
      <c r="G5" s="14"/>
      <c r="H5" s="15" t="s">
        <v>640</v>
      </c>
      <c r="I5" s="14" t="s">
        <v>641</v>
      </c>
      <c r="J5" s="14" t="s">
        <v>1</v>
      </c>
      <c r="K5" s="14" t="s">
        <v>2</v>
      </c>
      <c r="L5" s="15" t="s">
        <v>642</v>
      </c>
      <c r="M5" s="15" t="s">
        <v>643</v>
      </c>
      <c r="N5" s="16" t="s">
        <v>644</v>
      </c>
      <c r="O5" s="15" t="s">
        <v>633</v>
      </c>
    </row>
    <row r="6" spans="1:15" s="21" customFormat="1" ht="147" customHeight="1" x14ac:dyDescent="0.2">
      <c r="A6" s="18" t="s">
        <v>645</v>
      </c>
      <c r="B6" s="18" t="s">
        <v>646</v>
      </c>
      <c r="C6" s="18" t="s">
        <v>647</v>
      </c>
      <c r="D6" s="18" t="s">
        <v>648</v>
      </c>
      <c r="E6" s="18" t="s">
        <v>649</v>
      </c>
      <c r="F6" s="18" t="s">
        <v>650</v>
      </c>
      <c r="G6" s="18"/>
      <c r="H6" s="19" t="s">
        <v>651</v>
      </c>
      <c r="I6" s="18" t="s">
        <v>652</v>
      </c>
      <c r="J6" s="18" t="s">
        <v>653</v>
      </c>
      <c r="K6" s="18" t="s">
        <v>654</v>
      </c>
      <c r="L6" s="19" t="s">
        <v>655</v>
      </c>
      <c r="M6" s="19" t="s">
        <v>656</v>
      </c>
      <c r="N6" s="20" t="s">
        <v>657</v>
      </c>
      <c r="O6" s="19"/>
    </row>
    <row r="7" spans="1:15" s="17" customFormat="1" ht="12.75" x14ac:dyDescent="0.2">
      <c r="A7" s="14" t="s">
        <v>658</v>
      </c>
      <c r="B7" s="14" t="s">
        <v>635</v>
      </c>
      <c r="C7" s="22" t="s">
        <v>659</v>
      </c>
      <c r="D7" s="22" t="s">
        <v>659</v>
      </c>
      <c r="E7" s="22" t="s">
        <v>660</v>
      </c>
      <c r="F7" s="22" t="s">
        <v>635</v>
      </c>
      <c r="G7" s="22"/>
      <c r="H7" s="15" t="s">
        <v>658</v>
      </c>
      <c r="I7" s="22" t="s">
        <v>659</v>
      </c>
      <c r="J7" s="14" t="s">
        <v>661</v>
      </c>
      <c r="K7" s="14" t="s">
        <v>661</v>
      </c>
      <c r="L7" s="23" t="s">
        <v>659</v>
      </c>
      <c r="M7" s="23" t="s">
        <v>659</v>
      </c>
      <c r="N7" s="24" t="s">
        <v>659</v>
      </c>
      <c r="O7" s="15"/>
    </row>
    <row r="8" spans="1:15" s="17" customFormat="1" ht="12.75" x14ac:dyDescent="0.2">
      <c r="A8" s="14" t="s">
        <v>662</v>
      </c>
      <c r="B8" s="14" t="s">
        <v>663</v>
      </c>
      <c r="C8" s="14" t="s">
        <v>659</v>
      </c>
      <c r="D8" s="14" t="s">
        <v>659</v>
      </c>
      <c r="E8" s="14"/>
      <c r="F8" s="14" t="s">
        <v>664</v>
      </c>
      <c r="G8" s="14"/>
      <c r="H8" s="15" t="s">
        <v>665</v>
      </c>
      <c r="I8" s="14" t="s">
        <v>659</v>
      </c>
      <c r="J8" s="14"/>
      <c r="K8" s="14"/>
      <c r="L8" s="15" t="s">
        <v>659</v>
      </c>
      <c r="M8" s="15" t="s">
        <v>659</v>
      </c>
      <c r="N8" s="16" t="s">
        <v>659</v>
      </c>
      <c r="O8" s="15"/>
    </row>
    <row r="9" spans="1:15" s="69" customFormat="1" ht="15.75" x14ac:dyDescent="0.3">
      <c r="A9" s="39" t="s">
        <v>901</v>
      </c>
      <c r="B9" s="64">
        <v>45077</v>
      </c>
      <c r="C9" s="63" t="s">
        <v>815</v>
      </c>
      <c r="D9" s="65" t="s">
        <v>667</v>
      </c>
      <c r="E9" s="63">
        <v>1</v>
      </c>
      <c r="F9" s="64">
        <v>45077</v>
      </c>
      <c r="G9" s="66">
        <v>240</v>
      </c>
      <c r="H9" s="66" t="s">
        <v>816</v>
      </c>
      <c r="I9" s="67" t="s">
        <v>817</v>
      </c>
      <c r="J9" s="68">
        <v>4000000</v>
      </c>
      <c r="K9" s="68">
        <v>0</v>
      </c>
      <c r="N9" s="63"/>
    </row>
    <row r="10" spans="1:15" s="69" customFormat="1" ht="15.75" x14ac:dyDescent="0.3">
      <c r="A10" s="39" t="s">
        <v>901</v>
      </c>
      <c r="B10" s="64">
        <v>45077</v>
      </c>
      <c r="C10" s="63" t="s">
        <v>815</v>
      </c>
      <c r="D10" s="65" t="s">
        <v>667</v>
      </c>
      <c r="E10" s="63">
        <v>1</v>
      </c>
      <c r="F10" s="64">
        <v>45077</v>
      </c>
      <c r="G10" s="66">
        <v>241</v>
      </c>
      <c r="H10" s="66" t="s">
        <v>818</v>
      </c>
      <c r="I10" s="67" t="s">
        <v>819</v>
      </c>
      <c r="J10" s="68">
        <v>487045</v>
      </c>
      <c r="K10" s="68">
        <v>0</v>
      </c>
      <c r="N10" s="63"/>
    </row>
    <row r="11" spans="1:15" s="69" customFormat="1" ht="15.75" x14ac:dyDescent="0.3">
      <c r="A11" s="39" t="s">
        <v>901</v>
      </c>
      <c r="B11" s="64">
        <v>45077</v>
      </c>
      <c r="C11" s="63" t="s">
        <v>815</v>
      </c>
      <c r="D11" s="65" t="s">
        <v>667</v>
      </c>
      <c r="E11" s="63">
        <v>1</v>
      </c>
      <c r="F11" s="64">
        <v>45077</v>
      </c>
      <c r="G11" s="66">
        <v>746</v>
      </c>
      <c r="H11" s="66" t="s">
        <v>820</v>
      </c>
      <c r="I11" s="67" t="s">
        <v>821</v>
      </c>
      <c r="J11" s="68">
        <v>309300891</v>
      </c>
      <c r="K11" s="68">
        <v>0</v>
      </c>
      <c r="N11" s="63"/>
    </row>
    <row r="12" spans="1:15" s="69" customFormat="1" ht="15.75" x14ac:dyDescent="0.3">
      <c r="A12" s="39" t="s">
        <v>901</v>
      </c>
      <c r="B12" s="64">
        <v>45077</v>
      </c>
      <c r="C12" s="63" t="s">
        <v>815</v>
      </c>
      <c r="D12" s="65" t="s">
        <v>667</v>
      </c>
      <c r="E12" s="63">
        <v>1</v>
      </c>
      <c r="F12" s="64">
        <v>45077</v>
      </c>
      <c r="G12" s="66">
        <v>528</v>
      </c>
      <c r="H12" s="66">
        <v>11310</v>
      </c>
      <c r="I12" s="67" t="s">
        <v>822</v>
      </c>
      <c r="J12" s="68">
        <v>0</v>
      </c>
      <c r="K12" s="68">
        <v>0</v>
      </c>
      <c r="N12" s="63"/>
    </row>
    <row r="13" spans="1:15" s="69" customFormat="1" ht="15.75" x14ac:dyDescent="0.3">
      <c r="A13" s="39" t="s">
        <v>901</v>
      </c>
      <c r="B13" s="64">
        <v>45077</v>
      </c>
      <c r="C13" s="63" t="s">
        <v>815</v>
      </c>
      <c r="D13" s="65" t="s">
        <v>667</v>
      </c>
      <c r="E13" s="63">
        <v>1</v>
      </c>
      <c r="F13" s="64">
        <v>45077</v>
      </c>
      <c r="G13" s="66">
        <v>533</v>
      </c>
      <c r="H13" s="66">
        <v>11405</v>
      </c>
      <c r="I13" s="67" t="s">
        <v>823</v>
      </c>
      <c r="J13" s="68">
        <v>0</v>
      </c>
      <c r="K13" s="68">
        <v>45000000</v>
      </c>
      <c r="N13" s="63"/>
    </row>
    <row r="14" spans="1:15" s="69" customFormat="1" ht="15.75" x14ac:dyDescent="0.3">
      <c r="A14" s="39" t="s">
        <v>901</v>
      </c>
      <c r="B14" s="64">
        <v>45077</v>
      </c>
      <c r="C14" s="63" t="s">
        <v>815</v>
      </c>
      <c r="D14" s="65" t="s">
        <v>667</v>
      </c>
      <c r="E14" s="63">
        <v>1</v>
      </c>
      <c r="F14" s="64">
        <v>45077</v>
      </c>
      <c r="G14" s="66">
        <v>538</v>
      </c>
      <c r="H14" s="66">
        <v>12011</v>
      </c>
      <c r="I14" s="67" t="s">
        <v>7</v>
      </c>
      <c r="J14" s="68">
        <v>92038486</v>
      </c>
      <c r="K14" s="68">
        <v>0</v>
      </c>
      <c r="N14" s="63"/>
    </row>
    <row r="15" spans="1:15" s="69" customFormat="1" ht="15.75" x14ac:dyDescent="0.3">
      <c r="A15" s="39" t="s">
        <v>901</v>
      </c>
      <c r="B15" s="64">
        <v>45077</v>
      </c>
      <c r="C15" s="63" t="s">
        <v>815</v>
      </c>
      <c r="D15" s="65" t="s">
        <v>667</v>
      </c>
      <c r="E15" s="63">
        <v>1</v>
      </c>
      <c r="F15" s="64">
        <v>45077</v>
      </c>
      <c r="G15" s="66">
        <v>1398</v>
      </c>
      <c r="H15" s="66" t="s">
        <v>824</v>
      </c>
      <c r="I15" s="67" t="s">
        <v>825</v>
      </c>
      <c r="J15" s="68">
        <v>0</v>
      </c>
      <c r="K15" s="68">
        <v>0</v>
      </c>
      <c r="N15" s="63"/>
    </row>
    <row r="16" spans="1:15" s="69" customFormat="1" ht="15.75" x14ac:dyDescent="0.3">
      <c r="A16" s="39" t="s">
        <v>901</v>
      </c>
      <c r="B16" s="64">
        <v>45077</v>
      </c>
      <c r="C16" s="63" t="s">
        <v>815</v>
      </c>
      <c r="D16" s="65" t="s">
        <v>667</v>
      </c>
      <c r="E16" s="63">
        <v>1</v>
      </c>
      <c r="F16" s="64">
        <v>45077</v>
      </c>
      <c r="G16" s="66">
        <v>1399</v>
      </c>
      <c r="H16" s="66" t="s">
        <v>826</v>
      </c>
      <c r="I16" s="67" t="s">
        <v>827</v>
      </c>
      <c r="J16" s="68">
        <v>0</v>
      </c>
      <c r="K16" s="68">
        <v>0</v>
      </c>
      <c r="N16" s="63"/>
    </row>
    <row r="17" spans="1:14" s="69" customFormat="1" ht="15.75" x14ac:dyDescent="0.3">
      <c r="A17" s="39" t="s">
        <v>901</v>
      </c>
      <c r="B17" s="64">
        <v>45077</v>
      </c>
      <c r="C17" s="63" t="s">
        <v>815</v>
      </c>
      <c r="D17" s="65" t="s">
        <v>667</v>
      </c>
      <c r="E17" s="63">
        <v>1</v>
      </c>
      <c r="F17" s="64">
        <v>45077</v>
      </c>
      <c r="G17" s="66">
        <v>1396</v>
      </c>
      <c r="H17" s="66" t="s">
        <v>828</v>
      </c>
      <c r="I17" s="67" t="s">
        <v>829</v>
      </c>
      <c r="J17" s="68">
        <v>0</v>
      </c>
      <c r="K17" s="68">
        <v>0</v>
      </c>
      <c r="N17" s="63"/>
    </row>
    <row r="18" spans="1:14" s="69" customFormat="1" ht="15.75" x14ac:dyDescent="0.3">
      <c r="A18" s="39" t="s">
        <v>901</v>
      </c>
      <c r="B18" s="64">
        <v>45077</v>
      </c>
      <c r="C18" s="63" t="s">
        <v>815</v>
      </c>
      <c r="D18" s="65" t="s">
        <v>667</v>
      </c>
      <c r="E18" s="63">
        <v>1</v>
      </c>
      <c r="F18" s="64">
        <v>45077</v>
      </c>
      <c r="G18" s="66">
        <v>318</v>
      </c>
      <c r="H18" s="66">
        <v>12101</v>
      </c>
      <c r="I18" s="67" t="s">
        <v>31</v>
      </c>
      <c r="J18" s="68">
        <v>1791527405</v>
      </c>
      <c r="K18" s="68">
        <v>0</v>
      </c>
      <c r="N18" s="63"/>
    </row>
    <row r="19" spans="1:14" s="69" customFormat="1" ht="15.75" x14ac:dyDescent="0.3">
      <c r="A19" s="39" t="s">
        <v>901</v>
      </c>
      <c r="B19" s="64">
        <v>45077</v>
      </c>
      <c r="C19" s="63" t="s">
        <v>815</v>
      </c>
      <c r="D19" s="65" t="s">
        <v>667</v>
      </c>
      <c r="E19" s="63">
        <v>1</v>
      </c>
      <c r="F19" s="64">
        <v>45077</v>
      </c>
      <c r="G19" s="66">
        <v>319</v>
      </c>
      <c r="H19" s="63">
        <v>12102</v>
      </c>
      <c r="I19" s="67" t="s">
        <v>704</v>
      </c>
      <c r="J19" s="68">
        <v>1936247250</v>
      </c>
      <c r="K19" s="68">
        <v>0</v>
      </c>
      <c r="N19" s="63"/>
    </row>
    <row r="20" spans="1:14" s="69" customFormat="1" ht="15.75" x14ac:dyDescent="0.3">
      <c r="A20" s="39" t="s">
        <v>901</v>
      </c>
      <c r="B20" s="64">
        <v>45077</v>
      </c>
      <c r="C20" s="63" t="s">
        <v>815</v>
      </c>
      <c r="D20" s="65" t="s">
        <v>667</v>
      </c>
      <c r="E20" s="63">
        <v>1</v>
      </c>
      <c r="F20" s="64">
        <v>45077</v>
      </c>
      <c r="G20" s="63">
        <v>541</v>
      </c>
      <c r="H20" s="63">
        <v>13000</v>
      </c>
      <c r="I20" s="67" t="s">
        <v>9</v>
      </c>
      <c r="J20" s="68">
        <v>5231074</v>
      </c>
      <c r="K20" s="68">
        <v>0</v>
      </c>
      <c r="N20" s="63"/>
    </row>
    <row r="21" spans="1:14" s="69" customFormat="1" ht="15.75" x14ac:dyDescent="0.3">
      <c r="A21" s="39" t="s">
        <v>901</v>
      </c>
      <c r="B21" s="64">
        <v>45077</v>
      </c>
      <c r="C21" s="63" t="s">
        <v>815</v>
      </c>
      <c r="D21" s="65" t="s">
        <v>667</v>
      </c>
      <c r="E21" s="63">
        <v>1</v>
      </c>
      <c r="F21" s="64">
        <v>45077</v>
      </c>
      <c r="G21" s="63">
        <v>598</v>
      </c>
      <c r="H21" s="63">
        <v>13140</v>
      </c>
      <c r="I21" s="67" t="s">
        <v>295</v>
      </c>
      <c r="J21" s="68">
        <v>122850000</v>
      </c>
      <c r="K21" s="68">
        <v>0</v>
      </c>
      <c r="N21" s="63"/>
    </row>
    <row r="22" spans="1:14" s="69" customFormat="1" ht="15.75" x14ac:dyDescent="0.3">
      <c r="A22" s="39" t="s">
        <v>901</v>
      </c>
      <c r="B22" s="64">
        <v>45077</v>
      </c>
      <c r="C22" s="63" t="s">
        <v>815</v>
      </c>
      <c r="D22" s="65" t="s">
        <v>667</v>
      </c>
      <c r="E22" s="63">
        <v>1</v>
      </c>
      <c r="F22" s="64">
        <v>45077</v>
      </c>
      <c r="G22" s="63">
        <v>564</v>
      </c>
      <c r="H22" s="63">
        <v>14033</v>
      </c>
      <c r="I22" s="67" t="s">
        <v>15</v>
      </c>
      <c r="J22" s="68">
        <v>0</v>
      </c>
      <c r="K22" s="68">
        <v>0</v>
      </c>
      <c r="N22" s="63"/>
    </row>
    <row r="23" spans="1:14" s="69" customFormat="1" ht="15.75" x14ac:dyDescent="0.3">
      <c r="A23" s="39" t="s">
        <v>901</v>
      </c>
      <c r="B23" s="64">
        <v>45077</v>
      </c>
      <c r="C23" s="63" t="s">
        <v>815</v>
      </c>
      <c r="D23" s="65" t="s">
        <v>667</v>
      </c>
      <c r="E23" s="63">
        <v>1</v>
      </c>
      <c r="F23" s="64">
        <v>45077</v>
      </c>
      <c r="G23" s="63">
        <v>562</v>
      </c>
      <c r="H23" s="63">
        <v>14011</v>
      </c>
      <c r="I23" s="67" t="s">
        <v>19</v>
      </c>
      <c r="J23" s="68">
        <v>0</v>
      </c>
      <c r="K23" s="68">
        <v>0</v>
      </c>
      <c r="N23" s="63"/>
    </row>
    <row r="24" spans="1:14" s="69" customFormat="1" ht="15.75" x14ac:dyDescent="0.3">
      <c r="A24" s="39" t="s">
        <v>901</v>
      </c>
      <c r="B24" s="64">
        <v>45077</v>
      </c>
      <c r="C24" s="63" t="s">
        <v>815</v>
      </c>
      <c r="D24" s="65" t="s">
        <v>667</v>
      </c>
      <c r="E24" s="63">
        <v>1</v>
      </c>
      <c r="F24" s="64">
        <v>45077</v>
      </c>
      <c r="G24" s="63">
        <v>563</v>
      </c>
      <c r="H24" s="63">
        <v>14022</v>
      </c>
      <c r="I24" s="67" t="s">
        <v>21</v>
      </c>
      <c r="J24" s="68">
        <v>1271483</v>
      </c>
      <c r="K24" s="68">
        <v>0</v>
      </c>
      <c r="N24" s="63"/>
    </row>
    <row r="25" spans="1:14" s="69" customFormat="1" ht="15.75" x14ac:dyDescent="0.3">
      <c r="A25" s="39" t="s">
        <v>901</v>
      </c>
      <c r="B25" s="64">
        <v>45077</v>
      </c>
      <c r="C25" s="63" t="s">
        <v>815</v>
      </c>
      <c r="D25" s="65" t="s">
        <v>667</v>
      </c>
      <c r="E25" s="63">
        <v>1</v>
      </c>
      <c r="F25" s="64">
        <v>45077</v>
      </c>
      <c r="G25" s="63">
        <v>585</v>
      </c>
      <c r="H25" s="63">
        <v>16311</v>
      </c>
      <c r="I25" s="67" t="s">
        <v>23</v>
      </c>
      <c r="J25" s="68">
        <v>140978207</v>
      </c>
      <c r="K25" s="68">
        <v>0</v>
      </c>
      <c r="N25" s="63"/>
    </row>
    <row r="26" spans="1:14" s="69" customFormat="1" ht="15.75" x14ac:dyDescent="0.3">
      <c r="A26" s="39" t="s">
        <v>901</v>
      </c>
      <c r="B26" s="64">
        <v>45077</v>
      </c>
      <c r="C26" s="63" t="s">
        <v>815</v>
      </c>
      <c r="D26" s="65" t="s">
        <v>667</v>
      </c>
      <c r="E26" s="63">
        <v>1</v>
      </c>
      <c r="F26" s="64">
        <v>45077</v>
      </c>
      <c r="G26" s="63">
        <v>591</v>
      </c>
      <c r="H26" s="63">
        <v>16377</v>
      </c>
      <c r="I26" s="67" t="s">
        <v>25</v>
      </c>
      <c r="J26" s="68">
        <v>7587882</v>
      </c>
      <c r="K26" s="68">
        <v>0</v>
      </c>
      <c r="N26" s="63"/>
    </row>
    <row r="27" spans="1:14" s="69" customFormat="1" ht="15.75" x14ac:dyDescent="0.3">
      <c r="A27" s="39" t="s">
        <v>901</v>
      </c>
      <c r="B27" s="64">
        <v>45077</v>
      </c>
      <c r="C27" s="63" t="s">
        <v>815</v>
      </c>
      <c r="D27" s="65" t="s">
        <v>667</v>
      </c>
      <c r="E27" s="63">
        <v>1</v>
      </c>
      <c r="F27" s="64">
        <v>45077</v>
      </c>
      <c r="G27" s="63">
        <v>767</v>
      </c>
      <c r="H27" s="63">
        <v>16130</v>
      </c>
      <c r="I27" s="67" t="s">
        <v>173</v>
      </c>
      <c r="J27" s="68">
        <v>4695000</v>
      </c>
      <c r="K27" s="68">
        <v>0</v>
      </c>
      <c r="N27" s="63"/>
    </row>
    <row r="28" spans="1:14" s="69" customFormat="1" ht="15.75" x14ac:dyDescent="0.3">
      <c r="A28" s="39" t="s">
        <v>901</v>
      </c>
      <c r="B28" s="64">
        <v>45077</v>
      </c>
      <c r="C28" s="63" t="s">
        <v>815</v>
      </c>
      <c r="D28" s="65" t="s">
        <v>667</v>
      </c>
      <c r="E28" s="63">
        <v>1</v>
      </c>
      <c r="F28" s="64">
        <v>45077</v>
      </c>
      <c r="G28" s="63">
        <v>768</v>
      </c>
      <c r="H28" s="63">
        <v>16140</v>
      </c>
      <c r="I28" s="67" t="s">
        <v>175</v>
      </c>
      <c r="J28" s="68">
        <v>0</v>
      </c>
      <c r="K28" s="68">
        <v>0</v>
      </c>
      <c r="N28" s="63"/>
    </row>
    <row r="29" spans="1:14" s="69" customFormat="1" ht="15.75" x14ac:dyDescent="0.3">
      <c r="A29" s="39" t="s">
        <v>901</v>
      </c>
      <c r="B29" s="64">
        <v>45077</v>
      </c>
      <c r="C29" s="63" t="s">
        <v>815</v>
      </c>
      <c r="D29" s="65" t="s">
        <v>667</v>
      </c>
      <c r="E29" s="63">
        <v>1</v>
      </c>
      <c r="F29" s="64">
        <v>45077</v>
      </c>
      <c r="G29" s="63">
        <v>769</v>
      </c>
      <c r="H29" s="63">
        <v>16150</v>
      </c>
      <c r="I29" s="67" t="s">
        <v>27</v>
      </c>
      <c r="J29" s="68">
        <v>171691526</v>
      </c>
      <c r="K29" s="68">
        <v>0</v>
      </c>
      <c r="N29" s="63"/>
    </row>
    <row r="30" spans="1:14" s="69" customFormat="1" ht="15.75" x14ac:dyDescent="0.3">
      <c r="A30" s="39" t="s">
        <v>901</v>
      </c>
      <c r="B30" s="64">
        <v>45077</v>
      </c>
      <c r="C30" s="63" t="s">
        <v>815</v>
      </c>
      <c r="D30" s="65" t="s">
        <v>667</v>
      </c>
      <c r="E30" s="63">
        <v>1</v>
      </c>
      <c r="F30" s="64">
        <v>45077</v>
      </c>
      <c r="G30" s="63">
        <v>385</v>
      </c>
      <c r="H30" s="63">
        <v>17111</v>
      </c>
      <c r="I30" s="67" t="s">
        <v>150</v>
      </c>
      <c r="J30" s="68">
        <v>23200000</v>
      </c>
      <c r="K30" s="68">
        <v>0</v>
      </c>
      <c r="N30" s="63"/>
    </row>
    <row r="31" spans="1:14" s="69" customFormat="1" ht="15.75" x14ac:dyDescent="0.3">
      <c r="A31" s="39" t="s">
        <v>901</v>
      </c>
      <c r="B31" s="64">
        <v>45077</v>
      </c>
      <c r="C31" s="63" t="s">
        <v>815</v>
      </c>
      <c r="D31" s="65" t="s">
        <v>667</v>
      </c>
      <c r="E31" s="63">
        <v>1</v>
      </c>
      <c r="F31" s="64">
        <v>45077</v>
      </c>
      <c r="G31" s="63">
        <v>398</v>
      </c>
      <c r="H31" s="63">
        <v>17211</v>
      </c>
      <c r="I31" s="67" t="s">
        <v>152</v>
      </c>
      <c r="J31" s="68">
        <v>0</v>
      </c>
      <c r="K31" s="68">
        <v>3362503</v>
      </c>
      <c r="N31" s="63"/>
    </row>
    <row r="32" spans="1:14" s="69" customFormat="1" ht="15.75" x14ac:dyDescent="0.3">
      <c r="A32" s="39" t="s">
        <v>901</v>
      </c>
      <c r="B32" s="64">
        <v>45077</v>
      </c>
      <c r="C32" s="63" t="s">
        <v>815</v>
      </c>
      <c r="D32" s="65" t="s">
        <v>667</v>
      </c>
      <c r="E32" s="63">
        <v>1</v>
      </c>
      <c r="F32" s="64">
        <v>45077</v>
      </c>
      <c r="G32" s="63">
        <v>387</v>
      </c>
      <c r="H32" s="63">
        <v>17133</v>
      </c>
      <c r="I32" s="67" t="s">
        <v>166</v>
      </c>
      <c r="J32" s="68">
        <v>9400000</v>
      </c>
      <c r="K32" s="68">
        <v>0</v>
      </c>
      <c r="N32" s="63"/>
    </row>
    <row r="33" spans="1:14" s="69" customFormat="1" ht="15.75" x14ac:dyDescent="0.3">
      <c r="A33" s="39" t="s">
        <v>901</v>
      </c>
      <c r="B33" s="64">
        <v>45077</v>
      </c>
      <c r="C33" s="63" t="s">
        <v>815</v>
      </c>
      <c r="D33" s="65" t="s">
        <v>667</v>
      </c>
      <c r="E33" s="63">
        <v>1</v>
      </c>
      <c r="F33" s="64">
        <v>45077</v>
      </c>
      <c r="G33" s="63">
        <v>399</v>
      </c>
      <c r="H33" s="63">
        <v>17222</v>
      </c>
      <c r="I33" s="67" t="s">
        <v>154</v>
      </c>
      <c r="J33" s="68">
        <v>0</v>
      </c>
      <c r="K33" s="68">
        <v>2937500</v>
      </c>
      <c r="N33" s="63"/>
    </row>
    <row r="34" spans="1:14" s="69" customFormat="1" ht="15.75" x14ac:dyDescent="0.3">
      <c r="A34" s="39" t="s">
        <v>901</v>
      </c>
      <c r="B34" s="64">
        <v>45077</v>
      </c>
      <c r="C34" s="63" t="s">
        <v>815</v>
      </c>
      <c r="D34" s="65" t="s">
        <v>667</v>
      </c>
      <c r="E34" s="63">
        <v>1</v>
      </c>
      <c r="F34" s="64">
        <v>45077</v>
      </c>
      <c r="G34" s="63">
        <v>389</v>
      </c>
      <c r="H34" s="63">
        <v>17155</v>
      </c>
      <c r="I34" s="67" t="s">
        <v>164</v>
      </c>
      <c r="J34" s="68">
        <v>260125000</v>
      </c>
      <c r="K34" s="68">
        <v>0</v>
      </c>
      <c r="N34" s="63"/>
    </row>
    <row r="35" spans="1:14" s="69" customFormat="1" ht="15.75" x14ac:dyDescent="0.3">
      <c r="A35" s="39" t="s">
        <v>901</v>
      </c>
      <c r="B35" s="64">
        <v>45077</v>
      </c>
      <c r="C35" s="63" t="s">
        <v>815</v>
      </c>
      <c r="D35" s="65" t="s">
        <v>667</v>
      </c>
      <c r="E35" s="63">
        <v>1</v>
      </c>
      <c r="F35" s="64">
        <v>45077</v>
      </c>
      <c r="G35" s="63">
        <v>400</v>
      </c>
      <c r="H35" s="63">
        <v>17233</v>
      </c>
      <c r="I35" s="67" t="s">
        <v>156</v>
      </c>
      <c r="J35" s="68">
        <v>0</v>
      </c>
      <c r="K35" s="68">
        <v>71267184</v>
      </c>
      <c r="N35" s="63"/>
    </row>
    <row r="36" spans="1:14" s="69" customFormat="1" ht="15.75" x14ac:dyDescent="0.3">
      <c r="A36" s="39" t="s">
        <v>901</v>
      </c>
      <c r="B36" s="64">
        <v>45077</v>
      </c>
      <c r="C36" s="63" t="s">
        <v>815</v>
      </c>
      <c r="D36" s="65" t="s">
        <v>667</v>
      </c>
      <c r="E36" s="63">
        <v>1</v>
      </c>
      <c r="F36" s="64">
        <v>45077</v>
      </c>
      <c r="G36" s="98"/>
      <c r="H36" s="98">
        <v>17225</v>
      </c>
      <c r="I36" s="114" t="s">
        <v>902</v>
      </c>
      <c r="J36" s="68">
        <v>548561464</v>
      </c>
      <c r="K36" s="68">
        <v>0</v>
      </c>
      <c r="N36" s="63"/>
    </row>
    <row r="37" spans="1:14" s="69" customFormat="1" ht="15.75" x14ac:dyDescent="0.3">
      <c r="A37" s="39" t="s">
        <v>901</v>
      </c>
      <c r="B37" s="64">
        <v>45077</v>
      </c>
      <c r="C37" s="63" t="s">
        <v>815</v>
      </c>
      <c r="D37" s="65" t="s">
        <v>667</v>
      </c>
      <c r="E37" s="63">
        <v>1</v>
      </c>
      <c r="F37" s="64">
        <v>45077</v>
      </c>
      <c r="G37" s="63">
        <v>404</v>
      </c>
      <c r="H37" s="63">
        <v>17277</v>
      </c>
      <c r="I37" s="67" t="s">
        <v>160</v>
      </c>
      <c r="J37" s="68">
        <v>0</v>
      </c>
      <c r="K37" s="68">
        <v>391810026</v>
      </c>
      <c r="N37" s="63"/>
    </row>
    <row r="38" spans="1:14" s="69" customFormat="1" ht="15.75" x14ac:dyDescent="0.3">
      <c r="A38" s="39" t="s">
        <v>901</v>
      </c>
      <c r="B38" s="64">
        <v>45077</v>
      </c>
      <c r="C38" s="63" t="s">
        <v>815</v>
      </c>
      <c r="D38" s="65" t="s">
        <v>667</v>
      </c>
      <c r="E38" s="63">
        <v>1</v>
      </c>
      <c r="F38" s="64">
        <v>45077</v>
      </c>
      <c r="G38" s="63">
        <v>333</v>
      </c>
      <c r="H38" s="63">
        <v>21100</v>
      </c>
      <c r="I38" s="67" t="s">
        <v>29</v>
      </c>
      <c r="J38" s="68">
        <v>0</v>
      </c>
      <c r="K38" s="70">
        <v>0</v>
      </c>
      <c r="N38" s="63"/>
    </row>
    <row r="39" spans="1:14" s="69" customFormat="1" ht="15.75" x14ac:dyDescent="0.3">
      <c r="A39" s="39" t="s">
        <v>901</v>
      </c>
      <c r="B39" s="64">
        <v>45077</v>
      </c>
      <c r="C39" s="63" t="s">
        <v>815</v>
      </c>
      <c r="D39" s="65" t="s">
        <v>667</v>
      </c>
      <c r="E39" s="63">
        <v>1</v>
      </c>
      <c r="F39" s="64">
        <v>45077</v>
      </c>
      <c r="G39" s="63">
        <v>954</v>
      </c>
      <c r="H39" s="63">
        <v>21103</v>
      </c>
      <c r="I39" s="67" t="s">
        <v>514</v>
      </c>
      <c r="J39" s="68">
        <v>0</v>
      </c>
      <c r="K39" s="70">
        <v>2513582.5</v>
      </c>
      <c r="N39" s="63"/>
    </row>
    <row r="40" spans="1:14" s="69" customFormat="1" ht="15.75" x14ac:dyDescent="0.3">
      <c r="A40" s="39" t="s">
        <v>901</v>
      </c>
      <c r="B40" s="64">
        <v>45077</v>
      </c>
      <c r="C40" s="63" t="s">
        <v>815</v>
      </c>
      <c r="D40" s="65" t="s">
        <v>667</v>
      </c>
      <c r="E40" s="63">
        <v>1</v>
      </c>
      <c r="F40" s="64">
        <v>45077</v>
      </c>
      <c r="G40" s="63">
        <v>970</v>
      </c>
      <c r="H40" s="63">
        <v>21107</v>
      </c>
      <c r="I40" s="67" t="s">
        <v>617</v>
      </c>
      <c r="J40" s="68">
        <v>0</v>
      </c>
      <c r="K40" s="70">
        <v>2247005.7400000002</v>
      </c>
      <c r="N40" s="63"/>
    </row>
    <row r="41" spans="1:14" s="69" customFormat="1" ht="15.75" x14ac:dyDescent="0.3">
      <c r="A41" s="39" t="s">
        <v>901</v>
      </c>
      <c r="B41" s="64">
        <v>45077</v>
      </c>
      <c r="C41" s="63" t="s">
        <v>815</v>
      </c>
      <c r="D41" s="65" t="s">
        <v>667</v>
      </c>
      <c r="E41" s="63">
        <v>1</v>
      </c>
      <c r="F41" s="64">
        <v>45077</v>
      </c>
      <c r="G41" s="63">
        <v>1725</v>
      </c>
      <c r="H41" s="63">
        <v>24101</v>
      </c>
      <c r="I41" s="67" t="s">
        <v>830</v>
      </c>
      <c r="J41" s="68">
        <v>0</v>
      </c>
      <c r="K41" s="70">
        <v>295000000</v>
      </c>
      <c r="N41" s="63"/>
    </row>
    <row r="42" spans="1:14" s="69" customFormat="1" ht="15.75" x14ac:dyDescent="0.3">
      <c r="A42" s="39" t="s">
        <v>901</v>
      </c>
      <c r="B42" s="64">
        <v>45077</v>
      </c>
      <c r="C42" s="63" t="s">
        <v>815</v>
      </c>
      <c r="D42" s="65" t="s">
        <v>667</v>
      </c>
      <c r="E42" s="63">
        <v>1</v>
      </c>
      <c r="F42" s="64">
        <v>45077</v>
      </c>
      <c r="G42" s="63">
        <v>1726</v>
      </c>
      <c r="H42" s="63">
        <v>24102</v>
      </c>
      <c r="I42" s="67" t="s">
        <v>520</v>
      </c>
      <c r="J42" s="68">
        <v>0</v>
      </c>
      <c r="K42" s="68">
        <v>1610000000</v>
      </c>
      <c r="N42" s="63"/>
    </row>
    <row r="43" spans="1:14" s="69" customFormat="1" ht="15.75" x14ac:dyDescent="0.3">
      <c r="A43" s="39" t="s">
        <v>901</v>
      </c>
      <c r="B43" s="64">
        <v>45077</v>
      </c>
      <c r="C43" s="63" t="s">
        <v>815</v>
      </c>
      <c r="D43" s="65" t="s">
        <v>667</v>
      </c>
      <c r="E43" s="63">
        <v>1</v>
      </c>
      <c r="F43" s="64">
        <v>45077</v>
      </c>
      <c r="G43" s="63">
        <v>1727</v>
      </c>
      <c r="H43" s="63">
        <v>24103</v>
      </c>
      <c r="I43" s="67" t="s">
        <v>526</v>
      </c>
      <c r="J43" s="68">
        <v>0</v>
      </c>
      <c r="K43" s="68">
        <v>705365153</v>
      </c>
      <c r="N43" s="63"/>
    </row>
    <row r="44" spans="1:14" s="69" customFormat="1" ht="15.75" x14ac:dyDescent="0.3">
      <c r="A44" s="39" t="s">
        <v>901</v>
      </c>
      <c r="B44" s="64">
        <v>45077</v>
      </c>
      <c r="C44" s="63" t="s">
        <v>815</v>
      </c>
      <c r="D44" s="65" t="s">
        <v>667</v>
      </c>
      <c r="E44" s="63">
        <v>1</v>
      </c>
      <c r="F44" s="64">
        <v>45077</v>
      </c>
      <c r="G44" s="63">
        <v>605</v>
      </c>
      <c r="H44" s="63">
        <v>22000</v>
      </c>
      <c r="I44" s="67" t="s">
        <v>831</v>
      </c>
      <c r="J44" s="68">
        <v>0</v>
      </c>
      <c r="K44" s="68">
        <v>153908918</v>
      </c>
      <c r="N44" s="63"/>
    </row>
    <row r="45" spans="1:14" s="69" customFormat="1" ht="15.75" x14ac:dyDescent="0.3">
      <c r="A45" s="39" t="s">
        <v>901</v>
      </c>
      <c r="B45" s="64">
        <v>45077</v>
      </c>
      <c r="C45" s="63" t="s">
        <v>815</v>
      </c>
      <c r="D45" s="65" t="s">
        <v>667</v>
      </c>
      <c r="E45" s="63">
        <v>1</v>
      </c>
      <c r="F45" s="64">
        <v>45077</v>
      </c>
      <c r="G45" s="63">
        <v>606</v>
      </c>
      <c r="H45" s="63">
        <v>22100</v>
      </c>
      <c r="I45" s="67" t="s">
        <v>35</v>
      </c>
      <c r="J45" s="68">
        <v>0</v>
      </c>
      <c r="K45" s="68">
        <v>4889461</v>
      </c>
      <c r="N45" s="63"/>
    </row>
    <row r="46" spans="1:14" s="69" customFormat="1" ht="15.75" x14ac:dyDescent="0.3">
      <c r="A46" s="39" t="s">
        <v>901</v>
      </c>
      <c r="B46" s="64">
        <v>45077</v>
      </c>
      <c r="C46" s="63" t="s">
        <v>815</v>
      </c>
      <c r="D46" s="65" t="s">
        <v>667</v>
      </c>
      <c r="E46" s="63">
        <v>1</v>
      </c>
      <c r="F46" s="64">
        <v>45077</v>
      </c>
      <c r="G46" s="63">
        <v>609</v>
      </c>
      <c r="H46" s="63">
        <v>22400</v>
      </c>
      <c r="I46" s="67" t="s">
        <v>37</v>
      </c>
      <c r="J46" s="68">
        <v>0</v>
      </c>
      <c r="K46" s="68">
        <v>1785268</v>
      </c>
      <c r="N46" s="63"/>
    </row>
    <row r="47" spans="1:14" s="69" customFormat="1" ht="15.75" x14ac:dyDescent="0.3">
      <c r="A47" s="39" t="s">
        <v>901</v>
      </c>
      <c r="B47" s="64">
        <v>45077</v>
      </c>
      <c r="C47" s="63" t="s">
        <v>815</v>
      </c>
      <c r="D47" s="65" t="s">
        <v>667</v>
      </c>
      <c r="E47" s="63">
        <v>1</v>
      </c>
      <c r="F47" s="64">
        <v>45077</v>
      </c>
      <c r="G47" s="63">
        <v>610</v>
      </c>
      <c r="H47" s="63">
        <v>22500</v>
      </c>
      <c r="I47" s="67" t="s">
        <v>39</v>
      </c>
      <c r="J47" s="68">
        <v>0</v>
      </c>
      <c r="K47" s="68">
        <v>4440524</v>
      </c>
      <c r="N47" s="63"/>
    </row>
    <row r="48" spans="1:14" s="69" customFormat="1" ht="15.75" x14ac:dyDescent="0.3">
      <c r="A48" s="39" t="s">
        <v>901</v>
      </c>
      <c r="B48" s="64">
        <v>45077</v>
      </c>
      <c r="C48" s="63" t="s">
        <v>815</v>
      </c>
      <c r="D48" s="65" t="s">
        <v>667</v>
      </c>
      <c r="E48" s="63">
        <v>1</v>
      </c>
      <c r="F48" s="64">
        <v>45077</v>
      </c>
      <c r="G48" s="63">
        <v>611</v>
      </c>
      <c r="H48" s="63">
        <v>22600</v>
      </c>
      <c r="I48" s="67" t="s">
        <v>832</v>
      </c>
      <c r="J48" s="68">
        <v>0</v>
      </c>
      <c r="K48" s="68">
        <v>0</v>
      </c>
      <c r="N48" s="63"/>
    </row>
    <row r="49" spans="1:14" s="69" customFormat="1" ht="15.75" x14ac:dyDescent="0.3">
      <c r="A49" s="39" t="s">
        <v>901</v>
      </c>
      <c r="B49" s="64">
        <v>45077</v>
      </c>
      <c r="C49" s="63" t="s">
        <v>815</v>
      </c>
      <c r="D49" s="65" t="s">
        <v>667</v>
      </c>
      <c r="E49" s="63">
        <v>1</v>
      </c>
      <c r="F49" s="64">
        <v>45077</v>
      </c>
      <c r="G49" s="63">
        <v>620</v>
      </c>
      <c r="H49" s="63">
        <v>23006</v>
      </c>
      <c r="I49" s="63" t="s">
        <v>41</v>
      </c>
      <c r="J49" s="68">
        <v>0</v>
      </c>
      <c r="K49" s="68">
        <v>33035158</v>
      </c>
      <c r="N49" s="63"/>
    </row>
    <row r="50" spans="1:14" s="69" customFormat="1" ht="15.75" x14ac:dyDescent="0.3">
      <c r="A50" s="39" t="s">
        <v>901</v>
      </c>
      <c r="B50" s="64">
        <v>45077</v>
      </c>
      <c r="C50" s="63" t="s">
        <v>815</v>
      </c>
      <c r="D50" s="65" t="s">
        <v>667</v>
      </c>
      <c r="E50" s="63">
        <v>1</v>
      </c>
      <c r="F50" s="64">
        <v>45077</v>
      </c>
      <c r="G50" s="63">
        <v>621</v>
      </c>
      <c r="H50" s="63">
        <v>23007</v>
      </c>
      <c r="I50" s="67" t="s">
        <v>534</v>
      </c>
      <c r="J50" s="68">
        <v>0</v>
      </c>
      <c r="K50" s="68">
        <v>0</v>
      </c>
      <c r="N50" s="63"/>
    </row>
    <row r="51" spans="1:14" s="69" customFormat="1" ht="15.75" x14ac:dyDescent="0.3">
      <c r="A51" s="39" t="s">
        <v>901</v>
      </c>
      <c r="B51" s="64">
        <v>45077</v>
      </c>
      <c r="C51" s="63" t="s">
        <v>815</v>
      </c>
      <c r="D51" s="65" t="s">
        <v>667</v>
      </c>
      <c r="E51" s="63">
        <v>1</v>
      </c>
      <c r="F51" s="64">
        <v>45077</v>
      </c>
      <c r="G51" s="63">
        <v>617</v>
      </c>
      <c r="H51" s="63">
        <v>23004</v>
      </c>
      <c r="I51" s="67" t="s">
        <v>45</v>
      </c>
      <c r="J51" s="68">
        <v>0</v>
      </c>
      <c r="K51" s="68">
        <v>207351010</v>
      </c>
      <c r="N51" s="63"/>
    </row>
    <row r="52" spans="1:14" s="69" customFormat="1" ht="15.75" x14ac:dyDescent="0.3">
      <c r="A52" s="39" t="s">
        <v>901</v>
      </c>
      <c r="B52" s="64">
        <v>45077</v>
      </c>
      <c r="C52" s="63" t="s">
        <v>815</v>
      </c>
      <c r="D52" s="65" t="s">
        <v>667</v>
      </c>
      <c r="E52" s="63">
        <v>1</v>
      </c>
      <c r="F52" s="64">
        <v>45077</v>
      </c>
      <c r="G52" s="63">
        <v>615</v>
      </c>
      <c r="H52" s="63">
        <v>23002</v>
      </c>
      <c r="I52" s="67" t="s">
        <v>49</v>
      </c>
      <c r="J52" s="68">
        <v>0</v>
      </c>
      <c r="K52" s="68">
        <v>955708145</v>
      </c>
      <c r="N52" s="63"/>
    </row>
    <row r="53" spans="1:14" s="69" customFormat="1" ht="15.75" x14ac:dyDescent="0.3">
      <c r="A53" s="39" t="s">
        <v>901</v>
      </c>
      <c r="B53" s="64">
        <v>45077</v>
      </c>
      <c r="C53" s="63" t="s">
        <v>815</v>
      </c>
      <c r="D53" s="65" t="s">
        <v>667</v>
      </c>
      <c r="E53" s="63">
        <v>1</v>
      </c>
      <c r="F53" s="64">
        <v>45077</v>
      </c>
      <c r="G53" s="63">
        <v>1602</v>
      </c>
      <c r="H53" s="66">
        <v>27112</v>
      </c>
      <c r="I53" s="67" t="s">
        <v>51</v>
      </c>
      <c r="J53" s="68">
        <v>0</v>
      </c>
      <c r="K53" s="68">
        <v>15452831</v>
      </c>
      <c r="N53" s="63"/>
    </row>
    <row r="54" spans="1:14" s="69" customFormat="1" ht="15.75" x14ac:dyDescent="0.3">
      <c r="A54" s="39" t="s">
        <v>901</v>
      </c>
      <c r="B54" s="64">
        <v>45077</v>
      </c>
      <c r="C54" s="63" t="s">
        <v>815</v>
      </c>
      <c r="D54" s="65" t="s">
        <v>667</v>
      </c>
      <c r="E54" s="63">
        <v>1</v>
      </c>
      <c r="F54" s="64">
        <v>45077</v>
      </c>
      <c r="G54" s="63">
        <v>1601</v>
      </c>
      <c r="H54" s="66">
        <v>27111</v>
      </c>
      <c r="I54" s="67" t="s">
        <v>53</v>
      </c>
      <c r="J54" s="68">
        <v>0</v>
      </c>
      <c r="K54" s="68">
        <v>2591083</v>
      </c>
      <c r="N54" s="63"/>
    </row>
    <row r="55" spans="1:14" s="69" customFormat="1" ht="15.75" x14ac:dyDescent="0.3">
      <c r="A55" s="39" t="s">
        <v>901</v>
      </c>
      <c r="B55" s="64">
        <v>45077</v>
      </c>
      <c r="C55" s="63" t="s">
        <v>815</v>
      </c>
      <c r="D55" s="65" t="s">
        <v>667</v>
      </c>
      <c r="E55" s="63">
        <v>1</v>
      </c>
      <c r="F55" s="64">
        <v>45077</v>
      </c>
      <c r="G55" s="63">
        <v>1612</v>
      </c>
      <c r="H55" s="66">
        <v>27122</v>
      </c>
      <c r="I55" s="67" t="s">
        <v>730</v>
      </c>
      <c r="J55" s="68">
        <v>0</v>
      </c>
      <c r="K55" s="68">
        <v>0</v>
      </c>
      <c r="N55" s="63"/>
    </row>
    <row r="56" spans="1:14" s="69" customFormat="1" ht="15.75" x14ac:dyDescent="0.3">
      <c r="A56" s="39" t="s">
        <v>901</v>
      </c>
      <c r="B56" s="64">
        <v>45077</v>
      </c>
      <c r="C56" s="63" t="s">
        <v>815</v>
      </c>
      <c r="D56" s="65" t="s">
        <v>667</v>
      </c>
      <c r="E56" s="63">
        <v>1</v>
      </c>
      <c r="F56" s="64">
        <v>45077</v>
      </c>
      <c r="G56" s="63">
        <v>1603</v>
      </c>
      <c r="H56" s="66">
        <v>27113</v>
      </c>
      <c r="I56" s="67" t="s">
        <v>833</v>
      </c>
      <c r="J56" s="68">
        <v>0</v>
      </c>
      <c r="K56" s="68">
        <v>1398974</v>
      </c>
      <c r="N56" s="63"/>
    </row>
    <row r="57" spans="1:14" s="69" customFormat="1" ht="15.75" x14ac:dyDescent="0.3">
      <c r="A57" s="39" t="s">
        <v>901</v>
      </c>
      <c r="B57" s="64">
        <v>45077</v>
      </c>
      <c r="C57" s="63" t="s">
        <v>815</v>
      </c>
      <c r="D57" s="65" t="s">
        <v>667</v>
      </c>
      <c r="E57" s="63">
        <v>1</v>
      </c>
      <c r="F57" s="64">
        <v>45077</v>
      </c>
      <c r="G57" s="63">
        <v>977</v>
      </c>
      <c r="H57" s="66">
        <v>22900</v>
      </c>
      <c r="I57" s="67" t="s">
        <v>538</v>
      </c>
      <c r="J57" s="68">
        <v>0</v>
      </c>
      <c r="K57" s="68">
        <v>62213684</v>
      </c>
      <c r="N57" s="63"/>
    </row>
    <row r="58" spans="1:14" s="69" customFormat="1" ht="15.75" x14ac:dyDescent="0.3">
      <c r="A58" s="39" t="s">
        <v>901</v>
      </c>
      <c r="B58" s="64">
        <v>45077</v>
      </c>
      <c r="C58" s="63" t="s">
        <v>815</v>
      </c>
      <c r="D58" s="65" t="s">
        <v>667</v>
      </c>
      <c r="E58" s="63">
        <v>1</v>
      </c>
      <c r="F58" s="64">
        <v>45077</v>
      </c>
      <c r="G58" s="63">
        <v>976</v>
      </c>
      <c r="H58" s="66">
        <v>22800</v>
      </c>
      <c r="I58" s="67" t="s">
        <v>339</v>
      </c>
      <c r="J58" s="68">
        <v>0</v>
      </c>
      <c r="K58" s="68">
        <v>0</v>
      </c>
      <c r="N58" s="63"/>
    </row>
    <row r="59" spans="1:14" s="69" customFormat="1" ht="15.75" x14ac:dyDescent="0.3">
      <c r="A59" s="39" t="s">
        <v>901</v>
      </c>
      <c r="B59" s="64">
        <v>45077</v>
      </c>
      <c r="C59" s="63" t="s">
        <v>815</v>
      </c>
      <c r="D59" s="65" t="s">
        <v>667</v>
      </c>
      <c r="E59" s="63">
        <v>1</v>
      </c>
      <c r="F59" s="64">
        <v>45077</v>
      </c>
      <c r="G59" s="63">
        <v>623</v>
      </c>
      <c r="H59" s="66">
        <v>25000</v>
      </c>
      <c r="I59" s="67" t="s">
        <v>4</v>
      </c>
      <c r="J59" s="68">
        <v>0</v>
      </c>
      <c r="K59" s="68">
        <v>20019465</v>
      </c>
      <c r="N59" s="63"/>
    </row>
    <row r="60" spans="1:14" s="69" customFormat="1" ht="15.75" x14ac:dyDescent="0.3">
      <c r="A60" s="39" t="s">
        <v>901</v>
      </c>
      <c r="B60" s="64">
        <v>45077</v>
      </c>
      <c r="C60" s="63" t="s">
        <v>815</v>
      </c>
      <c r="D60" s="65" t="s">
        <v>667</v>
      </c>
      <c r="E60" s="63">
        <v>1</v>
      </c>
      <c r="F60" s="64">
        <v>45077</v>
      </c>
      <c r="G60" s="63">
        <v>626</v>
      </c>
      <c r="H60" s="66">
        <v>26000</v>
      </c>
      <c r="I60" s="67" t="s">
        <v>169</v>
      </c>
      <c r="J60" s="68">
        <v>0</v>
      </c>
      <c r="K60" s="68">
        <v>982751403</v>
      </c>
      <c r="N60" s="63"/>
    </row>
    <row r="61" spans="1:14" s="69" customFormat="1" ht="15.75" x14ac:dyDescent="0.3">
      <c r="A61" s="39" t="s">
        <v>901</v>
      </c>
      <c r="B61" s="64">
        <v>45077</v>
      </c>
      <c r="C61" s="63" t="s">
        <v>815</v>
      </c>
      <c r="D61" s="65" t="s">
        <v>667</v>
      </c>
      <c r="E61" s="63">
        <v>1</v>
      </c>
      <c r="F61" s="64">
        <v>45077</v>
      </c>
      <c r="G61" s="63">
        <v>653</v>
      </c>
      <c r="H61" s="66">
        <v>29010</v>
      </c>
      <c r="I61" s="67" t="s">
        <v>208</v>
      </c>
      <c r="J61" s="68">
        <v>0</v>
      </c>
      <c r="K61" s="68">
        <v>0</v>
      </c>
      <c r="N61" s="63"/>
    </row>
    <row r="62" spans="1:14" s="69" customFormat="1" ht="15.75" x14ac:dyDescent="0.3">
      <c r="A62" s="39" t="s">
        <v>901</v>
      </c>
      <c r="B62" s="64">
        <v>45077</v>
      </c>
      <c r="C62" s="63" t="s">
        <v>815</v>
      </c>
      <c r="D62" s="65" t="s">
        <v>667</v>
      </c>
      <c r="E62" s="63">
        <v>1</v>
      </c>
      <c r="F62" s="64">
        <v>45077</v>
      </c>
      <c r="G62" s="63">
        <v>630</v>
      </c>
      <c r="H62" s="66">
        <v>29020</v>
      </c>
      <c r="I62" s="67" t="s">
        <v>210</v>
      </c>
      <c r="J62" s="68">
        <v>0</v>
      </c>
      <c r="K62" s="68">
        <v>164617652</v>
      </c>
      <c r="N62" s="63"/>
    </row>
    <row r="63" spans="1:14" s="69" customFormat="1" ht="15.75" x14ac:dyDescent="0.3">
      <c r="A63" s="39" t="s">
        <v>901</v>
      </c>
      <c r="B63" s="64">
        <v>45077</v>
      </c>
      <c r="C63" s="63" t="s">
        <v>815</v>
      </c>
      <c r="D63" s="65" t="s">
        <v>667</v>
      </c>
      <c r="E63" s="63">
        <v>1</v>
      </c>
      <c r="F63" s="64">
        <v>45077</v>
      </c>
      <c r="G63" s="63">
        <v>410</v>
      </c>
      <c r="H63" s="66">
        <v>32100</v>
      </c>
      <c r="I63" s="67" t="s">
        <v>58</v>
      </c>
      <c r="J63" s="68">
        <v>1674664996</v>
      </c>
      <c r="K63" s="68">
        <v>0</v>
      </c>
      <c r="N63" s="63"/>
    </row>
    <row r="64" spans="1:14" s="69" customFormat="1" ht="15.75" x14ac:dyDescent="0.3">
      <c r="A64" s="39" t="s">
        <v>901</v>
      </c>
      <c r="B64" s="64">
        <v>45077</v>
      </c>
      <c r="C64" s="63" t="s">
        <v>815</v>
      </c>
      <c r="D64" s="65" t="s">
        <v>667</v>
      </c>
      <c r="E64" s="63">
        <v>1</v>
      </c>
      <c r="F64" s="64">
        <v>45077</v>
      </c>
      <c r="G64" s="63">
        <v>412</v>
      </c>
      <c r="H64" s="66">
        <v>34100</v>
      </c>
      <c r="I64" s="67" t="s">
        <v>619</v>
      </c>
      <c r="J64" s="68">
        <v>0</v>
      </c>
      <c r="K64" s="68">
        <v>2151000000</v>
      </c>
      <c r="N64" s="63"/>
    </row>
    <row r="65" spans="1:14" s="69" customFormat="1" ht="15.75" x14ac:dyDescent="0.3">
      <c r="A65" s="39" t="s">
        <v>901</v>
      </c>
      <c r="B65" s="64">
        <v>45077</v>
      </c>
      <c r="C65" s="63" t="s">
        <v>815</v>
      </c>
      <c r="D65" s="65" t="s">
        <v>667</v>
      </c>
      <c r="E65" s="63">
        <v>1</v>
      </c>
      <c r="F65" s="64">
        <v>45077</v>
      </c>
      <c r="G65" s="63">
        <v>509</v>
      </c>
      <c r="H65" s="66">
        <v>40011</v>
      </c>
      <c r="I65" s="67" t="s">
        <v>60</v>
      </c>
      <c r="J65" s="68">
        <v>0</v>
      </c>
      <c r="K65" s="68">
        <v>7830533134</v>
      </c>
      <c r="N65" s="63"/>
    </row>
    <row r="66" spans="1:14" s="69" customFormat="1" ht="15.75" x14ac:dyDescent="0.3">
      <c r="A66" s="39" t="s">
        <v>901</v>
      </c>
      <c r="B66" s="64">
        <v>45077</v>
      </c>
      <c r="C66" s="63" t="s">
        <v>815</v>
      </c>
      <c r="D66" s="65" t="s">
        <v>667</v>
      </c>
      <c r="E66" s="63">
        <v>1</v>
      </c>
      <c r="F66" s="64">
        <v>45077</v>
      </c>
      <c r="G66" s="63">
        <v>518</v>
      </c>
      <c r="H66" s="66">
        <v>40012</v>
      </c>
      <c r="I66" s="67" t="s">
        <v>714</v>
      </c>
      <c r="J66" s="68">
        <v>0</v>
      </c>
      <c r="K66" s="68">
        <v>1936247250</v>
      </c>
      <c r="N66" s="63"/>
    </row>
    <row r="67" spans="1:14" s="69" customFormat="1" ht="15.75" x14ac:dyDescent="0.3">
      <c r="A67" s="39" t="s">
        <v>901</v>
      </c>
      <c r="B67" s="64">
        <v>45077</v>
      </c>
      <c r="C67" s="63" t="s">
        <v>815</v>
      </c>
      <c r="D67" s="65" t="s">
        <v>667</v>
      </c>
      <c r="E67" s="63">
        <v>1</v>
      </c>
      <c r="F67" s="64">
        <v>45077</v>
      </c>
      <c r="G67" s="63">
        <v>520</v>
      </c>
      <c r="H67" s="66">
        <v>40014</v>
      </c>
      <c r="I67" s="67" t="s">
        <v>62</v>
      </c>
      <c r="J67" s="68">
        <v>163485494</v>
      </c>
      <c r="K67" s="68">
        <v>0</v>
      </c>
      <c r="N67" s="63"/>
    </row>
    <row r="68" spans="1:14" s="69" customFormat="1" ht="15.75" x14ac:dyDescent="0.3">
      <c r="A68" s="39" t="s">
        <v>901</v>
      </c>
      <c r="B68" s="64">
        <v>45077</v>
      </c>
      <c r="C68" s="63" t="s">
        <v>815</v>
      </c>
      <c r="D68" s="65" t="s">
        <v>667</v>
      </c>
      <c r="E68" s="63">
        <v>1</v>
      </c>
      <c r="F68" s="64">
        <v>45077</v>
      </c>
      <c r="G68" s="63">
        <v>638</v>
      </c>
      <c r="H68" s="66">
        <v>71144</v>
      </c>
      <c r="I68" s="67" t="s">
        <v>64</v>
      </c>
      <c r="J68" s="68">
        <v>0</v>
      </c>
      <c r="K68" s="68">
        <v>420</v>
      </c>
      <c r="N68" s="63"/>
    </row>
    <row r="69" spans="1:14" s="69" customFormat="1" ht="15.75" x14ac:dyDescent="0.3">
      <c r="A69" s="39" t="s">
        <v>901</v>
      </c>
      <c r="B69" s="64">
        <v>45077</v>
      </c>
      <c r="C69" s="63" t="s">
        <v>815</v>
      </c>
      <c r="D69" s="65" t="s">
        <v>667</v>
      </c>
      <c r="E69" s="63">
        <v>1</v>
      </c>
      <c r="F69" s="64">
        <v>45077</v>
      </c>
      <c r="G69" s="63">
        <v>378</v>
      </c>
      <c r="H69" s="66">
        <v>51210</v>
      </c>
      <c r="I69" s="67" t="s">
        <v>68</v>
      </c>
      <c r="J69" s="68">
        <v>5657895926</v>
      </c>
      <c r="K69" s="68">
        <v>0</v>
      </c>
      <c r="N69" s="63"/>
    </row>
    <row r="70" spans="1:14" s="69" customFormat="1" ht="15.75" x14ac:dyDescent="0.3">
      <c r="A70" s="39" t="s">
        <v>901</v>
      </c>
      <c r="B70" s="64">
        <v>45077</v>
      </c>
      <c r="C70" s="63" t="s">
        <v>815</v>
      </c>
      <c r="D70" s="65" t="s">
        <v>667</v>
      </c>
      <c r="E70" s="63">
        <v>1</v>
      </c>
      <c r="F70" s="64">
        <v>45077</v>
      </c>
      <c r="G70" s="63">
        <v>752</v>
      </c>
      <c r="H70" s="66">
        <v>51510</v>
      </c>
      <c r="I70" s="67" t="s">
        <v>70</v>
      </c>
      <c r="J70" s="68">
        <v>1758617995</v>
      </c>
      <c r="K70" s="68">
        <v>0</v>
      </c>
      <c r="N70" s="63"/>
    </row>
    <row r="71" spans="1:14" s="69" customFormat="1" ht="15.75" x14ac:dyDescent="0.3">
      <c r="A71" s="39" t="s">
        <v>901</v>
      </c>
      <c r="B71" s="64">
        <v>45077</v>
      </c>
      <c r="C71" s="63" t="s">
        <v>815</v>
      </c>
      <c r="D71" s="65" t="s">
        <v>667</v>
      </c>
      <c r="E71" s="63">
        <v>1</v>
      </c>
      <c r="F71" s="64">
        <v>45077</v>
      </c>
      <c r="G71" s="63">
        <v>423</v>
      </c>
      <c r="H71" s="66">
        <v>61211</v>
      </c>
      <c r="I71" s="67" t="s">
        <v>72</v>
      </c>
      <c r="J71" s="68">
        <v>553507246</v>
      </c>
      <c r="K71" s="68">
        <v>0</v>
      </c>
      <c r="N71" s="63"/>
    </row>
    <row r="72" spans="1:14" s="69" customFormat="1" ht="15.75" x14ac:dyDescent="0.3">
      <c r="A72" s="39" t="s">
        <v>901</v>
      </c>
      <c r="B72" s="64">
        <v>45077</v>
      </c>
      <c r="C72" s="63" t="s">
        <v>815</v>
      </c>
      <c r="D72" s="65" t="s">
        <v>667</v>
      </c>
      <c r="E72" s="63">
        <v>1</v>
      </c>
      <c r="F72" s="64">
        <v>45077</v>
      </c>
      <c r="G72" s="63">
        <v>980</v>
      </c>
      <c r="H72" s="66">
        <v>61110</v>
      </c>
      <c r="I72" s="67" t="s">
        <v>76</v>
      </c>
      <c r="J72" s="68">
        <v>166289850</v>
      </c>
      <c r="K72" s="68">
        <v>0</v>
      </c>
      <c r="N72" s="63"/>
    </row>
    <row r="73" spans="1:14" s="69" customFormat="1" ht="15.75" x14ac:dyDescent="0.3">
      <c r="A73" s="39" t="s">
        <v>901</v>
      </c>
      <c r="B73" s="64">
        <v>45077</v>
      </c>
      <c r="C73" s="63" t="s">
        <v>815</v>
      </c>
      <c r="D73" s="65" t="s">
        <v>667</v>
      </c>
      <c r="E73" s="63">
        <v>1</v>
      </c>
      <c r="F73" s="64">
        <v>45077</v>
      </c>
      <c r="G73" s="63">
        <v>418</v>
      </c>
      <c r="H73" s="66">
        <v>61111</v>
      </c>
      <c r="I73" s="67" t="s">
        <v>78</v>
      </c>
      <c r="J73" s="68">
        <v>12250922</v>
      </c>
      <c r="K73" s="68">
        <v>0</v>
      </c>
      <c r="N73" s="63"/>
    </row>
    <row r="74" spans="1:14" s="69" customFormat="1" ht="15.75" x14ac:dyDescent="0.3">
      <c r="A74" s="39" t="s">
        <v>901</v>
      </c>
      <c r="B74" s="64">
        <v>45077</v>
      </c>
      <c r="C74" s="63" t="s">
        <v>815</v>
      </c>
      <c r="D74" s="65" t="s">
        <v>667</v>
      </c>
      <c r="E74" s="63">
        <v>1</v>
      </c>
      <c r="F74" s="64">
        <v>45077</v>
      </c>
      <c r="G74" s="63">
        <v>428</v>
      </c>
      <c r="H74" s="66">
        <v>61311</v>
      </c>
      <c r="I74" s="67" t="s">
        <v>80</v>
      </c>
      <c r="J74" s="68">
        <v>64975175</v>
      </c>
      <c r="K74" s="68">
        <v>0</v>
      </c>
      <c r="N74" s="63"/>
    </row>
    <row r="75" spans="1:14" s="69" customFormat="1" ht="15.75" x14ac:dyDescent="0.3">
      <c r="A75" s="39" t="s">
        <v>901</v>
      </c>
      <c r="B75" s="64">
        <v>45077</v>
      </c>
      <c r="C75" s="63" t="s">
        <v>815</v>
      </c>
      <c r="D75" s="65" t="s">
        <v>667</v>
      </c>
      <c r="E75" s="63">
        <v>1</v>
      </c>
      <c r="F75" s="64">
        <v>45077</v>
      </c>
      <c r="G75" s="63">
        <v>433</v>
      </c>
      <c r="H75" s="66">
        <v>61422</v>
      </c>
      <c r="I75" s="67" t="s">
        <v>82</v>
      </c>
      <c r="J75" s="68">
        <v>173433218</v>
      </c>
      <c r="K75" s="68">
        <v>0</v>
      </c>
      <c r="N75" s="63"/>
    </row>
    <row r="76" spans="1:14" s="69" customFormat="1" ht="15.75" x14ac:dyDescent="0.3">
      <c r="A76" s="39" t="s">
        <v>901</v>
      </c>
      <c r="B76" s="64">
        <v>45077</v>
      </c>
      <c r="C76" s="63" t="s">
        <v>815</v>
      </c>
      <c r="D76" s="65" t="s">
        <v>667</v>
      </c>
      <c r="E76" s="63">
        <v>1</v>
      </c>
      <c r="F76" s="64">
        <v>45077</v>
      </c>
      <c r="G76" s="63">
        <v>434</v>
      </c>
      <c r="H76" s="66">
        <v>61433</v>
      </c>
      <c r="I76" s="67" t="s">
        <v>84</v>
      </c>
      <c r="J76" s="68">
        <v>207351010</v>
      </c>
      <c r="K76" s="68">
        <v>0</v>
      </c>
      <c r="N76" s="63"/>
    </row>
    <row r="77" spans="1:14" s="69" customFormat="1" ht="15.75" x14ac:dyDescent="0.3">
      <c r="A77" s="39" t="s">
        <v>901</v>
      </c>
      <c r="B77" s="64">
        <v>45077</v>
      </c>
      <c r="C77" s="63" t="s">
        <v>815</v>
      </c>
      <c r="D77" s="65" t="s">
        <v>667</v>
      </c>
      <c r="E77" s="63">
        <v>1</v>
      </c>
      <c r="F77" s="64">
        <v>45077</v>
      </c>
      <c r="G77" s="63">
        <v>437</v>
      </c>
      <c r="H77" s="66">
        <v>61511</v>
      </c>
      <c r="I77" s="67" t="s">
        <v>86</v>
      </c>
      <c r="J77" s="68">
        <v>2156460</v>
      </c>
      <c r="K77" s="68">
        <v>0</v>
      </c>
      <c r="N77" s="63"/>
    </row>
    <row r="78" spans="1:14" s="69" customFormat="1" ht="15.75" x14ac:dyDescent="0.3">
      <c r="A78" s="39" t="s">
        <v>901</v>
      </c>
      <c r="B78" s="64">
        <v>45077</v>
      </c>
      <c r="C78" s="63" t="s">
        <v>815</v>
      </c>
      <c r="D78" s="65" t="s">
        <v>667</v>
      </c>
      <c r="E78" s="63">
        <v>1</v>
      </c>
      <c r="F78" s="64">
        <v>45077</v>
      </c>
      <c r="G78" s="63">
        <v>466</v>
      </c>
      <c r="H78" s="66">
        <v>61714</v>
      </c>
      <c r="I78" s="67" t="s">
        <v>108</v>
      </c>
      <c r="J78" s="68">
        <v>8750000</v>
      </c>
      <c r="K78" s="68">
        <v>0</v>
      </c>
      <c r="N78" s="63"/>
    </row>
    <row r="79" spans="1:14" s="69" customFormat="1" ht="15.75" x14ac:dyDescent="0.3">
      <c r="A79" s="39" t="s">
        <v>901</v>
      </c>
      <c r="B79" s="64">
        <v>45077</v>
      </c>
      <c r="C79" s="63" t="s">
        <v>815</v>
      </c>
      <c r="D79" s="65" t="s">
        <v>667</v>
      </c>
      <c r="E79" s="63">
        <v>1</v>
      </c>
      <c r="F79" s="64">
        <v>45077</v>
      </c>
      <c r="G79" s="63">
        <v>421</v>
      </c>
      <c r="H79" s="66">
        <v>61144</v>
      </c>
      <c r="I79" s="67" t="s">
        <v>90</v>
      </c>
      <c r="J79" s="68">
        <v>426227799</v>
      </c>
      <c r="K79" s="68">
        <v>0</v>
      </c>
      <c r="N79" s="63"/>
    </row>
    <row r="80" spans="1:14" s="69" customFormat="1" ht="15.75" x14ac:dyDescent="0.3">
      <c r="A80" s="39" t="s">
        <v>901</v>
      </c>
      <c r="B80" s="64">
        <v>45077</v>
      </c>
      <c r="C80" s="63" t="s">
        <v>815</v>
      </c>
      <c r="D80" s="65" t="s">
        <v>667</v>
      </c>
      <c r="E80" s="63">
        <v>1</v>
      </c>
      <c r="F80" s="64">
        <v>45077</v>
      </c>
      <c r="G80" s="63">
        <v>448</v>
      </c>
      <c r="H80" s="66">
        <v>61611</v>
      </c>
      <c r="I80" s="67" t="s">
        <v>382</v>
      </c>
      <c r="J80" s="68">
        <v>54080682</v>
      </c>
      <c r="K80" s="68">
        <v>0</v>
      </c>
      <c r="N80" s="63"/>
    </row>
    <row r="81" spans="1:14" s="69" customFormat="1" ht="15.75" x14ac:dyDescent="0.3">
      <c r="A81" s="39" t="s">
        <v>901</v>
      </c>
      <c r="B81" s="64">
        <v>45077</v>
      </c>
      <c r="C81" s="63" t="s">
        <v>815</v>
      </c>
      <c r="D81" s="65" t="s">
        <v>667</v>
      </c>
      <c r="E81" s="63">
        <v>1</v>
      </c>
      <c r="F81" s="64">
        <v>45077</v>
      </c>
      <c r="G81" s="63">
        <v>441</v>
      </c>
      <c r="H81" s="66">
        <v>61555</v>
      </c>
      <c r="I81" s="67" t="s">
        <v>92</v>
      </c>
      <c r="J81" s="68">
        <v>40956831</v>
      </c>
      <c r="K81" s="68">
        <v>0</v>
      </c>
      <c r="N81" s="63"/>
    </row>
    <row r="82" spans="1:14" s="69" customFormat="1" ht="15.75" x14ac:dyDescent="0.3">
      <c r="A82" s="39" t="s">
        <v>901</v>
      </c>
      <c r="B82" s="64">
        <v>45077</v>
      </c>
      <c r="C82" s="63" t="s">
        <v>815</v>
      </c>
      <c r="D82" s="65" t="s">
        <v>667</v>
      </c>
      <c r="E82" s="63">
        <v>1</v>
      </c>
      <c r="F82" s="64">
        <v>45077</v>
      </c>
      <c r="G82" s="63">
        <v>450</v>
      </c>
      <c r="H82" s="66">
        <v>61633</v>
      </c>
      <c r="I82" s="67" t="s">
        <v>184</v>
      </c>
      <c r="J82" s="68">
        <v>39914301</v>
      </c>
      <c r="K82" s="68">
        <v>0</v>
      </c>
      <c r="N82" s="63"/>
    </row>
    <row r="83" spans="1:14" s="69" customFormat="1" ht="15.75" x14ac:dyDescent="0.3">
      <c r="A83" s="39" t="s">
        <v>901</v>
      </c>
      <c r="B83" s="64">
        <v>45077</v>
      </c>
      <c r="C83" s="63" t="s">
        <v>815</v>
      </c>
      <c r="D83" s="65" t="s">
        <v>667</v>
      </c>
      <c r="E83" s="63">
        <v>1</v>
      </c>
      <c r="F83" s="64">
        <v>45077</v>
      </c>
      <c r="G83" s="63">
        <v>981</v>
      </c>
      <c r="H83" s="66">
        <v>61612</v>
      </c>
      <c r="I83" s="67" t="s">
        <v>94</v>
      </c>
      <c r="J83" s="68">
        <v>6295652</v>
      </c>
      <c r="K83" s="68">
        <v>0</v>
      </c>
      <c r="N83" s="63"/>
    </row>
    <row r="84" spans="1:14" s="69" customFormat="1" ht="15.75" x14ac:dyDescent="0.3">
      <c r="A84" s="39" t="s">
        <v>901</v>
      </c>
      <c r="B84" s="64">
        <v>45077</v>
      </c>
      <c r="C84" s="63" t="s">
        <v>815</v>
      </c>
      <c r="D84" s="65" t="s">
        <v>667</v>
      </c>
      <c r="E84" s="63">
        <v>1</v>
      </c>
      <c r="F84" s="64">
        <v>45077</v>
      </c>
      <c r="G84" s="63">
        <v>1780</v>
      </c>
      <c r="H84" s="66">
        <v>61655</v>
      </c>
      <c r="I84" s="67" t="s">
        <v>96</v>
      </c>
      <c r="J84" s="70">
        <v>31640000</v>
      </c>
      <c r="K84" s="68">
        <v>0</v>
      </c>
      <c r="N84" s="63"/>
    </row>
    <row r="85" spans="1:14" s="69" customFormat="1" ht="15.75" x14ac:dyDescent="0.3">
      <c r="A85" s="39" t="s">
        <v>901</v>
      </c>
      <c r="B85" s="64">
        <v>45077</v>
      </c>
      <c r="C85" s="63" t="s">
        <v>815</v>
      </c>
      <c r="D85" s="65" t="s">
        <v>667</v>
      </c>
      <c r="E85" s="63">
        <v>1</v>
      </c>
      <c r="F85" s="64">
        <v>45077</v>
      </c>
      <c r="G85" s="63">
        <v>1780</v>
      </c>
      <c r="H85" s="66">
        <v>61655</v>
      </c>
      <c r="I85" s="67" t="s">
        <v>96</v>
      </c>
      <c r="J85" s="70">
        <v>12135000</v>
      </c>
      <c r="K85" s="68">
        <v>0</v>
      </c>
      <c r="N85" s="63"/>
    </row>
    <row r="86" spans="1:14" s="69" customFormat="1" ht="15.75" x14ac:dyDescent="0.3">
      <c r="A86" s="39" t="s">
        <v>901</v>
      </c>
      <c r="B86" s="64">
        <v>45077</v>
      </c>
      <c r="C86" s="63" t="s">
        <v>815</v>
      </c>
      <c r="D86" s="65" t="s">
        <v>667</v>
      </c>
      <c r="E86" s="63">
        <v>1</v>
      </c>
      <c r="F86" s="64">
        <v>45077</v>
      </c>
      <c r="G86" s="63">
        <v>438</v>
      </c>
      <c r="H86" s="66">
        <v>61522</v>
      </c>
      <c r="I86" s="67" t="s">
        <v>88</v>
      </c>
      <c r="J86" s="70">
        <v>4833040</v>
      </c>
      <c r="K86" s="68">
        <v>0</v>
      </c>
      <c r="N86" s="63"/>
    </row>
    <row r="87" spans="1:14" s="69" customFormat="1" ht="15.75" x14ac:dyDescent="0.3">
      <c r="A87" s="39" t="s">
        <v>901</v>
      </c>
      <c r="B87" s="64">
        <v>45077</v>
      </c>
      <c r="C87" s="63" t="s">
        <v>815</v>
      </c>
      <c r="D87" s="65" t="s">
        <v>667</v>
      </c>
      <c r="E87" s="63">
        <v>1</v>
      </c>
      <c r="F87" s="64">
        <v>45077</v>
      </c>
      <c r="G87" s="63">
        <v>457</v>
      </c>
      <c r="H87" s="66">
        <v>61705</v>
      </c>
      <c r="I87" s="67" t="s">
        <v>98</v>
      </c>
      <c r="J87" s="70">
        <v>25496469</v>
      </c>
      <c r="K87" s="68">
        <v>0</v>
      </c>
      <c r="N87" s="63"/>
    </row>
    <row r="88" spans="1:14" s="69" customFormat="1" ht="15.75" x14ac:dyDescent="0.3">
      <c r="A88" s="39" t="s">
        <v>901</v>
      </c>
      <c r="B88" s="64">
        <v>45077</v>
      </c>
      <c r="C88" s="63" t="s">
        <v>815</v>
      </c>
      <c r="D88" s="65" t="s">
        <v>667</v>
      </c>
      <c r="E88" s="63">
        <v>1</v>
      </c>
      <c r="F88" s="64">
        <v>45077</v>
      </c>
      <c r="G88" s="63">
        <v>453</v>
      </c>
      <c r="H88" s="66">
        <v>61701</v>
      </c>
      <c r="I88" s="67" t="s">
        <v>200</v>
      </c>
      <c r="J88" s="70">
        <v>324193</v>
      </c>
      <c r="K88" s="68">
        <v>0</v>
      </c>
      <c r="N88" s="63"/>
    </row>
    <row r="89" spans="1:14" s="69" customFormat="1" ht="15.75" x14ac:dyDescent="0.3">
      <c r="A89" s="39" t="s">
        <v>901</v>
      </c>
      <c r="B89" s="64">
        <v>45077</v>
      </c>
      <c r="C89" s="63" t="s">
        <v>815</v>
      </c>
      <c r="D89" s="65" t="s">
        <v>667</v>
      </c>
      <c r="E89" s="63">
        <v>1</v>
      </c>
      <c r="F89" s="64">
        <v>45077</v>
      </c>
      <c r="G89" s="63">
        <v>460</v>
      </c>
      <c r="H89" s="66">
        <v>61708</v>
      </c>
      <c r="I89" s="67" t="s">
        <v>100</v>
      </c>
      <c r="J89" s="70">
        <v>4076731</v>
      </c>
      <c r="K89" s="68">
        <v>0</v>
      </c>
      <c r="N89" s="63"/>
    </row>
    <row r="90" spans="1:14" s="69" customFormat="1" ht="15.75" x14ac:dyDescent="0.3">
      <c r="A90" s="39" t="s">
        <v>901</v>
      </c>
      <c r="B90" s="64">
        <v>45077</v>
      </c>
      <c r="C90" s="63" t="s">
        <v>815</v>
      </c>
      <c r="D90" s="65" t="s">
        <v>667</v>
      </c>
      <c r="E90" s="63">
        <v>1</v>
      </c>
      <c r="F90" s="64">
        <v>45077</v>
      </c>
      <c r="G90" s="63">
        <v>461</v>
      </c>
      <c r="H90" s="66">
        <v>61709</v>
      </c>
      <c r="I90" s="67" t="s">
        <v>102</v>
      </c>
      <c r="J90" s="70">
        <v>1629000</v>
      </c>
      <c r="K90" s="68">
        <v>0</v>
      </c>
      <c r="N90" s="63"/>
    </row>
    <row r="91" spans="1:14" s="69" customFormat="1" ht="15.75" x14ac:dyDescent="0.3">
      <c r="A91" s="39" t="s">
        <v>901</v>
      </c>
      <c r="B91" s="64">
        <v>45077</v>
      </c>
      <c r="C91" s="63" t="s">
        <v>815</v>
      </c>
      <c r="D91" s="65" t="s">
        <v>667</v>
      </c>
      <c r="E91" s="63">
        <v>1</v>
      </c>
      <c r="F91" s="64">
        <v>45077</v>
      </c>
      <c r="G91" s="63">
        <v>462</v>
      </c>
      <c r="H91" s="66">
        <v>61710</v>
      </c>
      <c r="I91" s="67" t="s">
        <v>104</v>
      </c>
      <c r="J91" s="70">
        <v>1648000</v>
      </c>
      <c r="K91" s="68">
        <v>0</v>
      </c>
      <c r="N91" s="63"/>
    </row>
    <row r="92" spans="1:14" s="69" customFormat="1" ht="15.75" x14ac:dyDescent="0.3">
      <c r="A92" s="39" t="s">
        <v>901</v>
      </c>
      <c r="B92" s="64">
        <v>45077</v>
      </c>
      <c r="C92" s="63" t="s">
        <v>815</v>
      </c>
      <c r="D92" s="65" t="s">
        <v>667</v>
      </c>
      <c r="E92" s="63">
        <v>1</v>
      </c>
      <c r="F92" s="64">
        <v>45077</v>
      </c>
      <c r="G92" s="63">
        <v>455</v>
      </c>
      <c r="H92" s="66">
        <v>61703</v>
      </c>
      <c r="I92" s="67" t="s">
        <v>106</v>
      </c>
      <c r="J92" s="70">
        <v>53622990</v>
      </c>
      <c r="K92" s="68">
        <v>0</v>
      </c>
      <c r="N92" s="63"/>
    </row>
    <row r="93" spans="1:14" s="69" customFormat="1" ht="15.75" x14ac:dyDescent="0.3">
      <c r="A93" s="39" t="s">
        <v>901</v>
      </c>
      <c r="B93" s="64">
        <v>45077</v>
      </c>
      <c r="C93" s="63" t="s">
        <v>815</v>
      </c>
      <c r="D93" s="65" t="s">
        <v>667</v>
      </c>
      <c r="E93" s="63">
        <v>1</v>
      </c>
      <c r="F93" s="64">
        <v>45077</v>
      </c>
      <c r="G93" s="63">
        <v>466</v>
      </c>
      <c r="H93" s="66">
        <v>61714</v>
      </c>
      <c r="I93" s="67" t="s">
        <v>108</v>
      </c>
      <c r="J93" s="70">
        <v>17921366</v>
      </c>
      <c r="K93" s="68">
        <v>0</v>
      </c>
      <c r="N93" s="63"/>
    </row>
    <row r="94" spans="1:14" s="69" customFormat="1" ht="15.75" x14ac:dyDescent="0.3">
      <c r="A94" s="39" t="s">
        <v>901</v>
      </c>
      <c r="B94" s="64">
        <v>45077</v>
      </c>
      <c r="C94" s="63" t="s">
        <v>815</v>
      </c>
      <c r="D94" s="65" t="s">
        <v>667</v>
      </c>
      <c r="E94" s="63">
        <v>1</v>
      </c>
      <c r="F94" s="64">
        <v>45077</v>
      </c>
      <c r="G94" s="63">
        <v>471</v>
      </c>
      <c r="H94" s="66">
        <v>61719</v>
      </c>
      <c r="I94" s="67" t="s">
        <v>202</v>
      </c>
      <c r="J94" s="70">
        <v>1134021</v>
      </c>
      <c r="K94" s="68">
        <v>0</v>
      </c>
      <c r="N94" s="63"/>
    </row>
    <row r="95" spans="1:14" s="69" customFormat="1" ht="15.75" x14ac:dyDescent="0.3">
      <c r="A95" s="39" t="s">
        <v>901</v>
      </c>
      <c r="B95" s="64">
        <v>45077</v>
      </c>
      <c r="C95" s="63" t="s">
        <v>815</v>
      </c>
      <c r="D95" s="65" t="s">
        <v>667</v>
      </c>
      <c r="E95" s="63">
        <v>1</v>
      </c>
      <c r="F95" s="64">
        <v>45077</v>
      </c>
      <c r="G95" s="63">
        <v>464</v>
      </c>
      <c r="H95" s="66">
        <v>61712</v>
      </c>
      <c r="I95" s="67" t="s">
        <v>378</v>
      </c>
      <c r="J95" s="70">
        <v>67181400</v>
      </c>
      <c r="K95" s="68">
        <v>0</v>
      </c>
      <c r="N95" s="63"/>
    </row>
    <row r="96" spans="1:14" s="69" customFormat="1" ht="15.75" x14ac:dyDescent="0.3">
      <c r="A96" s="39" t="s">
        <v>901</v>
      </c>
      <c r="B96" s="64">
        <v>45077</v>
      </c>
      <c r="C96" s="63" t="s">
        <v>815</v>
      </c>
      <c r="D96" s="65" t="s">
        <v>667</v>
      </c>
      <c r="E96" s="63">
        <v>1</v>
      </c>
      <c r="F96" s="64">
        <v>45077</v>
      </c>
      <c r="G96" s="63">
        <v>459</v>
      </c>
      <c r="H96" s="66">
        <v>61707</v>
      </c>
      <c r="I96" s="67" t="s">
        <v>116</v>
      </c>
      <c r="J96" s="68">
        <v>4398623</v>
      </c>
      <c r="K96" s="68">
        <v>0</v>
      </c>
      <c r="N96" s="63"/>
    </row>
    <row r="97" spans="1:14" s="69" customFormat="1" ht="15.75" x14ac:dyDescent="0.3">
      <c r="A97" s="39" t="s">
        <v>901</v>
      </c>
      <c r="B97" s="64">
        <v>45077</v>
      </c>
      <c r="C97" s="63" t="s">
        <v>815</v>
      </c>
      <c r="D97" s="65" t="s">
        <v>667</v>
      </c>
      <c r="E97" s="63">
        <v>1</v>
      </c>
      <c r="F97" s="64">
        <v>45077</v>
      </c>
      <c r="G97" s="63">
        <v>474</v>
      </c>
      <c r="H97" s="66">
        <v>61811</v>
      </c>
      <c r="I97" s="67" t="s">
        <v>118</v>
      </c>
      <c r="J97" s="68">
        <v>5667863</v>
      </c>
      <c r="K97" s="68">
        <v>0</v>
      </c>
      <c r="L97" s="71"/>
      <c r="N97" s="63"/>
    </row>
    <row r="98" spans="1:14" s="69" customFormat="1" ht="15.75" x14ac:dyDescent="0.3">
      <c r="A98" s="39" t="s">
        <v>901</v>
      </c>
      <c r="B98" s="64">
        <v>45077</v>
      </c>
      <c r="C98" s="63" t="s">
        <v>815</v>
      </c>
      <c r="D98" s="65" t="s">
        <v>667</v>
      </c>
      <c r="E98" s="63">
        <v>1</v>
      </c>
      <c r="F98" s="64">
        <v>45077</v>
      </c>
      <c r="G98" s="63">
        <v>475</v>
      </c>
      <c r="H98" s="66">
        <v>61822</v>
      </c>
      <c r="I98" s="67" t="s">
        <v>120</v>
      </c>
      <c r="J98" s="68">
        <v>540000000</v>
      </c>
      <c r="K98" s="68">
        <v>0</v>
      </c>
      <c r="L98" s="71"/>
      <c r="N98" s="63"/>
    </row>
    <row r="99" spans="1:14" s="69" customFormat="1" ht="15.75" x14ac:dyDescent="0.3">
      <c r="A99" s="39" t="s">
        <v>901</v>
      </c>
      <c r="B99" s="64">
        <v>45077</v>
      </c>
      <c r="C99" s="63" t="s">
        <v>815</v>
      </c>
      <c r="D99" s="65" t="s">
        <v>667</v>
      </c>
      <c r="E99" s="63">
        <v>1</v>
      </c>
      <c r="F99" s="64">
        <v>45077</v>
      </c>
      <c r="G99" s="63">
        <v>483</v>
      </c>
      <c r="H99" s="66">
        <v>61922</v>
      </c>
      <c r="I99" s="67" t="s">
        <v>122</v>
      </c>
      <c r="J99" s="68">
        <v>11245441</v>
      </c>
      <c r="K99" s="68">
        <v>0</v>
      </c>
      <c r="L99" s="72"/>
      <c r="N99" s="63"/>
    </row>
    <row r="100" spans="1:14" s="69" customFormat="1" ht="15.75" x14ac:dyDescent="0.3">
      <c r="A100" s="39" t="s">
        <v>901</v>
      </c>
      <c r="B100" s="64">
        <v>45077</v>
      </c>
      <c r="C100" s="63" t="s">
        <v>815</v>
      </c>
      <c r="D100" s="65" t="s">
        <v>667</v>
      </c>
      <c r="E100" s="63">
        <v>1</v>
      </c>
      <c r="F100" s="64">
        <v>45077</v>
      </c>
      <c r="G100" s="63">
        <v>484</v>
      </c>
      <c r="H100" s="66">
        <v>61933</v>
      </c>
      <c r="I100" s="67" t="s">
        <v>124</v>
      </c>
      <c r="J100" s="68">
        <v>11702500</v>
      </c>
      <c r="K100" s="68">
        <v>0</v>
      </c>
      <c r="L100" s="71"/>
      <c r="N100" s="63"/>
    </row>
    <row r="101" spans="1:14" s="69" customFormat="1" ht="15.75" x14ac:dyDescent="0.3">
      <c r="A101" s="39" t="s">
        <v>901</v>
      </c>
      <c r="B101" s="64">
        <v>45077</v>
      </c>
      <c r="C101" s="63" t="s">
        <v>815</v>
      </c>
      <c r="D101" s="65" t="s">
        <v>667</v>
      </c>
      <c r="E101" s="63">
        <v>1</v>
      </c>
      <c r="F101" s="64">
        <v>45077</v>
      </c>
      <c r="G101" s="63">
        <v>487</v>
      </c>
      <c r="H101" s="66">
        <v>61966</v>
      </c>
      <c r="I101" s="67" t="s">
        <v>206</v>
      </c>
      <c r="J101" s="68">
        <v>1000000</v>
      </c>
      <c r="K101" s="68">
        <v>0</v>
      </c>
      <c r="L101" s="71"/>
      <c r="N101" s="63"/>
    </row>
    <row r="102" spans="1:14" s="69" customFormat="1" ht="15.75" x14ac:dyDescent="0.3">
      <c r="A102" s="39" t="s">
        <v>901</v>
      </c>
      <c r="B102" s="64">
        <v>45077</v>
      </c>
      <c r="C102" s="63" t="s">
        <v>815</v>
      </c>
      <c r="D102" s="65" t="s">
        <v>667</v>
      </c>
      <c r="E102" s="63">
        <v>1</v>
      </c>
      <c r="F102" s="64">
        <v>45077</v>
      </c>
      <c r="G102" s="63">
        <v>489</v>
      </c>
      <c r="H102" s="66">
        <v>61988</v>
      </c>
      <c r="I102" s="67" t="s">
        <v>128</v>
      </c>
      <c r="J102" s="68">
        <v>36518331</v>
      </c>
      <c r="K102" s="68">
        <v>0</v>
      </c>
      <c r="L102" s="71"/>
      <c r="N102" s="63"/>
    </row>
    <row r="103" spans="1:14" s="69" customFormat="1" ht="15.75" x14ac:dyDescent="0.3">
      <c r="A103" s="39" t="s">
        <v>901</v>
      </c>
      <c r="B103" s="64">
        <v>45077</v>
      </c>
      <c r="C103" s="63" t="s">
        <v>815</v>
      </c>
      <c r="D103" s="65" t="s">
        <v>667</v>
      </c>
      <c r="E103" s="63">
        <v>1</v>
      </c>
      <c r="F103" s="64">
        <v>45077</v>
      </c>
      <c r="G103" s="63">
        <v>449</v>
      </c>
      <c r="H103" s="66">
        <v>61622</v>
      </c>
      <c r="I103" s="67" t="s">
        <v>188</v>
      </c>
      <c r="J103" s="68">
        <v>42692307</v>
      </c>
      <c r="K103" s="68">
        <v>0</v>
      </c>
      <c r="L103" s="73"/>
      <c r="N103" s="63"/>
    </row>
    <row r="104" spans="1:14" s="69" customFormat="1" ht="15.75" x14ac:dyDescent="0.3">
      <c r="A104" s="39" t="s">
        <v>901</v>
      </c>
      <c r="B104" s="64">
        <v>45077</v>
      </c>
      <c r="C104" s="63" t="s">
        <v>815</v>
      </c>
      <c r="D104" s="65" t="s">
        <v>667</v>
      </c>
      <c r="E104" s="63">
        <v>1</v>
      </c>
      <c r="F104" s="64">
        <v>45077</v>
      </c>
      <c r="G104" s="63">
        <v>985</v>
      </c>
      <c r="H104" s="66">
        <v>62020</v>
      </c>
      <c r="I104" s="67" t="s">
        <v>130</v>
      </c>
      <c r="J104" s="68">
        <v>122197402</v>
      </c>
      <c r="K104" s="68">
        <v>0</v>
      </c>
      <c r="L104" s="74"/>
      <c r="N104" s="63"/>
    </row>
    <row r="105" spans="1:14" s="69" customFormat="1" ht="15.75" x14ac:dyDescent="0.3">
      <c r="A105" s="39" t="s">
        <v>901</v>
      </c>
      <c r="B105" s="64">
        <v>45077</v>
      </c>
      <c r="C105" s="63" t="s">
        <v>815</v>
      </c>
      <c r="D105" s="65" t="s">
        <v>667</v>
      </c>
      <c r="E105" s="63">
        <v>1</v>
      </c>
      <c r="F105" s="64">
        <v>45077</v>
      </c>
      <c r="G105" s="63">
        <v>494</v>
      </c>
      <c r="H105" s="66">
        <v>65022</v>
      </c>
      <c r="I105" s="67" t="s">
        <v>134</v>
      </c>
      <c r="J105" s="68">
        <v>979167</v>
      </c>
      <c r="K105" s="68">
        <v>0</v>
      </c>
      <c r="N105" s="63"/>
    </row>
    <row r="106" spans="1:14" s="69" customFormat="1" ht="15.75" x14ac:dyDescent="0.3">
      <c r="A106" s="39" t="s">
        <v>901</v>
      </c>
      <c r="B106" s="64">
        <v>45077</v>
      </c>
      <c r="C106" s="63" t="s">
        <v>815</v>
      </c>
      <c r="D106" s="65" t="s">
        <v>667</v>
      </c>
      <c r="E106" s="63">
        <v>1</v>
      </c>
      <c r="F106" s="64">
        <v>45077</v>
      </c>
      <c r="G106" s="63">
        <v>496</v>
      </c>
      <c r="H106" s="66">
        <v>65044</v>
      </c>
      <c r="I106" s="67" t="s">
        <v>136</v>
      </c>
      <c r="J106" s="68">
        <v>2416667</v>
      </c>
      <c r="K106" s="68">
        <v>0</v>
      </c>
      <c r="N106" s="63"/>
    </row>
    <row r="107" spans="1:14" s="69" customFormat="1" ht="15.75" x14ac:dyDescent="0.3">
      <c r="A107" s="39" t="s">
        <v>901</v>
      </c>
      <c r="B107" s="64">
        <v>45077</v>
      </c>
      <c r="C107" s="63" t="s">
        <v>815</v>
      </c>
      <c r="D107" s="65" t="s">
        <v>667</v>
      </c>
      <c r="E107" s="63">
        <v>1</v>
      </c>
      <c r="F107" s="64">
        <v>45077</v>
      </c>
      <c r="G107" s="63">
        <v>497</v>
      </c>
      <c r="H107" s="66">
        <v>65055</v>
      </c>
      <c r="I107" s="67" t="s">
        <v>138</v>
      </c>
      <c r="J107" s="68">
        <v>27096354</v>
      </c>
      <c r="K107" s="68">
        <v>0</v>
      </c>
      <c r="N107" s="63"/>
    </row>
    <row r="108" spans="1:14" s="69" customFormat="1" ht="15.75" x14ac:dyDescent="0.3">
      <c r="A108" s="39" t="s">
        <v>901</v>
      </c>
      <c r="B108" s="64">
        <v>45077</v>
      </c>
      <c r="C108" s="63" t="s">
        <v>815</v>
      </c>
      <c r="D108" s="65" t="s">
        <v>667</v>
      </c>
      <c r="E108" s="63">
        <v>1</v>
      </c>
      <c r="F108" s="64">
        <v>45077</v>
      </c>
      <c r="G108" s="63">
        <v>499</v>
      </c>
      <c r="H108" s="66">
        <v>65077</v>
      </c>
      <c r="I108" s="67" t="s">
        <v>140</v>
      </c>
      <c r="J108" s="68">
        <v>130603342</v>
      </c>
      <c r="K108" s="68">
        <v>0</v>
      </c>
      <c r="N108" s="63"/>
    </row>
    <row r="109" spans="1:14" s="69" customFormat="1" ht="15.75" x14ac:dyDescent="0.3">
      <c r="A109" s="39" t="s">
        <v>901</v>
      </c>
      <c r="B109" s="64">
        <v>45077</v>
      </c>
      <c r="C109" s="63" t="s">
        <v>815</v>
      </c>
      <c r="D109" s="65" t="s">
        <v>667</v>
      </c>
      <c r="E109" s="63">
        <v>1</v>
      </c>
      <c r="F109" s="64">
        <v>45077</v>
      </c>
      <c r="G109" s="63">
        <v>503</v>
      </c>
      <c r="H109" s="66">
        <v>66011</v>
      </c>
      <c r="I109" s="67" t="s">
        <v>204</v>
      </c>
      <c r="J109" s="68">
        <v>8398352</v>
      </c>
      <c r="K109" s="68">
        <v>0</v>
      </c>
      <c r="N109" s="63"/>
    </row>
    <row r="110" spans="1:14" s="69" customFormat="1" ht="15.75" x14ac:dyDescent="0.3">
      <c r="A110" s="39" t="s">
        <v>901</v>
      </c>
      <c r="B110" s="64">
        <v>45077</v>
      </c>
      <c r="C110" s="63" t="s">
        <v>815</v>
      </c>
      <c r="D110" s="65" t="s">
        <v>667</v>
      </c>
      <c r="E110" s="63">
        <v>1</v>
      </c>
      <c r="F110" s="64">
        <v>45077</v>
      </c>
      <c r="G110" s="63">
        <v>780</v>
      </c>
      <c r="H110" s="66">
        <v>72111</v>
      </c>
      <c r="I110" s="67" t="s">
        <v>142</v>
      </c>
      <c r="J110" s="68">
        <v>454600</v>
      </c>
      <c r="K110" s="68">
        <v>0</v>
      </c>
      <c r="N110" s="63"/>
    </row>
    <row r="111" spans="1:14" s="69" customFormat="1" ht="15.75" x14ac:dyDescent="0.3">
      <c r="A111" s="39" t="s">
        <v>901</v>
      </c>
      <c r="B111" s="64">
        <v>45077</v>
      </c>
      <c r="C111" s="63" t="s">
        <v>815</v>
      </c>
      <c r="D111" s="65" t="s">
        <v>667</v>
      </c>
      <c r="E111" s="63">
        <v>1</v>
      </c>
      <c r="F111" s="64">
        <v>45077</v>
      </c>
      <c r="G111" s="63">
        <v>782</v>
      </c>
      <c r="H111" s="66">
        <v>72120</v>
      </c>
      <c r="I111" s="67" t="s">
        <v>144</v>
      </c>
      <c r="J111" s="68">
        <v>13021</v>
      </c>
      <c r="K111" s="68">
        <v>0</v>
      </c>
      <c r="N111" s="63"/>
    </row>
    <row r="112" spans="1:14" s="69" customFormat="1" ht="15.75" x14ac:dyDescent="0.3">
      <c r="A112" s="39" t="s">
        <v>901</v>
      </c>
      <c r="B112" s="64">
        <v>45077</v>
      </c>
      <c r="C112" s="63" t="s">
        <v>815</v>
      </c>
      <c r="D112" s="65" t="s">
        <v>667</v>
      </c>
      <c r="E112" s="63">
        <v>1</v>
      </c>
      <c r="F112" s="64">
        <v>45077</v>
      </c>
      <c r="G112" s="63">
        <v>1531</v>
      </c>
      <c r="H112" s="66">
        <v>73260</v>
      </c>
      <c r="I112" s="67" t="s">
        <v>715</v>
      </c>
      <c r="J112" s="68">
        <v>4326666</v>
      </c>
      <c r="K112" s="68">
        <v>0</v>
      </c>
      <c r="N112" s="63"/>
    </row>
    <row r="113" spans="1:14" s="69" customFormat="1" ht="15.75" x14ac:dyDescent="0.3">
      <c r="A113" s="39" t="s">
        <v>901</v>
      </c>
      <c r="B113" s="64">
        <v>45077</v>
      </c>
      <c r="C113" s="63" t="s">
        <v>815</v>
      </c>
      <c r="D113" s="65" t="s">
        <v>667</v>
      </c>
      <c r="E113" s="63">
        <v>1</v>
      </c>
      <c r="F113" s="64">
        <v>45077</v>
      </c>
      <c r="G113" s="63">
        <v>1516</v>
      </c>
      <c r="H113" s="66">
        <v>73110</v>
      </c>
      <c r="I113" s="67" t="s">
        <v>578</v>
      </c>
      <c r="J113" s="68">
        <v>35827999</v>
      </c>
      <c r="K113" s="68">
        <v>0</v>
      </c>
      <c r="N113" s="63"/>
    </row>
    <row r="114" spans="1:14" s="69" customFormat="1" ht="15.75" x14ac:dyDescent="0.3">
      <c r="A114" s="39" t="s">
        <v>901</v>
      </c>
      <c r="B114" s="64">
        <v>45077</v>
      </c>
      <c r="C114" s="63" t="s">
        <v>815</v>
      </c>
      <c r="D114" s="65" t="s">
        <v>667</v>
      </c>
      <c r="E114" s="63">
        <v>1</v>
      </c>
      <c r="F114" s="64">
        <v>45077</v>
      </c>
      <c r="G114" s="63">
        <v>1517</v>
      </c>
      <c r="H114" s="66">
        <v>73120</v>
      </c>
      <c r="I114" s="67" t="s">
        <v>584</v>
      </c>
      <c r="J114" s="68">
        <v>1645852</v>
      </c>
      <c r="K114" s="68">
        <v>0</v>
      </c>
      <c r="N114" s="63"/>
    </row>
    <row r="115" spans="1:14" s="69" customFormat="1" ht="15.75" x14ac:dyDescent="0.3">
      <c r="A115" s="39" t="s">
        <v>901</v>
      </c>
      <c r="B115" s="64">
        <v>45077</v>
      </c>
      <c r="C115" s="63" t="s">
        <v>815</v>
      </c>
      <c r="D115" s="65" t="s">
        <v>667</v>
      </c>
      <c r="E115" s="63">
        <v>1</v>
      </c>
      <c r="F115" s="64">
        <v>45077</v>
      </c>
      <c r="G115" s="63">
        <v>786</v>
      </c>
      <c r="H115" s="66">
        <v>72124</v>
      </c>
      <c r="I115" s="67" t="s">
        <v>389</v>
      </c>
      <c r="J115" s="68">
        <v>8144089</v>
      </c>
      <c r="K115" s="68">
        <v>0</v>
      </c>
      <c r="N115" s="63"/>
    </row>
    <row r="116" spans="1:14" s="69" customFormat="1" ht="15.75" x14ac:dyDescent="0.3">
      <c r="A116" s="39" t="s">
        <v>901</v>
      </c>
      <c r="B116" s="64">
        <v>45077</v>
      </c>
      <c r="C116" s="63" t="s">
        <v>815</v>
      </c>
      <c r="D116" s="65" t="s">
        <v>667</v>
      </c>
      <c r="E116" s="63">
        <v>1</v>
      </c>
      <c r="F116" s="64">
        <v>45077</v>
      </c>
      <c r="G116" s="63">
        <v>789</v>
      </c>
      <c r="H116" s="66">
        <v>72127</v>
      </c>
      <c r="I116" s="63" t="s">
        <v>146</v>
      </c>
      <c r="J116" s="68">
        <v>430278</v>
      </c>
      <c r="K116" s="68">
        <v>0</v>
      </c>
      <c r="N116" s="63"/>
    </row>
    <row r="117" spans="1:14" x14ac:dyDescent="0.25">
      <c r="J117" s="68">
        <f>SUM(J9:J116)</f>
        <v>17657447334</v>
      </c>
      <c r="K117" s="68">
        <f>SUM(K9:K116)</f>
        <v>17657447334.239998</v>
      </c>
      <c r="L117" s="97">
        <f>J117-K117</f>
        <v>-0.23999786376953125</v>
      </c>
    </row>
  </sheetData>
  <pageMargins left="0.75" right="0.75" top="1" bottom="1" header="0.5" footer="0.5"/>
  <pageSetup orientation="portrait" horizont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68F7A-FC24-4D3B-9C72-427A37A100FE}">
  <dimension ref="A1:O114"/>
  <sheetViews>
    <sheetView topLeftCell="E3" workbookViewId="0">
      <selection activeCell="I41" sqref="I41"/>
    </sheetView>
  </sheetViews>
  <sheetFormatPr defaultColWidth="35.75" defaultRowHeight="15" x14ac:dyDescent="0.25"/>
  <cols>
    <col min="1" max="2" width="35.75" style="63"/>
    <col min="3" max="3" width="9.75" style="63" bestFit="1" customWidth="1"/>
    <col min="4" max="4" width="7.375" style="63" bestFit="1" customWidth="1"/>
    <col min="5" max="6" width="11.75" style="63" bestFit="1" customWidth="1"/>
    <col min="7" max="7" width="17.625" style="63" customWidth="1"/>
    <col min="8" max="8" width="12" style="63" bestFit="1" customWidth="1"/>
    <col min="9" max="9" width="70.625" style="63" customWidth="1"/>
    <col min="10" max="11" width="35.75" style="68"/>
    <col min="12" max="16384" width="35.75" style="63"/>
  </cols>
  <sheetData>
    <row r="1" spans="1:15" s="17" customFormat="1" ht="15" customHeight="1" x14ac:dyDescent="0.2">
      <c r="A1" s="14" t="s">
        <v>396</v>
      </c>
      <c r="B1" s="14" t="s">
        <v>397</v>
      </c>
      <c r="C1" s="14" t="s">
        <v>398</v>
      </c>
      <c r="D1" s="14" t="s">
        <v>399</v>
      </c>
      <c r="E1" s="14" t="s">
        <v>400</v>
      </c>
      <c r="F1" s="14" t="s">
        <v>401</v>
      </c>
      <c r="G1" s="14"/>
      <c r="H1" s="15" t="s">
        <v>402</v>
      </c>
      <c r="I1" s="14" t="s">
        <v>403</v>
      </c>
      <c r="J1" s="14" t="s">
        <v>404</v>
      </c>
      <c r="K1" s="14" t="s">
        <v>405</v>
      </c>
      <c r="L1" s="15" t="s">
        <v>630</v>
      </c>
      <c r="M1" s="15" t="s">
        <v>631</v>
      </c>
      <c r="N1" s="16" t="s">
        <v>632</v>
      </c>
      <c r="O1" s="15" t="s">
        <v>633</v>
      </c>
    </row>
    <row r="2" spans="1:15" s="17" customFormat="1" ht="15" customHeight="1" x14ac:dyDescent="0.2">
      <c r="A2" s="14" t="s">
        <v>634</v>
      </c>
      <c r="B2" s="14" t="s">
        <v>635</v>
      </c>
      <c r="C2" s="14" t="s">
        <v>636</v>
      </c>
      <c r="D2" s="14" t="s">
        <v>637</v>
      </c>
      <c r="E2" s="14" t="s">
        <v>638</v>
      </c>
      <c r="F2" s="14" t="s">
        <v>639</v>
      </c>
      <c r="G2" s="14"/>
      <c r="H2" s="15" t="s">
        <v>640</v>
      </c>
      <c r="I2" s="14" t="s">
        <v>641</v>
      </c>
      <c r="J2" s="14" t="s">
        <v>1</v>
      </c>
      <c r="K2" s="14" t="s">
        <v>2</v>
      </c>
      <c r="L2" s="15" t="s">
        <v>642</v>
      </c>
      <c r="M2" s="15" t="s">
        <v>643</v>
      </c>
      <c r="N2" s="16" t="s">
        <v>644</v>
      </c>
      <c r="O2" s="15" t="s">
        <v>633</v>
      </c>
    </row>
    <row r="3" spans="1:15" s="21" customFormat="1" ht="147" customHeight="1" x14ac:dyDescent="0.2">
      <c r="A3" s="18" t="s">
        <v>645</v>
      </c>
      <c r="B3" s="18" t="s">
        <v>646</v>
      </c>
      <c r="C3" s="18" t="s">
        <v>647</v>
      </c>
      <c r="D3" s="18" t="s">
        <v>648</v>
      </c>
      <c r="E3" s="18" t="s">
        <v>649</v>
      </c>
      <c r="F3" s="18" t="s">
        <v>650</v>
      </c>
      <c r="G3" s="18"/>
      <c r="H3" s="19" t="s">
        <v>651</v>
      </c>
      <c r="I3" s="18" t="s">
        <v>652</v>
      </c>
      <c r="J3" s="18" t="s">
        <v>653</v>
      </c>
      <c r="K3" s="18" t="s">
        <v>654</v>
      </c>
      <c r="L3" s="19" t="s">
        <v>655</v>
      </c>
      <c r="M3" s="19" t="s">
        <v>656</v>
      </c>
      <c r="N3" s="20" t="s">
        <v>657</v>
      </c>
      <c r="O3" s="19"/>
    </row>
    <row r="4" spans="1:15" s="17" customFormat="1" ht="12.75" x14ac:dyDescent="0.2">
      <c r="A4" s="14" t="s">
        <v>658</v>
      </c>
      <c r="B4" s="14" t="s">
        <v>635</v>
      </c>
      <c r="C4" s="22" t="s">
        <v>659</v>
      </c>
      <c r="D4" s="22" t="s">
        <v>659</v>
      </c>
      <c r="E4" s="22" t="s">
        <v>660</v>
      </c>
      <c r="F4" s="22" t="s">
        <v>635</v>
      </c>
      <c r="G4" s="22"/>
      <c r="H4" s="15" t="s">
        <v>658</v>
      </c>
      <c r="I4" s="22" t="s">
        <v>659</v>
      </c>
      <c r="J4" s="14" t="s">
        <v>661</v>
      </c>
      <c r="K4" s="14" t="s">
        <v>661</v>
      </c>
      <c r="L4" s="23" t="s">
        <v>659</v>
      </c>
      <c r="M4" s="23" t="s">
        <v>659</v>
      </c>
      <c r="N4" s="24" t="s">
        <v>659</v>
      </c>
      <c r="O4" s="15"/>
    </row>
    <row r="5" spans="1:15" s="17" customFormat="1" ht="12.75" x14ac:dyDescent="0.2">
      <c r="A5" s="14" t="s">
        <v>662</v>
      </c>
      <c r="B5" s="14" t="s">
        <v>663</v>
      </c>
      <c r="C5" s="14" t="s">
        <v>659</v>
      </c>
      <c r="D5" s="14" t="s">
        <v>659</v>
      </c>
      <c r="E5" s="14"/>
      <c r="F5" s="14" t="s">
        <v>664</v>
      </c>
      <c r="G5" s="14"/>
      <c r="H5" s="15" t="s">
        <v>665</v>
      </c>
      <c r="I5" s="14" t="s">
        <v>659</v>
      </c>
      <c r="J5" s="14"/>
      <c r="K5" s="14"/>
      <c r="L5" s="15" t="s">
        <v>659</v>
      </c>
      <c r="M5" s="15" t="s">
        <v>659</v>
      </c>
      <c r="N5" s="16" t="s">
        <v>659</v>
      </c>
      <c r="O5" s="15"/>
    </row>
    <row r="6" spans="1:15" x14ac:dyDescent="0.25">
      <c r="A6" s="76">
        <v>1152</v>
      </c>
      <c r="B6" s="77">
        <v>41670</v>
      </c>
      <c r="C6" s="76" t="s">
        <v>834</v>
      </c>
      <c r="D6" s="76" t="s">
        <v>835</v>
      </c>
      <c r="E6" s="76">
        <v>1</v>
      </c>
      <c r="F6" s="78">
        <v>41640</v>
      </c>
      <c r="G6" s="79"/>
      <c r="H6" s="79"/>
      <c r="I6" s="76" t="s">
        <v>836</v>
      </c>
      <c r="J6" s="80">
        <v>500</v>
      </c>
      <c r="K6" s="80"/>
      <c r="L6" s="79"/>
      <c r="M6" s="79"/>
      <c r="N6" s="81"/>
      <c r="O6" s="79"/>
    </row>
    <row r="7" spans="1:15" x14ac:dyDescent="0.25">
      <c r="A7" s="76">
        <v>1152</v>
      </c>
      <c r="B7" s="77">
        <v>41670</v>
      </c>
      <c r="C7" s="76" t="s">
        <v>834</v>
      </c>
      <c r="D7" s="76" t="s">
        <v>835</v>
      </c>
      <c r="E7" s="76">
        <v>1</v>
      </c>
      <c r="F7" s="78">
        <v>41640</v>
      </c>
      <c r="G7" s="79"/>
      <c r="H7" s="79"/>
      <c r="I7" s="76" t="s">
        <v>837</v>
      </c>
      <c r="J7" s="80"/>
      <c r="K7" s="80">
        <v>500</v>
      </c>
      <c r="L7" s="79"/>
      <c r="M7" s="79"/>
      <c r="N7" s="81"/>
      <c r="O7" s="79"/>
    </row>
    <row r="8" spans="1:15" x14ac:dyDescent="0.25">
      <c r="A8" s="82" t="s">
        <v>838</v>
      </c>
      <c r="B8" s="46"/>
      <c r="C8" s="46"/>
      <c r="D8" s="46"/>
      <c r="E8" s="46"/>
      <c r="F8" s="46"/>
      <c r="G8" s="46"/>
      <c r="H8" s="46"/>
      <c r="I8" s="46"/>
      <c r="J8" s="75"/>
      <c r="K8" s="75"/>
      <c r="L8" s="50"/>
      <c r="M8" s="50"/>
      <c r="N8" s="52"/>
      <c r="O8" s="50"/>
    </row>
    <row r="9" spans="1:15" x14ac:dyDescent="0.25">
      <c r="A9" s="83" t="s">
        <v>839</v>
      </c>
      <c r="J9" s="84"/>
      <c r="K9" s="84"/>
    </row>
    <row r="10" spans="1:15" x14ac:dyDescent="0.25">
      <c r="B10" s="64">
        <v>45077</v>
      </c>
      <c r="C10" s="63" t="s">
        <v>840</v>
      </c>
      <c r="D10" s="63" t="s">
        <v>667</v>
      </c>
      <c r="E10" s="63">
        <v>1</v>
      </c>
      <c r="F10" s="64">
        <v>45077</v>
      </c>
      <c r="G10" s="63">
        <v>733</v>
      </c>
      <c r="H10" s="63" t="s">
        <v>841</v>
      </c>
      <c r="I10" s="63" t="s">
        <v>842</v>
      </c>
      <c r="J10" s="70">
        <v>215013676.45500001</v>
      </c>
      <c r="K10" s="70">
        <v>0</v>
      </c>
    </row>
    <row r="11" spans="1:15" x14ac:dyDescent="0.25">
      <c r="B11" s="64">
        <v>45077</v>
      </c>
      <c r="C11" s="63" t="s">
        <v>840</v>
      </c>
      <c r="D11" s="63" t="s">
        <v>667</v>
      </c>
      <c r="E11" s="63">
        <v>1</v>
      </c>
      <c r="F11" s="64">
        <v>45077</v>
      </c>
      <c r="G11" s="63">
        <v>528</v>
      </c>
      <c r="H11" s="63">
        <v>11310</v>
      </c>
      <c r="I11" s="63" t="s">
        <v>822</v>
      </c>
      <c r="J11" s="70">
        <v>0</v>
      </c>
      <c r="K11" s="70">
        <v>5.0000000000000001E-3</v>
      </c>
    </row>
    <row r="12" spans="1:15" x14ac:dyDescent="0.25">
      <c r="B12" s="64">
        <v>45077</v>
      </c>
      <c r="C12" s="63" t="s">
        <v>840</v>
      </c>
      <c r="D12" s="63" t="s">
        <v>667</v>
      </c>
      <c r="E12" s="63">
        <v>1</v>
      </c>
      <c r="F12" s="64">
        <v>45077</v>
      </c>
      <c r="G12" s="63">
        <v>538</v>
      </c>
      <c r="H12" s="63">
        <v>12011</v>
      </c>
      <c r="I12" s="63" t="s">
        <v>7</v>
      </c>
      <c r="J12" s="70">
        <v>24492758.960000001</v>
      </c>
      <c r="K12" s="70">
        <v>0</v>
      </c>
    </row>
    <row r="13" spans="1:15" x14ac:dyDescent="0.25">
      <c r="B13" s="64">
        <v>45077</v>
      </c>
      <c r="C13" s="63" t="s">
        <v>840</v>
      </c>
      <c r="D13" s="63" t="s">
        <v>667</v>
      </c>
      <c r="E13" s="63">
        <v>1</v>
      </c>
      <c r="F13" s="64">
        <v>45077</v>
      </c>
      <c r="G13" s="63">
        <v>530</v>
      </c>
      <c r="H13" s="63">
        <v>11402</v>
      </c>
      <c r="I13" s="63" t="s">
        <v>843</v>
      </c>
      <c r="J13" s="70">
        <v>0</v>
      </c>
      <c r="K13" s="70">
        <v>0</v>
      </c>
    </row>
    <row r="14" spans="1:15" x14ac:dyDescent="0.25">
      <c r="B14" s="64">
        <v>45077</v>
      </c>
      <c r="C14" s="63" t="s">
        <v>840</v>
      </c>
      <c r="D14" s="63" t="s">
        <v>667</v>
      </c>
      <c r="E14" s="63">
        <v>1</v>
      </c>
      <c r="F14" s="64">
        <v>45077</v>
      </c>
      <c r="G14" s="63">
        <v>533</v>
      </c>
      <c r="H14" s="63">
        <v>11405</v>
      </c>
      <c r="I14" s="63" t="s">
        <v>823</v>
      </c>
      <c r="J14" s="70">
        <v>573551</v>
      </c>
      <c r="K14" s="70">
        <v>0</v>
      </c>
    </row>
    <row r="15" spans="1:15" x14ac:dyDescent="0.25">
      <c r="B15" s="64">
        <v>45077</v>
      </c>
      <c r="C15" s="63" t="s">
        <v>840</v>
      </c>
      <c r="D15" s="63" t="s">
        <v>667</v>
      </c>
      <c r="E15" s="63">
        <v>1</v>
      </c>
      <c r="F15" s="64">
        <v>45077</v>
      </c>
      <c r="G15" s="63">
        <v>1397</v>
      </c>
      <c r="H15" s="63" t="s">
        <v>844</v>
      </c>
      <c r="I15" s="85" t="s">
        <v>845</v>
      </c>
      <c r="J15" s="70">
        <v>0</v>
      </c>
      <c r="K15" s="70">
        <v>9575477</v>
      </c>
    </row>
    <row r="16" spans="1:15" x14ac:dyDescent="0.25">
      <c r="B16" s="64">
        <v>45077</v>
      </c>
      <c r="C16" s="63" t="s">
        <v>840</v>
      </c>
      <c r="D16" s="63" t="s">
        <v>667</v>
      </c>
      <c r="E16" s="63">
        <v>1</v>
      </c>
      <c r="F16" s="64">
        <v>45077</v>
      </c>
      <c r="G16" s="63">
        <v>318</v>
      </c>
      <c r="H16" s="63">
        <v>12101</v>
      </c>
      <c r="I16" s="63" t="s">
        <v>31</v>
      </c>
      <c r="J16" s="70">
        <v>629368295.86000001</v>
      </c>
      <c r="K16" s="70">
        <v>0</v>
      </c>
    </row>
    <row r="17" spans="2:13" x14ac:dyDescent="0.25">
      <c r="B17" s="64">
        <v>45077</v>
      </c>
      <c r="C17" s="63" t="s">
        <v>840</v>
      </c>
      <c r="D17" s="63" t="s">
        <v>667</v>
      </c>
      <c r="E17" s="63">
        <v>1</v>
      </c>
      <c r="F17" s="64">
        <v>45077</v>
      </c>
      <c r="G17" s="63">
        <v>1483</v>
      </c>
      <c r="H17" s="63">
        <v>12124</v>
      </c>
      <c r="I17" s="63" t="s">
        <v>442</v>
      </c>
      <c r="J17" s="70">
        <v>68048469</v>
      </c>
      <c r="K17" s="70">
        <v>0</v>
      </c>
    </row>
    <row r="18" spans="2:13" x14ac:dyDescent="0.25">
      <c r="B18" s="64">
        <v>45077</v>
      </c>
      <c r="C18" s="63" t="s">
        <v>840</v>
      </c>
      <c r="D18" s="63" t="s">
        <v>667</v>
      </c>
      <c r="E18" s="63">
        <v>1</v>
      </c>
      <c r="F18" s="64">
        <v>45077</v>
      </c>
      <c r="G18" s="63">
        <v>326</v>
      </c>
      <c r="H18" s="63">
        <v>12109</v>
      </c>
      <c r="I18" s="63" t="s">
        <v>422</v>
      </c>
      <c r="J18" s="70">
        <v>2289645</v>
      </c>
      <c r="K18" s="70">
        <v>0</v>
      </c>
    </row>
    <row r="19" spans="2:13" x14ac:dyDescent="0.25">
      <c r="B19" s="64">
        <v>45077</v>
      </c>
      <c r="C19" s="63" t="s">
        <v>840</v>
      </c>
      <c r="D19" s="63" t="s">
        <v>667</v>
      </c>
      <c r="E19" s="63">
        <v>1</v>
      </c>
      <c r="F19" s="64">
        <v>45077</v>
      </c>
      <c r="G19" s="63">
        <v>319</v>
      </c>
      <c r="H19" s="63">
        <v>12102</v>
      </c>
      <c r="I19" s="63" t="s">
        <v>704</v>
      </c>
      <c r="J19" s="70">
        <v>25482000</v>
      </c>
      <c r="K19" s="70">
        <v>0</v>
      </c>
    </row>
    <row r="20" spans="2:13" x14ac:dyDescent="0.25">
      <c r="B20" s="64">
        <v>45077</v>
      </c>
      <c r="C20" s="63" t="s">
        <v>840</v>
      </c>
      <c r="D20" s="63" t="s">
        <v>667</v>
      </c>
      <c r="E20" s="63">
        <v>1</v>
      </c>
      <c r="F20" s="64">
        <v>45077</v>
      </c>
      <c r="G20" s="63">
        <v>541</v>
      </c>
      <c r="H20" s="63">
        <v>13000</v>
      </c>
      <c r="I20" s="63" t="s">
        <v>9</v>
      </c>
      <c r="J20" s="70">
        <v>56500</v>
      </c>
      <c r="K20" s="70">
        <v>0</v>
      </c>
    </row>
    <row r="21" spans="2:13" x14ac:dyDescent="0.25">
      <c r="B21" s="64">
        <v>45077</v>
      </c>
      <c r="C21" s="63" t="s">
        <v>840</v>
      </c>
      <c r="D21" s="63" t="s">
        <v>667</v>
      </c>
      <c r="E21" s="63">
        <v>1</v>
      </c>
      <c r="F21" s="64">
        <v>45077</v>
      </c>
      <c r="G21" s="63">
        <v>838</v>
      </c>
      <c r="H21" s="63">
        <v>121204</v>
      </c>
      <c r="I21" s="63" t="s">
        <v>242</v>
      </c>
      <c r="J21" s="70">
        <v>1234054</v>
      </c>
      <c r="K21" s="70">
        <v>0</v>
      </c>
    </row>
    <row r="22" spans="2:13" x14ac:dyDescent="0.25">
      <c r="B22" s="64">
        <v>45077</v>
      </c>
      <c r="C22" s="63" t="s">
        <v>840</v>
      </c>
      <c r="D22" s="63" t="s">
        <v>667</v>
      </c>
      <c r="E22" s="63">
        <v>1</v>
      </c>
      <c r="F22" s="64">
        <v>45077</v>
      </c>
      <c r="G22" s="63">
        <v>547</v>
      </c>
      <c r="H22" s="63">
        <v>13066</v>
      </c>
      <c r="I22" s="63" t="s">
        <v>191</v>
      </c>
      <c r="J22" s="70">
        <v>2997889</v>
      </c>
      <c r="K22" s="70">
        <v>0</v>
      </c>
    </row>
    <row r="23" spans="2:13" x14ac:dyDescent="0.25">
      <c r="B23" s="64">
        <v>45077</v>
      </c>
      <c r="C23" s="63" t="s">
        <v>840</v>
      </c>
      <c r="D23" s="63" t="s">
        <v>667</v>
      </c>
      <c r="E23" s="63">
        <v>1</v>
      </c>
      <c r="F23" s="64">
        <v>45077</v>
      </c>
      <c r="G23" s="63">
        <v>848</v>
      </c>
      <c r="H23" s="63">
        <v>121214</v>
      </c>
      <c r="I23" s="63" t="s">
        <v>274</v>
      </c>
      <c r="J23" s="70">
        <v>3221876</v>
      </c>
      <c r="K23" s="70">
        <v>0</v>
      </c>
    </row>
    <row r="24" spans="2:13" x14ac:dyDescent="0.25">
      <c r="B24" s="64">
        <v>45077</v>
      </c>
      <c r="C24" s="63" t="s">
        <v>840</v>
      </c>
      <c r="D24" s="63" t="s">
        <v>667</v>
      </c>
      <c r="E24" s="63">
        <v>1</v>
      </c>
      <c r="F24" s="64">
        <v>45077</v>
      </c>
      <c r="G24" s="63">
        <v>564</v>
      </c>
      <c r="H24" s="63">
        <v>14033</v>
      </c>
      <c r="I24" s="63" t="s">
        <v>15</v>
      </c>
      <c r="J24" s="70">
        <v>14300000</v>
      </c>
      <c r="K24" s="70">
        <v>0</v>
      </c>
      <c r="L24" s="69"/>
      <c r="M24" s="69"/>
    </row>
    <row r="25" spans="2:13" x14ac:dyDescent="0.25">
      <c r="B25" s="64">
        <v>45077</v>
      </c>
      <c r="C25" s="63" t="s">
        <v>840</v>
      </c>
      <c r="D25" s="63" t="s">
        <v>667</v>
      </c>
      <c r="E25" s="63">
        <v>1</v>
      </c>
      <c r="F25" s="64">
        <v>45077</v>
      </c>
      <c r="G25" s="63">
        <v>562</v>
      </c>
      <c r="H25" s="63">
        <v>14011</v>
      </c>
      <c r="I25" s="63" t="s">
        <v>19</v>
      </c>
      <c r="J25" s="70">
        <v>0</v>
      </c>
      <c r="K25" s="70">
        <v>0</v>
      </c>
      <c r="L25" s="69"/>
      <c r="M25" s="69"/>
    </row>
    <row r="26" spans="2:13" x14ac:dyDescent="0.25">
      <c r="B26" s="64">
        <v>45077</v>
      </c>
      <c r="C26" s="63" t="s">
        <v>840</v>
      </c>
      <c r="D26" s="63" t="s">
        <v>667</v>
      </c>
      <c r="E26" s="63">
        <v>1</v>
      </c>
      <c r="F26" s="64">
        <v>45077</v>
      </c>
      <c r="G26" s="63">
        <v>563</v>
      </c>
      <c r="H26" s="63">
        <v>14022</v>
      </c>
      <c r="I26" s="63" t="s">
        <v>21</v>
      </c>
      <c r="J26" s="70">
        <v>291667</v>
      </c>
      <c r="K26" s="70">
        <v>0</v>
      </c>
      <c r="L26" s="69"/>
      <c r="M26" s="69"/>
    </row>
    <row r="27" spans="2:13" x14ac:dyDescent="0.25">
      <c r="B27" s="64">
        <v>45077</v>
      </c>
      <c r="C27" s="63" t="s">
        <v>840</v>
      </c>
      <c r="D27" s="63" t="s">
        <v>667</v>
      </c>
      <c r="E27" s="63">
        <v>1</v>
      </c>
      <c r="F27" s="64">
        <v>45077</v>
      </c>
      <c r="G27" s="63">
        <v>539</v>
      </c>
      <c r="H27" s="63">
        <v>12022</v>
      </c>
      <c r="I27" s="63" t="s">
        <v>846</v>
      </c>
      <c r="J27" s="70">
        <v>0</v>
      </c>
      <c r="K27" s="70">
        <v>0</v>
      </c>
      <c r="L27" s="69"/>
      <c r="M27" s="69"/>
    </row>
    <row r="28" spans="2:13" x14ac:dyDescent="0.25">
      <c r="B28" s="64">
        <v>45077</v>
      </c>
      <c r="C28" s="63" t="s">
        <v>840</v>
      </c>
      <c r="D28" s="63" t="s">
        <v>667</v>
      </c>
      <c r="E28" s="63">
        <v>1</v>
      </c>
      <c r="F28" s="64">
        <v>45077</v>
      </c>
      <c r="G28" s="63">
        <v>591</v>
      </c>
      <c r="H28" s="63">
        <v>16377</v>
      </c>
      <c r="I28" s="63" t="s">
        <v>25</v>
      </c>
      <c r="J28" s="70">
        <v>15633342.199999999</v>
      </c>
      <c r="K28" s="70">
        <v>0</v>
      </c>
      <c r="L28" s="69"/>
      <c r="M28" s="69"/>
    </row>
    <row r="29" spans="2:13" x14ac:dyDescent="0.25">
      <c r="B29" s="64">
        <v>45077</v>
      </c>
      <c r="C29" s="63" t="s">
        <v>840</v>
      </c>
      <c r="D29" s="63" t="s">
        <v>667</v>
      </c>
      <c r="E29" s="63">
        <v>1</v>
      </c>
      <c r="F29" s="64">
        <v>45077</v>
      </c>
      <c r="G29" s="63">
        <v>766</v>
      </c>
      <c r="H29" s="63">
        <v>16120</v>
      </c>
      <c r="I29" s="63" t="s">
        <v>477</v>
      </c>
      <c r="J29" s="70">
        <v>191358026</v>
      </c>
      <c r="K29" s="70">
        <v>0</v>
      </c>
      <c r="L29" s="69"/>
      <c r="M29" s="69"/>
    </row>
    <row r="30" spans="2:13" x14ac:dyDescent="0.25">
      <c r="B30" s="64">
        <v>45077</v>
      </c>
      <c r="C30" s="63" t="s">
        <v>840</v>
      </c>
      <c r="D30" s="63" t="s">
        <v>667</v>
      </c>
      <c r="E30" s="63">
        <v>1</v>
      </c>
      <c r="F30" s="64">
        <v>45077</v>
      </c>
      <c r="G30" s="63">
        <v>769</v>
      </c>
      <c r="H30" s="63">
        <v>16150</v>
      </c>
      <c r="I30" s="63" t="s">
        <v>27</v>
      </c>
      <c r="J30" s="70">
        <v>81306310.319999993</v>
      </c>
      <c r="K30" s="70">
        <v>0</v>
      </c>
      <c r="L30" s="69"/>
      <c r="M30" s="69"/>
    </row>
    <row r="31" spans="2:13" x14ac:dyDescent="0.25">
      <c r="B31" s="64">
        <v>45077</v>
      </c>
      <c r="C31" s="63" t="s">
        <v>840</v>
      </c>
      <c r="D31" s="63" t="s">
        <v>667</v>
      </c>
      <c r="E31" s="63">
        <v>1</v>
      </c>
      <c r="F31" s="64">
        <v>45077</v>
      </c>
      <c r="G31" s="63">
        <v>385</v>
      </c>
      <c r="H31" s="63">
        <v>17111</v>
      </c>
      <c r="I31" s="63" t="s">
        <v>150</v>
      </c>
      <c r="J31" s="70">
        <v>26673000</v>
      </c>
      <c r="K31" s="70">
        <v>0</v>
      </c>
      <c r="L31" s="69"/>
      <c r="M31" s="69"/>
    </row>
    <row r="32" spans="2:13" x14ac:dyDescent="0.25">
      <c r="B32" s="64">
        <v>45077</v>
      </c>
      <c r="C32" s="63" t="s">
        <v>840</v>
      </c>
      <c r="D32" s="63" t="s">
        <v>667</v>
      </c>
      <c r="E32" s="63">
        <v>1</v>
      </c>
      <c r="F32" s="64">
        <v>45077</v>
      </c>
      <c r="G32" s="63">
        <v>398</v>
      </c>
      <c r="H32" s="63">
        <v>17211</v>
      </c>
      <c r="I32" s="63" t="s">
        <v>152</v>
      </c>
      <c r="J32" s="70">
        <v>0</v>
      </c>
      <c r="K32" s="70">
        <v>555687.5</v>
      </c>
      <c r="L32" s="69"/>
      <c r="M32" s="69"/>
    </row>
    <row r="33" spans="2:13" x14ac:dyDescent="0.25">
      <c r="B33" s="64">
        <v>45077</v>
      </c>
      <c r="C33" s="63" t="s">
        <v>840</v>
      </c>
      <c r="D33" s="63" t="s">
        <v>667</v>
      </c>
      <c r="E33" s="63">
        <v>1</v>
      </c>
      <c r="F33" s="64">
        <v>45077</v>
      </c>
      <c r="G33" s="63">
        <v>387</v>
      </c>
      <c r="H33" s="63">
        <v>17133</v>
      </c>
      <c r="I33" s="63" t="s">
        <v>166</v>
      </c>
      <c r="J33" s="70">
        <v>132311603</v>
      </c>
      <c r="K33" s="70">
        <v>0</v>
      </c>
      <c r="L33" s="69"/>
      <c r="M33" s="69"/>
    </row>
    <row r="34" spans="2:13" x14ac:dyDescent="0.25">
      <c r="B34" s="64">
        <v>45077</v>
      </c>
      <c r="C34" s="63" t="s">
        <v>840</v>
      </c>
      <c r="D34" s="63" t="s">
        <v>667</v>
      </c>
      <c r="E34" s="63">
        <v>1</v>
      </c>
      <c r="F34" s="64">
        <v>45077</v>
      </c>
      <c r="G34" s="63">
        <v>399</v>
      </c>
      <c r="H34" s="63">
        <v>17222</v>
      </c>
      <c r="I34" s="63" t="s">
        <v>154</v>
      </c>
      <c r="J34" s="70">
        <v>0</v>
      </c>
      <c r="K34" s="70">
        <v>18480954.666671999</v>
      </c>
      <c r="L34" s="69"/>
      <c r="M34" s="69"/>
    </row>
    <row r="35" spans="2:13" x14ac:dyDescent="0.25">
      <c r="B35" s="64">
        <v>45077</v>
      </c>
      <c r="C35" s="63" t="s">
        <v>840</v>
      </c>
      <c r="D35" s="63" t="s">
        <v>667</v>
      </c>
      <c r="E35" s="63">
        <v>1</v>
      </c>
      <c r="F35" s="64">
        <v>45077</v>
      </c>
      <c r="G35" s="63">
        <v>389</v>
      </c>
      <c r="H35" s="63">
        <v>17155</v>
      </c>
      <c r="I35" s="63" t="s">
        <v>164</v>
      </c>
      <c r="J35" s="70">
        <v>140071672</v>
      </c>
      <c r="K35" s="70">
        <v>0</v>
      </c>
      <c r="L35" s="69"/>
      <c r="M35" s="69"/>
    </row>
    <row r="36" spans="2:13" x14ac:dyDescent="0.25">
      <c r="B36" s="64">
        <v>45077</v>
      </c>
      <c r="C36" s="63" t="s">
        <v>840</v>
      </c>
      <c r="D36" s="63" t="s">
        <v>667</v>
      </c>
      <c r="E36" s="63">
        <v>1</v>
      </c>
      <c r="F36" s="64">
        <v>45077</v>
      </c>
      <c r="G36" s="63">
        <v>400</v>
      </c>
      <c r="H36" s="63">
        <v>17233</v>
      </c>
      <c r="I36" s="63" t="s">
        <v>156</v>
      </c>
      <c r="J36" s="70">
        <v>0</v>
      </c>
      <c r="K36" s="70">
        <v>20703949.999995001</v>
      </c>
      <c r="L36" s="69"/>
      <c r="M36" s="69"/>
    </row>
    <row r="37" spans="2:13" x14ac:dyDescent="0.25">
      <c r="B37" s="64">
        <v>45077</v>
      </c>
      <c r="C37" s="63" t="s">
        <v>840</v>
      </c>
      <c r="D37" s="63" t="s">
        <v>667</v>
      </c>
      <c r="E37" s="63">
        <v>1</v>
      </c>
      <c r="F37" s="64">
        <v>45077</v>
      </c>
      <c r="G37" s="63">
        <v>987</v>
      </c>
      <c r="H37" s="63">
        <v>17168</v>
      </c>
      <c r="I37" s="63" t="s">
        <v>723</v>
      </c>
      <c r="J37" s="70">
        <v>301840098</v>
      </c>
      <c r="K37" s="70">
        <v>0</v>
      </c>
      <c r="L37" s="69"/>
      <c r="M37" s="69"/>
    </row>
    <row r="38" spans="2:13" s="98" customFormat="1" x14ac:dyDescent="0.25">
      <c r="B38" s="99"/>
      <c r="F38" s="99"/>
      <c r="H38" s="98">
        <v>17170</v>
      </c>
      <c r="I38" s="98" t="s">
        <v>847</v>
      </c>
      <c r="J38" s="100">
        <f>407125508-J37</f>
        <v>105285410</v>
      </c>
      <c r="K38" s="100">
        <v>0</v>
      </c>
      <c r="L38" s="101"/>
      <c r="M38" s="101"/>
    </row>
    <row r="39" spans="2:13" x14ac:dyDescent="0.25">
      <c r="B39" s="64">
        <v>45077</v>
      </c>
      <c r="C39" s="63" t="s">
        <v>840</v>
      </c>
      <c r="D39" s="63" t="s">
        <v>667</v>
      </c>
      <c r="E39" s="63">
        <v>1</v>
      </c>
      <c r="F39" s="64">
        <v>45077</v>
      </c>
      <c r="G39" s="63">
        <v>401</v>
      </c>
      <c r="H39" s="63">
        <v>17244</v>
      </c>
      <c r="I39" s="63" t="s">
        <v>158</v>
      </c>
      <c r="J39" s="70">
        <v>0</v>
      </c>
      <c r="K39" s="70">
        <v>25427531.280030999</v>
      </c>
      <c r="L39" s="69"/>
      <c r="M39" s="69"/>
    </row>
    <row r="40" spans="2:13" x14ac:dyDescent="0.25">
      <c r="B40" s="64">
        <v>45077</v>
      </c>
      <c r="C40" s="63" t="s">
        <v>840</v>
      </c>
      <c r="D40" s="63" t="s">
        <v>667</v>
      </c>
      <c r="E40" s="63">
        <v>1</v>
      </c>
      <c r="F40" s="64">
        <v>45077</v>
      </c>
      <c r="G40" s="63">
        <v>333</v>
      </c>
      <c r="H40" s="63">
        <v>21100</v>
      </c>
      <c r="I40" s="63" t="s">
        <v>29</v>
      </c>
      <c r="J40" s="70">
        <v>0</v>
      </c>
      <c r="K40" s="70">
        <v>151538333.92000002</v>
      </c>
      <c r="L40" s="69"/>
      <c r="M40" s="69"/>
    </row>
    <row r="41" spans="2:13" x14ac:dyDescent="0.25">
      <c r="B41" s="64">
        <v>45077</v>
      </c>
      <c r="C41" s="63" t="s">
        <v>840</v>
      </c>
      <c r="D41" s="63" t="s">
        <v>667</v>
      </c>
      <c r="E41" s="63">
        <v>1</v>
      </c>
      <c r="F41" s="64">
        <v>45077</v>
      </c>
      <c r="G41" s="63">
        <v>970</v>
      </c>
      <c r="H41" s="63">
        <v>21107</v>
      </c>
      <c r="I41" s="63" t="s">
        <v>617</v>
      </c>
      <c r="J41" s="70">
        <v>0</v>
      </c>
      <c r="K41" s="70">
        <v>769074</v>
      </c>
      <c r="L41" s="69"/>
      <c r="M41" s="69"/>
    </row>
    <row r="42" spans="2:13" x14ac:dyDescent="0.25">
      <c r="B42" s="64">
        <v>45077</v>
      </c>
      <c r="C42" s="63" t="s">
        <v>840</v>
      </c>
      <c r="D42" s="63" t="s">
        <v>667</v>
      </c>
      <c r="E42" s="63">
        <v>1</v>
      </c>
      <c r="F42" s="64">
        <v>45077</v>
      </c>
      <c r="G42" s="63">
        <v>1763</v>
      </c>
      <c r="H42" s="63">
        <v>21111</v>
      </c>
      <c r="I42" s="63" t="s">
        <v>763</v>
      </c>
      <c r="J42" s="70">
        <v>0</v>
      </c>
      <c r="K42" s="70">
        <v>20679757</v>
      </c>
      <c r="L42" s="69"/>
      <c r="M42" s="69"/>
    </row>
    <row r="43" spans="2:13" x14ac:dyDescent="0.25">
      <c r="B43" s="64">
        <v>45077</v>
      </c>
      <c r="C43" s="63" t="s">
        <v>840</v>
      </c>
      <c r="D43" s="63" t="s">
        <v>667</v>
      </c>
      <c r="E43" s="63">
        <v>1</v>
      </c>
      <c r="F43" s="64">
        <v>45077</v>
      </c>
      <c r="G43" s="63">
        <v>1770</v>
      </c>
      <c r="H43" s="63">
        <v>21118</v>
      </c>
      <c r="I43" s="63" t="s">
        <v>802</v>
      </c>
      <c r="J43" s="70">
        <v>0</v>
      </c>
      <c r="K43" s="70">
        <v>123256337</v>
      </c>
      <c r="L43" s="69"/>
      <c r="M43" s="69"/>
    </row>
    <row r="44" spans="2:13" x14ac:dyDescent="0.25">
      <c r="B44" s="64">
        <v>45077</v>
      </c>
      <c r="C44" s="63" t="s">
        <v>840</v>
      </c>
      <c r="D44" s="63" t="s">
        <v>667</v>
      </c>
      <c r="E44" s="63">
        <v>1</v>
      </c>
      <c r="F44" s="64">
        <v>45077</v>
      </c>
      <c r="G44" s="63">
        <v>1727</v>
      </c>
      <c r="H44" s="63">
        <v>24103</v>
      </c>
      <c r="I44" s="63" t="s">
        <v>526</v>
      </c>
      <c r="J44" s="70">
        <v>0</v>
      </c>
      <c r="K44" s="70">
        <v>85000000</v>
      </c>
      <c r="L44" s="69"/>
      <c r="M44" s="69"/>
    </row>
    <row r="45" spans="2:13" x14ac:dyDescent="0.25">
      <c r="B45" s="64">
        <v>45077</v>
      </c>
      <c r="C45" s="63" t="s">
        <v>840</v>
      </c>
      <c r="D45" s="63" t="s">
        <v>667</v>
      </c>
      <c r="E45" s="63">
        <v>1</v>
      </c>
      <c r="F45" s="64">
        <v>45077</v>
      </c>
      <c r="G45" s="63">
        <v>1726</v>
      </c>
      <c r="H45" s="63">
        <v>24102</v>
      </c>
      <c r="I45" s="63" t="s">
        <v>520</v>
      </c>
      <c r="J45" s="70">
        <v>0</v>
      </c>
      <c r="K45" s="70">
        <v>240000000</v>
      </c>
      <c r="L45" s="69"/>
      <c r="M45" s="69"/>
    </row>
    <row r="46" spans="2:13" x14ac:dyDescent="0.25">
      <c r="B46" s="64">
        <v>45077</v>
      </c>
      <c r="C46" s="63" t="s">
        <v>840</v>
      </c>
      <c r="D46" s="63" t="s">
        <v>667</v>
      </c>
      <c r="E46" s="63">
        <v>1</v>
      </c>
      <c r="F46" s="64">
        <v>45077</v>
      </c>
      <c r="G46" s="63">
        <v>1079</v>
      </c>
      <c r="H46" s="63">
        <v>22701</v>
      </c>
      <c r="I46" s="63" t="s">
        <v>33</v>
      </c>
      <c r="J46" s="70">
        <v>0</v>
      </c>
      <c r="K46" s="70">
        <v>34087498.829999998</v>
      </c>
      <c r="L46" s="69"/>
      <c r="M46" s="69"/>
    </row>
    <row r="47" spans="2:13" x14ac:dyDescent="0.25">
      <c r="B47" s="64">
        <v>45077</v>
      </c>
      <c r="C47" s="63" t="s">
        <v>840</v>
      </c>
      <c r="D47" s="63" t="s">
        <v>667</v>
      </c>
      <c r="E47" s="63">
        <v>1</v>
      </c>
      <c r="F47" s="64">
        <v>45077</v>
      </c>
      <c r="G47" s="63">
        <v>606</v>
      </c>
      <c r="H47" s="63">
        <v>22100</v>
      </c>
      <c r="I47" s="63" t="s">
        <v>35</v>
      </c>
      <c r="J47" s="70">
        <v>0</v>
      </c>
      <c r="K47" s="70">
        <v>4457552</v>
      </c>
      <c r="L47" s="69"/>
      <c r="M47" s="69"/>
    </row>
    <row r="48" spans="2:13" x14ac:dyDescent="0.25">
      <c r="B48" s="64">
        <v>45077</v>
      </c>
      <c r="C48" s="63" t="s">
        <v>840</v>
      </c>
      <c r="D48" s="63" t="s">
        <v>667</v>
      </c>
      <c r="E48" s="63">
        <v>1</v>
      </c>
      <c r="F48" s="64">
        <v>45077</v>
      </c>
      <c r="G48" s="63">
        <v>609</v>
      </c>
      <c r="H48" s="63">
        <v>22400</v>
      </c>
      <c r="I48" s="63" t="s">
        <v>37</v>
      </c>
      <c r="J48" s="70">
        <v>0</v>
      </c>
      <c r="K48" s="70">
        <v>255862.05499999999</v>
      </c>
      <c r="L48" s="69"/>
      <c r="M48" s="69"/>
    </row>
    <row r="49" spans="2:13" x14ac:dyDescent="0.25">
      <c r="B49" s="64">
        <v>45077</v>
      </c>
      <c r="C49" s="63" t="s">
        <v>840</v>
      </c>
      <c r="D49" s="63" t="s">
        <v>667</v>
      </c>
      <c r="E49" s="63">
        <v>1</v>
      </c>
      <c r="F49" s="64">
        <v>45077</v>
      </c>
      <c r="G49" s="63">
        <v>610</v>
      </c>
      <c r="H49" s="63">
        <v>22500</v>
      </c>
      <c r="I49" s="63" t="s">
        <v>39</v>
      </c>
      <c r="J49" s="70">
        <v>0</v>
      </c>
      <c r="K49" s="70">
        <v>2.42</v>
      </c>
      <c r="L49" s="69"/>
      <c r="M49" s="69"/>
    </row>
    <row r="50" spans="2:13" x14ac:dyDescent="0.25">
      <c r="B50" s="64">
        <v>45077</v>
      </c>
      <c r="C50" s="63" t="s">
        <v>840</v>
      </c>
      <c r="D50" s="63" t="s">
        <v>667</v>
      </c>
      <c r="E50" s="63">
        <v>1</v>
      </c>
      <c r="F50" s="64">
        <v>45077</v>
      </c>
      <c r="G50" s="63">
        <v>611</v>
      </c>
      <c r="H50" s="63">
        <v>22600</v>
      </c>
      <c r="I50" s="63" t="s">
        <v>832</v>
      </c>
      <c r="J50" s="70">
        <v>0</v>
      </c>
      <c r="K50" s="70">
        <v>1231160</v>
      </c>
      <c r="L50" s="69"/>
      <c r="M50" s="69"/>
    </row>
    <row r="51" spans="2:13" x14ac:dyDescent="0.25">
      <c r="B51" s="64">
        <v>45077</v>
      </c>
      <c r="C51" s="63" t="s">
        <v>840</v>
      </c>
      <c r="D51" s="63" t="s">
        <v>667</v>
      </c>
      <c r="E51" s="63">
        <v>1</v>
      </c>
      <c r="F51" s="64">
        <v>45077</v>
      </c>
      <c r="G51" s="63">
        <v>1602</v>
      </c>
      <c r="H51" s="63">
        <v>27112</v>
      </c>
      <c r="I51" s="63" t="s">
        <v>51</v>
      </c>
      <c r="J51" s="70">
        <v>0</v>
      </c>
      <c r="K51" s="70">
        <v>13123315</v>
      </c>
      <c r="L51" s="69"/>
      <c r="M51" s="69"/>
    </row>
    <row r="52" spans="2:13" x14ac:dyDescent="0.25">
      <c r="B52" s="64">
        <v>45077</v>
      </c>
      <c r="C52" s="63" t="s">
        <v>840</v>
      </c>
      <c r="D52" s="63" t="s">
        <v>667</v>
      </c>
      <c r="E52" s="63">
        <v>1</v>
      </c>
      <c r="F52" s="64">
        <v>45077</v>
      </c>
      <c r="G52" s="63">
        <v>1601</v>
      </c>
      <c r="H52" s="63">
        <v>27111</v>
      </c>
      <c r="I52" s="63" t="s">
        <v>53</v>
      </c>
      <c r="J52" s="70">
        <v>0</v>
      </c>
      <c r="K52" s="70">
        <v>0</v>
      </c>
      <c r="L52" s="69"/>
      <c r="M52" s="69"/>
    </row>
    <row r="53" spans="2:13" x14ac:dyDescent="0.25">
      <c r="B53" s="64">
        <v>45077</v>
      </c>
      <c r="C53" s="63" t="s">
        <v>840</v>
      </c>
      <c r="D53" s="63" t="s">
        <v>667</v>
      </c>
      <c r="E53" s="63">
        <v>1</v>
      </c>
      <c r="F53" s="64">
        <v>45077</v>
      </c>
      <c r="G53" s="63">
        <v>1608</v>
      </c>
      <c r="H53" s="63">
        <v>27118</v>
      </c>
      <c r="I53" s="63" t="s">
        <v>848</v>
      </c>
      <c r="J53" s="70">
        <v>0</v>
      </c>
      <c r="K53" s="70">
        <v>1635500</v>
      </c>
      <c r="L53" s="69"/>
      <c r="M53" s="69"/>
    </row>
    <row r="54" spans="2:13" x14ac:dyDescent="0.25">
      <c r="B54" s="64">
        <v>45077</v>
      </c>
      <c r="C54" s="63" t="s">
        <v>840</v>
      </c>
      <c r="D54" s="63" t="s">
        <v>667</v>
      </c>
      <c r="E54" s="63">
        <v>1</v>
      </c>
      <c r="F54" s="64">
        <v>45077</v>
      </c>
      <c r="G54" s="63">
        <v>1605</v>
      </c>
      <c r="H54" s="63">
        <v>27115</v>
      </c>
      <c r="I54" s="63" t="s">
        <v>849</v>
      </c>
      <c r="J54" s="70">
        <v>0</v>
      </c>
      <c r="K54" s="70">
        <v>0</v>
      </c>
      <c r="L54" s="69"/>
      <c r="M54" s="69"/>
    </row>
    <row r="55" spans="2:13" x14ac:dyDescent="0.25">
      <c r="B55" s="64">
        <v>45077</v>
      </c>
      <c r="C55" s="63" t="s">
        <v>840</v>
      </c>
      <c r="D55" s="63" t="s">
        <v>667</v>
      </c>
      <c r="E55" s="63">
        <v>1</v>
      </c>
      <c r="F55" s="64">
        <v>45077</v>
      </c>
      <c r="G55" s="63">
        <v>1612</v>
      </c>
      <c r="H55" s="63">
        <v>27122</v>
      </c>
      <c r="I55" s="63" t="s">
        <v>730</v>
      </c>
      <c r="J55" s="70">
        <v>0</v>
      </c>
      <c r="K55" s="70">
        <v>0</v>
      </c>
      <c r="L55" s="69"/>
      <c r="M55" s="69"/>
    </row>
    <row r="56" spans="2:13" x14ac:dyDescent="0.25">
      <c r="B56" s="64">
        <v>45077</v>
      </c>
      <c r="C56" s="63" t="s">
        <v>840</v>
      </c>
      <c r="D56" s="63" t="s">
        <v>667</v>
      </c>
      <c r="E56" s="63">
        <v>1</v>
      </c>
      <c r="F56" s="64">
        <v>45077</v>
      </c>
      <c r="G56" s="63">
        <v>1603</v>
      </c>
      <c r="H56" s="63">
        <v>27113</v>
      </c>
      <c r="I56" s="63" t="s">
        <v>833</v>
      </c>
      <c r="J56" s="70">
        <v>0</v>
      </c>
      <c r="K56" s="70">
        <v>168583</v>
      </c>
      <c r="L56" s="69"/>
      <c r="M56" s="69"/>
    </row>
    <row r="57" spans="2:13" x14ac:dyDescent="0.25">
      <c r="B57" s="64">
        <v>45077</v>
      </c>
      <c r="C57" s="63" t="s">
        <v>840</v>
      </c>
      <c r="D57" s="63" t="s">
        <v>667</v>
      </c>
      <c r="E57" s="63">
        <v>1</v>
      </c>
      <c r="F57" s="64">
        <v>45077</v>
      </c>
      <c r="G57" s="63">
        <v>620</v>
      </c>
      <c r="H57" s="63">
        <v>23006</v>
      </c>
      <c r="I57" s="63" t="s">
        <v>41</v>
      </c>
      <c r="J57" s="70">
        <v>0</v>
      </c>
      <c r="K57" s="70">
        <v>14047846</v>
      </c>
      <c r="L57" s="69"/>
      <c r="M57" s="69"/>
    </row>
    <row r="58" spans="2:13" x14ac:dyDescent="0.25">
      <c r="B58" s="64">
        <v>45077</v>
      </c>
      <c r="C58" s="63" t="s">
        <v>840</v>
      </c>
      <c r="D58" s="63" t="s">
        <v>667</v>
      </c>
      <c r="E58" s="63">
        <v>1</v>
      </c>
      <c r="F58" s="64">
        <v>45077</v>
      </c>
      <c r="G58" s="63">
        <v>621</v>
      </c>
      <c r="H58" s="63">
        <v>23007</v>
      </c>
      <c r="I58" s="63" t="s">
        <v>534</v>
      </c>
      <c r="J58" s="70">
        <v>0</v>
      </c>
      <c r="K58" s="70">
        <v>0</v>
      </c>
      <c r="L58" s="69"/>
      <c r="M58" s="69"/>
    </row>
    <row r="59" spans="2:13" x14ac:dyDescent="0.25">
      <c r="B59" s="64">
        <v>45077</v>
      </c>
      <c r="C59" s="63" t="s">
        <v>840</v>
      </c>
      <c r="D59" s="63" t="s">
        <v>667</v>
      </c>
      <c r="E59" s="63">
        <v>1</v>
      </c>
      <c r="F59" s="64">
        <v>45077</v>
      </c>
      <c r="G59" s="63">
        <v>615</v>
      </c>
      <c r="H59" s="63">
        <v>23002</v>
      </c>
      <c r="I59" s="63" t="s">
        <v>49</v>
      </c>
      <c r="J59" s="70">
        <v>0</v>
      </c>
      <c r="K59" s="70">
        <v>117804451</v>
      </c>
      <c r="L59" s="69"/>
      <c r="M59" s="69"/>
    </row>
    <row r="60" spans="2:13" x14ac:dyDescent="0.25">
      <c r="B60" s="64">
        <v>45077</v>
      </c>
      <c r="C60" s="63" t="s">
        <v>840</v>
      </c>
      <c r="D60" s="63" t="s">
        <v>667</v>
      </c>
      <c r="E60" s="63">
        <v>1</v>
      </c>
      <c r="F60" s="64">
        <v>45077</v>
      </c>
      <c r="G60" s="63">
        <v>617</v>
      </c>
      <c r="H60" s="63">
        <v>23004</v>
      </c>
      <c r="I60" s="63" t="s">
        <v>45</v>
      </c>
      <c r="J60" s="70">
        <v>0</v>
      </c>
      <c r="K60" s="70">
        <v>62698370</v>
      </c>
      <c r="L60" s="69"/>
      <c r="M60" s="69"/>
    </row>
    <row r="61" spans="2:13" x14ac:dyDescent="0.25">
      <c r="B61" s="64">
        <v>45077</v>
      </c>
      <c r="C61" s="63" t="s">
        <v>840</v>
      </c>
      <c r="D61" s="63" t="s">
        <v>667</v>
      </c>
      <c r="E61" s="63">
        <v>1</v>
      </c>
      <c r="F61" s="64">
        <v>45077</v>
      </c>
      <c r="G61" s="63">
        <v>977</v>
      </c>
      <c r="H61" s="63">
        <v>22900</v>
      </c>
      <c r="I61" s="63" t="s">
        <v>538</v>
      </c>
      <c r="J61" s="70">
        <v>0</v>
      </c>
      <c r="K61" s="70">
        <v>20654876</v>
      </c>
      <c r="L61" s="69"/>
      <c r="M61" s="69"/>
    </row>
    <row r="62" spans="2:13" x14ac:dyDescent="0.25">
      <c r="B62" s="64">
        <v>45077</v>
      </c>
      <c r="C62" s="63" t="s">
        <v>840</v>
      </c>
      <c r="D62" s="63" t="s">
        <v>667</v>
      </c>
      <c r="E62" s="63">
        <v>1</v>
      </c>
      <c r="F62" s="64">
        <v>45077</v>
      </c>
      <c r="G62" s="63">
        <v>976</v>
      </c>
      <c r="H62" s="63">
        <v>22800</v>
      </c>
      <c r="I62" s="63" t="s">
        <v>339</v>
      </c>
      <c r="J62" s="70">
        <v>0</v>
      </c>
      <c r="K62" s="70">
        <v>586724.53</v>
      </c>
      <c r="L62" s="69"/>
      <c r="M62" s="69"/>
    </row>
    <row r="63" spans="2:13" x14ac:dyDescent="0.25">
      <c r="B63" s="64">
        <v>45077</v>
      </c>
      <c r="C63" s="63" t="s">
        <v>840</v>
      </c>
      <c r="D63" s="63" t="s">
        <v>667</v>
      </c>
      <c r="E63" s="63">
        <v>1</v>
      </c>
      <c r="F63" s="64">
        <v>45077</v>
      </c>
      <c r="G63" s="63">
        <v>623</v>
      </c>
      <c r="H63" s="63">
        <v>25000</v>
      </c>
      <c r="I63" s="85" t="s">
        <v>4</v>
      </c>
      <c r="J63" s="70">
        <v>4478644</v>
      </c>
      <c r="K63" s="70">
        <v>0</v>
      </c>
      <c r="L63" s="69"/>
      <c r="M63" s="69"/>
    </row>
    <row r="64" spans="2:13" x14ac:dyDescent="0.25">
      <c r="B64" s="64">
        <v>45077</v>
      </c>
      <c r="C64" s="63" t="s">
        <v>840</v>
      </c>
      <c r="D64" s="63" t="s">
        <v>667</v>
      </c>
      <c r="E64" s="63">
        <v>1</v>
      </c>
      <c r="F64" s="64">
        <v>45077</v>
      </c>
      <c r="G64" s="63">
        <v>410</v>
      </c>
      <c r="H64" s="63">
        <v>32100</v>
      </c>
      <c r="I64" s="63" t="s">
        <v>58</v>
      </c>
      <c r="J64" s="70">
        <v>0</v>
      </c>
      <c r="K64" s="70">
        <v>870373663.89583302</v>
      </c>
      <c r="L64" s="69"/>
      <c r="M64" s="69"/>
    </row>
    <row r="65" spans="2:13" x14ac:dyDescent="0.25">
      <c r="B65" s="64">
        <v>45077</v>
      </c>
      <c r="C65" s="63" t="s">
        <v>840</v>
      </c>
      <c r="D65" s="63" t="s">
        <v>667</v>
      </c>
      <c r="E65" s="63">
        <v>1</v>
      </c>
      <c r="F65" s="64">
        <v>45077</v>
      </c>
      <c r="G65" s="63">
        <v>412</v>
      </c>
      <c r="H65" s="63">
        <v>34100</v>
      </c>
      <c r="I65" s="63" t="s">
        <v>619</v>
      </c>
      <c r="J65" s="70">
        <v>0</v>
      </c>
      <c r="K65" s="70">
        <v>680600000</v>
      </c>
      <c r="L65" s="69"/>
      <c r="M65" s="69"/>
    </row>
    <row r="66" spans="2:13" x14ac:dyDescent="0.25">
      <c r="B66" s="64">
        <v>45077</v>
      </c>
      <c r="C66" s="63" t="s">
        <v>840</v>
      </c>
      <c r="D66" s="63" t="s">
        <v>667</v>
      </c>
      <c r="E66" s="63">
        <v>1</v>
      </c>
      <c r="F66" s="64">
        <v>45077</v>
      </c>
      <c r="G66" s="63">
        <v>509</v>
      </c>
      <c r="H66" s="63">
        <v>40011</v>
      </c>
      <c r="I66" s="63" t="s">
        <v>60</v>
      </c>
      <c r="J66" s="70">
        <v>0</v>
      </c>
      <c r="K66" s="70">
        <v>1882485826</v>
      </c>
      <c r="L66" s="69"/>
      <c r="M66" s="69"/>
    </row>
    <row r="67" spans="2:13" x14ac:dyDescent="0.25">
      <c r="B67" s="64">
        <v>45077</v>
      </c>
      <c r="C67" s="63" t="s">
        <v>840</v>
      </c>
      <c r="D67" s="63" t="s">
        <v>667</v>
      </c>
      <c r="E67" s="63">
        <v>1</v>
      </c>
      <c r="F67" s="64">
        <v>45077</v>
      </c>
      <c r="G67" s="63">
        <v>518</v>
      </c>
      <c r="H67" s="63">
        <v>40012</v>
      </c>
      <c r="I67" s="63" t="s">
        <v>714</v>
      </c>
      <c r="J67" s="70">
        <v>0</v>
      </c>
      <c r="K67" s="70">
        <v>25482000</v>
      </c>
      <c r="L67" s="69"/>
      <c r="M67" s="69"/>
    </row>
    <row r="68" spans="2:13" x14ac:dyDescent="0.25">
      <c r="B68" s="64">
        <v>45077</v>
      </c>
      <c r="C68" s="63" t="s">
        <v>840</v>
      </c>
      <c r="D68" s="63" t="s">
        <v>667</v>
      </c>
      <c r="E68" s="63">
        <v>1</v>
      </c>
      <c r="F68" s="64">
        <v>45077</v>
      </c>
      <c r="G68" s="63">
        <v>638</v>
      </c>
      <c r="H68" s="63">
        <v>71144</v>
      </c>
      <c r="I68" s="63" t="s">
        <v>64</v>
      </c>
      <c r="J68" s="70">
        <v>0</v>
      </c>
      <c r="K68" s="70">
        <v>1</v>
      </c>
      <c r="L68" s="69"/>
      <c r="M68" s="69"/>
    </row>
    <row r="69" spans="2:13" x14ac:dyDescent="0.25">
      <c r="B69" s="64">
        <v>45077</v>
      </c>
      <c r="C69" s="63" t="s">
        <v>840</v>
      </c>
      <c r="D69" s="63" t="s">
        <v>667</v>
      </c>
      <c r="E69" s="63">
        <v>1</v>
      </c>
      <c r="F69" s="64">
        <v>45077</v>
      </c>
      <c r="G69" s="63">
        <v>378</v>
      </c>
      <c r="H69" s="63">
        <v>51210</v>
      </c>
      <c r="I69" s="63" t="s">
        <v>68</v>
      </c>
      <c r="J69" s="70">
        <v>750225772</v>
      </c>
      <c r="K69" s="70">
        <v>0</v>
      </c>
      <c r="L69" s="69"/>
      <c r="M69" s="69"/>
    </row>
    <row r="70" spans="2:13" x14ac:dyDescent="0.25">
      <c r="B70" s="64">
        <v>45077</v>
      </c>
      <c r="C70" s="63" t="s">
        <v>840</v>
      </c>
      <c r="D70" s="63" t="s">
        <v>667</v>
      </c>
      <c r="E70" s="63">
        <v>1</v>
      </c>
      <c r="F70" s="64">
        <v>45077</v>
      </c>
      <c r="G70" s="63">
        <v>752</v>
      </c>
      <c r="H70" s="63">
        <v>51510</v>
      </c>
      <c r="I70" s="63" t="s">
        <v>70</v>
      </c>
      <c r="J70" s="70">
        <v>522281469</v>
      </c>
      <c r="K70" s="70">
        <v>0</v>
      </c>
      <c r="L70" s="86"/>
      <c r="M70" s="69"/>
    </row>
    <row r="71" spans="2:13" x14ac:dyDescent="0.25">
      <c r="B71" s="64">
        <v>45077</v>
      </c>
      <c r="C71" s="63" t="s">
        <v>840</v>
      </c>
      <c r="D71" s="63" t="s">
        <v>667</v>
      </c>
      <c r="E71" s="63">
        <v>1</v>
      </c>
      <c r="F71" s="64">
        <v>45077</v>
      </c>
      <c r="G71" s="63">
        <v>421</v>
      </c>
      <c r="H71" s="63">
        <v>61144</v>
      </c>
      <c r="I71" s="63" t="s">
        <v>90</v>
      </c>
      <c r="J71" s="70">
        <v>102877610</v>
      </c>
      <c r="K71" s="70">
        <v>0</v>
      </c>
      <c r="L71" s="86"/>
      <c r="M71" s="69"/>
    </row>
    <row r="72" spans="2:13" x14ac:dyDescent="0.25">
      <c r="B72" s="64">
        <v>45077</v>
      </c>
      <c r="C72" s="63" t="s">
        <v>840</v>
      </c>
      <c r="D72" s="63" t="s">
        <v>667</v>
      </c>
      <c r="E72" s="63">
        <v>1</v>
      </c>
      <c r="F72" s="64">
        <v>45077</v>
      </c>
      <c r="G72" s="63">
        <v>423</v>
      </c>
      <c r="H72" s="63">
        <v>61211</v>
      </c>
      <c r="I72" s="63" t="s">
        <v>72</v>
      </c>
      <c r="J72" s="70">
        <v>368073759</v>
      </c>
      <c r="K72" s="70">
        <v>0</v>
      </c>
      <c r="L72" s="69"/>
      <c r="M72" s="69"/>
    </row>
    <row r="73" spans="2:13" x14ac:dyDescent="0.25">
      <c r="B73" s="64">
        <v>45077</v>
      </c>
      <c r="C73" s="63" t="s">
        <v>840</v>
      </c>
      <c r="D73" s="63" t="s">
        <v>667</v>
      </c>
      <c r="E73" s="63">
        <v>1</v>
      </c>
      <c r="F73" s="64">
        <v>45077</v>
      </c>
      <c r="G73" s="63">
        <v>980</v>
      </c>
      <c r="H73" s="63">
        <v>61110</v>
      </c>
      <c r="I73" s="63" t="s">
        <v>76</v>
      </c>
      <c r="J73" s="70">
        <v>94398168</v>
      </c>
      <c r="K73" s="70">
        <v>0</v>
      </c>
      <c r="L73" s="69"/>
      <c r="M73" s="69"/>
    </row>
    <row r="74" spans="2:13" x14ac:dyDescent="0.25">
      <c r="B74" s="64">
        <v>45077</v>
      </c>
      <c r="C74" s="63" t="s">
        <v>840</v>
      </c>
      <c r="D74" s="63" t="s">
        <v>667</v>
      </c>
      <c r="E74" s="63">
        <v>1</v>
      </c>
      <c r="F74" s="64">
        <v>45077</v>
      </c>
      <c r="G74" s="63">
        <v>418</v>
      </c>
      <c r="H74" s="63">
        <v>61111</v>
      </c>
      <c r="I74" s="63" t="s">
        <v>78</v>
      </c>
      <c r="J74" s="70">
        <v>7987538</v>
      </c>
      <c r="K74" s="70">
        <v>0</v>
      </c>
      <c r="L74" s="69"/>
      <c r="M74" s="69"/>
    </row>
    <row r="75" spans="2:13" x14ac:dyDescent="0.25">
      <c r="B75" s="64">
        <v>45077</v>
      </c>
      <c r="C75" s="63" t="s">
        <v>840</v>
      </c>
      <c r="D75" s="63" t="s">
        <v>667</v>
      </c>
      <c r="E75" s="63">
        <v>1</v>
      </c>
      <c r="F75" s="64">
        <v>45077</v>
      </c>
      <c r="G75" s="63">
        <v>428</v>
      </c>
      <c r="H75" s="63">
        <v>61311</v>
      </c>
      <c r="I75" s="63" t="s">
        <v>80</v>
      </c>
      <c r="J75" s="70">
        <v>15920000</v>
      </c>
      <c r="K75" s="70">
        <v>0</v>
      </c>
      <c r="L75" s="69"/>
      <c r="M75" s="69"/>
    </row>
    <row r="76" spans="2:13" x14ac:dyDescent="0.25">
      <c r="B76" s="64">
        <v>45077</v>
      </c>
      <c r="C76" s="63" t="s">
        <v>840</v>
      </c>
      <c r="D76" s="63" t="s">
        <v>667</v>
      </c>
      <c r="E76" s="63">
        <v>1</v>
      </c>
      <c r="F76" s="64">
        <v>45077</v>
      </c>
      <c r="G76" s="63">
        <v>433</v>
      </c>
      <c r="H76" s="63">
        <v>61422</v>
      </c>
      <c r="I76" s="63" t="s">
        <v>82</v>
      </c>
      <c r="J76" s="70">
        <v>60118470</v>
      </c>
      <c r="K76" s="70">
        <v>0</v>
      </c>
      <c r="L76" s="69"/>
      <c r="M76" s="69"/>
    </row>
    <row r="77" spans="2:13" x14ac:dyDescent="0.25">
      <c r="B77" s="64">
        <v>45077</v>
      </c>
      <c r="C77" s="63" t="s">
        <v>840</v>
      </c>
      <c r="D77" s="63" t="s">
        <v>667</v>
      </c>
      <c r="E77" s="63">
        <v>1</v>
      </c>
      <c r="F77" s="64">
        <v>45077</v>
      </c>
      <c r="G77" s="63">
        <v>434</v>
      </c>
      <c r="H77" s="63">
        <v>61433</v>
      </c>
      <c r="I77" s="63" t="s">
        <v>84</v>
      </c>
      <c r="J77" s="70">
        <v>62698370</v>
      </c>
      <c r="K77" s="70">
        <v>0</v>
      </c>
      <c r="L77" s="69"/>
      <c r="M77" s="69"/>
    </row>
    <row r="78" spans="2:13" x14ac:dyDescent="0.25">
      <c r="B78" s="64">
        <v>45077</v>
      </c>
      <c r="C78" s="63" t="s">
        <v>840</v>
      </c>
      <c r="D78" s="63" t="s">
        <v>667</v>
      </c>
      <c r="E78" s="63">
        <v>1</v>
      </c>
      <c r="F78" s="64">
        <v>45077</v>
      </c>
      <c r="G78" s="63">
        <v>437</v>
      </c>
      <c r="H78" s="63">
        <v>61511</v>
      </c>
      <c r="I78" s="63" t="s">
        <v>86</v>
      </c>
      <c r="J78" s="70">
        <v>100000</v>
      </c>
      <c r="K78" s="70">
        <v>0</v>
      </c>
      <c r="L78" s="69"/>
      <c r="M78" s="69"/>
    </row>
    <row r="79" spans="2:13" x14ac:dyDescent="0.25">
      <c r="B79" s="64">
        <v>45077</v>
      </c>
      <c r="C79" s="63" t="s">
        <v>840</v>
      </c>
      <c r="D79" s="63" t="s">
        <v>667</v>
      </c>
      <c r="E79" s="63">
        <v>1</v>
      </c>
      <c r="F79" s="64">
        <v>45077</v>
      </c>
      <c r="G79" s="63">
        <v>447</v>
      </c>
      <c r="H79" s="63">
        <v>61600</v>
      </c>
      <c r="I79" s="63" t="s">
        <v>850</v>
      </c>
      <c r="J79" s="70">
        <v>33125650</v>
      </c>
      <c r="K79" s="70">
        <v>0</v>
      </c>
      <c r="L79" s="69"/>
      <c r="M79" s="69"/>
    </row>
    <row r="80" spans="2:13" x14ac:dyDescent="0.25">
      <c r="B80" s="64">
        <v>45077</v>
      </c>
      <c r="C80" s="63" t="s">
        <v>840</v>
      </c>
      <c r="D80" s="63" t="s">
        <v>667</v>
      </c>
      <c r="E80" s="63">
        <v>1</v>
      </c>
      <c r="F80" s="64">
        <v>45077</v>
      </c>
      <c r="G80" s="63">
        <v>440</v>
      </c>
      <c r="H80" s="63">
        <v>61544</v>
      </c>
      <c r="I80" s="63" t="s">
        <v>376</v>
      </c>
      <c r="J80" s="70">
        <v>7200000</v>
      </c>
      <c r="K80" s="70">
        <v>0</v>
      </c>
      <c r="L80" s="69"/>
      <c r="M80" s="69"/>
    </row>
    <row r="81" spans="2:13" x14ac:dyDescent="0.25">
      <c r="B81" s="64">
        <v>45077</v>
      </c>
      <c r="C81" s="63" t="s">
        <v>840</v>
      </c>
      <c r="D81" s="63" t="s">
        <v>667</v>
      </c>
      <c r="E81" s="63">
        <v>1</v>
      </c>
      <c r="F81" s="64">
        <v>45077</v>
      </c>
      <c r="G81" s="63">
        <v>441</v>
      </c>
      <c r="H81" s="63">
        <v>61555</v>
      </c>
      <c r="I81" s="63" t="s">
        <v>92</v>
      </c>
      <c r="J81" s="70">
        <v>47947884</v>
      </c>
      <c r="K81" s="70">
        <v>0</v>
      </c>
      <c r="L81" s="69"/>
      <c r="M81" s="69"/>
    </row>
    <row r="82" spans="2:13" x14ac:dyDescent="0.25">
      <c r="B82" s="64">
        <v>45077</v>
      </c>
      <c r="C82" s="63" t="s">
        <v>840</v>
      </c>
      <c r="D82" s="63" t="s">
        <v>667</v>
      </c>
      <c r="E82" s="63">
        <v>1</v>
      </c>
      <c r="F82" s="64">
        <v>45077</v>
      </c>
      <c r="G82" s="63">
        <v>450</v>
      </c>
      <c r="H82" s="63">
        <v>61633</v>
      </c>
      <c r="I82" s="63" t="s">
        <v>184</v>
      </c>
      <c r="J82" s="70">
        <v>6689550</v>
      </c>
      <c r="K82" s="70">
        <v>0</v>
      </c>
      <c r="L82" s="69"/>
      <c r="M82" s="69"/>
    </row>
    <row r="83" spans="2:13" x14ac:dyDescent="0.25">
      <c r="B83" s="64">
        <v>45077</v>
      </c>
      <c r="C83" s="63" t="s">
        <v>840</v>
      </c>
      <c r="D83" s="63" t="s">
        <v>667</v>
      </c>
      <c r="E83" s="63">
        <v>1</v>
      </c>
      <c r="F83" s="64">
        <v>45077</v>
      </c>
      <c r="G83" s="63">
        <v>981</v>
      </c>
      <c r="H83" s="63">
        <v>61612</v>
      </c>
      <c r="I83" s="63" t="s">
        <v>94</v>
      </c>
      <c r="J83" s="70">
        <v>1415217</v>
      </c>
      <c r="K83" s="70">
        <v>0</v>
      </c>
      <c r="L83" s="69"/>
      <c r="M83" s="69"/>
    </row>
    <row r="84" spans="2:13" x14ac:dyDescent="0.25">
      <c r="B84" s="64">
        <v>45077</v>
      </c>
      <c r="C84" s="63" t="s">
        <v>840</v>
      </c>
      <c r="D84" s="63" t="s">
        <v>667</v>
      </c>
      <c r="E84" s="63">
        <v>1</v>
      </c>
      <c r="F84" s="64">
        <v>45077</v>
      </c>
      <c r="G84" s="63">
        <v>1780</v>
      </c>
      <c r="H84" s="63">
        <v>61655</v>
      </c>
      <c r="I84" s="63" t="s">
        <v>96</v>
      </c>
      <c r="J84" s="70">
        <v>3419998</v>
      </c>
      <c r="K84" s="70">
        <v>0</v>
      </c>
      <c r="L84" s="69"/>
      <c r="M84" s="69"/>
    </row>
    <row r="85" spans="2:13" x14ac:dyDescent="0.25">
      <c r="B85" s="64">
        <v>45077</v>
      </c>
      <c r="C85" s="63" t="s">
        <v>840</v>
      </c>
      <c r="D85" s="63" t="s">
        <v>667</v>
      </c>
      <c r="E85" s="63">
        <v>1</v>
      </c>
      <c r="F85" s="64">
        <v>45077</v>
      </c>
      <c r="G85" s="63">
        <v>439</v>
      </c>
      <c r="H85" s="63">
        <v>61533</v>
      </c>
      <c r="I85" s="63" t="s">
        <v>182</v>
      </c>
      <c r="J85" s="70">
        <v>5209000</v>
      </c>
      <c r="K85" s="70">
        <v>0</v>
      </c>
      <c r="L85" s="69"/>
      <c r="M85" s="69"/>
    </row>
    <row r="86" spans="2:13" x14ac:dyDescent="0.25">
      <c r="B86" s="64">
        <v>45077</v>
      </c>
      <c r="C86" s="63" t="s">
        <v>840</v>
      </c>
      <c r="D86" s="63" t="s">
        <v>667</v>
      </c>
      <c r="E86" s="63">
        <v>1</v>
      </c>
      <c r="F86" s="64">
        <v>45077</v>
      </c>
      <c r="G86" s="63">
        <v>438</v>
      </c>
      <c r="H86" s="63">
        <v>61522</v>
      </c>
      <c r="I86" s="63" t="s">
        <v>88</v>
      </c>
      <c r="J86" s="70">
        <v>10006722</v>
      </c>
      <c r="K86" s="70">
        <v>0</v>
      </c>
      <c r="L86" s="69"/>
      <c r="M86" s="69"/>
    </row>
    <row r="87" spans="2:13" x14ac:dyDescent="0.25">
      <c r="B87" s="64">
        <v>45077</v>
      </c>
      <c r="C87" s="63" t="s">
        <v>840</v>
      </c>
      <c r="D87" s="63" t="s">
        <v>667</v>
      </c>
      <c r="E87" s="63">
        <v>1</v>
      </c>
      <c r="F87" s="64">
        <v>45077</v>
      </c>
      <c r="G87" s="63">
        <v>457</v>
      </c>
      <c r="H87" s="63">
        <v>61705</v>
      </c>
      <c r="I87" s="63" t="s">
        <v>98</v>
      </c>
      <c r="J87" s="70">
        <v>6342273</v>
      </c>
      <c r="K87" s="70">
        <v>0</v>
      </c>
      <c r="L87" s="69"/>
      <c r="M87" s="69"/>
    </row>
    <row r="88" spans="2:13" x14ac:dyDescent="0.25">
      <c r="B88" s="64">
        <v>45077</v>
      </c>
      <c r="C88" s="63" t="s">
        <v>840</v>
      </c>
      <c r="D88" s="63" t="s">
        <v>667</v>
      </c>
      <c r="E88" s="63">
        <v>1</v>
      </c>
      <c r="F88" s="64">
        <v>45077</v>
      </c>
      <c r="G88" s="63">
        <v>453</v>
      </c>
      <c r="H88" s="63">
        <v>61701</v>
      </c>
      <c r="I88" s="63" t="s">
        <v>200</v>
      </c>
      <c r="J88" s="70">
        <v>127872</v>
      </c>
      <c r="K88" s="70">
        <v>0</v>
      </c>
      <c r="L88" s="69"/>
      <c r="M88" s="69"/>
    </row>
    <row r="89" spans="2:13" x14ac:dyDescent="0.25">
      <c r="B89" s="64">
        <v>45077</v>
      </c>
      <c r="C89" s="63" t="s">
        <v>840</v>
      </c>
      <c r="D89" s="63" t="s">
        <v>667</v>
      </c>
      <c r="E89" s="63">
        <v>1</v>
      </c>
      <c r="F89" s="64">
        <v>45077</v>
      </c>
      <c r="G89" s="63">
        <v>460</v>
      </c>
      <c r="H89" s="63">
        <v>61708</v>
      </c>
      <c r="I89" s="63" t="s">
        <v>100</v>
      </c>
      <c r="J89" s="70">
        <v>3566661</v>
      </c>
      <c r="K89" s="70">
        <v>0</v>
      </c>
      <c r="L89" s="69"/>
      <c r="M89" s="69"/>
    </row>
    <row r="90" spans="2:13" x14ac:dyDescent="0.25">
      <c r="B90" s="64">
        <v>45077</v>
      </c>
      <c r="C90" s="63" t="s">
        <v>840</v>
      </c>
      <c r="D90" s="63" t="s">
        <v>667</v>
      </c>
      <c r="E90" s="63">
        <v>1</v>
      </c>
      <c r="F90" s="64">
        <v>45077</v>
      </c>
      <c r="G90" s="63">
        <v>461</v>
      </c>
      <c r="H90" s="63">
        <v>61709</v>
      </c>
      <c r="I90" s="63" t="s">
        <v>102</v>
      </c>
      <c r="J90" s="70">
        <v>690000</v>
      </c>
      <c r="K90" s="70">
        <v>0</v>
      </c>
      <c r="L90" s="69"/>
      <c r="M90" s="69"/>
    </row>
    <row r="91" spans="2:13" x14ac:dyDescent="0.25">
      <c r="B91" s="64">
        <v>45077</v>
      </c>
      <c r="C91" s="63" t="s">
        <v>840</v>
      </c>
      <c r="D91" s="63" t="s">
        <v>667</v>
      </c>
      <c r="E91" s="63">
        <v>1</v>
      </c>
      <c r="F91" s="64">
        <v>45077</v>
      </c>
      <c r="G91" s="87">
        <v>462</v>
      </c>
      <c r="H91" s="87">
        <v>61710</v>
      </c>
      <c r="I91" s="87" t="s">
        <v>104</v>
      </c>
      <c r="J91" s="70">
        <v>842750</v>
      </c>
      <c r="K91" s="70">
        <v>0</v>
      </c>
      <c r="L91" s="69"/>
      <c r="M91" s="69"/>
    </row>
    <row r="92" spans="2:13" x14ac:dyDescent="0.25">
      <c r="B92" s="64">
        <v>45077</v>
      </c>
      <c r="C92" s="63" t="s">
        <v>840</v>
      </c>
      <c r="D92" s="63" t="s">
        <v>667</v>
      </c>
      <c r="E92" s="63">
        <v>1</v>
      </c>
      <c r="F92" s="64">
        <v>45077</v>
      </c>
      <c r="G92" s="63">
        <v>455</v>
      </c>
      <c r="H92" s="63">
        <v>61703</v>
      </c>
      <c r="I92" s="63" t="s">
        <v>106</v>
      </c>
      <c r="J92" s="70">
        <v>23347609</v>
      </c>
      <c r="K92" s="70">
        <v>0</v>
      </c>
      <c r="L92" s="69"/>
      <c r="M92" s="69"/>
    </row>
    <row r="93" spans="2:13" x14ac:dyDescent="0.25">
      <c r="B93" s="64">
        <v>45077</v>
      </c>
      <c r="C93" s="63" t="s">
        <v>840</v>
      </c>
      <c r="D93" s="63" t="s">
        <v>667</v>
      </c>
      <c r="E93" s="63">
        <v>1</v>
      </c>
      <c r="F93" s="64">
        <v>45077</v>
      </c>
      <c r="G93" s="63">
        <v>466</v>
      </c>
      <c r="H93" s="63">
        <v>61714</v>
      </c>
      <c r="I93" s="85" t="s">
        <v>108</v>
      </c>
      <c r="J93" s="70">
        <v>18238103.670000002</v>
      </c>
      <c r="K93" s="70">
        <v>0</v>
      </c>
      <c r="L93" s="69"/>
      <c r="M93" s="69"/>
    </row>
    <row r="94" spans="2:13" x14ac:dyDescent="0.25">
      <c r="B94" s="64">
        <v>45077</v>
      </c>
      <c r="C94" s="63" t="s">
        <v>840</v>
      </c>
      <c r="D94" s="63" t="s">
        <v>667</v>
      </c>
      <c r="E94" s="63">
        <v>1</v>
      </c>
      <c r="F94" s="64">
        <v>45077</v>
      </c>
      <c r="G94" s="63">
        <v>469</v>
      </c>
      <c r="H94" s="63">
        <v>61717</v>
      </c>
      <c r="I94" s="63" t="s">
        <v>110</v>
      </c>
      <c r="J94" s="70">
        <v>608247.5</v>
      </c>
      <c r="K94" s="70">
        <v>0</v>
      </c>
      <c r="L94" s="69"/>
      <c r="M94" s="69"/>
    </row>
    <row r="95" spans="2:13" x14ac:dyDescent="0.25">
      <c r="B95" s="64">
        <v>45077</v>
      </c>
      <c r="C95" s="63" t="s">
        <v>840</v>
      </c>
      <c r="D95" s="63" t="s">
        <v>667</v>
      </c>
      <c r="E95" s="63">
        <v>1</v>
      </c>
      <c r="F95" s="64">
        <v>45077</v>
      </c>
      <c r="G95" s="63">
        <v>472</v>
      </c>
      <c r="H95" s="63">
        <v>61720</v>
      </c>
      <c r="I95" s="63" t="s">
        <v>112</v>
      </c>
      <c r="J95" s="70">
        <v>0</v>
      </c>
      <c r="K95" s="70">
        <v>0</v>
      </c>
      <c r="L95" s="69"/>
      <c r="M95" s="69"/>
    </row>
    <row r="96" spans="2:13" x14ac:dyDescent="0.25">
      <c r="B96" s="64">
        <v>45077</v>
      </c>
      <c r="C96" s="63" t="s">
        <v>840</v>
      </c>
      <c r="D96" s="63" t="s">
        <v>667</v>
      </c>
      <c r="E96" s="63">
        <v>1</v>
      </c>
      <c r="F96" s="64">
        <v>45077</v>
      </c>
      <c r="G96" s="63">
        <v>467</v>
      </c>
      <c r="H96" s="63">
        <v>61715</v>
      </c>
      <c r="I96" s="63" t="s">
        <v>114</v>
      </c>
      <c r="J96" s="70">
        <v>59104936</v>
      </c>
      <c r="K96" s="70">
        <v>0</v>
      </c>
      <c r="L96" s="69"/>
      <c r="M96" s="69"/>
    </row>
    <row r="97" spans="2:13" x14ac:dyDescent="0.25">
      <c r="B97" s="64">
        <v>45077</v>
      </c>
      <c r="C97" s="63" t="s">
        <v>840</v>
      </c>
      <c r="D97" s="63" t="s">
        <v>667</v>
      </c>
      <c r="E97" s="63">
        <v>1</v>
      </c>
      <c r="F97" s="64">
        <v>45077</v>
      </c>
      <c r="G97" s="63">
        <v>459</v>
      </c>
      <c r="H97" s="63">
        <v>61707</v>
      </c>
      <c r="I97" s="63" t="s">
        <v>116</v>
      </c>
      <c r="J97" s="70">
        <v>4263738.7</v>
      </c>
      <c r="K97" s="70">
        <v>0</v>
      </c>
      <c r="L97" s="69"/>
      <c r="M97" s="69"/>
    </row>
    <row r="98" spans="2:13" x14ac:dyDescent="0.25">
      <c r="B98" s="64">
        <v>45077</v>
      </c>
      <c r="C98" s="63" t="s">
        <v>840</v>
      </c>
      <c r="D98" s="63" t="s">
        <v>667</v>
      </c>
      <c r="E98" s="63">
        <v>1</v>
      </c>
      <c r="F98" s="64">
        <v>45077</v>
      </c>
      <c r="G98" s="63">
        <v>474</v>
      </c>
      <c r="H98" s="63">
        <v>61811</v>
      </c>
      <c r="I98" s="63" t="s">
        <v>118</v>
      </c>
      <c r="J98" s="70">
        <v>4784769</v>
      </c>
      <c r="K98" s="70">
        <v>0</v>
      </c>
      <c r="L98" s="69"/>
      <c r="M98" s="69"/>
    </row>
    <row r="99" spans="2:13" x14ac:dyDescent="0.25">
      <c r="B99" s="64">
        <v>45077</v>
      </c>
      <c r="C99" s="63" t="s">
        <v>840</v>
      </c>
      <c r="D99" s="63" t="s">
        <v>667</v>
      </c>
      <c r="E99" s="63">
        <v>1</v>
      </c>
      <c r="F99" s="64">
        <v>45077</v>
      </c>
      <c r="G99" s="63">
        <v>475</v>
      </c>
      <c r="H99" s="63">
        <v>61822</v>
      </c>
      <c r="I99" s="63" t="s">
        <v>120</v>
      </c>
      <c r="J99" s="70">
        <v>100000000</v>
      </c>
      <c r="K99" s="70">
        <v>0</v>
      </c>
      <c r="L99" s="69"/>
      <c r="M99" s="69"/>
    </row>
    <row r="100" spans="2:13" x14ac:dyDescent="0.25">
      <c r="B100" s="64">
        <v>45077</v>
      </c>
      <c r="C100" s="63" t="s">
        <v>840</v>
      </c>
      <c r="D100" s="63" t="s">
        <v>667</v>
      </c>
      <c r="E100" s="63">
        <v>1</v>
      </c>
      <c r="F100" s="64">
        <v>45077</v>
      </c>
      <c r="G100" s="63">
        <v>483</v>
      </c>
      <c r="H100" s="63">
        <v>61922</v>
      </c>
      <c r="I100" s="63" t="s">
        <v>122</v>
      </c>
      <c r="J100" s="70">
        <v>1983980</v>
      </c>
      <c r="K100" s="70">
        <v>0</v>
      </c>
      <c r="L100" s="69"/>
      <c r="M100" s="69"/>
    </row>
    <row r="101" spans="2:13" x14ac:dyDescent="0.25">
      <c r="B101" s="64">
        <v>45077</v>
      </c>
      <c r="C101" s="63" t="s">
        <v>840</v>
      </c>
      <c r="D101" s="63" t="s">
        <v>667</v>
      </c>
      <c r="E101" s="63">
        <v>1</v>
      </c>
      <c r="F101" s="64">
        <v>45077</v>
      </c>
      <c r="G101" s="63">
        <v>484</v>
      </c>
      <c r="H101" s="63">
        <v>61933</v>
      </c>
      <c r="I101" s="63" t="s">
        <v>124</v>
      </c>
      <c r="J101" s="68">
        <v>6627500</v>
      </c>
      <c r="K101" s="68">
        <v>0</v>
      </c>
    </row>
    <row r="102" spans="2:13" x14ac:dyDescent="0.25">
      <c r="B102" s="64">
        <v>45077</v>
      </c>
      <c r="C102" s="63" t="s">
        <v>840</v>
      </c>
      <c r="D102" s="63" t="s">
        <v>667</v>
      </c>
      <c r="E102" s="63">
        <v>1</v>
      </c>
      <c r="F102" s="64">
        <v>45077</v>
      </c>
      <c r="G102" s="63">
        <v>489</v>
      </c>
      <c r="H102" s="63">
        <v>61988</v>
      </c>
      <c r="I102" s="63" t="s">
        <v>128</v>
      </c>
      <c r="J102" s="68">
        <v>13659758</v>
      </c>
      <c r="K102" s="68">
        <v>0</v>
      </c>
    </row>
    <row r="103" spans="2:13" x14ac:dyDescent="0.25">
      <c r="B103" s="64">
        <v>45077</v>
      </c>
      <c r="C103" s="63" t="s">
        <v>840</v>
      </c>
      <c r="D103" s="63" t="s">
        <v>667</v>
      </c>
      <c r="E103" s="63">
        <v>1</v>
      </c>
      <c r="F103" s="64">
        <v>45077</v>
      </c>
      <c r="G103" s="63">
        <v>985</v>
      </c>
      <c r="H103" s="63">
        <v>62020</v>
      </c>
      <c r="I103" s="63" t="s">
        <v>130</v>
      </c>
      <c r="J103" s="68">
        <v>33900000</v>
      </c>
      <c r="K103" s="68">
        <v>0</v>
      </c>
    </row>
    <row r="104" spans="2:13" x14ac:dyDescent="0.25">
      <c r="B104" s="64">
        <v>45077</v>
      </c>
      <c r="C104" s="63" t="s">
        <v>840</v>
      </c>
      <c r="D104" s="63" t="s">
        <v>667</v>
      </c>
      <c r="E104" s="63">
        <v>1</v>
      </c>
      <c r="F104" s="64">
        <v>45077</v>
      </c>
      <c r="G104" s="63">
        <v>493</v>
      </c>
      <c r="H104" s="63">
        <v>65011</v>
      </c>
      <c r="I104" s="63" t="s">
        <v>132</v>
      </c>
      <c r="J104" s="68">
        <v>19139195.905030999</v>
      </c>
      <c r="K104" s="68">
        <v>0</v>
      </c>
    </row>
    <row r="105" spans="2:13" x14ac:dyDescent="0.25">
      <c r="B105" s="64">
        <v>45077</v>
      </c>
      <c r="C105" s="63" t="s">
        <v>840</v>
      </c>
      <c r="D105" s="63" t="s">
        <v>667</v>
      </c>
      <c r="E105" s="63">
        <v>1</v>
      </c>
      <c r="F105" s="64">
        <v>45077</v>
      </c>
      <c r="G105" s="63">
        <v>494</v>
      </c>
      <c r="H105" s="63">
        <v>65022</v>
      </c>
      <c r="I105" s="63" t="s">
        <v>134</v>
      </c>
      <c r="J105" s="68">
        <v>13199125.312503001</v>
      </c>
      <c r="K105" s="68">
        <v>0</v>
      </c>
    </row>
    <row r="106" spans="2:13" x14ac:dyDescent="0.25">
      <c r="B106" s="64">
        <v>45077</v>
      </c>
      <c r="C106" s="63" t="s">
        <v>840</v>
      </c>
      <c r="D106" s="63" t="s">
        <v>667</v>
      </c>
      <c r="E106" s="63">
        <v>1</v>
      </c>
      <c r="F106" s="64">
        <v>45077</v>
      </c>
      <c r="G106" s="63">
        <v>496</v>
      </c>
      <c r="H106" s="63">
        <v>65044</v>
      </c>
      <c r="I106" s="63" t="s">
        <v>136</v>
      </c>
      <c r="J106" s="68">
        <v>555687.5</v>
      </c>
      <c r="K106" s="68">
        <v>0</v>
      </c>
    </row>
    <row r="107" spans="2:13" x14ac:dyDescent="0.25">
      <c r="B107" s="64">
        <v>45077</v>
      </c>
      <c r="C107" s="63" t="s">
        <v>840</v>
      </c>
      <c r="D107" s="63" t="s">
        <v>667</v>
      </c>
      <c r="E107" s="63">
        <v>1</v>
      </c>
      <c r="F107" s="64">
        <v>45077</v>
      </c>
      <c r="G107" s="63">
        <v>497</v>
      </c>
      <c r="H107" s="63">
        <v>65055</v>
      </c>
      <c r="I107" s="63" t="s">
        <v>138</v>
      </c>
      <c r="J107" s="68">
        <v>13596054.499996999</v>
      </c>
      <c r="K107" s="68">
        <v>0</v>
      </c>
    </row>
    <row r="108" spans="2:13" x14ac:dyDescent="0.25">
      <c r="B108" s="64">
        <v>45077</v>
      </c>
      <c r="C108" s="63" t="s">
        <v>840</v>
      </c>
      <c r="D108" s="63" t="s">
        <v>667</v>
      </c>
      <c r="E108" s="63">
        <v>1</v>
      </c>
      <c r="F108" s="64">
        <v>45077</v>
      </c>
      <c r="G108" s="63">
        <v>780</v>
      </c>
      <c r="H108" s="63">
        <v>72111</v>
      </c>
      <c r="I108" s="63" t="s">
        <v>142</v>
      </c>
      <c r="J108" s="68">
        <v>300300</v>
      </c>
      <c r="K108" s="68">
        <v>0</v>
      </c>
    </row>
    <row r="109" spans="2:13" x14ac:dyDescent="0.25">
      <c r="B109" s="64">
        <v>45077</v>
      </c>
      <c r="C109" s="63" t="s">
        <v>840</v>
      </c>
      <c r="D109" s="63" t="s">
        <v>667</v>
      </c>
      <c r="E109" s="63">
        <v>1</v>
      </c>
      <c r="F109" s="64">
        <v>45077</v>
      </c>
      <c r="G109" s="63">
        <v>782</v>
      </c>
      <c r="H109" s="63">
        <v>72120</v>
      </c>
      <c r="I109" s="63" t="s">
        <v>144</v>
      </c>
      <c r="J109" s="68">
        <v>1</v>
      </c>
      <c r="K109" s="68">
        <v>0</v>
      </c>
    </row>
    <row r="110" spans="2:13" x14ac:dyDescent="0.25">
      <c r="B110" s="64">
        <v>45077</v>
      </c>
      <c r="C110" s="63" t="s">
        <v>840</v>
      </c>
      <c r="D110" s="63" t="s">
        <v>667</v>
      </c>
      <c r="E110" s="63">
        <v>1</v>
      </c>
      <c r="F110" s="64">
        <v>45077</v>
      </c>
      <c r="G110" s="63">
        <v>1516</v>
      </c>
      <c r="H110" s="63">
        <v>73110</v>
      </c>
      <c r="I110" s="63" t="s">
        <v>578</v>
      </c>
      <c r="J110" s="68">
        <v>4480000</v>
      </c>
      <c r="K110" s="68">
        <v>0</v>
      </c>
    </row>
    <row r="111" spans="2:13" x14ac:dyDescent="0.25">
      <c r="B111" s="64">
        <v>45077</v>
      </c>
      <c r="C111" s="63" t="s">
        <v>840</v>
      </c>
      <c r="D111" s="63" t="s">
        <v>667</v>
      </c>
      <c r="E111" s="63">
        <v>1</v>
      </c>
      <c r="F111" s="64">
        <v>45077</v>
      </c>
      <c r="G111" s="63">
        <v>1517</v>
      </c>
      <c r="H111" s="63">
        <v>73120</v>
      </c>
      <c r="I111" s="63" t="s">
        <v>584</v>
      </c>
      <c r="J111" s="68">
        <v>198333</v>
      </c>
      <c r="K111" s="68">
        <v>0</v>
      </c>
    </row>
    <row r="112" spans="2:13" x14ac:dyDescent="0.25">
      <c r="B112" s="64">
        <v>45077</v>
      </c>
      <c r="C112" s="63" t="s">
        <v>840</v>
      </c>
      <c r="D112" s="63" t="s">
        <v>667</v>
      </c>
      <c r="E112" s="63">
        <v>1</v>
      </c>
      <c r="F112" s="64">
        <v>45077</v>
      </c>
      <c r="G112" s="63">
        <v>789</v>
      </c>
      <c r="H112" s="63">
        <v>72127</v>
      </c>
      <c r="I112" s="63" t="s">
        <v>146</v>
      </c>
      <c r="J112" s="68">
        <v>687344</v>
      </c>
      <c r="K112" s="68">
        <v>0</v>
      </c>
    </row>
    <row r="113" spans="2:12" x14ac:dyDescent="0.25">
      <c r="B113" s="64">
        <v>45077</v>
      </c>
      <c r="C113" s="63" t="s">
        <v>840</v>
      </c>
      <c r="D113" s="63" t="s">
        <v>667</v>
      </c>
      <c r="E113" s="63">
        <v>1</v>
      </c>
      <c r="F113" s="64">
        <v>45077</v>
      </c>
      <c r="G113" s="63">
        <v>506</v>
      </c>
      <c r="H113" s="63">
        <v>66044</v>
      </c>
      <c r="I113" s="63" t="s">
        <v>148</v>
      </c>
      <c r="J113" s="68">
        <v>9412429.8900000006</v>
      </c>
      <c r="K113" s="68">
        <v>0</v>
      </c>
    </row>
    <row r="114" spans="2:12" x14ac:dyDescent="0.25">
      <c r="J114" s="68">
        <f>SUM(J10:J113)</f>
        <v>4425680333.7725315</v>
      </c>
      <c r="K114" s="68">
        <f>SUM(K10:K113)</f>
        <v>4425680334.1025314</v>
      </c>
      <c r="L114" s="102">
        <f>J114-K114</f>
        <v>-0.32999992370605469</v>
      </c>
    </row>
  </sheetData>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D894C-7317-44B3-B649-76A79BF163C6}">
  <dimension ref="A1:O110"/>
  <sheetViews>
    <sheetView topLeftCell="A4" zoomScaleNormal="100" workbookViewId="0">
      <selection activeCell="E6" sqref="E6"/>
    </sheetView>
  </sheetViews>
  <sheetFormatPr defaultColWidth="24.125" defaultRowHeight="15" x14ac:dyDescent="0.25"/>
  <cols>
    <col min="1" max="1" width="42.75" style="63" customWidth="1"/>
    <col min="2" max="2" width="33.125" style="63" bestFit="1" customWidth="1"/>
    <col min="3" max="3" width="38.5" style="63" customWidth="1"/>
    <col min="4" max="4" width="32.25" style="63" customWidth="1"/>
    <col min="5" max="5" width="23.75" style="63" customWidth="1"/>
    <col min="6" max="7" width="22.125" style="63" customWidth="1"/>
    <col min="8" max="8" width="23.25" style="63" bestFit="1" customWidth="1"/>
    <col min="9" max="9" width="79.375" style="63" customWidth="1"/>
    <col min="10" max="11" width="15" style="63" customWidth="1"/>
    <col min="12" max="12" width="37.75" style="69" customWidth="1"/>
    <col min="13" max="13" width="35.25" style="69" customWidth="1"/>
    <col min="14" max="14" width="43" style="63" bestFit="1" customWidth="1"/>
    <col min="15" max="15" width="24.125" style="69"/>
    <col min="16" max="16384" width="24.125" style="63"/>
  </cols>
  <sheetData>
    <row r="1" spans="1:15" s="52" customFormat="1" ht="15" hidden="1" customHeight="1" x14ac:dyDescent="0.25">
      <c r="A1" s="46" t="s">
        <v>396</v>
      </c>
      <c r="B1" s="46" t="s">
        <v>397</v>
      </c>
      <c r="C1" s="46" t="s">
        <v>398</v>
      </c>
      <c r="D1" s="46" t="s">
        <v>399</v>
      </c>
      <c r="E1" s="46" t="s">
        <v>400</v>
      </c>
      <c r="F1" s="46" t="s">
        <v>401</v>
      </c>
      <c r="G1" s="46"/>
      <c r="H1" s="50" t="s">
        <v>402</v>
      </c>
      <c r="I1" s="46" t="s">
        <v>403</v>
      </c>
      <c r="J1" s="46" t="s">
        <v>404</v>
      </c>
      <c r="K1" s="46" t="s">
        <v>405</v>
      </c>
      <c r="L1" s="50" t="s">
        <v>630</v>
      </c>
      <c r="M1" s="50" t="s">
        <v>631</v>
      </c>
      <c r="N1" s="51" t="s">
        <v>632</v>
      </c>
      <c r="O1" s="50" t="s">
        <v>633</v>
      </c>
    </row>
    <row r="2" spans="1:15" s="52" customFormat="1" ht="15" hidden="1" customHeight="1" x14ac:dyDescent="0.25">
      <c r="A2" s="46" t="s">
        <v>634</v>
      </c>
      <c r="B2" s="46" t="s">
        <v>635</v>
      </c>
      <c r="C2" s="46" t="s">
        <v>636</v>
      </c>
      <c r="D2" s="46" t="s">
        <v>637</v>
      </c>
      <c r="E2" s="46" t="s">
        <v>638</v>
      </c>
      <c r="F2" s="46" t="s">
        <v>639</v>
      </c>
      <c r="G2" s="46"/>
      <c r="H2" s="50" t="s">
        <v>640</v>
      </c>
      <c r="I2" s="46" t="s">
        <v>641</v>
      </c>
      <c r="J2" s="46" t="s">
        <v>1</v>
      </c>
      <c r="K2" s="46" t="s">
        <v>2</v>
      </c>
      <c r="L2" s="50" t="s">
        <v>642</v>
      </c>
      <c r="M2" s="50" t="s">
        <v>643</v>
      </c>
      <c r="N2" s="51" t="s">
        <v>644</v>
      </c>
      <c r="O2" s="50" t="s">
        <v>633</v>
      </c>
    </row>
    <row r="3" spans="1:15" s="59" customFormat="1" ht="229.5" hidden="1" customHeight="1" x14ac:dyDescent="0.2">
      <c r="A3" s="53" t="s">
        <v>808</v>
      </c>
      <c r="B3" s="53" t="s">
        <v>809</v>
      </c>
      <c r="C3" s="53" t="s">
        <v>810</v>
      </c>
      <c r="D3" s="53" t="s">
        <v>811</v>
      </c>
      <c r="E3" s="53" t="s">
        <v>812</v>
      </c>
      <c r="F3" s="53" t="s">
        <v>813</v>
      </c>
      <c r="G3" s="53"/>
      <c r="H3" s="57" t="s">
        <v>651</v>
      </c>
      <c r="I3" s="53" t="s">
        <v>814</v>
      </c>
      <c r="J3" s="53" t="s">
        <v>653</v>
      </c>
      <c r="K3" s="53" t="s">
        <v>654</v>
      </c>
      <c r="L3" s="57" t="s">
        <v>655</v>
      </c>
      <c r="M3" s="57" t="s">
        <v>656</v>
      </c>
      <c r="N3" s="58" t="s">
        <v>657</v>
      </c>
      <c r="O3" s="57"/>
    </row>
    <row r="4" spans="1:15" s="17" customFormat="1" ht="15" customHeight="1" x14ac:dyDescent="0.2">
      <c r="A4" s="14" t="s">
        <v>396</v>
      </c>
      <c r="B4" s="14" t="s">
        <v>397</v>
      </c>
      <c r="C4" s="14" t="s">
        <v>398</v>
      </c>
      <c r="D4" s="14" t="s">
        <v>399</v>
      </c>
      <c r="E4" s="14" t="s">
        <v>400</v>
      </c>
      <c r="F4" s="14" t="s">
        <v>401</v>
      </c>
      <c r="G4" s="14"/>
      <c r="H4" s="15" t="s">
        <v>402</v>
      </c>
      <c r="I4" s="14" t="s">
        <v>403</v>
      </c>
      <c r="J4" s="14" t="s">
        <v>404</v>
      </c>
      <c r="K4" s="14" t="s">
        <v>405</v>
      </c>
      <c r="L4" s="15" t="s">
        <v>630</v>
      </c>
      <c r="M4" s="15" t="s">
        <v>631</v>
      </c>
      <c r="N4" s="16" t="s">
        <v>632</v>
      </c>
      <c r="O4" s="15" t="s">
        <v>633</v>
      </c>
    </row>
    <row r="5" spans="1:15" s="17" customFormat="1" ht="15" customHeight="1" x14ac:dyDescent="0.2">
      <c r="A5" s="14" t="s">
        <v>634</v>
      </c>
      <c r="B5" s="14" t="s">
        <v>635</v>
      </c>
      <c r="C5" s="14" t="s">
        <v>636</v>
      </c>
      <c r="D5" s="14" t="s">
        <v>637</v>
      </c>
      <c r="E5" s="14" t="s">
        <v>638</v>
      </c>
      <c r="F5" s="14" t="s">
        <v>639</v>
      </c>
      <c r="G5" s="14"/>
      <c r="H5" s="15" t="s">
        <v>640</v>
      </c>
      <c r="I5" s="14" t="s">
        <v>641</v>
      </c>
      <c r="J5" s="14" t="s">
        <v>1</v>
      </c>
      <c r="K5" s="14" t="s">
        <v>2</v>
      </c>
      <c r="L5" s="15" t="s">
        <v>642</v>
      </c>
      <c r="M5" s="15" t="s">
        <v>643</v>
      </c>
      <c r="N5" s="16" t="s">
        <v>644</v>
      </c>
      <c r="O5" s="15" t="s">
        <v>633</v>
      </c>
    </row>
    <row r="6" spans="1:15" s="21" customFormat="1" ht="147" customHeight="1" x14ac:dyDescent="0.2">
      <c r="A6" s="18" t="s">
        <v>645</v>
      </c>
      <c r="B6" s="18" t="s">
        <v>646</v>
      </c>
      <c r="C6" s="18" t="s">
        <v>647</v>
      </c>
      <c r="D6" s="18" t="s">
        <v>648</v>
      </c>
      <c r="E6" s="18" t="s">
        <v>649</v>
      </c>
      <c r="F6" s="18" t="s">
        <v>650</v>
      </c>
      <c r="G6" s="18"/>
      <c r="H6" s="19" t="s">
        <v>651</v>
      </c>
      <c r="I6" s="18" t="s">
        <v>652</v>
      </c>
      <c r="J6" s="18" t="s">
        <v>653</v>
      </c>
      <c r="K6" s="18" t="s">
        <v>654</v>
      </c>
      <c r="L6" s="19" t="s">
        <v>655</v>
      </c>
      <c r="M6" s="19" t="s">
        <v>656</v>
      </c>
      <c r="N6" s="20" t="s">
        <v>657</v>
      </c>
      <c r="O6" s="19"/>
    </row>
    <row r="7" spans="1:15" s="17" customFormat="1" ht="12.75" x14ac:dyDescent="0.2">
      <c r="A7" s="14" t="s">
        <v>658</v>
      </c>
      <c r="B7" s="14" t="s">
        <v>635</v>
      </c>
      <c r="C7" s="22" t="s">
        <v>659</v>
      </c>
      <c r="D7" s="22" t="s">
        <v>659</v>
      </c>
      <c r="E7" s="22" t="s">
        <v>660</v>
      </c>
      <c r="F7" s="22" t="s">
        <v>635</v>
      </c>
      <c r="G7" s="22"/>
      <c r="H7" s="15" t="s">
        <v>658</v>
      </c>
      <c r="I7" s="22" t="s">
        <v>659</v>
      </c>
      <c r="J7" s="14" t="s">
        <v>661</v>
      </c>
      <c r="K7" s="14" t="s">
        <v>661</v>
      </c>
      <c r="L7" s="23" t="s">
        <v>659</v>
      </c>
      <c r="M7" s="23" t="s">
        <v>659</v>
      </c>
      <c r="N7" s="24" t="s">
        <v>659</v>
      </c>
      <c r="O7" s="15"/>
    </row>
    <row r="8" spans="1:15" s="17" customFormat="1" ht="12.75" x14ac:dyDescent="0.2">
      <c r="A8" s="14" t="s">
        <v>662</v>
      </c>
      <c r="B8" s="14" t="s">
        <v>663</v>
      </c>
      <c r="C8" s="14" t="s">
        <v>659</v>
      </c>
      <c r="D8" s="14" t="s">
        <v>659</v>
      </c>
      <c r="E8" s="14"/>
      <c r="F8" s="14" t="s">
        <v>664</v>
      </c>
      <c r="G8" s="14"/>
      <c r="H8" s="15" t="s">
        <v>665</v>
      </c>
      <c r="I8" s="14" t="s">
        <v>659</v>
      </c>
      <c r="J8" s="14"/>
      <c r="K8" s="14"/>
      <c r="L8" s="15" t="s">
        <v>659</v>
      </c>
      <c r="M8" s="15" t="s">
        <v>659</v>
      </c>
      <c r="N8" s="16" t="s">
        <v>659</v>
      </c>
      <c r="O8" s="15"/>
    </row>
    <row r="9" spans="1:15" s="52" customFormat="1" x14ac:dyDescent="0.25">
      <c r="A9" s="46"/>
      <c r="B9" s="46"/>
      <c r="C9" s="46"/>
      <c r="D9" s="46"/>
      <c r="E9" s="46"/>
      <c r="F9" s="46"/>
      <c r="G9" s="46"/>
      <c r="H9" s="46"/>
      <c r="I9" s="46"/>
      <c r="J9" s="46"/>
      <c r="K9" s="46"/>
      <c r="L9" s="50"/>
      <c r="M9" s="50"/>
      <c r="N9" s="51"/>
      <c r="O9" s="50"/>
    </row>
    <row r="10" spans="1:15" s="69" customFormat="1" x14ac:dyDescent="0.25">
      <c r="A10" s="63"/>
      <c r="B10" s="64">
        <v>45077</v>
      </c>
      <c r="C10" s="63" t="s">
        <v>853</v>
      </c>
      <c r="D10" s="65" t="s">
        <v>667</v>
      </c>
      <c r="E10" s="63">
        <v>1</v>
      </c>
      <c r="F10" s="64">
        <v>45077</v>
      </c>
      <c r="G10" s="63">
        <v>745</v>
      </c>
      <c r="H10" s="66" t="s">
        <v>854</v>
      </c>
      <c r="I10" s="67" t="s">
        <v>855</v>
      </c>
      <c r="J10" s="88">
        <v>1316783162.155</v>
      </c>
      <c r="K10" s="88">
        <v>0</v>
      </c>
      <c r="N10" s="63"/>
    </row>
    <row r="11" spans="1:15" s="69" customFormat="1" x14ac:dyDescent="0.25">
      <c r="A11" s="63"/>
      <c r="B11" s="64">
        <v>45077</v>
      </c>
      <c r="C11" s="63" t="s">
        <v>853</v>
      </c>
      <c r="D11" s="65" t="s">
        <v>667</v>
      </c>
      <c r="E11" s="63">
        <v>1</v>
      </c>
      <c r="F11" s="64">
        <v>45077</v>
      </c>
      <c r="G11" s="63">
        <v>530</v>
      </c>
      <c r="H11" s="63">
        <v>11402</v>
      </c>
      <c r="I11" s="63" t="s">
        <v>843</v>
      </c>
      <c r="J11" s="88">
        <v>0</v>
      </c>
      <c r="K11" s="88">
        <v>0</v>
      </c>
      <c r="N11" s="63"/>
    </row>
    <row r="12" spans="1:15" s="69" customFormat="1" x14ac:dyDescent="0.25">
      <c r="A12" s="63"/>
      <c r="B12" s="64">
        <v>45077</v>
      </c>
      <c r="C12" s="63" t="s">
        <v>853</v>
      </c>
      <c r="D12" s="65" t="s">
        <v>667</v>
      </c>
      <c r="E12" s="63">
        <v>1</v>
      </c>
      <c r="F12" s="64">
        <v>45077</v>
      </c>
      <c r="G12" s="63">
        <v>533</v>
      </c>
      <c r="H12" s="63">
        <v>11405</v>
      </c>
      <c r="I12" s="63" t="s">
        <v>823</v>
      </c>
      <c r="J12" s="88">
        <v>0</v>
      </c>
      <c r="K12" s="88">
        <v>0</v>
      </c>
      <c r="N12" s="63"/>
    </row>
    <row r="13" spans="1:15" s="69" customFormat="1" x14ac:dyDescent="0.25">
      <c r="A13" s="63"/>
      <c r="B13" s="64">
        <v>45077</v>
      </c>
      <c r="C13" s="63" t="s">
        <v>853</v>
      </c>
      <c r="D13" s="65" t="s">
        <v>667</v>
      </c>
      <c r="E13" s="63">
        <v>1</v>
      </c>
      <c r="F13" s="64">
        <v>45077</v>
      </c>
      <c r="G13" s="63">
        <v>538</v>
      </c>
      <c r="H13" s="63">
        <v>12011</v>
      </c>
      <c r="I13" s="63" t="s">
        <v>7</v>
      </c>
      <c r="J13" s="88">
        <v>145137457.17500001</v>
      </c>
      <c r="K13" s="88">
        <v>0</v>
      </c>
      <c r="N13" s="63"/>
    </row>
    <row r="14" spans="1:15" s="69" customFormat="1" x14ac:dyDescent="0.25">
      <c r="A14" s="63"/>
      <c r="B14" s="64">
        <v>45077</v>
      </c>
      <c r="C14" s="63" t="s">
        <v>853</v>
      </c>
      <c r="D14" s="65" t="s">
        <v>667</v>
      </c>
      <c r="E14" s="63">
        <v>1</v>
      </c>
      <c r="F14" s="64">
        <v>45077</v>
      </c>
      <c r="G14" s="63">
        <v>318</v>
      </c>
      <c r="H14" s="63">
        <v>12101</v>
      </c>
      <c r="I14" s="63" t="s">
        <v>31</v>
      </c>
      <c r="J14" s="88">
        <f>1023332434.59-J15-J16</f>
        <v>502178814.59000003</v>
      </c>
      <c r="K14" s="88">
        <v>0</v>
      </c>
      <c r="N14" s="63"/>
    </row>
    <row r="15" spans="1:15" s="69" customFormat="1" x14ac:dyDescent="0.25">
      <c r="A15" s="63"/>
      <c r="B15" s="64">
        <v>45077</v>
      </c>
      <c r="C15" s="63" t="s">
        <v>853</v>
      </c>
      <c r="D15" s="65" t="s">
        <v>667</v>
      </c>
      <c r="E15" s="63">
        <v>1</v>
      </c>
      <c r="F15" s="64">
        <v>45077</v>
      </c>
      <c r="G15" s="63">
        <v>1479</v>
      </c>
      <c r="H15" s="63">
        <v>12120</v>
      </c>
      <c r="I15" s="63" t="s">
        <v>436</v>
      </c>
      <c r="J15" s="88">
        <v>12954900</v>
      </c>
      <c r="K15" s="88">
        <v>0</v>
      </c>
      <c r="N15" s="63"/>
    </row>
    <row r="16" spans="1:15" s="69" customFormat="1" x14ac:dyDescent="0.25">
      <c r="A16" s="63"/>
      <c r="B16" s="64">
        <v>45077</v>
      </c>
      <c r="C16" s="63" t="s">
        <v>853</v>
      </c>
      <c r="D16" s="65" t="s">
        <v>667</v>
      </c>
      <c r="E16" s="63">
        <v>1</v>
      </c>
      <c r="F16" s="64">
        <v>45077</v>
      </c>
      <c r="G16" s="63">
        <v>1482</v>
      </c>
      <c r="H16" s="63">
        <v>12123</v>
      </c>
      <c r="I16" s="63" t="s">
        <v>440</v>
      </c>
      <c r="J16" s="88">
        <v>508198720</v>
      </c>
      <c r="K16" s="88">
        <v>0</v>
      </c>
      <c r="N16" s="63"/>
    </row>
    <row r="17" spans="1:14" s="69" customFormat="1" x14ac:dyDescent="0.25">
      <c r="A17" s="63"/>
      <c r="B17" s="64">
        <v>45077</v>
      </c>
      <c r="C17" s="63" t="s">
        <v>853</v>
      </c>
      <c r="D17" s="65" t="s">
        <v>667</v>
      </c>
      <c r="E17" s="63">
        <v>1</v>
      </c>
      <c r="F17" s="64">
        <v>45077</v>
      </c>
      <c r="G17" s="63">
        <v>541</v>
      </c>
      <c r="H17" s="63">
        <v>13000</v>
      </c>
      <c r="I17" s="63" t="s">
        <v>9</v>
      </c>
      <c r="J17" s="88">
        <v>3100000</v>
      </c>
      <c r="K17" s="88">
        <v>0</v>
      </c>
      <c r="N17" s="63"/>
    </row>
    <row r="18" spans="1:14" s="69" customFormat="1" x14ac:dyDescent="0.25">
      <c r="A18" s="63"/>
      <c r="B18" s="64">
        <v>45077</v>
      </c>
      <c r="C18" s="63" t="s">
        <v>853</v>
      </c>
      <c r="D18" s="65" t="s">
        <v>667</v>
      </c>
      <c r="E18" s="63">
        <v>1</v>
      </c>
      <c r="F18" s="64">
        <v>45077</v>
      </c>
      <c r="G18" s="63">
        <v>334</v>
      </c>
      <c r="H18" s="63">
        <v>21101</v>
      </c>
      <c r="I18" s="63" t="s">
        <v>856</v>
      </c>
      <c r="J18" s="88">
        <v>1620069920</v>
      </c>
      <c r="K18" s="88">
        <v>0</v>
      </c>
      <c r="N18" s="63"/>
    </row>
    <row r="19" spans="1:14" s="69" customFormat="1" x14ac:dyDescent="0.25">
      <c r="A19" s="63"/>
      <c r="B19" s="64">
        <v>45077</v>
      </c>
      <c r="C19" s="63" t="s">
        <v>853</v>
      </c>
      <c r="D19" s="65" t="s">
        <v>667</v>
      </c>
      <c r="E19" s="63">
        <v>1</v>
      </c>
      <c r="F19" s="64">
        <v>45077</v>
      </c>
      <c r="G19" s="63">
        <v>564</v>
      </c>
      <c r="H19" s="63">
        <v>14033</v>
      </c>
      <c r="I19" s="63" t="s">
        <v>15</v>
      </c>
      <c r="J19" s="88">
        <v>358000</v>
      </c>
      <c r="K19" s="88">
        <v>0</v>
      </c>
      <c r="N19" s="63"/>
    </row>
    <row r="20" spans="1:14" s="69" customFormat="1" x14ac:dyDescent="0.25">
      <c r="A20" s="63"/>
      <c r="B20" s="64">
        <v>45077</v>
      </c>
      <c r="C20" s="63" t="s">
        <v>853</v>
      </c>
      <c r="D20" s="65" t="s">
        <v>667</v>
      </c>
      <c r="E20" s="63">
        <v>1</v>
      </c>
      <c r="F20" s="64">
        <v>45077</v>
      </c>
      <c r="G20" s="63">
        <v>563</v>
      </c>
      <c r="H20" s="63">
        <v>14022</v>
      </c>
      <c r="I20" s="63" t="s">
        <v>21</v>
      </c>
      <c r="J20" s="88">
        <v>294167</v>
      </c>
      <c r="K20" s="88">
        <v>0</v>
      </c>
      <c r="N20" s="63"/>
    </row>
    <row r="21" spans="1:14" s="69" customFormat="1" x14ac:dyDescent="0.25">
      <c r="A21" s="63"/>
      <c r="B21" s="64">
        <v>45077</v>
      </c>
      <c r="C21" s="63" t="s">
        <v>853</v>
      </c>
      <c r="D21" s="65" t="s">
        <v>667</v>
      </c>
      <c r="E21" s="63">
        <v>1</v>
      </c>
      <c r="F21" s="64">
        <v>45077</v>
      </c>
      <c r="G21" s="63">
        <v>562</v>
      </c>
      <c r="H21" s="63">
        <v>14011</v>
      </c>
      <c r="I21" s="63" t="s">
        <v>19</v>
      </c>
      <c r="J21" s="88">
        <v>4000000</v>
      </c>
      <c r="K21" s="88">
        <v>0</v>
      </c>
      <c r="N21" s="63"/>
    </row>
    <row r="22" spans="1:14" s="69" customFormat="1" x14ac:dyDescent="0.25">
      <c r="A22" s="63"/>
      <c r="B22" s="64">
        <v>45077</v>
      </c>
      <c r="C22" s="63" t="s">
        <v>853</v>
      </c>
      <c r="D22" s="65" t="s">
        <v>667</v>
      </c>
      <c r="E22" s="63">
        <v>1</v>
      </c>
      <c r="F22" s="64">
        <v>45077</v>
      </c>
      <c r="G22" s="63">
        <v>591</v>
      </c>
      <c r="H22" s="63">
        <v>16377</v>
      </c>
      <c r="I22" s="63" t="s">
        <v>25</v>
      </c>
      <c r="J22" s="88">
        <v>4374021.53</v>
      </c>
      <c r="K22" s="88">
        <v>0</v>
      </c>
      <c r="N22" s="63"/>
    </row>
    <row r="23" spans="1:14" s="69" customFormat="1" x14ac:dyDescent="0.25">
      <c r="A23" s="63"/>
      <c r="B23" s="64">
        <v>45077</v>
      </c>
      <c r="C23" s="63" t="s">
        <v>853</v>
      </c>
      <c r="D23" s="65" t="s">
        <v>667</v>
      </c>
      <c r="E23" s="63">
        <v>1</v>
      </c>
      <c r="F23" s="64">
        <v>45077</v>
      </c>
      <c r="G23" s="63">
        <v>766</v>
      </c>
      <c r="H23" s="63">
        <v>16120</v>
      </c>
      <c r="I23" s="63" t="s">
        <v>477</v>
      </c>
      <c r="J23" s="88">
        <v>106888891</v>
      </c>
      <c r="K23" s="88">
        <v>0</v>
      </c>
      <c r="N23" s="63"/>
    </row>
    <row r="24" spans="1:14" s="69" customFormat="1" x14ac:dyDescent="0.25">
      <c r="A24" s="63"/>
      <c r="B24" s="64">
        <v>45077</v>
      </c>
      <c r="C24" s="63" t="s">
        <v>853</v>
      </c>
      <c r="D24" s="65" t="s">
        <v>667</v>
      </c>
      <c r="E24" s="63">
        <v>1</v>
      </c>
      <c r="F24" s="64">
        <v>45077</v>
      </c>
      <c r="G24" s="63">
        <v>769</v>
      </c>
      <c r="H24" s="63">
        <v>16150</v>
      </c>
      <c r="I24" s="63" t="s">
        <v>27</v>
      </c>
      <c r="J24" s="88">
        <v>28225776.199999999</v>
      </c>
      <c r="K24" s="88">
        <v>0</v>
      </c>
      <c r="N24" s="63"/>
    </row>
    <row r="25" spans="1:14" s="69" customFormat="1" x14ac:dyDescent="0.25">
      <c r="A25" s="63"/>
      <c r="B25" s="64">
        <v>45077</v>
      </c>
      <c r="C25" s="63" t="s">
        <v>853</v>
      </c>
      <c r="D25" s="65" t="s">
        <v>667</v>
      </c>
      <c r="E25" s="63">
        <v>1</v>
      </c>
      <c r="F25" s="64">
        <v>45077</v>
      </c>
      <c r="G25" s="63">
        <v>385</v>
      </c>
      <c r="H25" s="63">
        <v>17111</v>
      </c>
      <c r="I25" s="63" t="s">
        <v>150</v>
      </c>
      <c r="J25" s="88">
        <v>4956000</v>
      </c>
      <c r="K25" s="88">
        <v>0</v>
      </c>
      <c r="N25" s="63"/>
    </row>
    <row r="26" spans="1:14" s="69" customFormat="1" x14ac:dyDescent="0.25">
      <c r="A26" s="63"/>
      <c r="B26" s="64">
        <v>45077</v>
      </c>
      <c r="C26" s="63" t="s">
        <v>853</v>
      </c>
      <c r="D26" s="65" t="s">
        <v>667</v>
      </c>
      <c r="E26" s="63">
        <v>1</v>
      </c>
      <c r="F26" s="64">
        <v>45077</v>
      </c>
      <c r="G26" s="63">
        <v>398</v>
      </c>
      <c r="H26" s="63">
        <v>17211</v>
      </c>
      <c r="I26" s="63" t="s">
        <v>152</v>
      </c>
      <c r="J26" s="88">
        <v>0</v>
      </c>
      <c r="K26" s="88">
        <v>218083.333334</v>
      </c>
      <c r="N26" s="63"/>
    </row>
    <row r="27" spans="1:14" s="69" customFormat="1" x14ac:dyDescent="0.25">
      <c r="A27" s="63"/>
      <c r="B27" s="64">
        <v>45077</v>
      </c>
      <c r="C27" s="63" t="s">
        <v>853</v>
      </c>
      <c r="D27" s="65" t="s">
        <v>667</v>
      </c>
      <c r="E27" s="63">
        <v>1</v>
      </c>
      <c r="F27" s="64">
        <v>45077</v>
      </c>
      <c r="G27" s="63">
        <v>387</v>
      </c>
      <c r="H27" s="63">
        <v>17133</v>
      </c>
      <c r="I27" s="63" t="s">
        <v>166</v>
      </c>
      <c r="J27" s="88">
        <v>7231600</v>
      </c>
      <c r="K27" s="88"/>
      <c r="N27" s="63"/>
    </row>
    <row r="28" spans="1:14" s="69" customFormat="1" x14ac:dyDescent="0.25">
      <c r="A28" s="63"/>
      <c r="B28" s="64"/>
      <c r="C28" s="63"/>
      <c r="D28" s="65"/>
      <c r="E28" s="63"/>
      <c r="F28" s="64"/>
      <c r="G28" s="63">
        <v>388</v>
      </c>
      <c r="H28" s="63">
        <v>17144</v>
      </c>
      <c r="I28" s="63" t="s">
        <v>168</v>
      </c>
      <c r="J28" s="88">
        <v>7757900</v>
      </c>
      <c r="K28" s="88"/>
      <c r="N28" s="63"/>
    </row>
    <row r="29" spans="1:14" s="69" customFormat="1" x14ac:dyDescent="0.25">
      <c r="A29" s="63"/>
      <c r="B29" s="64">
        <v>45077</v>
      </c>
      <c r="C29" s="63" t="s">
        <v>853</v>
      </c>
      <c r="D29" s="65" t="s">
        <v>667</v>
      </c>
      <c r="E29" s="63">
        <v>1</v>
      </c>
      <c r="F29" s="64">
        <v>45077</v>
      </c>
      <c r="G29" s="63">
        <v>399</v>
      </c>
      <c r="H29" s="63">
        <v>17222</v>
      </c>
      <c r="I29" s="63" t="s">
        <v>154</v>
      </c>
      <c r="J29" s="88">
        <v>0</v>
      </c>
      <c r="K29" s="88">
        <v>1365419.7916619999</v>
      </c>
      <c r="N29" s="63"/>
    </row>
    <row r="30" spans="1:14" s="69" customFormat="1" x14ac:dyDescent="0.25">
      <c r="A30" s="63"/>
      <c r="B30" s="64">
        <v>45077</v>
      </c>
      <c r="C30" s="63" t="s">
        <v>853</v>
      </c>
      <c r="D30" s="65" t="s">
        <v>667</v>
      </c>
      <c r="E30" s="63">
        <v>1</v>
      </c>
      <c r="F30" s="64">
        <v>45077</v>
      </c>
      <c r="G30" s="63">
        <v>389</v>
      </c>
      <c r="H30" s="63">
        <v>17155</v>
      </c>
      <c r="I30" s="63" t="s">
        <v>164</v>
      </c>
      <c r="J30" s="88">
        <v>122735000</v>
      </c>
      <c r="K30" s="88">
        <v>0</v>
      </c>
      <c r="N30" s="63"/>
    </row>
    <row r="31" spans="1:14" s="69" customFormat="1" x14ac:dyDescent="0.25">
      <c r="A31" s="63"/>
      <c r="B31" s="64">
        <v>45077</v>
      </c>
      <c r="C31" s="63" t="s">
        <v>853</v>
      </c>
      <c r="D31" s="65" t="s">
        <v>667</v>
      </c>
      <c r="E31" s="63">
        <v>1</v>
      </c>
      <c r="F31" s="64">
        <v>45077</v>
      </c>
      <c r="G31" s="63">
        <v>400</v>
      </c>
      <c r="H31" s="63">
        <v>17233</v>
      </c>
      <c r="I31" s="63" t="s">
        <v>156</v>
      </c>
      <c r="J31" s="88">
        <v>0</v>
      </c>
      <c r="K31" s="88">
        <v>16653020.833334999</v>
      </c>
      <c r="N31" s="63"/>
    </row>
    <row r="32" spans="1:14" s="69" customFormat="1" x14ac:dyDescent="0.25">
      <c r="A32" s="63"/>
      <c r="B32" s="64">
        <v>45077</v>
      </c>
      <c r="C32" s="63" t="s">
        <v>853</v>
      </c>
      <c r="D32" s="65" t="s">
        <v>667</v>
      </c>
      <c r="E32" s="63">
        <v>1</v>
      </c>
      <c r="F32" s="64">
        <v>45077</v>
      </c>
      <c r="G32" s="63">
        <v>987</v>
      </c>
      <c r="H32" s="63">
        <v>17168</v>
      </c>
      <c r="I32" s="63" t="s">
        <v>723</v>
      </c>
      <c r="J32" s="88">
        <v>123283750</v>
      </c>
      <c r="K32" s="88">
        <v>0</v>
      </c>
      <c r="N32" s="63"/>
    </row>
    <row r="33" spans="1:14" s="69" customFormat="1" x14ac:dyDescent="0.25">
      <c r="A33" s="63"/>
      <c r="B33" s="64">
        <v>45077</v>
      </c>
      <c r="C33" s="63" t="s">
        <v>853</v>
      </c>
      <c r="D33" s="65" t="s">
        <v>667</v>
      </c>
      <c r="E33" s="63">
        <v>1</v>
      </c>
      <c r="F33" s="64">
        <v>45077</v>
      </c>
      <c r="G33" s="63">
        <v>401</v>
      </c>
      <c r="H33" s="63">
        <v>17244</v>
      </c>
      <c r="I33" s="63" t="s">
        <v>158</v>
      </c>
      <c r="J33" s="88">
        <v>0</v>
      </c>
      <c r="K33" s="88">
        <v>8989440.1041689999</v>
      </c>
      <c r="N33" s="63"/>
    </row>
    <row r="34" spans="1:14" s="69" customFormat="1" x14ac:dyDescent="0.25">
      <c r="A34" s="63"/>
      <c r="B34" s="64">
        <v>45077</v>
      </c>
      <c r="C34" s="63" t="s">
        <v>853</v>
      </c>
      <c r="D34" s="65" t="s">
        <v>667</v>
      </c>
      <c r="E34" s="63">
        <v>1</v>
      </c>
      <c r="F34" s="64">
        <v>45077</v>
      </c>
      <c r="G34" s="63">
        <v>396</v>
      </c>
      <c r="H34" s="63">
        <v>17232</v>
      </c>
      <c r="I34" s="63" t="s">
        <v>857</v>
      </c>
      <c r="J34" s="88">
        <v>21489796</v>
      </c>
      <c r="K34" s="88">
        <v>0</v>
      </c>
      <c r="N34" s="63"/>
    </row>
    <row r="35" spans="1:14" s="69" customFormat="1" x14ac:dyDescent="0.25">
      <c r="A35" s="63"/>
      <c r="B35" s="64">
        <v>45077</v>
      </c>
      <c r="C35" s="63" t="s">
        <v>853</v>
      </c>
      <c r="D35" s="65" t="s">
        <v>667</v>
      </c>
      <c r="E35" s="63">
        <v>1</v>
      </c>
      <c r="F35" s="64">
        <v>45077</v>
      </c>
      <c r="G35" s="63">
        <v>405</v>
      </c>
      <c r="H35" s="63">
        <v>17288</v>
      </c>
      <c r="I35" s="63" t="s">
        <v>481</v>
      </c>
      <c r="J35" s="88">
        <v>0</v>
      </c>
      <c r="K35" s="88">
        <v>1074489.799998</v>
      </c>
      <c r="N35" s="63"/>
    </row>
    <row r="36" spans="1:14" s="69" customFormat="1" x14ac:dyDescent="0.25">
      <c r="A36" s="63"/>
      <c r="B36" s="64">
        <v>45077</v>
      </c>
      <c r="C36" s="63" t="s">
        <v>853</v>
      </c>
      <c r="D36" s="65" t="s">
        <v>667</v>
      </c>
      <c r="E36" s="63">
        <v>1</v>
      </c>
      <c r="F36" s="64">
        <v>45077</v>
      </c>
      <c r="G36" s="63">
        <v>333</v>
      </c>
      <c r="H36" s="63">
        <v>21100</v>
      </c>
      <c r="I36" s="63" t="s">
        <v>29</v>
      </c>
      <c r="J36" s="88">
        <v>0</v>
      </c>
      <c r="K36" s="88">
        <f>1282941101.875-K37-K38-K39</f>
        <v>1255452300.875</v>
      </c>
      <c r="N36" s="63"/>
    </row>
    <row r="37" spans="1:14" s="69" customFormat="1" x14ac:dyDescent="0.25">
      <c r="A37" s="63"/>
      <c r="B37" s="64"/>
      <c r="C37" s="63"/>
      <c r="D37" s="65"/>
      <c r="E37" s="63"/>
      <c r="F37" s="64"/>
      <c r="G37" s="63">
        <v>970</v>
      </c>
      <c r="H37" s="63">
        <v>21107</v>
      </c>
      <c r="I37" s="63" t="s">
        <v>617</v>
      </c>
      <c r="J37" s="88"/>
      <c r="K37" s="88">
        <v>449086</v>
      </c>
      <c r="N37" s="63"/>
    </row>
    <row r="38" spans="1:14" s="69" customFormat="1" x14ac:dyDescent="0.25">
      <c r="A38" s="63"/>
      <c r="B38" s="64"/>
      <c r="C38" s="63"/>
      <c r="D38" s="65"/>
      <c r="E38" s="63"/>
      <c r="F38" s="64"/>
      <c r="G38" s="63">
        <v>954</v>
      </c>
      <c r="H38" s="63">
        <v>21103</v>
      </c>
      <c r="I38" s="63" t="s">
        <v>514</v>
      </c>
      <c r="J38" s="88"/>
      <c r="K38" s="88">
        <v>1090000</v>
      </c>
      <c r="N38" s="63"/>
    </row>
    <row r="39" spans="1:14" s="69" customFormat="1" x14ac:dyDescent="0.25">
      <c r="A39" s="63"/>
      <c r="B39" s="64"/>
      <c r="C39" s="63"/>
      <c r="D39" s="65"/>
      <c r="E39" s="63"/>
      <c r="F39" s="64"/>
      <c r="G39" s="63">
        <v>1770</v>
      </c>
      <c r="H39" s="63">
        <v>21118</v>
      </c>
      <c r="I39" s="63" t="s">
        <v>802</v>
      </c>
      <c r="J39" s="88"/>
      <c r="K39" s="88">
        <v>25949715</v>
      </c>
      <c r="N39" s="63"/>
    </row>
    <row r="40" spans="1:14" s="69" customFormat="1" x14ac:dyDescent="0.25">
      <c r="A40" s="63"/>
      <c r="B40" s="64">
        <v>45077</v>
      </c>
      <c r="C40" s="63" t="s">
        <v>853</v>
      </c>
      <c r="D40" s="65" t="s">
        <v>667</v>
      </c>
      <c r="E40" s="63">
        <v>1</v>
      </c>
      <c r="F40" s="64">
        <v>45077</v>
      </c>
      <c r="G40" s="63">
        <v>1726</v>
      </c>
      <c r="H40" s="63">
        <v>24102</v>
      </c>
      <c r="I40" s="63" t="s">
        <v>520</v>
      </c>
      <c r="J40" s="88">
        <v>0</v>
      </c>
      <c r="K40" s="88">
        <v>0</v>
      </c>
      <c r="N40" s="63"/>
    </row>
    <row r="41" spans="1:14" s="69" customFormat="1" x14ac:dyDescent="0.25">
      <c r="A41" s="63"/>
      <c r="B41" s="64">
        <v>45077</v>
      </c>
      <c r="C41" s="63" t="s">
        <v>853</v>
      </c>
      <c r="D41" s="65" t="s">
        <v>667</v>
      </c>
      <c r="E41" s="63">
        <v>1</v>
      </c>
      <c r="F41" s="64">
        <v>45077</v>
      </c>
      <c r="G41" s="63">
        <v>606</v>
      </c>
      <c r="H41" s="63">
        <v>22100</v>
      </c>
      <c r="I41" s="63" t="s">
        <v>35</v>
      </c>
      <c r="J41" s="88">
        <v>0</v>
      </c>
      <c r="K41" s="88">
        <v>297279.59999999998</v>
      </c>
      <c r="N41" s="63"/>
    </row>
    <row r="42" spans="1:14" s="69" customFormat="1" x14ac:dyDescent="0.25">
      <c r="A42" s="63"/>
      <c r="B42" s="64">
        <v>45077</v>
      </c>
      <c r="C42" s="63" t="s">
        <v>853</v>
      </c>
      <c r="D42" s="65" t="s">
        <v>667</v>
      </c>
      <c r="E42" s="63">
        <v>1</v>
      </c>
      <c r="F42" s="64">
        <v>45077</v>
      </c>
      <c r="G42" s="63">
        <v>609</v>
      </c>
      <c r="H42" s="63">
        <v>22400</v>
      </c>
      <c r="I42" s="63" t="s">
        <v>37</v>
      </c>
      <c r="J42" s="88">
        <v>0</v>
      </c>
      <c r="K42" s="88">
        <v>1285967.8999999999</v>
      </c>
      <c r="N42" s="63"/>
    </row>
    <row r="43" spans="1:14" s="69" customFormat="1" x14ac:dyDescent="0.25">
      <c r="A43" s="63"/>
      <c r="B43" s="64">
        <v>45077</v>
      </c>
      <c r="C43" s="63" t="s">
        <v>853</v>
      </c>
      <c r="D43" s="65" t="s">
        <v>667</v>
      </c>
      <c r="E43" s="63">
        <v>1</v>
      </c>
      <c r="F43" s="64">
        <v>45077</v>
      </c>
      <c r="G43" s="63">
        <v>610</v>
      </c>
      <c r="H43" s="63">
        <v>22500</v>
      </c>
      <c r="I43" s="63" t="s">
        <v>39</v>
      </c>
      <c r="J43" s="88">
        <v>0</v>
      </c>
      <c r="K43" s="88">
        <v>0.2</v>
      </c>
      <c r="N43" s="63"/>
    </row>
    <row r="44" spans="1:14" s="69" customFormat="1" x14ac:dyDescent="0.25">
      <c r="A44" s="63"/>
      <c r="B44" s="64">
        <v>45077</v>
      </c>
      <c r="C44" s="63" t="s">
        <v>853</v>
      </c>
      <c r="D44" s="65" t="s">
        <v>667</v>
      </c>
      <c r="E44" s="63">
        <v>1</v>
      </c>
      <c r="F44" s="64">
        <v>45077</v>
      </c>
      <c r="G44" s="63">
        <v>611</v>
      </c>
      <c r="H44" s="63">
        <v>22600</v>
      </c>
      <c r="I44" s="63" t="s">
        <v>832</v>
      </c>
      <c r="J44" s="88">
        <v>0</v>
      </c>
      <c r="K44" s="88">
        <v>25001</v>
      </c>
      <c r="N44" s="63"/>
    </row>
    <row r="45" spans="1:14" s="69" customFormat="1" x14ac:dyDescent="0.25">
      <c r="A45" s="63"/>
      <c r="B45" s="64">
        <v>45077</v>
      </c>
      <c r="C45" s="63" t="s">
        <v>853</v>
      </c>
      <c r="D45" s="65" t="s">
        <v>667</v>
      </c>
      <c r="E45" s="63">
        <v>1</v>
      </c>
      <c r="F45" s="64">
        <v>45077</v>
      </c>
      <c r="G45" s="63">
        <v>620</v>
      </c>
      <c r="H45" s="63">
        <v>23006</v>
      </c>
      <c r="I45" s="63" t="s">
        <v>41</v>
      </c>
      <c r="J45" s="88">
        <v>0</v>
      </c>
      <c r="K45" s="88">
        <v>6279396</v>
      </c>
      <c r="N45" s="63"/>
    </row>
    <row r="46" spans="1:14" s="69" customFormat="1" x14ac:dyDescent="0.25">
      <c r="A46" s="63"/>
      <c r="B46" s="64">
        <v>45077</v>
      </c>
      <c r="C46" s="63" t="s">
        <v>853</v>
      </c>
      <c r="D46" s="65" t="s">
        <v>667</v>
      </c>
      <c r="E46" s="63">
        <v>1</v>
      </c>
      <c r="F46" s="64">
        <v>45077</v>
      </c>
      <c r="G46" s="63">
        <v>621</v>
      </c>
      <c r="H46" s="63">
        <v>23007</v>
      </c>
      <c r="I46" s="63" t="s">
        <v>534</v>
      </c>
      <c r="J46" s="88">
        <v>0</v>
      </c>
      <c r="K46" s="88">
        <v>0</v>
      </c>
      <c r="N46" s="63"/>
    </row>
    <row r="47" spans="1:14" s="69" customFormat="1" x14ac:dyDescent="0.25">
      <c r="A47" s="63"/>
      <c r="B47" s="64">
        <v>45077</v>
      </c>
      <c r="C47" s="63" t="s">
        <v>853</v>
      </c>
      <c r="D47" s="65" t="s">
        <v>667</v>
      </c>
      <c r="E47" s="63">
        <v>1</v>
      </c>
      <c r="F47" s="64">
        <v>45077</v>
      </c>
      <c r="G47" s="63">
        <v>617</v>
      </c>
      <c r="H47" s="63">
        <v>23004</v>
      </c>
      <c r="I47" s="63" t="s">
        <v>45</v>
      </c>
      <c r="J47" s="88">
        <v>0</v>
      </c>
      <c r="K47" s="88">
        <v>33951995</v>
      </c>
      <c r="N47" s="63"/>
    </row>
    <row r="48" spans="1:14" s="69" customFormat="1" x14ac:dyDescent="0.25">
      <c r="A48" s="63"/>
      <c r="B48" s="64">
        <v>45077</v>
      </c>
      <c r="C48" s="63" t="s">
        <v>853</v>
      </c>
      <c r="D48" s="65" t="s">
        <v>667</v>
      </c>
      <c r="E48" s="63">
        <v>1</v>
      </c>
      <c r="F48" s="64">
        <v>45077</v>
      </c>
      <c r="G48" s="63">
        <v>615</v>
      </c>
      <c r="H48" s="63">
        <v>23002</v>
      </c>
      <c r="I48" s="63" t="s">
        <v>49</v>
      </c>
      <c r="J48" s="88">
        <v>0</v>
      </c>
      <c r="K48" s="88">
        <v>102450000</v>
      </c>
      <c r="N48" s="63"/>
    </row>
    <row r="49" spans="1:14" s="69" customFormat="1" x14ac:dyDescent="0.25">
      <c r="A49" s="63"/>
      <c r="B49" s="64">
        <v>45077</v>
      </c>
      <c r="C49" s="63" t="s">
        <v>853</v>
      </c>
      <c r="D49" s="65" t="s">
        <v>667</v>
      </c>
      <c r="E49" s="63">
        <v>1</v>
      </c>
      <c r="F49" s="64">
        <v>45077</v>
      </c>
      <c r="G49" s="63">
        <v>1602</v>
      </c>
      <c r="H49" s="63">
        <v>27112</v>
      </c>
      <c r="I49" s="67" t="s">
        <v>51</v>
      </c>
      <c r="J49" s="88">
        <v>0</v>
      </c>
      <c r="K49" s="88">
        <v>2513773</v>
      </c>
      <c r="N49" s="63"/>
    </row>
    <row r="50" spans="1:14" s="69" customFormat="1" x14ac:dyDescent="0.25">
      <c r="A50" s="63"/>
      <c r="B50" s="64">
        <v>45077</v>
      </c>
      <c r="C50" s="63" t="s">
        <v>853</v>
      </c>
      <c r="D50" s="65" t="s">
        <v>667</v>
      </c>
      <c r="E50" s="63">
        <v>1</v>
      </c>
      <c r="F50" s="64">
        <v>45077</v>
      </c>
      <c r="G50" s="63">
        <v>1609</v>
      </c>
      <c r="H50" s="63">
        <v>27119</v>
      </c>
      <c r="I50" s="63" t="s">
        <v>728</v>
      </c>
      <c r="J50" s="88">
        <v>0</v>
      </c>
      <c r="K50" s="88">
        <v>3492538</v>
      </c>
      <c r="N50" s="63"/>
    </row>
    <row r="51" spans="1:14" s="69" customFormat="1" x14ac:dyDescent="0.25">
      <c r="A51" s="63"/>
      <c r="B51" s="64">
        <v>45077</v>
      </c>
      <c r="C51" s="63" t="s">
        <v>853</v>
      </c>
      <c r="D51" s="65" t="s">
        <v>667</v>
      </c>
      <c r="E51" s="63">
        <v>1</v>
      </c>
      <c r="F51" s="64">
        <v>45077</v>
      </c>
      <c r="G51" s="63">
        <v>1601</v>
      </c>
      <c r="H51" s="63">
        <v>27111</v>
      </c>
      <c r="I51" s="63" t="s">
        <v>53</v>
      </c>
      <c r="J51" s="88">
        <v>0</v>
      </c>
      <c r="K51" s="88">
        <v>515000</v>
      </c>
      <c r="N51" s="63"/>
    </row>
    <row r="52" spans="1:14" s="69" customFormat="1" x14ac:dyDescent="0.25">
      <c r="A52" s="63"/>
      <c r="B52" s="64">
        <v>45077</v>
      </c>
      <c r="C52" s="63" t="s">
        <v>853</v>
      </c>
      <c r="D52" s="65" t="s">
        <v>667</v>
      </c>
      <c r="E52" s="63">
        <v>1</v>
      </c>
      <c r="F52" s="64">
        <v>45077</v>
      </c>
      <c r="G52" s="63">
        <v>977</v>
      </c>
      <c r="H52" s="63">
        <v>22900</v>
      </c>
      <c r="I52" s="63" t="s">
        <v>538</v>
      </c>
      <c r="J52" s="88">
        <v>0</v>
      </c>
      <c r="K52" s="88">
        <v>0</v>
      </c>
      <c r="N52" s="63"/>
    </row>
    <row r="53" spans="1:14" s="69" customFormat="1" x14ac:dyDescent="0.25">
      <c r="A53" s="63"/>
      <c r="B53" s="64">
        <v>45077</v>
      </c>
      <c r="C53" s="63" t="s">
        <v>853</v>
      </c>
      <c r="D53" s="65" t="s">
        <v>667</v>
      </c>
      <c r="E53" s="63">
        <v>1</v>
      </c>
      <c r="F53" s="64">
        <v>45077</v>
      </c>
      <c r="G53" s="63">
        <v>623</v>
      </c>
      <c r="H53" s="63">
        <v>25000</v>
      </c>
      <c r="I53" s="63" t="s">
        <v>4</v>
      </c>
      <c r="J53" s="88">
        <v>0</v>
      </c>
      <c r="K53" s="88">
        <v>0</v>
      </c>
      <c r="N53" s="63"/>
    </row>
    <row r="54" spans="1:14" s="69" customFormat="1" x14ac:dyDescent="0.25">
      <c r="A54" s="63"/>
      <c r="B54" s="64">
        <v>45077</v>
      </c>
      <c r="C54" s="63" t="s">
        <v>853</v>
      </c>
      <c r="D54" s="65" t="s">
        <v>667</v>
      </c>
      <c r="E54" s="63">
        <v>1</v>
      </c>
      <c r="F54" s="64">
        <v>45077</v>
      </c>
      <c r="G54" s="63">
        <v>410</v>
      </c>
      <c r="H54" s="63">
        <v>32100</v>
      </c>
      <c r="I54" s="63" t="s">
        <v>58</v>
      </c>
      <c r="J54" s="88">
        <v>226011638.17999899</v>
      </c>
      <c r="K54" s="88">
        <v>0</v>
      </c>
      <c r="N54" s="63"/>
    </row>
    <row r="55" spans="1:14" s="69" customFormat="1" x14ac:dyDescent="0.25">
      <c r="A55" s="63"/>
      <c r="B55" s="64">
        <v>45077</v>
      </c>
      <c r="C55" s="63" t="s">
        <v>853</v>
      </c>
      <c r="D55" s="65" t="s">
        <v>667</v>
      </c>
      <c r="E55" s="63">
        <v>1</v>
      </c>
      <c r="F55" s="64">
        <v>45077</v>
      </c>
      <c r="G55" s="63">
        <v>412</v>
      </c>
      <c r="H55" s="63">
        <v>34100</v>
      </c>
      <c r="I55" s="63" t="s">
        <v>619</v>
      </c>
      <c r="J55" s="88">
        <v>0</v>
      </c>
      <c r="K55" s="88">
        <v>938750000</v>
      </c>
      <c r="N55" s="63"/>
    </row>
    <row r="56" spans="1:14" s="69" customFormat="1" x14ac:dyDescent="0.25">
      <c r="A56" s="63"/>
      <c r="B56" s="64">
        <v>45077</v>
      </c>
      <c r="C56" s="63" t="s">
        <v>853</v>
      </c>
      <c r="D56" s="65" t="s">
        <v>667</v>
      </c>
      <c r="E56" s="63">
        <v>1</v>
      </c>
      <c r="F56" s="64">
        <v>45077</v>
      </c>
      <c r="G56" s="63">
        <v>509</v>
      </c>
      <c r="H56" s="63">
        <v>40011</v>
      </c>
      <c r="I56" s="63" t="s">
        <v>60</v>
      </c>
      <c r="J56" s="88">
        <v>0</v>
      </c>
      <c r="K56" s="88">
        <v>3213105824</v>
      </c>
      <c r="N56" s="63"/>
    </row>
    <row r="57" spans="1:14" s="69" customFormat="1" x14ac:dyDescent="0.25">
      <c r="A57" s="63"/>
      <c r="B57" s="64">
        <v>45077</v>
      </c>
      <c r="C57" s="63" t="s">
        <v>853</v>
      </c>
      <c r="D57" s="65" t="s">
        <v>667</v>
      </c>
      <c r="E57" s="63">
        <v>1</v>
      </c>
      <c r="F57" s="64">
        <v>45077</v>
      </c>
      <c r="G57" s="63">
        <v>518</v>
      </c>
      <c r="H57" s="63">
        <v>40012</v>
      </c>
      <c r="I57" s="63" t="s">
        <v>714</v>
      </c>
      <c r="J57" s="88">
        <v>0</v>
      </c>
      <c r="K57" s="88">
        <v>1620069920</v>
      </c>
      <c r="N57" s="63"/>
    </row>
    <row r="58" spans="1:14" s="69" customFormat="1" x14ac:dyDescent="0.25">
      <c r="A58" s="63"/>
      <c r="B58" s="64">
        <v>45077</v>
      </c>
      <c r="C58" s="63" t="s">
        <v>853</v>
      </c>
      <c r="D58" s="65" t="s">
        <v>667</v>
      </c>
      <c r="E58" s="63">
        <v>1</v>
      </c>
      <c r="F58" s="64">
        <v>45077</v>
      </c>
      <c r="G58" s="63">
        <v>378</v>
      </c>
      <c r="H58" s="63">
        <v>51210</v>
      </c>
      <c r="I58" s="63" t="s">
        <v>68</v>
      </c>
      <c r="J58" s="88">
        <v>1559028078</v>
      </c>
      <c r="K58" s="88">
        <v>0</v>
      </c>
      <c r="N58" s="63"/>
    </row>
    <row r="59" spans="1:14" s="69" customFormat="1" x14ac:dyDescent="0.25">
      <c r="A59" s="63"/>
      <c r="B59" s="64">
        <v>45077</v>
      </c>
      <c r="C59" s="63" t="s">
        <v>853</v>
      </c>
      <c r="D59" s="65" t="s">
        <v>667</v>
      </c>
      <c r="E59" s="63">
        <v>1</v>
      </c>
      <c r="F59" s="64">
        <v>45077</v>
      </c>
      <c r="G59" s="63">
        <v>752</v>
      </c>
      <c r="H59" s="63">
        <v>51510</v>
      </c>
      <c r="I59" s="63" t="s">
        <v>70</v>
      </c>
      <c r="J59" s="88">
        <v>309934783</v>
      </c>
      <c r="K59" s="88">
        <v>0</v>
      </c>
      <c r="N59" s="63"/>
    </row>
    <row r="60" spans="1:14" s="69" customFormat="1" x14ac:dyDescent="0.25">
      <c r="A60" s="63"/>
      <c r="B60" s="64">
        <v>45077</v>
      </c>
      <c r="C60" s="63" t="s">
        <v>853</v>
      </c>
      <c r="D60" s="65" t="s">
        <v>667</v>
      </c>
      <c r="E60" s="63">
        <v>1</v>
      </c>
      <c r="F60" s="64">
        <v>45077</v>
      </c>
      <c r="G60" s="63">
        <v>423</v>
      </c>
      <c r="H60" s="63">
        <v>61211</v>
      </c>
      <c r="I60" s="63" t="s">
        <v>72</v>
      </c>
      <c r="J60" s="88">
        <v>112250000</v>
      </c>
      <c r="K60" s="88">
        <v>0</v>
      </c>
      <c r="N60" s="63"/>
    </row>
    <row r="61" spans="1:14" s="69" customFormat="1" x14ac:dyDescent="0.25">
      <c r="A61" s="63"/>
      <c r="B61" s="64">
        <v>45077</v>
      </c>
      <c r="C61" s="63" t="s">
        <v>853</v>
      </c>
      <c r="D61" s="65" t="s">
        <v>667</v>
      </c>
      <c r="E61" s="63">
        <v>1</v>
      </c>
      <c r="F61" s="64">
        <v>45077</v>
      </c>
      <c r="G61" s="63">
        <v>424</v>
      </c>
      <c r="H61" s="63">
        <v>61222</v>
      </c>
      <c r="I61" s="63" t="s">
        <v>74</v>
      </c>
      <c r="J61" s="88">
        <v>5025000</v>
      </c>
      <c r="K61" s="88">
        <v>0</v>
      </c>
      <c r="N61" s="63"/>
    </row>
    <row r="62" spans="1:14" s="69" customFormat="1" x14ac:dyDescent="0.25">
      <c r="A62" s="63"/>
      <c r="B62" s="64">
        <v>45077</v>
      </c>
      <c r="C62" s="63" t="s">
        <v>853</v>
      </c>
      <c r="D62" s="65" t="s">
        <v>667</v>
      </c>
      <c r="E62" s="63">
        <v>1</v>
      </c>
      <c r="F62" s="64">
        <v>45077</v>
      </c>
      <c r="G62" s="63">
        <v>433</v>
      </c>
      <c r="H62" s="63">
        <v>61422</v>
      </c>
      <c r="I62" s="63" t="s">
        <v>82</v>
      </c>
      <c r="J62" s="88">
        <v>27721117</v>
      </c>
      <c r="K62" s="88">
        <v>0</v>
      </c>
      <c r="N62" s="63"/>
    </row>
    <row r="63" spans="1:14" s="69" customFormat="1" x14ac:dyDescent="0.25">
      <c r="A63" s="63"/>
      <c r="B63" s="64">
        <v>45077</v>
      </c>
      <c r="C63" s="63" t="s">
        <v>853</v>
      </c>
      <c r="D63" s="65" t="s">
        <v>667</v>
      </c>
      <c r="E63" s="63">
        <v>1</v>
      </c>
      <c r="F63" s="64">
        <v>45077</v>
      </c>
      <c r="G63" s="63">
        <v>434</v>
      </c>
      <c r="H63" s="63">
        <v>61433</v>
      </c>
      <c r="I63" s="63" t="s">
        <v>84</v>
      </c>
      <c r="J63" s="88">
        <v>33951995</v>
      </c>
      <c r="K63" s="88">
        <v>0</v>
      </c>
      <c r="N63" s="63"/>
    </row>
    <row r="64" spans="1:14" s="69" customFormat="1" x14ac:dyDescent="0.25">
      <c r="A64" s="63"/>
      <c r="B64" s="64">
        <v>45077</v>
      </c>
      <c r="C64" s="63" t="s">
        <v>853</v>
      </c>
      <c r="D64" s="65" t="s">
        <v>667</v>
      </c>
      <c r="E64" s="63">
        <v>1</v>
      </c>
      <c r="F64" s="64">
        <v>45077</v>
      </c>
      <c r="G64" s="63">
        <v>421</v>
      </c>
      <c r="H64" s="63">
        <v>61144</v>
      </c>
      <c r="I64" s="63" t="s">
        <v>90</v>
      </c>
      <c r="J64" s="88">
        <v>40362882</v>
      </c>
      <c r="K64" s="88">
        <v>0</v>
      </c>
      <c r="N64" s="63"/>
    </row>
    <row r="65" spans="1:14" s="69" customFormat="1" x14ac:dyDescent="0.25">
      <c r="A65" s="63"/>
      <c r="B65" s="64">
        <v>45077</v>
      </c>
      <c r="C65" s="63" t="s">
        <v>853</v>
      </c>
      <c r="D65" s="65" t="s">
        <v>667</v>
      </c>
      <c r="E65" s="63">
        <v>1</v>
      </c>
      <c r="F65" s="64">
        <v>45077</v>
      </c>
      <c r="G65" s="63">
        <v>418</v>
      </c>
      <c r="H65" s="63">
        <v>61111</v>
      </c>
      <c r="I65" s="63" t="s">
        <v>78</v>
      </c>
      <c r="J65" s="88">
        <v>2236597</v>
      </c>
      <c r="K65" s="88">
        <v>0</v>
      </c>
      <c r="N65" s="63"/>
    </row>
    <row r="66" spans="1:14" s="69" customFormat="1" x14ac:dyDescent="0.25">
      <c r="A66" s="63"/>
      <c r="B66" s="64">
        <v>45077</v>
      </c>
      <c r="C66" s="63" t="s">
        <v>853</v>
      </c>
      <c r="D66" s="65" t="s">
        <v>667</v>
      </c>
      <c r="E66" s="63">
        <v>1</v>
      </c>
      <c r="F66" s="64">
        <v>45077</v>
      </c>
      <c r="G66" s="63">
        <v>980</v>
      </c>
      <c r="H66" s="63">
        <v>61110</v>
      </c>
      <c r="I66" s="63" t="s">
        <v>76</v>
      </c>
      <c r="J66" s="88">
        <v>31530017</v>
      </c>
      <c r="K66" s="88">
        <v>0</v>
      </c>
      <c r="N66" s="63"/>
    </row>
    <row r="67" spans="1:14" s="69" customFormat="1" x14ac:dyDescent="0.25">
      <c r="A67" s="63"/>
      <c r="B67" s="64">
        <v>45077</v>
      </c>
      <c r="C67" s="63" t="s">
        <v>853</v>
      </c>
      <c r="D67" s="65" t="s">
        <v>667</v>
      </c>
      <c r="E67" s="63">
        <v>1</v>
      </c>
      <c r="F67" s="64">
        <v>45077</v>
      </c>
      <c r="G67" s="63">
        <v>428</v>
      </c>
      <c r="H67" s="63">
        <v>61311</v>
      </c>
      <c r="I67" s="63" t="s">
        <v>80</v>
      </c>
      <c r="J67" s="88">
        <v>11945000</v>
      </c>
      <c r="K67" s="88">
        <v>0</v>
      </c>
      <c r="N67" s="63"/>
    </row>
    <row r="68" spans="1:14" s="69" customFormat="1" x14ac:dyDescent="0.25">
      <c r="A68" s="63"/>
      <c r="B68" s="64">
        <v>45077</v>
      </c>
      <c r="C68" s="63" t="s">
        <v>853</v>
      </c>
      <c r="D68" s="65" t="s">
        <v>667</v>
      </c>
      <c r="E68" s="63">
        <v>1</v>
      </c>
      <c r="F68" s="64">
        <v>45077</v>
      </c>
      <c r="G68" s="63">
        <v>441</v>
      </c>
      <c r="H68" s="63">
        <v>61555</v>
      </c>
      <c r="I68" s="63" t="s">
        <v>92</v>
      </c>
      <c r="J68" s="88">
        <v>749040</v>
      </c>
      <c r="K68" s="88">
        <v>0</v>
      </c>
      <c r="N68" s="63"/>
    </row>
    <row r="69" spans="1:14" s="69" customFormat="1" x14ac:dyDescent="0.25">
      <c r="A69" s="63"/>
      <c r="B69" s="64">
        <v>45077</v>
      </c>
      <c r="C69" s="63" t="s">
        <v>853</v>
      </c>
      <c r="D69" s="65" t="s">
        <v>667</v>
      </c>
      <c r="E69" s="63">
        <v>1</v>
      </c>
      <c r="F69" s="64">
        <v>45077</v>
      </c>
      <c r="G69" s="63">
        <v>1780</v>
      </c>
      <c r="H69" s="63">
        <v>61655</v>
      </c>
      <c r="I69" s="63" t="s">
        <v>96</v>
      </c>
      <c r="J69" s="88">
        <v>2314998</v>
      </c>
      <c r="K69" s="88">
        <v>0</v>
      </c>
      <c r="N69" s="63"/>
    </row>
    <row r="70" spans="1:14" s="69" customFormat="1" x14ac:dyDescent="0.25">
      <c r="A70" s="63"/>
      <c r="B70" s="64">
        <v>45077</v>
      </c>
      <c r="C70" s="63" t="s">
        <v>853</v>
      </c>
      <c r="D70" s="65" t="s">
        <v>667</v>
      </c>
      <c r="E70" s="63">
        <v>1</v>
      </c>
      <c r="F70" s="64">
        <v>45077</v>
      </c>
      <c r="G70" s="63">
        <v>981</v>
      </c>
      <c r="H70" s="63">
        <v>61612</v>
      </c>
      <c r="I70" s="63" t="s">
        <v>94</v>
      </c>
      <c r="J70" s="88">
        <v>750000</v>
      </c>
      <c r="K70" s="88">
        <v>0</v>
      </c>
      <c r="N70" s="63"/>
    </row>
    <row r="71" spans="1:14" s="69" customFormat="1" x14ac:dyDescent="0.25">
      <c r="A71" s="63"/>
      <c r="B71" s="64">
        <v>45077</v>
      </c>
      <c r="C71" s="63" t="s">
        <v>853</v>
      </c>
      <c r="D71" s="65" t="s">
        <v>667</v>
      </c>
      <c r="E71" s="63">
        <v>1</v>
      </c>
      <c r="F71" s="64">
        <v>45077</v>
      </c>
      <c r="G71" s="63">
        <v>439</v>
      </c>
      <c r="H71" s="63">
        <v>61533</v>
      </c>
      <c r="I71" s="63" t="s">
        <v>182</v>
      </c>
      <c r="J71" s="88">
        <v>38000</v>
      </c>
      <c r="K71" s="88">
        <v>0</v>
      </c>
      <c r="N71" s="63"/>
    </row>
    <row r="72" spans="1:14" s="69" customFormat="1" x14ac:dyDescent="0.25">
      <c r="A72" s="63"/>
      <c r="B72" s="64">
        <v>45077</v>
      </c>
      <c r="C72" s="63" t="s">
        <v>853</v>
      </c>
      <c r="D72" s="65" t="s">
        <v>667</v>
      </c>
      <c r="E72" s="63">
        <v>1</v>
      </c>
      <c r="F72" s="64">
        <v>45077</v>
      </c>
      <c r="G72" s="63">
        <v>438</v>
      </c>
      <c r="H72" s="63">
        <v>61522</v>
      </c>
      <c r="I72" s="63" t="s">
        <v>88</v>
      </c>
      <c r="J72" s="88">
        <v>261611</v>
      </c>
      <c r="K72" s="88">
        <v>0</v>
      </c>
      <c r="N72" s="63"/>
    </row>
    <row r="73" spans="1:14" s="69" customFormat="1" x14ac:dyDescent="0.25">
      <c r="A73" s="63"/>
      <c r="B73" s="64">
        <v>45077</v>
      </c>
      <c r="C73" s="63" t="s">
        <v>853</v>
      </c>
      <c r="D73" s="65" t="s">
        <v>667</v>
      </c>
      <c r="E73" s="63">
        <v>1</v>
      </c>
      <c r="F73" s="64">
        <v>45077</v>
      </c>
      <c r="G73" s="63">
        <v>457</v>
      </c>
      <c r="H73" s="63">
        <v>61705</v>
      </c>
      <c r="I73" s="63" t="s">
        <v>98</v>
      </c>
      <c r="J73" s="88">
        <v>4315481</v>
      </c>
      <c r="K73" s="88">
        <v>0</v>
      </c>
      <c r="N73" s="63"/>
    </row>
    <row r="74" spans="1:14" s="69" customFormat="1" x14ac:dyDescent="0.25">
      <c r="A74" s="63"/>
      <c r="B74" s="64">
        <v>45077</v>
      </c>
      <c r="C74" s="63" t="s">
        <v>853</v>
      </c>
      <c r="D74" s="65" t="s">
        <v>667</v>
      </c>
      <c r="E74" s="63">
        <v>1</v>
      </c>
      <c r="F74" s="64">
        <v>45077</v>
      </c>
      <c r="G74" s="63">
        <v>460</v>
      </c>
      <c r="H74" s="63">
        <v>61708</v>
      </c>
      <c r="I74" s="63" t="s">
        <v>100</v>
      </c>
      <c r="J74" s="88">
        <v>31900</v>
      </c>
      <c r="K74" s="88">
        <v>0</v>
      </c>
      <c r="N74" s="63"/>
    </row>
    <row r="75" spans="1:14" s="69" customFormat="1" x14ac:dyDescent="0.25">
      <c r="A75" s="63"/>
      <c r="B75" s="64">
        <v>45077</v>
      </c>
      <c r="C75" s="63" t="s">
        <v>853</v>
      </c>
      <c r="D75" s="65" t="s">
        <v>667</v>
      </c>
      <c r="E75" s="63">
        <v>1</v>
      </c>
      <c r="F75" s="64">
        <v>45077</v>
      </c>
      <c r="G75" s="63">
        <v>461</v>
      </c>
      <c r="H75" s="63">
        <v>61709</v>
      </c>
      <c r="I75" s="63" t="s">
        <v>102</v>
      </c>
      <c r="J75" s="88">
        <v>581000</v>
      </c>
      <c r="K75" s="88">
        <v>0</v>
      </c>
      <c r="N75" s="63"/>
    </row>
    <row r="76" spans="1:14" s="69" customFormat="1" x14ac:dyDescent="0.25">
      <c r="A76" s="63"/>
      <c r="B76" s="64">
        <v>45077</v>
      </c>
      <c r="C76" s="63" t="s">
        <v>853</v>
      </c>
      <c r="D76" s="65" t="s">
        <v>667</v>
      </c>
      <c r="E76" s="63">
        <v>1</v>
      </c>
      <c r="F76" s="64">
        <v>45077</v>
      </c>
      <c r="G76" s="63">
        <v>462</v>
      </c>
      <c r="H76" s="63">
        <v>61710</v>
      </c>
      <c r="I76" s="63" t="s">
        <v>104</v>
      </c>
      <c r="J76" s="88">
        <v>682750</v>
      </c>
      <c r="K76" s="88">
        <v>0</v>
      </c>
      <c r="N76" s="63"/>
    </row>
    <row r="77" spans="1:14" s="69" customFormat="1" x14ac:dyDescent="0.25">
      <c r="A77" s="63"/>
      <c r="B77" s="64">
        <v>45077</v>
      </c>
      <c r="C77" s="63" t="s">
        <v>853</v>
      </c>
      <c r="D77" s="65" t="s">
        <v>667</v>
      </c>
      <c r="E77" s="63">
        <v>1</v>
      </c>
      <c r="F77" s="64">
        <v>45077</v>
      </c>
      <c r="G77" s="63">
        <v>455</v>
      </c>
      <c r="H77" s="63">
        <v>61703</v>
      </c>
      <c r="I77" s="63" t="s">
        <v>106</v>
      </c>
      <c r="J77" s="88">
        <v>9527386</v>
      </c>
      <c r="K77" s="88">
        <v>0</v>
      </c>
      <c r="N77" s="63"/>
    </row>
    <row r="78" spans="1:14" s="69" customFormat="1" x14ac:dyDescent="0.25">
      <c r="A78" s="63"/>
      <c r="B78" s="64">
        <v>45077</v>
      </c>
      <c r="C78" s="63" t="s">
        <v>853</v>
      </c>
      <c r="D78" s="65" t="s">
        <v>667</v>
      </c>
      <c r="E78" s="63">
        <v>1</v>
      </c>
      <c r="F78" s="64">
        <v>45077</v>
      </c>
      <c r="G78" s="63">
        <v>466</v>
      </c>
      <c r="H78" s="63">
        <v>61714</v>
      </c>
      <c r="I78" s="63" t="s">
        <v>108</v>
      </c>
      <c r="J78" s="88">
        <v>10369813</v>
      </c>
      <c r="K78" s="88">
        <v>0</v>
      </c>
      <c r="N78" s="63"/>
    </row>
    <row r="79" spans="1:14" s="69" customFormat="1" x14ac:dyDescent="0.25">
      <c r="A79" s="63"/>
      <c r="B79" s="64">
        <v>45077</v>
      </c>
      <c r="C79" s="63" t="s">
        <v>853</v>
      </c>
      <c r="D79" s="65" t="s">
        <v>667</v>
      </c>
      <c r="E79" s="63">
        <v>1</v>
      </c>
      <c r="F79" s="64">
        <v>45077</v>
      </c>
      <c r="G79" s="63">
        <v>467</v>
      </c>
      <c r="H79" s="63">
        <v>61715</v>
      </c>
      <c r="I79" s="63" t="s">
        <v>114</v>
      </c>
      <c r="J79" s="88">
        <v>44537035</v>
      </c>
      <c r="K79" s="88">
        <v>0</v>
      </c>
      <c r="N79" s="63"/>
    </row>
    <row r="80" spans="1:14" s="69" customFormat="1" x14ac:dyDescent="0.25">
      <c r="A80" s="63"/>
      <c r="B80" s="64">
        <v>45077</v>
      </c>
      <c r="C80" s="63" t="s">
        <v>853</v>
      </c>
      <c r="D80" s="65" t="s">
        <v>667</v>
      </c>
      <c r="E80" s="63">
        <v>1</v>
      </c>
      <c r="F80" s="64">
        <v>45077</v>
      </c>
      <c r="G80" s="63">
        <v>459</v>
      </c>
      <c r="H80" s="63">
        <v>61707</v>
      </c>
      <c r="I80" s="63" t="s">
        <v>116</v>
      </c>
      <c r="J80" s="88">
        <v>3100315</v>
      </c>
      <c r="K80" s="88">
        <v>0</v>
      </c>
      <c r="N80" s="63"/>
    </row>
    <row r="81" spans="1:14" s="69" customFormat="1" x14ac:dyDescent="0.25">
      <c r="A81" s="63"/>
      <c r="B81" s="64">
        <v>45077</v>
      </c>
      <c r="C81" s="63" t="s">
        <v>853</v>
      </c>
      <c r="D81" s="65" t="s">
        <v>667</v>
      </c>
      <c r="E81" s="63">
        <v>1</v>
      </c>
      <c r="F81" s="64">
        <v>45077</v>
      </c>
      <c r="G81" s="63">
        <v>469</v>
      </c>
      <c r="H81" s="63">
        <v>61717</v>
      </c>
      <c r="I81" s="63" t="s">
        <v>110</v>
      </c>
      <c r="J81" s="88">
        <v>195877</v>
      </c>
      <c r="K81" s="88">
        <v>0</v>
      </c>
      <c r="N81" s="63"/>
    </row>
    <row r="82" spans="1:14" s="69" customFormat="1" x14ac:dyDescent="0.25">
      <c r="A82" s="63"/>
      <c r="B82" s="64">
        <v>45077</v>
      </c>
      <c r="C82" s="63" t="s">
        <v>853</v>
      </c>
      <c r="D82" s="65" t="s">
        <v>667</v>
      </c>
      <c r="E82" s="63">
        <v>1</v>
      </c>
      <c r="F82" s="64">
        <v>45077</v>
      </c>
      <c r="G82" s="63">
        <v>474</v>
      </c>
      <c r="H82" s="63">
        <v>61811</v>
      </c>
      <c r="I82" s="63" t="s">
        <v>118</v>
      </c>
      <c r="J82" s="88">
        <v>458251</v>
      </c>
      <c r="K82" s="88">
        <v>0</v>
      </c>
      <c r="N82" s="63"/>
    </row>
    <row r="83" spans="1:14" s="69" customFormat="1" x14ac:dyDescent="0.25">
      <c r="A83" s="63"/>
      <c r="B83" s="64">
        <v>45077</v>
      </c>
      <c r="C83" s="63" t="s">
        <v>853</v>
      </c>
      <c r="D83" s="65" t="s">
        <v>667</v>
      </c>
      <c r="E83" s="63">
        <v>1</v>
      </c>
      <c r="F83" s="64">
        <v>45077</v>
      </c>
      <c r="G83" s="63">
        <v>483</v>
      </c>
      <c r="H83" s="63">
        <v>61922</v>
      </c>
      <c r="I83" s="63" t="s">
        <v>122</v>
      </c>
      <c r="J83" s="88">
        <v>0</v>
      </c>
      <c r="K83" s="88">
        <v>0</v>
      </c>
      <c r="N83" s="63"/>
    </row>
    <row r="84" spans="1:14" s="69" customFormat="1" x14ac:dyDescent="0.25">
      <c r="A84" s="63"/>
      <c r="B84" s="64">
        <v>45077</v>
      </c>
      <c r="C84" s="63" t="s">
        <v>853</v>
      </c>
      <c r="D84" s="65" t="s">
        <v>667</v>
      </c>
      <c r="E84" s="63">
        <v>1</v>
      </c>
      <c r="F84" s="64">
        <v>45077</v>
      </c>
      <c r="G84" s="63">
        <v>1516</v>
      </c>
      <c r="H84" s="63">
        <v>73110</v>
      </c>
      <c r="I84" s="63" t="s">
        <v>578</v>
      </c>
      <c r="J84" s="88">
        <v>733333</v>
      </c>
      <c r="K84" s="88">
        <v>0</v>
      </c>
      <c r="N84" s="63"/>
    </row>
    <row r="85" spans="1:14" s="69" customFormat="1" x14ac:dyDescent="0.25">
      <c r="A85" s="63"/>
      <c r="B85" s="64"/>
      <c r="C85" s="63"/>
      <c r="D85" s="65"/>
      <c r="E85" s="63"/>
      <c r="F85" s="64"/>
      <c r="G85" s="63">
        <v>475</v>
      </c>
      <c r="H85" s="63">
        <v>61822</v>
      </c>
      <c r="I85" s="63" t="s">
        <v>120</v>
      </c>
      <c r="J85" s="88">
        <v>100000000</v>
      </c>
      <c r="K85" s="88">
        <v>0</v>
      </c>
      <c r="L85" s="89"/>
      <c r="N85" s="63"/>
    </row>
    <row r="86" spans="1:14" s="69" customFormat="1" x14ac:dyDescent="0.25">
      <c r="A86" s="63"/>
      <c r="B86" s="64"/>
      <c r="C86" s="63"/>
      <c r="D86" s="65"/>
      <c r="E86" s="63"/>
      <c r="F86" s="64"/>
      <c r="G86" s="63">
        <v>493</v>
      </c>
      <c r="H86" s="63">
        <v>65011</v>
      </c>
      <c r="I86" s="63" t="s">
        <v>132</v>
      </c>
      <c r="J86" s="88">
        <v>6421028.6458350001</v>
      </c>
      <c r="K86" s="88">
        <v>0</v>
      </c>
      <c r="N86" s="63"/>
    </row>
    <row r="87" spans="1:14" s="69" customFormat="1" x14ac:dyDescent="0.25">
      <c r="A87" s="63"/>
      <c r="B87" s="64"/>
      <c r="C87" s="63"/>
      <c r="D87" s="65"/>
      <c r="E87" s="63"/>
      <c r="F87" s="64"/>
      <c r="G87" s="63">
        <v>494</v>
      </c>
      <c r="H87" s="63">
        <v>65022</v>
      </c>
      <c r="I87" s="63" t="s">
        <v>134</v>
      </c>
      <c r="J87" s="88">
        <v>1072392.7083300001</v>
      </c>
      <c r="K87" s="88">
        <v>0</v>
      </c>
      <c r="N87" s="63"/>
    </row>
    <row r="88" spans="1:14" s="69" customFormat="1" x14ac:dyDescent="0.25">
      <c r="A88" s="63"/>
      <c r="B88" s="64"/>
      <c r="C88" s="63"/>
      <c r="D88" s="65"/>
      <c r="E88" s="63"/>
      <c r="F88" s="64"/>
      <c r="G88" s="63">
        <v>496</v>
      </c>
      <c r="H88" s="63">
        <v>65044</v>
      </c>
      <c r="I88" s="63" t="s">
        <v>136</v>
      </c>
      <c r="J88" s="88">
        <v>218083.333334</v>
      </c>
      <c r="K88" s="88">
        <v>0</v>
      </c>
      <c r="N88" s="63"/>
    </row>
    <row r="89" spans="1:14" s="69" customFormat="1" x14ac:dyDescent="0.25">
      <c r="A89" s="63"/>
      <c r="B89" s="64"/>
      <c r="C89" s="63"/>
      <c r="D89" s="65"/>
      <c r="E89" s="63"/>
      <c r="F89" s="64"/>
      <c r="G89" s="63">
        <v>497</v>
      </c>
      <c r="H89" s="63">
        <v>65055</v>
      </c>
      <c r="I89" s="67" t="s">
        <v>138</v>
      </c>
      <c r="J89" s="88">
        <v>12784895.833334999</v>
      </c>
      <c r="K89" s="88">
        <v>0</v>
      </c>
      <c r="N89" s="63"/>
    </row>
    <row r="90" spans="1:14" s="69" customFormat="1" x14ac:dyDescent="0.25">
      <c r="A90" s="63"/>
      <c r="B90" s="64"/>
      <c r="C90" s="63"/>
      <c r="D90" s="65"/>
      <c r="E90" s="63"/>
      <c r="F90" s="64"/>
      <c r="G90" s="63">
        <v>501</v>
      </c>
      <c r="H90" s="63">
        <v>65099</v>
      </c>
      <c r="I90" s="63" t="s">
        <v>558</v>
      </c>
      <c r="J90" s="88">
        <v>895408.16666500003</v>
      </c>
      <c r="K90" s="88">
        <v>0</v>
      </c>
      <c r="N90" s="63"/>
    </row>
    <row r="91" spans="1:14" s="69" customFormat="1" x14ac:dyDescent="0.25">
      <c r="A91" s="63"/>
      <c r="B91" s="64"/>
      <c r="C91" s="63"/>
      <c r="D91" s="65"/>
      <c r="E91" s="63"/>
      <c r="F91" s="64"/>
      <c r="G91" s="63">
        <v>484</v>
      </c>
      <c r="H91" s="63">
        <v>61933</v>
      </c>
      <c r="I91" s="63" t="s">
        <v>124</v>
      </c>
      <c r="J91" s="88">
        <v>16263000</v>
      </c>
      <c r="K91" s="88">
        <v>0</v>
      </c>
      <c r="N91" s="63"/>
    </row>
    <row r="92" spans="1:14" s="69" customFormat="1" x14ac:dyDescent="0.25">
      <c r="A92" s="63"/>
      <c r="B92" s="64"/>
      <c r="C92" s="63"/>
      <c r="D92" s="65"/>
      <c r="E92" s="63"/>
      <c r="F92" s="64"/>
      <c r="G92" s="63">
        <v>449</v>
      </c>
      <c r="H92" s="63">
        <v>61622</v>
      </c>
      <c r="I92" s="63" t="s">
        <v>188</v>
      </c>
      <c r="J92" s="88">
        <v>101282050</v>
      </c>
      <c r="K92" s="88">
        <v>0</v>
      </c>
      <c r="N92" s="63"/>
    </row>
    <row r="93" spans="1:14" s="69" customFormat="1" x14ac:dyDescent="0.25">
      <c r="A93" s="63"/>
      <c r="B93" s="64"/>
      <c r="C93" s="63"/>
      <c r="D93" s="65"/>
      <c r="E93" s="63"/>
      <c r="F93" s="64"/>
      <c r="G93" s="63">
        <v>506</v>
      </c>
      <c r="H93" s="63">
        <v>66044</v>
      </c>
      <c r="I93" s="63" t="s">
        <v>148</v>
      </c>
      <c r="J93" s="88">
        <v>16051779.92</v>
      </c>
      <c r="K93" s="88">
        <v>0</v>
      </c>
      <c r="N93" s="63"/>
    </row>
    <row r="94" spans="1:14" s="69" customFormat="1" x14ac:dyDescent="0.25">
      <c r="A94" s="63"/>
      <c r="B94" s="64"/>
      <c r="C94" s="63"/>
      <c r="D94" s="65"/>
      <c r="E94" s="63"/>
      <c r="F94" s="64"/>
      <c r="G94" s="63">
        <v>780</v>
      </c>
      <c r="H94" s="63">
        <v>72111</v>
      </c>
      <c r="I94" s="63" t="s">
        <v>142</v>
      </c>
      <c r="J94" s="88">
        <v>255800</v>
      </c>
      <c r="K94" s="88">
        <v>0</v>
      </c>
      <c r="N94" s="63"/>
    </row>
    <row r="95" spans="1:14" s="69" customFormat="1" x14ac:dyDescent="0.25">
      <c r="A95" s="63"/>
      <c r="B95" s="64"/>
      <c r="C95" s="63"/>
      <c r="D95" s="65"/>
      <c r="E95" s="63"/>
      <c r="F95" s="64"/>
      <c r="G95" s="63">
        <v>789</v>
      </c>
      <c r="H95" s="63">
        <v>72127</v>
      </c>
      <c r="I95" s="63" t="s">
        <v>146</v>
      </c>
      <c r="J95" s="88">
        <v>72039</v>
      </c>
      <c r="K95" s="88">
        <v>0</v>
      </c>
      <c r="N95" s="63"/>
    </row>
    <row r="96" spans="1:14" s="69" customFormat="1" x14ac:dyDescent="0.25">
      <c r="A96" s="63"/>
      <c r="B96" s="64"/>
      <c r="C96" s="63"/>
      <c r="D96" s="65"/>
      <c r="E96" s="63"/>
      <c r="F96" s="64"/>
      <c r="G96" s="64"/>
      <c r="H96" s="63"/>
      <c r="I96" s="63" t="s">
        <v>0</v>
      </c>
      <c r="J96" s="88"/>
      <c r="K96" s="88"/>
      <c r="N96" s="63"/>
    </row>
    <row r="97" spans="1:14" s="69" customFormat="1" x14ac:dyDescent="0.25">
      <c r="A97" s="63"/>
      <c r="B97" s="64"/>
      <c r="C97" s="63"/>
      <c r="D97" s="65"/>
      <c r="E97" s="63"/>
      <c r="F97" s="64"/>
      <c r="G97" s="64"/>
      <c r="H97" s="63"/>
      <c r="I97" s="63"/>
      <c r="J97" s="88"/>
      <c r="K97" s="88"/>
      <c r="N97" s="63"/>
    </row>
    <row r="98" spans="1:14" s="69" customFormat="1" x14ac:dyDescent="0.25">
      <c r="A98" s="63"/>
      <c r="B98" s="64"/>
      <c r="C98" s="63"/>
      <c r="D98" s="65"/>
      <c r="E98" s="63"/>
      <c r="F98" s="64"/>
      <c r="G98" s="64"/>
      <c r="H98" s="63"/>
      <c r="I98" s="63"/>
      <c r="J98" s="88"/>
      <c r="K98" s="88"/>
      <c r="N98" s="63"/>
    </row>
    <row r="99" spans="1:14" s="69" customFormat="1" x14ac:dyDescent="0.25">
      <c r="A99" s="63"/>
      <c r="B99" s="63"/>
      <c r="C99" s="63"/>
      <c r="D99" s="63"/>
      <c r="E99" s="63"/>
      <c r="F99" s="63"/>
      <c r="G99" s="63"/>
      <c r="H99" s="63"/>
      <c r="I99" s="63"/>
      <c r="J99" s="63"/>
      <c r="K99" s="63"/>
      <c r="N99" s="63"/>
    </row>
    <row r="100" spans="1:14" s="69" customFormat="1" x14ac:dyDescent="0.25">
      <c r="A100" s="63"/>
      <c r="B100" s="63"/>
      <c r="C100" s="63"/>
      <c r="D100" s="63"/>
      <c r="E100" s="63"/>
      <c r="F100" s="63"/>
      <c r="G100" s="63"/>
      <c r="H100" s="63"/>
      <c r="I100" s="63"/>
      <c r="J100" s="63"/>
      <c r="K100" s="63"/>
      <c r="L100" s="71"/>
      <c r="N100" s="63"/>
    </row>
    <row r="101" spans="1:14" s="69" customFormat="1" x14ac:dyDescent="0.25">
      <c r="A101" s="63"/>
      <c r="B101" s="63"/>
      <c r="C101" s="63"/>
      <c r="D101" s="63"/>
      <c r="E101" s="63"/>
      <c r="F101" s="63"/>
      <c r="G101" s="63"/>
      <c r="H101" s="63"/>
      <c r="I101" s="63"/>
      <c r="J101" s="63"/>
      <c r="K101" s="63"/>
      <c r="L101" s="71"/>
      <c r="N101" s="63"/>
    </row>
    <row r="102" spans="1:14" s="69" customFormat="1" x14ac:dyDescent="0.25">
      <c r="A102" s="63"/>
      <c r="B102" s="63"/>
      <c r="C102" s="63"/>
      <c r="D102" s="63"/>
      <c r="E102" s="63"/>
      <c r="F102" s="63"/>
      <c r="G102" s="63"/>
      <c r="H102" s="63"/>
      <c r="I102" s="63"/>
      <c r="J102" s="63"/>
      <c r="K102" s="63"/>
      <c r="L102" s="72"/>
      <c r="N102" s="63"/>
    </row>
    <row r="103" spans="1:14" s="69" customFormat="1" x14ac:dyDescent="0.25">
      <c r="A103" s="63"/>
      <c r="B103" s="63"/>
      <c r="C103" s="63"/>
      <c r="D103" s="63"/>
      <c r="E103" s="63"/>
      <c r="F103" s="63"/>
      <c r="G103" s="63"/>
      <c r="H103" s="63"/>
      <c r="I103" s="63"/>
      <c r="J103" s="63"/>
      <c r="K103" s="63"/>
      <c r="L103" s="71"/>
      <c r="N103" s="63"/>
    </row>
    <row r="104" spans="1:14" s="69" customFormat="1" x14ac:dyDescent="0.25">
      <c r="A104" s="63"/>
      <c r="B104" s="63"/>
      <c r="C104" s="63"/>
      <c r="D104" s="63"/>
      <c r="E104" s="63"/>
      <c r="F104" s="63"/>
      <c r="G104" s="63"/>
      <c r="H104" s="63"/>
      <c r="I104" s="63"/>
      <c r="J104" s="63"/>
      <c r="K104" s="63"/>
      <c r="L104" s="71"/>
      <c r="N104" s="63"/>
    </row>
    <row r="105" spans="1:14" s="69" customFormat="1" x14ac:dyDescent="0.25">
      <c r="A105" s="63"/>
      <c r="B105" s="63"/>
      <c r="C105" s="63"/>
      <c r="D105" s="63"/>
      <c r="E105" s="63"/>
      <c r="F105" s="63"/>
      <c r="G105" s="63"/>
      <c r="H105" s="63"/>
      <c r="I105" s="63"/>
      <c r="J105" s="63"/>
      <c r="K105" s="63"/>
      <c r="L105" s="71"/>
      <c r="N105" s="63"/>
    </row>
    <row r="106" spans="1:14" s="69" customFormat="1" x14ac:dyDescent="0.25">
      <c r="A106" s="63"/>
      <c r="B106" s="63"/>
      <c r="C106" s="63"/>
      <c r="D106" s="63"/>
      <c r="E106" s="63"/>
      <c r="F106" s="63"/>
      <c r="G106" s="63"/>
      <c r="H106" s="63"/>
      <c r="I106" s="63"/>
      <c r="J106" s="63"/>
      <c r="K106" s="63"/>
      <c r="L106" s="73"/>
      <c r="N106" s="63"/>
    </row>
    <row r="107" spans="1:14" s="69" customFormat="1" x14ac:dyDescent="0.25">
      <c r="A107" s="63"/>
      <c r="B107" s="63"/>
      <c r="C107" s="63"/>
      <c r="D107" s="63"/>
      <c r="E107" s="63"/>
      <c r="F107" s="63"/>
      <c r="G107" s="63"/>
      <c r="H107" s="63"/>
      <c r="I107" s="63"/>
      <c r="J107" s="63"/>
      <c r="K107" s="63"/>
      <c r="L107" s="74"/>
      <c r="N107" s="63"/>
    </row>
    <row r="108" spans="1:14" s="69" customFormat="1" x14ac:dyDescent="0.25">
      <c r="A108" s="63"/>
      <c r="B108" s="63"/>
      <c r="C108" s="63"/>
      <c r="D108" s="63"/>
      <c r="E108" s="63"/>
      <c r="F108" s="63"/>
      <c r="G108" s="63"/>
      <c r="H108" s="63"/>
      <c r="I108" s="63"/>
      <c r="J108" s="63"/>
      <c r="K108" s="63"/>
      <c r="N108" s="63"/>
    </row>
    <row r="109" spans="1:14" s="69" customFormat="1" x14ac:dyDescent="0.25">
      <c r="A109" s="63"/>
      <c r="B109" s="63"/>
      <c r="C109" s="63"/>
      <c r="D109" s="63"/>
      <c r="E109" s="63"/>
      <c r="F109" s="63"/>
      <c r="G109" s="63"/>
      <c r="H109" s="63"/>
      <c r="I109" s="63"/>
      <c r="J109" s="63"/>
      <c r="K109" s="63"/>
      <c r="N109" s="63"/>
    </row>
    <row r="110" spans="1:14" s="69" customFormat="1" x14ac:dyDescent="0.25">
      <c r="A110" s="63"/>
      <c r="B110" s="63"/>
      <c r="C110" s="63"/>
      <c r="D110" s="63"/>
      <c r="E110" s="63"/>
      <c r="F110" s="63"/>
      <c r="G110" s="63"/>
      <c r="H110" s="63"/>
      <c r="I110" s="63"/>
      <c r="J110" s="63"/>
      <c r="K110" s="63"/>
      <c r="N110" s="63"/>
    </row>
  </sheetData>
  <pageMargins left="0.75" right="0.75" top="1" bottom="1" header="0.5" footer="0.5"/>
  <pageSetup orientation="portrait" horizont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33802-5B91-4633-917D-03010A9FF905}">
  <dimension ref="A1:O119"/>
  <sheetViews>
    <sheetView zoomScale="90" zoomScaleNormal="90" workbookViewId="0">
      <selection activeCell="I3" sqref="I3"/>
    </sheetView>
  </sheetViews>
  <sheetFormatPr defaultColWidth="24.125" defaultRowHeight="15" x14ac:dyDescent="0.25"/>
  <cols>
    <col min="1" max="1" width="42.75" style="63" customWidth="1"/>
    <col min="2" max="2" width="33.125" style="63" bestFit="1" customWidth="1"/>
    <col min="3" max="3" width="38.5" style="63" customWidth="1"/>
    <col min="4" max="4" width="32.25" style="63" customWidth="1"/>
    <col min="5" max="5" width="23.75" style="63" customWidth="1"/>
    <col min="6" max="6" width="22.125" style="63" customWidth="1"/>
    <col min="7" max="7" width="23.25" style="63" bestFit="1" customWidth="1"/>
    <col min="8" max="8" width="23.25" style="63" customWidth="1"/>
    <col min="9" max="9" width="69.75" style="63" customWidth="1"/>
    <col min="10" max="10" width="28.75" style="68" bestFit="1" customWidth="1"/>
    <col min="11" max="11" width="28.5" style="68" bestFit="1" customWidth="1"/>
    <col min="12" max="12" width="37.75" style="69" customWidth="1"/>
    <col min="13" max="13" width="35.25" style="69" customWidth="1"/>
    <col min="14" max="14" width="43" style="63" bestFit="1" customWidth="1"/>
    <col min="15" max="15" width="24.125" style="69"/>
    <col min="16" max="16384" width="24.125" style="63"/>
  </cols>
  <sheetData>
    <row r="1" spans="1:15" s="52" customFormat="1" x14ac:dyDescent="0.25">
      <c r="A1" s="46" t="s">
        <v>396</v>
      </c>
      <c r="B1" s="46" t="s">
        <v>397</v>
      </c>
      <c r="C1" s="46" t="s">
        <v>398</v>
      </c>
      <c r="D1" s="46" t="s">
        <v>399</v>
      </c>
      <c r="E1" s="46" t="s">
        <v>400</v>
      </c>
      <c r="F1" s="46" t="s">
        <v>401</v>
      </c>
      <c r="G1" s="50" t="s">
        <v>402</v>
      </c>
      <c r="H1" s="50"/>
      <c r="I1" s="46" t="s">
        <v>403</v>
      </c>
      <c r="J1" s="49" t="s">
        <v>404</v>
      </c>
      <c r="K1" s="49" t="s">
        <v>405</v>
      </c>
      <c r="L1" s="50" t="s">
        <v>630</v>
      </c>
      <c r="M1" s="50" t="s">
        <v>631</v>
      </c>
      <c r="N1" s="51" t="s">
        <v>632</v>
      </c>
      <c r="O1" s="50" t="s">
        <v>633</v>
      </c>
    </row>
    <row r="2" spans="1:15" s="52" customFormat="1" x14ac:dyDescent="0.25">
      <c r="A2" s="46" t="s">
        <v>634</v>
      </c>
      <c r="B2" s="46" t="s">
        <v>635</v>
      </c>
      <c r="C2" s="46" t="s">
        <v>636</v>
      </c>
      <c r="D2" s="46" t="s">
        <v>637</v>
      </c>
      <c r="E2" s="46" t="s">
        <v>638</v>
      </c>
      <c r="F2" s="46" t="s">
        <v>639</v>
      </c>
      <c r="G2" s="50" t="s">
        <v>640</v>
      </c>
      <c r="H2" s="50"/>
      <c r="I2" s="46" t="s">
        <v>641</v>
      </c>
      <c r="J2" s="49" t="s">
        <v>1</v>
      </c>
      <c r="K2" s="49" t="s">
        <v>2</v>
      </c>
      <c r="L2" s="50" t="s">
        <v>642</v>
      </c>
      <c r="M2" s="50" t="s">
        <v>643</v>
      </c>
      <c r="N2" s="51" t="s">
        <v>644</v>
      </c>
      <c r="O2" s="50" t="s">
        <v>633</v>
      </c>
    </row>
    <row r="3" spans="1:15" s="59" customFormat="1" ht="225" x14ac:dyDescent="0.2">
      <c r="A3" s="53" t="s">
        <v>808</v>
      </c>
      <c r="B3" s="53" t="s">
        <v>809</v>
      </c>
      <c r="C3" s="53" t="s">
        <v>810</v>
      </c>
      <c r="D3" s="53" t="s">
        <v>811</v>
      </c>
      <c r="E3" s="53" t="s">
        <v>812</v>
      </c>
      <c r="F3" s="53" t="s">
        <v>813</v>
      </c>
      <c r="G3" s="57" t="s">
        <v>651</v>
      </c>
      <c r="H3" s="57"/>
      <c r="I3" s="53" t="s">
        <v>814</v>
      </c>
      <c r="J3" s="56" t="s">
        <v>653</v>
      </c>
      <c r="K3" s="56" t="s">
        <v>654</v>
      </c>
      <c r="L3" s="57" t="s">
        <v>655</v>
      </c>
      <c r="M3" s="57" t="s">
        <v>656</v>
      </c>
      <c r="N3" s="58" t="s">
        <v>657</v>
      </c>
      <c r="O3" s="57"/>
    </row>
    <row r="4" spans="1:15" s="52" customFormat="1" x14ac:dyDescent="0.25">
      <c r="A4" s="46" t="s">
        <v>658</v>
      </c>
      <c r="B4" s="46" t="s">
        <v>635</v>
      </c>
      <c r="C4" s="60" t="s">
        <v>659</v>
      </c>
      <c r="D4" s="60" t="s">
        <v>659</v>
      </c>
      <c r="E4" s="60" t="s">
        <v>660</v>
      </c>
      <c r="F4" s="60" t="s">
        <v>635</v>
      </c>
      <c r="G4" s="50" t="s">
        <v>658</v>
      </c>
      <c r="H4" s="50"/>
      <c r="I4" s="60" t="s">
        <v>659</v>
      </c>
      <c r="J4" s="49" t="s">
        <v>661</v>
      </c>
      <c r="K4" s="49" t="s">
        <v>661</v>
      </c>
      <c r="L4" s="61" t="s">
        <v>659</v>
      </c>
      <c r="M4" s="61" t="s">
        <v>659</v>
      </c>
      <c r="N4" s="62" t="s">
        <v>659</v>
      </c>
      <c r="O4" s="50"/>
    </row>
    <row r="5" spans="1:15" s="52" customFormat="1" x14ac:dyDescent="0.25">
      <c r="A5" s="46" t="s">
        <v>662</v>
      </c>
      <c r="B5" s="46" t="s">
        <v>663</v>
      </c>
      <c r="C5" s="46" t="s">
        <v>659</v>
      </c>
      <c r="D5" s="46" t="s">
        <v>659</v>
      </c>
      <c r="E5" s="46"/>
      <c r="F5" s="46" t="s">
        <v>664</v>
      </c>
      <c r="G5" s="50" t="s">
        <v>665</v>
      </c>
      <c r="H5" s="50"/>
      <c r="I5" s="46" t="s">
        <v>659</v>
      </c>
      <c r="J5" s="49"/>
      <c r="K5" s="49"/>
      <c r="L5" s="50" t="s">
        <v>659</v>
      </c>
      <c r="M5" s="50" t="s">
        <v>659</v>
      </c>
      <c r="N5" s="51" t="s">
        <v>659</v>
      </c>
      <c r="O5" s="50"/>
    </row>
    <row r="6" spans="1:15" s="69" customFormat="1" x14ac:dyDescent="0.25">
      <c r="A6" s="63"/>
      <c r="B6" s="64">
        <v>45077</v>
      </c>
      <c r="C6" s="63" t="s">
        <v>858</v>
      </c>
      <c r="D6" s="65" t="s">
        <v>667</v>
      </c>
      <c r="E6" s="63">
        <v>1</v>
      </c>
      <c r="F6" s="64">
        <v>45077</v>
      </c>
      <c r="G6" s="63">
        <v>738</v>
      </c>
      <c r="H6" s="63" t="s">
        <v>859</v>
      </c>
      <c r="I6" s="67" t="s">
        <v>860</v>
      </c>
      <c r="J6" s="68">
        <v>36901125.076371998</v>
      </c>
      <c r="K6" s="68">
        <v>0</v>
      </c>
      <c r="N6" s="63"/>
    </row>
    <row r="7" spans="1:15" s="69" customFormat="1" x14ac:dyDescent="0.25">
      <c r="A7" s="63"/>
      <c r="B7" s="64">
        <v>45077</v>
      </c>
      <c r="C7" s="63" t="s">
        <v>858</v>
      </c>
      <c r="D7" s="65" t="s">
        <v>667</v>
      </c>
      <c r="E7" s="63">
        <v>1</v>
      </c>
      <c r="F7" s="64">
        <v>45077</v>
      </c>
      <c r="G7" s="63">
        <v>527</v>
      </c>
      <c r="H7" s="63">
        <v>11300</v>
      </c>
      <c r="I7" s="67" t="s">
        <v>861</v>
      </c>
      <c r="J7" s="68">
        <v>3.5000000000000001E-3</v>
      </c>
      <c r="K7" s="68">
        <v>0</v>
      </c>
      <c r="N7" s="63"/>
    </row>
    <row r="8" spans="1:15" s="69" customFormat="1" x14ac:dyDescent="0.25">
      <c r="A8" s="63"/>
      <c r="B8" s="64">
        <v>45077</v>
      </c>
      <c r="C8" s="63" t="s">
        <v>858</v>
      </c>
      <c r="D8" s="65" t="s">
        <v>667</v>
      </c>
      <c r="E8" s="63">
        <v>1</v>
      </c>
      <c r="F8" s="64">
        <v>45077</v>
      </c>
      <c r="G8" s="63">
        <v>528</v>
      </c>
      <c r="H8" s="63">
        <v>11310</v>
      </c>
      <c r="I8" s="67" t="s">
        <v>822</v>
      </c>
      <c r="J8" s="68">
        <v>0</v>
      </c>
      <c r="K8" s="68">
        <v>2E-3</v>
      </c>
      <c r="N8" s="63"/>
    </row>
    <row r="9" spans="1:15" s="69" customFormat="1" x14ac:dyDescent="0.25">
      <c r="A9" s="63"/>
      <c r="B9" s="64">
        <v>45077</v>
      </c>
      <c r="C9" s="63" t="s">
        <v>858</v>
      </c>
      <c r="D9" s="65" t="s">
        <v>667</v>
      </c>
      <c r="E9" s="63">
        <v>1</v>
      </c>
      <c r="F9" s="64">
        <v>45077</v>
      </c>
      <c r="G9" s="63">
        <v>538</v>
      </c>
      <c r="H9" s="63">
        <v>12011</v>
      </c>
      <c r="I9" s="67" t="s">
        <v>7</v>
      </c>
      <c r="J9" s="68">
        <v>6081971.9167499999</v>
      </c>
      <c r="K9" s="68">
        <v>0</v>
      </c>
      <c r="N9" s="63"/>
    </row>
    <row r="10" spans="1:15" s="69" customFormat="1" x14ac:dyDescent="0.25">
      <c r="A10" s="63"/>
      <c r="B10" s="64">
        <v>45077</v>
      </c>
      <c r="C10" s="63" t="s">
        <v>858</v>
      </c>
      <c r="D10" s="65" t="s">
        <v>667</v>
      </c>
      <c r="E10" s="63">
        <v>1</v>
      </c>
      <c r="F10" s="64">
        <v>45077</v>
      </c>
      <c r="G10" s="63">
        <v>533</v>
      </c>
      <c r="H10" s="63">
        <v>11405</v>
      </c>
      <c r="I10" s="67" t="s">
        <v>823</v>
      </c>
      <c r="J10" s="68">
        <v>0</v>
      </c>
      <c r="K10" s="68">
        <v>0</v>
      </c>
      <c r="N10" s="63"/>
    </row>
    <row r="11" spans="1:15" s="69" customFormat="1" x14ac:dyDescent="0.25">
      <c r="A11" s="63"/>
      <c r="B11" s="64">
        <v>45077</v>
      </c>
      <c r="C11" s="63" t="s">
        <v>858</v>
      </c>
      <c r="D11" s="65" t="s">
        <v>667</v>
      </c>
      <c r="E11" s="63">
        <v>1</v>
      </c>
      <c r="F11" s="64">
        <v>45077</v>
      </c>
      <c r="G11" s="63">
        <v>318</v>
      </c>
      <c r="H11" s="63">
        <v>12101</v>
      </c>
      <c r="I11" s="67" t="s">
        <v>31</v>
      </c>
      <c r="J11" s="68">
        <v>0</v>
      </c>
      <c r="K11" s="68">
        <v>0</v>
      </c>
      <c r="N11" s="63"/>
    </row>
    <row r="12" spans="1:15" s="69" customFormat="1" x14ac:dyDescent="0.25">
      <c r="A12" s="63"/>
      <c r="B12" s="64">
        <v>45077</v>
      </c>
      <c r="C12" s="63" t="s">
        <v>858</v>
      </c>
      <c r="D12" s="65" t="s">
        <v>667</v>
      </c>
      <c r="E12" s="63">
        <v>1</v>
      </c>
      <c r="F12" s="64">
        <v>45077</v>
      </c>
      <c r="G12" s="63">
        <v>937</v>
      </c>
      <c r="H12" s="63">
        <v>12115</v>
      </c>
      <c r="I12" s="67" t="s">
        <v>795</v>
      </c>
      <c r="J12" s="68">
        <v>79665000</v>
      </c>
      <c r="K12" s="68"/>
      <c r="N12" s="63"/>
    </row>
    <row r="13" spans="1:15" s="69" customFormat="1" x14ac:dyDescent="0.25">
      <c r="A13" s="63"/>
      <c r="B13" s="64">
        <v>45077</v>
      </c>
      <c r="C13" s="63" t="s">
        <v>858</v>
      </c>
      <c r="D13" s="65" t="s">
        <v>667</v>
      </c>
      <c r="E13" s="63">
        <v>1</v>
      </c>
      <c r="F13" s="64">
        <v>45077</v>
      </c>
      <c r="G13" s="63">
        <v>1479</v>
      </c>
      <c r="H13" s="63">
        <v>12120</v>
      </c>
      <c r="I13" s="67" t="s">
        <v>436</v>
      </c>
      <c r="J13" s="68">
        <v>38528100</v>
      </c>
      <c r="K13" s="68"/>
      <c r="N13" s="63"/>
    </row>
    <row r="14" spans="1:15" s="69" customFormat="1" x14ac:dyDescent="0.25">
      <c r="A14" s="63"/>
      <c r="B14" s="64">
        <v>45077</v>
      </c>
      <c r="C14" s="63" t="s">
        <v>858</v>
      </c>
      <c r="D14" s="65" t="s">
        <v>667</v>
      </c>
      <c r="E14" s="63">
        <v>1</v>
      </c>
      <c r="F14" s="64">
        <v>45077</v>
      </c>
      <c r="G14" s="63">
        <v>1482</v>
      </c>
      <c r="H14" s="63">
        <v>12123</v>
      </c>
      <c r="I14" s="67" t="s">
        <v>440</v>
      </c>
      <c r="J14" s="68">
        <v>17316000</v>
      </c>
      <c r="K14" s="68"/>
      <c r="N14" s="63"/>
    </row>
    <row r="15" spans="1:15" s="69" customFormat="1" x14ac:dyDescent="0.25">
      <c r="A15" s="63"/>
      <c r="B15" s="64">
        <v>45077</v>
      </c>
      <c r="C15" s="63" t="s">
        <v>858</v>
      </c>
      <c r="D15" s="65" t="s">
        <v>667</v>
      </c>
      <c r="E15" s="63">
        <v>1</v>
      </c>
      <c r="F15" s="64">
        <v>45077</v>
      </c>
      <c r="G15" s="63">
        <v>541</v>
      </c>
      <c r="H15" s="63">
        <v>13000</v>
      </c>
      <c r="I15" s="67" t="s">
        <v>9</v>
      </c>
      <c r="J15" s="68">
        <v>1918941</v>
      </c>
      <c r="K15" s="68">
        <v>0</v>
      </c>
      <c r="N15" s="63"/>
    </row>
    <row r="16" spans="1:15" s="69" customFormat="1" x14ac:dyDescent="0.25">
      <c r="A16" s="63"/>
      <c r="B16" s="64">
        <v>45077</v>
      </c>
      <c r="C16" s="63" t="s">
        <v>858</v>
      </c>
      <c r="D16" s="65" t="s">
        <v>667</v>
      </c>
      <c r="E16" s="63">
        <v>1</v>
      </c>
      <c r="F16" s="64">
        <v>45077</v>
      </c>
      <c r="G16" s="63">
        <v>838</v>
      </c>
      <c r="H16" s="63">
        <v>121204</v>
      </c>
      <c r="I16" s="67" t="s">
        <v>242</v>
      </c>
      <c r="J16" s="68">
        <v>159757</v>
      </c>
      <c r="K16" s="68"/>
      <c r="N16" s="63"/>
    </row>
    <row r="17" spans="1:14" x14ac:dyDescent="0.25">
      <c r="B17" s="64">
        <v>45077</v>
      </c>
      <c r="C17" s="63" t="s">
        <v>858</v>
      </c>
      <c r="D17" s="65" t="s">
        <v>667</v>
      </c>
      <c r="E17" s="63">
        <v>1</v>
      </c>
      <c r="F17" s="64">
        <v>45077</v>
      </c>
      <c r="G17" s="63">
        <v>837</v>
      </c>
      <c r="H17" s="63">
        <v>121203</v>
      </c>
      <c r="I17" s="63" t="s">
        <v>240</v>
      </c>
      <c r="J17" s="68">
        <v>159757</v>
      </c>
    </row>
    <row r="18" spans="1:14" s="69" customFormat="1" x14ac:dyDescent="0.25">
      <c r="A18" s="63"/>
      <c r="B18" s="64">
        <v>45077</v>
      </c>
      <c r="C18" s="63" t="s">
        <v>858</v>
      </c>
      <c r="D18" s="65" t="s">
        <v>667</v>
      </c>
      <c r="E18" s="63">
        <v>1</v>
      </c>
      <c r="F18" s="64">
        <v>45077</v>
      </c>
      <c r="G18" s="63">
        <v>847</v>
      </c>
      <c r="H18" s="63">
        <v>121213</v>
      </c>
      <c r="I18" s="67" t="s">
        <v>272</v>
      </c>
      <c r="J18" s="68">
        <v>159757</v>
      </c>
      <c r="K18" s="68"/>
      <c r="N18" s="63"/>
    </row>
    <row r="19" spans="1:14" s="69" customFormat="1" x14ac:dyDescent="0.25">
      <c r="A19" s="63"/>
      <c r="B19" s="64">
        <v>45077</v>
      </c>
      <c r="C19" s="63" t="s">
        <v>858</v>
      </c>
      <c r="D19" s="65" t="s">
        <v>667</v>
      </c>
      <c r="E19" s="63">
        <v>1</v>
      </c>
      <c r="F19" s="64">
        <v>45077</v>
      </c>
      <c r="G19" s="63">
        <v>1489</v>
      </c>
      <c r="H19" s="63">
        <v>121217</v>
      </c>
      <c r="I19" s="67" t="s">
        <v>284</v>
      </c>
      <c r="J19" s="68">
        <v>159757</v>
      </c>
      <c r="K19" s="68"/>
      <c r="N19" s="63"/>
    </row>
    <row r="20" spans="1:14" s="69" customFormat="1" x14ac:dyDescent="0.25">
      <c r="A20" s="63"/>
      <c r="B20" s="64">
        <v>45077</v>
      </c>
      <c r="C20" s="63" t="s">
        <v>858</v>
      </c>
      <c r="D20" s="65" t="s">
        <v>667</v>
      </c>
      <c r="E20" s="63">
        <v>1</v>
      </c>
      <c r="F20" s="64">
        <v>45077</v>
      </c>
      <c r="G20" s="63">
        <v>1488</v>
      </c>
      <c r="H20" s="63" t="s">
        <v>862</v>
      </c>
      <c r="I20" s="67" t="s">
        <v>863</v>
      </c>
      <c r="J20" s="68">
        <v>10000000</v>
      </c>
      <c r="K20" s="68">
        <v>0</v>
      </c>
      <c r="N20" s="63"/>
    </row>
    <row r="21" spans="1:14" s="69" customFormat="1" x14ac:dyDescent="0.25">
      <c r="A21" s="63"/>
      <c r="B21" s="64">
        <v>45077</v>
      </c>
      <c r="C21" s="63" t="s">
        <v>858</v>
      </c>
      <c r="D21" s="65" t="s">
        <v>667</v>
      </c>
      <c r="E21" s="63">
        <v>1</v>
      </c>
      <c r="F21" s="64">
        <v>45077</v>
      </c>
      <c r="G21" s="63">
        <v>564</v>
      </c>
      <c r="H21" s="63">
        <v>14033</v>
      </c>
      <c r="I21" s="67" t="s">
        <v>15</v>
      </c>
      <c r="J21" s="68">
        <v>0</v>
      </c>
      <c r="K21" s="68">
        <v>0</v>
      </c>
      <c r="N21" s="63"/>
    </row>
    <row r="22" spans="1:14" s="69" customFormat="1" x14ac:dyDescent="0.25">
      <c r="A22" s="63"/>
      <c r="B22" s="64">
        <v>45077</v>
      </c>
      <c r="C22" s="63" t="s">
        <v>858</v>
      </c>
      <c r="D22" s="65" t="s">
        <v>667</v>
      </c>
      <c r="E22" s="63">
        <v>1</v>
      </c>
      <c r="F22" s="64">
        <v>45077</v>
      </c>
      <c r="G22" s="63">
        <v>563</v>
      </c>
      <c r="H22" s="63">
        <v>14022</v>
      </c>
      <c r="I22" s="67" t="s">
        <v>21</v>
      </c>
      <c r="J22" s="68">
        <v>0</v>
      </c>
      <c r="K22" s="68">
        <v>0</v>
      </c>
      <c r="N22" s="63"/>
    </row>
    <row r="23" spans="1:14" s="69" customFormat="1" x14ac:dyDescent="0.25">
      <c r="A23" s="63"/>
      <c r="B23" s="64">
        <v>45077</v>
      </c>
      <c r="C23" s="63" t="s">
        <v>858</v>
      </c>
      <c r="D23" s="65" t="s">
        <v>667</v>
      </c>
      <c r="E23" s="63">
        <v>1</v>
      </c>
      <c r="F23" s="64">
        <v>45077</v>
      </c>
      <c r="G23" s="63">
        <v>585</v>
      </c>
      <c r="H23" s="63">
        <v>16311</v>
      </c>
      <c r="I23" s="67" t="s">
        <v>23</v>
      </c>
      <c r="J23" s="68">
        <v>3750511.25</v>
      </c>
      <c r="K23" s="68">
        <v>0</v>
      </c>
      <c r="N23" s="63"/>
    </row>
    <row r="24" spans="1:14" s="69" customFormat="1" x14ac:dyDescent="0.25">
      <c r="A24" s="63"/>
      <c r="B24" s="64">
        <v>45077</v>
      </c>
      <c r="C24" s="63" t="s">
        <v>858</v>
      </c>
      <c r="D24" s="65" t="s">
        <v>667</v>
      </c>
      <c r="E24" s="63">
        <v>1</v>
      </c>
      <c r="F24" s="64">
        <v>45077</v>
      </c>
      <c r="G24" s="63">
        <v>592</v>
      </c>
      <c r="H24" s="63">
        <v>16388</v>
      </c>
      <c r="I24" s="67" t="s">
        <v>297</v>
      </c>
      <c r="J24" s="68">
        <v>290847</v>
      </c>
      <c r="K24" s="68">
        <v>0</v>
      </c>
      <c r="N24" s="63"/>
    </row>
    <row r="25" spans="1:14" s="69" customFormat="1" x14ac:dyDescent="0.25">
      <c r="A25" s="63"/>
      <c r="B25" s="64">
        <v>45077</v>
      </c>
      <c r="C25" s="63" t="s">
        <v>858</v>
      </c>
      <c r="D25" s="65" t="s">
        <v>667</v>
      </c>
      <c r="E25" s="63">
        <v>1</v>
      </c>
      <c r="F25" s="64">
        <v>45077</v>
      </c>
      <c r="G25" s="63">
        <v>587</v>
      </c>
      <c r="H25" s="63">
        <v>16333</v>
      </c>
      <c r="I25" s="67" t="s">
        <v>475</v>
      </c>
      <c r="J25" s="68">
        <v>0</v>
      </c>
      <c r="K25" s="68">
        <v>0</v>
      </c>
      <c r="N25" s="63"/>
    </row>
    <row r="26" spans="1:14" s="69" customFormat="1" x14ac:dyDescent="0.25">
      <c r="A26" s="63"/>
      <c r="B26" s="64">
        <v>45077</v>
      </c>
      <c r="C26" s="63" t="s">
        <v>858</v>
      </c>
      <c r="D26" s="65" t="s">
        <v>667</v>
      </c>
      <c r="E26" s="63">
        <v>1</v>
      </c>
      <c r="F26" s="64">
        <v>45077</v>
      </c>
      <c r="G26" s="63">
        <v>586</v>
      </c>
      <c r="H26" s="63">
        <v>16322</v>
      </c>
      <c r="I26" s="67" t="s">
        <v>171</v>
      </c>
      <c r="J26" s="68">
        <v>44639</v>
      </c>
      <c r="K26" s="68">
        <v>0</v>
      </c>
      <c r="N26" s="63"/>
    </row>
    <row r="27" spans="1:14" s="69" customFormat="1" x14ac:dyDescent="0.25">
      <c r="A27" s="63"/>
      <c r="B27" s="64">
        <v>45077</v>
      </c>
      <c r="C27" s="63" t="s">
        <v>858</v>
      </c>
      <c r="D27" s="65" t="s">
        <v>667</v>
      </c>
      <c r="E27" s="63">
        <v>1</v>
      </c>
      <c r="F27" s="64">
        <v>45077</v>
      </c>
      <c r="G27" s="63">
        <v>591</v>
      </c>
      <c r="H27" s="63">
        <v>16377</v>
      </c>
      <c r="I27" s="67" t="s">
        <v>25</v>
      </c>
      <c r="J27" s="68">
        <v>287197.49372600002</v>
      </c>
      <c r="K27" s="68">
        <v>0</v>
      </c>
      <c r="N27" s="63"/>
    </row>
    <row r="28" spans="1:14" s="69" customFormat="1" x14ac:dyDescent="0.25">
      <c r="A28" s="63"/>
      <c r="B28" s="64">
        <v>45077</v>
      </c>
      <c r="C28" s="63" t="s">
        <v>858</v>
      </c>
      <c r="D28" s="65" t="s">
        <v>667</v>
      </c>
      <c r="E28" s="63">
        <v>1</v>
      </c>
      <c r="F28" s="64">
        <v>45077</v>
      </c>
      <c r="G28" s="63">
        <v>768</v>
      </c>
      <c r="H28" s="63">
        <v>16140</v>
      </c>
      <c r="I28" s="67" t="s">
        <v>175</v>
      </c>
      <c r="J28" s="68">
        <v>3783836.66</v>
      </c>
      <c r="K28" s="68">
        <v>0</v>
      </c>
      <c r="N28" s="63"/>
    </row>
    <row r="29" spans="1:14" s="69" customFormat="1" x14ac:dyDescent="0.25">
      <c r="A29" s="63"/>
      <c r="B29" s="64">
        <v>45077</v>
      </c>
      <c r="C29" s="63" t="s">
        <v>858</v>
      </c>
      <c r="D29" s="65" t="s">
        <v>667</v>
      </c>
      <c r="E29" s="63">
        <v>1</v>
      </c>
      <c r="F29" s="64">
        <v>45077</v>
      </c>
      <c r="G29" s="63">
        <v>769</v>
      </c>
      <c r="H29" s="63">
        <v>16150</v>
      </c>
      <c r="I29" s="67" t="s">
        <v>27</v>
      </c>
      <c r="J29" s="68">
        <v>39181846.929577</v>
      </c>
      <c r="K29" s="68">
        <v>0</v>
      </c>
      <c r="N29" s="63"/>
    </row>
    <row r="30" spans="1:14" s="69" customFormat="1" x14ac:dyDescent="0.25">
      <c r="A30" s="63"/>
      <c r="B30" s="64">
        <v>45077</v>
      </c>
      <c r="C30" s="63" t="s">
        <v>858</v>
      </c>
      <c r="D30" s="65" t="s">
        <v>667</v>
      </c>
      <c r="E30" s="63">
        <v>1</v>
      </c>
      <c r="F30" s="64">
        <v>45077</v>
      </c>
      <c r="G30" s="63">
        <v>387</v>
      </c>
      <c r="H30" s="63">
        <v>17133</v>
      </c>
      <c r="I30" s="67" t="s">
        <v>166</v>
      </c>
      <c r="J30" s="68">
        <v>66349950</v>
      </c>
      <c r="K30" s="68">
        <v>0</v>
      </c>
      <c r="N30" s="63"/>
    </row>
    <row r="31" spans="1:14" s="69" customFormat="1" x14ac:dyDescent="0.25">
      <c r="A31" s="63"/>
      <c r="B31" s="64">
        <v>45077</v>
      </c>
      <c r="C31" s="63" t="s">
        <v>858</v>
      </c>
      <c r="D31" s="65" t="s">
        <v>667</v>
      </c>
      <c r="E31" s="63">
        <v>1</v>
      </c>
      <c r="F31" s="64">
        <v>45077</v>
      </c>
      <c r="G31" s="63">
        <v>399</v>
      </c>
      <c r="H31" s="63">
        <v>17222</v>
      </c>
      <c r="I31" s="67" t="s">
        <v>154</v>
      </c>
      <c r="J31" s="68">
        <v>0</v>
      </c>
      <c r="K31" s="68">
        <v>25039241.249998</v>
      </c>
      <c r="N31" s="63"/>
    </row>
    <row r="32" spans="1:14" s="69" customFormat="1" x14ac:dyDescent="0.25">
      <c r="A32" s="63"/>
      <c r="B32" s="64">
        <v>45077</v>
      </c>
      <c r="C32" s="63" t="s">
        <v>858</v>
      </c>
      <c r="D32" s="65" t="s">
        <v>667</v>
      </c>
      <c r="E32" s="63">
        <v>1</v>
      </c>
      <c r="F32" s="64">
        <v>45077</v>
      </c>
      <c r="G32" s="63">
        <v>389</v>
      </c>
      <c r="H32" s="63">
        <v>17155</v>
      </c>
      <c r="I32" s="67" t="s">
        <v>164</v>
      </c>
      <c r="J32" s="68">
        <v>63274098.810000002</v>
      </c>
      <c r="K32" s="68">
        <v>0</v>
      </c>
      <c r="N32" s="63"/>
    </row>
    <row r="33" spans="1:14" s="69" customFormat="1" x14ac:dyDescent="0.25">
      <c r="A33" s="63"/>
      <c r="B33" s="64">
        <v>45077</v>
      </c>
      <c r="C33" s="63" t="s">
        <v>858</v>
      </c>
      <c r="D33" s="65" t="s">
        <v>667</v>
      </c>
      <c r="E33" s="63">
        <v>1</v>
      </c>
      <c r="F33" s="64">
        <v>45077</v>
      </c>
      <c r="G33" s="63">
        <v>400</v>
      </c>
      <c r="H33" s="63">
        <v>17233</v>
      </c>
      <c r="I33" s="67" t="s">
        <v>156</v>
      </c>
      <c r="J33" s="68">
        <v>0</v>
      </c>
      <c r="K33" s="68">
        <v>31663284.196665999</v>
      </c>
      <c r="N33" s="63"/>
    </row>
    <row r="34" spans="1:14" s="69" customFormat="1" x14ac:dyDescent="0.25">
      <c r="A34" s="63"/>
      <c r="B34" s="64">
        <v>45077</v>
      </c>
      <c r="C34" s="63" t="s">
        <v>858</v>
      </c>
      <c r="D34" s="65" t="s">
        <v>667</v>
      </c>
      <c r="E34" s="63">
        <v>1</v>
      </c>
      <c r="F34" s="64">
        <v>45077</v>
      </c>
      <c r="G34" s="63">
        <v>333</v>
      </c>
      <c r="H34" s="63">
        <v>21100</v>
      </c>
      <c r="I34" s="67" t="s">
        <v>29</v>
      </c>
      <c r="J34" s="68">
        <v>0</v>
      </c>
      <c r="K34" s="68">
        <v>0</v>
      </c>
      <c r="N34" s="63"/>
    </row>
    <row r="35" spans="1:14" s="69" customFormat="1" x14ac:dyDescent="0.25">
      <c r="A35" s="63"/>
      <c r="B35" s="64">
        <v>45077</v>
      </c>
      <c r="C35" s="63" t="s">
        <v>858</v>
      </c>
      <c r="D35" s="65" t="s">
        <v>667</v>
      </c>
      <c r="E35" s="63">
        <v>1</v>
      </c>
      <c r="F35" s="64">
        <v>45077</v>
      </c>
      <c r="G35" s="63">
        <v>970</v>
      </c>
      <c r="H35" s="63">
        <v>21107</v>
      </c>
      <c r="I35" s="67" t="s">
        <v>617</v>
      </c>
      <c r="J35" s="68"/>
      <c r="K35" s="68">
        <v>449086</v>
      </c>
      <c r="N35" s="63"/>
    </row>
    <row r="36" spans="1:14" s="69" customFormat="1" x14ac:dyDescent="0.25">
      <c r="A36" s="63"/>
      <c r="B36" s="64">
        <v>45077</v>
      </c>
      <c r="C36" s="63" t="s">
        <v>858</v>
      </c>
      <c r="D36" s="65" t="s">
        <v>667</v>
      </c>
      <c r="E36" s="63">
        <v>1</v>
      </c>
      <c r="F36" s="64">
        <v>45077</v>
      </c>
      <c r="G36" s="63">
        <v>954</v>
      </c>
      <c r="H36" s="63">
        <v>21103</v>
      </c>
      <c r="I36" s="67" t="s">
        <v>514</v>
      </c>
      <c r="J36" s="68"/>
      <c r="K36" s="68">
        <v>2812792</v>
      </c>
      <c r="N36" s="63"/>
    </row>
    <row r="37" spans="1:14" s="69" customFormat="1" x14ac:dyDescent="0.25">
      <c r="A37" s="63"/>
      <c r="B37" s="64">
        <v>45077</v>
      </c>
      <c r="C37" s="63" t="s">
        <v>858</v>
      </c>
      <c r="D37" s="65" t="s">
        <v>667</v>
      </c>
      <c r="E37" s="63">
        <v>1</v>
      </c>
      <c r="F37" s="64">
        <v>45077</v>
      </c>
      <c r="G37" s="63">
        <v>1079</v>
      </c>
      <c r="H37" s="63">
        <v>22701</v>
      </c>
      <c r="I37" s="67" t="s">
        <v>33</v>
      </c>
      <c r="J37" s="68">
        <v>0</v>
      </c>
      <c r="K37" s="68">
        <v>10896600.017971</v>
      </c>
      <c r="N37" s="63"/>
    </row>
    <row r="38" spans="1:14" s="69" customFormat="1" x14ac:dyDescent="0.25">
      <c r="A38" s="63"/>
      <c r="B38" s="64">
        <v>45077</v>
      </c>
      <c r="C38" s="63" t="s">
        <v>858</v>
      </c>
      <c r="D38" s="65" t="s">
        <v>667</v>
      </c>
      <c r="E38" s="63">
        <v>1</v>
      </c>
      <c r="F38" s="64">
        <v>45077</v>
      </c>
      <c r="G38" s="63">
        <v>606</v>
      </c>
      <c r="H38" s="63">
        <v>22100</v>
      </c>
      <c r="I38" s="67" t="s">
        <v>35</v>
      </c>
      <c r="J38" s="68">
        <v>0</v>
      </c>
      <c r="K38" s="68">
        <v>88984.97</v>
      </c>
      <c r="N38" s="63"/>
    </row>
    <row r="39" spans="1:14" s="69" customFormat="1" x14ac:dyDescent="0.25">
      <c r="A39" s="63"/>
      <c r="B39" s="64">
        <v>45077</v>
      </c>
      <c r="C39" s="63" t="s">
        <v>858</v>
      </c>
      <c r="D39" s="65" t="s">
        <v>667</v>
      </c>
      <c r="E39" s="63">
        <v>1</v>
      </c>
      <c r="F39" s="64">
        <v>45077</v>
      </c>
      <c r="G39" s="63">
        <v>608</v>
      </c>
      <c r="H39" s="63">
        <v>22300</v>
      </c>
      <c r="I39" s="67" t="s">
        <v>177</v>
      </c>
      <c r="J39" s="68">
        <v>0</v>
      </c>
      <c r="K39" s="68">
        <v>0</v>
      </c>
      <c r="N39" s="63"/>
    </row>
    <row r="40" spans="1:14" s="69" customFormat="1" x14ac:dyDescent="0.25">
      <c r="A40" s="63"/>
      <c r="B40" s="64">
        <v>45077</v>
      </c>
      <c r="C40" s="63" t="s">
        <v>858</v>
      </c>
      <c r="D40" s="65" t="s">
        <v>667</v>
      </c>
      <c r="E40" s="63">
        <v>1</v>
      </c>
      <c r="F40" s="64">
        <v>45077</v>
      </c>
      <c r="G40" s="63">
        <v>609</v>
      </c>
      <c r="H40" s="63">
        <v>22400</v>
      </c>
      <c r="I40" s="67" t="s">
        <v>37</v>
      </c>
      <c r="J40" s="68">
        <v>0</v>
      </c>
      <c r="K40" s="68">
        <v>103847.14525</v>
      </c>
      <c r="N40" s="63"/>
    </row>
    <row r="41" spans="1:14" s="69" customFormat="1" x14ac:dyDescent="0.25">
      <c r="A41" s="63"/>
      <c r="B41" s="64">
        <v>45077</v>
      </c>
      <c r="C41" s="63" t="s">
        <v>858</v>
      </c>
      <c r="D41" s="65" t="s">
        <v>667</v>
      </c>
      <c r="E41" s="63">
        <v>1</v>
      </c>
      <c r="F41" s="64">
        <v>45077</v>
      </c>
      <c r="G41" s="63">
        <v>610</v>
      </c>
      <c r="H41" s="63">
        <v>22500</v>
      </c>
      <c r="I41" s="67" t="s">
        <v>39</v>
      </c>
      <c r="J41" s="68">
        <v>0</v>
      </c>
      <c r="K41" s="68">
        <v>41347.1</v>
      </c>
      <c r="N41" s="63"/>
    </row>
    <row r="42" spans="1:14" s="69" customFormat="1" x14ac:dyDescent="0.25">
      <c r="A42" s="63"/>
      <c r="B42" s="64">
        <v>45077</v>
      </c>
      <c r="C42" s="63" t="s">
        <v>858</v>
      </c>
      <c r="D42" s="65" t="s">
        <v>667</v>
      </c>
      <c r="E42" s="63">
        <v>1</v>
      </c>
      <c r="F42" s="64">
        <v>45077</v>
      </c>
      <c r="G42" s="63">
        <v>620</v>
      </c>
      <c r="H42" s="63">
        <v>23006</v>
      </c>
      <c r="I42" s="67" t="s">
        <v>41</v>
      </c>
      <c r="J42" s="68">
        <v>0</v>
      </c>
      <c r="K42" s="68">
        <v>6573287</v>
      </c>
      <c r="N42" s="63"/>
    </row>
    <row r="43" spans="1:14" s="69" customFormat="1" x14ac:dyDescent="0.25">
      <c r="A43" s="63"/>
      <c r="B43" s="64">
        <v>45077</v>
      </c>
      <c r="C43" s="63" t="s">
        <v>858</v>
      </c>
      <c r="D43" s="65" t="s">
        <v>667</v>
      </c>
      <c r="E43" s="63">
        <v>1</v>
      </c>
      <c r="F43" s="64">
        <v>45077</v>
      </c>
      <c r="G43" s="63">
        <v>621</v>
      </c>
      <c r="H43" s="63">
        <v>23007</v>
      </c>
      <c r="I43" s="67" t="s">
        <v>534</v>
      </c>
      <c r="J43" s="68">
        <v>0</v>
      </c>
      <c r="K43" s="68">
        <v>0</v>
      </c>
      <c r="N43" s="63"/>
    </row>
    <row r="44" spans="1:14" s="69" customFormat="1" x14ac:dyDescent="0.25">
      <c r="A44" s="63"/>
      <c r="B44" s="64">
        <v>45077</v>
      </c>
      <c r="C44" s="63" t="s">
        <v>858</v>
      </c>
      <c r="D44" s="65" t="s">
        <v>667</v>
      </c>
      <c r="E44" s="63">
        <v>1</v>
      </c>
      <c r="F44" s="64">
        <v>45077</v>
      </c>
      <c r="G44" s="63">
        <v>1716</v>
      </c>
      <c r="H44" s="63">
        <v>23026</v>
      </c>
      <c r="I44" s="67" t="s">
        <v>49</v>
      </c>
      <c r="J44" s="70">
        <v>0</v>
      </c>
      <c r="K44" s="70">
        <v>102449999.66</v>
      </c>
      <c r="N44" s="63"/>
    </row>
    <row r="45" spans="1:14" s="69" customFormat="1" x14ac:dyDescent="0.25">
      <c r="A45" s="63"/>
      <c r="B45" s="64">
        <v>45077</v>
      </c>
      <c r="C45" s="63" t="s">
        <v>858</v>
      </c>
      <c r="D45" s="65" t="s">
        <v>667</v>
      </c>
      <c r="E45" s="63">
        <v>1</v>
      </c>
      <c r="F45" s="64">
        <v>45077</v>
      </c>
      <c r="G45" s="63">
        <v>1602</v>
      </c>
      <c r="H45" s="63">
        <v>27112</v>
      </c>
      <c r="I45" s="67" t="s">
        <v>51</v>
      </c>
      <c r="J45" s="70">
        <v>0</v>
      </c>
      <c r="K45" s="70">
        <v>1420514.33</v>
      </c>
      <c r="N45" s="63"/>
    </row>
    <row r="46" spans="1:14" s="69" customFormat="1" x14ac:dyDescent="0.25">
      <c r="A46" s="63"/>
      <c r="B46" s="64">
        <v>45077</v>
      </c>
      <c r="C46" s="63" t="s">
        <v>858</v>
      </c>
      <c r="D46" s="65" t="s">
        <v>667</v>
      </c>
      <c r="E46" s="63">
        <v>1</v>
      </c>
      <c r="F46" s="64">
        <v>45077</v>
      </c>
      <c r="G46" s="63">
        <v>1601</v>
      </c>
      <c r="H46" s="63">
        <v>27111</v>
      </c>
      <c r="I46" s="67" t="s">
        <v>53</v>
      </c>
      <c r="J46" s="68">
        <v>0</v>
      </c>
      <c r="K46" s="68">
        <v>347845</v>
      </c>
      <c r="N46" s="63"/>
    </row>
    <row r="47" spans="1:14" s="69" customFormat="1" x14ac:dyDescent="0.25">
      <c r="A47" s="63"/>
      <c r="B47" s="64">
        <v>45077</v>
      </c>
      <c r="C47" s="63" t="s">
        <v>858</v>
      </c>
      <c r="D47" s="65" t="s">
        <v>667</v>
      </c>
      <c r="E47" s="63">
        <v>1</v>
      </c>
      <c r="F47" s="64">
        <v>45077</v>
      </c>
      <c r="G47" s="63">
        <v>1716</v>
      </c>
      <c r="H47" s="63">
        <v>23026</v>
      </c>
      <c r="I47" s="67" t="s">
        <v>864</v>
      </c>
      <c r="J47" s="68">
        <v>0</v>
      </c>
      <c r="K47" s="68">
        <v>0</v>
      </c>
      <c r="N47" s="63"/>
    </row>
    <row r="48" spans="1:14" s="69" customFormat="1" x14ac:dyDescent="0.25">
      <c r="A48" s="63"/>
      <c r="B48" s="64">
        <v>45077</v>
      </c>
      <c r="C48" s="63" t="s">
        <v>858</v>
      </c>
      <c r="D48" s="65" t="s">
        <v>667</v>
      </c>
      <c r="E48" s="63">
        <v>1</v>
      </c>
      <c r="F48" s="64">
        <v>45077</v>
      </c>
      <c r="G48" s="63">
        <v>617</v>
      </c>
      <c r="H48" s="63">
        <v>23004</v>
      </c>
      <c r="I48" s="67" t="s">
        <v>45</v>
      </c>
      <c r="J48" s="68">
        <v>0</v>
      </c>
      <c r="K48" s="68">
        <v>26031250</v>
      </c>
      <c r="N48" s="63"/>
    </row>
    <row r="49" spans="1:14" s="69" customFormat="1" x14ac:dyDescent="0.25">
      <c r="A49" s="63"/>
      <c r="B49" s="64">
        <v>45077</v>
      </c>
      <c r="C49" s="63" t="s">
        <v>858</v>
      </c>
      <c r="D49" s="65" t="s">
        <v>667</v>
      </c>
      <c r="E49" s="63">
        <v>1</v>
      </c>
      <c r="F49" s="64">
        <v>45077</v>
      </c>
      <c r="G49" s="63">
        <v>977</v>
      </c>
      <c r="H49" s="63">
        <v>22900</v>
      </c>
      <c r="I49" s="67" t="s">
        <v>538</v>
      </c>
      <c r="J49" s="68">
        <v>0</v>
      </c>
      <c r="K49" s="68">
        <v>9828463</v>
      </c>
      <c r="N49" s="63"/>
    </row>
    <row r="50" spans="1:14" s="69" customFormat="1" x14ac:dyDescent="0.25">
      <c r="A50" s="63"/>
      <c r="B50" s="64">
        <v>45077</v>
      </c>
      <c r="C50" s="63" t="s">
        <v>858</v>
      </c>
      <c r="D50" s="65" t="s">
        <v>667</v>
      </c>
      <c r="E50" s="63">
        <v>1</v>
      </c>
      <c r="F50" s="64">
        <v>45077</v>
      </c>
      <c r="G50" s="63">
        <v>976</v>
      </c>
      <c r="H50" s="63">
        <v>22800</v>
      </c>
      <c r="I50" s="67" t="s">
        <v>865</v>
      </c>
      <c r="J50" s="68">
        <v>0</v>
      </c>
      <c r="K50" s="68">
        <v>0</v>
      </c>
      <c r="N50" s="63"/>
    </row>
    <row r="51" spans="1:14" s="69" customFormat="1" x14ac:dyDescent="0.25">
      <c r="A51" s="63"/>
      <c r="B51" s="64">
        <v>45077</v>
      </c>
      <c r="C51" s="63" t="s">
        <v>858</v>
      </c>
      <c r="D51" s="65" t="s">
        <v>667</v>
      </c>
      <c r="E51" s="63">
        <v>1</v>
      </c>
      <c r="F51" s="64">
        <v>45077</v>
      </c>
      <c r="G51" s="63">
        <v>623</v>
      </c>
      <c r="H51" s="63">
        <v>25000</v>
      </c>
      <c r="I51" s="67" t="s">
        <v>4</v>
      </c>
      <c r="J51" s="68">
        <v>0</v>
      </c>
      <c r="K51" s="68">
        <v>26525</v>
      </c>
      <c r="N51" s="63"/>
    </row>
    <row r="52" spans="1:14" s="69" customFormat="1" x14ac:dyDescent="0.25">
      <c r="A52" s="63"/>
      <c r="B52" s="64">
        <v>45077</v>
      </c>
      <c r="C52" s="63" t="s">
        <v>858</v>
      </c>
      <c r="D52" s="65" t="s">
        <v>667</v>
      </c>
      <c r="E52" s="63">
        <v>1</v>
      </c>
      <c r="F52" s="64">
        <v>45077</v>
      </c>
      <c r="G52" s="63">
        <v>626</v>
      </c>
      <c r="H52" s="63">
        <v>26000</v>
      </c>
      <c r="I52" s="67" t="s">
        <v>169</v>
      </c>
      <c r="J52" s="68">
        <v>0</v>
      </c>
      <c r="K52" s="68">
        <v>43400000</v>
      </c>
      <c r="N52" s="63"/>
    </row>
    <row r="53" spans="1:14" s="69" customFormat="1" x14ac:dyDescent="0.25">
      <c r="A53" s="63"/>
      <c r="B53" s="64">
        <v>45077</v>
      </c>
      <c r="C53" s="63" t="s">
        <v>858</v>
      </c>
      <c r="D53" s="65" t="s">
        <v>667</v>
      </c>
      <c r="E53" s="63">
        <v>1</v>
      </c>
      <c r="F53" s="64">
        <v>45077</v>
      </c>
      <c r="G53" s="63">
        <v>410</v>
      </c>
      <c r="H53" s="63">
        <v>32100</v>
      </c>
      <c r="I53" s="67" t="s">
        <v>58</v>
      </c>
      <c r="J53" s="68">
        <v>0</v>
      </c>
      <c r="K53" s="68">
        <v>31595832.813677002</v>
      </c>
      <c r="N53" s="63"/>
    </row>
    <row r="54" spans="1:14" s="69" customFormat="1" x14ac:dyDescent="0.25">
      <c r="A54" s="63"/>
      <c r="B54" s="64">
        <v>45077</v>
      </c>
      <c r="C54" s="63" t="s">
        <v>858</v>
      </c>
      <c r="D54" s="65" t="s">
        <v>667</v>
      </c>
      <c r="E54" s="63">
        <v>1</v>
      </c>
      <c r="F54" s="64">
        <v>45077</v>
      </c>
      <c r="G54" s="63">
        <v>412</v>
      </c>
      <c r="H54" s="63">
        <v>34100</v>
      </c>
      <c r="I54" s="67" t="s">
        <v>619</v>
      </c>
      <c r="J54" s="68">
        <v>0</v>
      </c>
      <c r="K54" s="68">
        <v>421000000</v>
      </c>
      <c r="N54" s="63"/>
    </row>
    <row r="55" spans="1:14" s="69" customFormat="1" x14ac:dyDescent="0.25">
      <c r="A55" s="63"/>
      <c r="B55" s="64">
        <v>45077</v>
      </c>
      <c r="C55" s="63" t="s">
        <v>858</v>
      </c>
      <c r="D55" s="65" t="s">
        <v>667</v>
      </c>
      <c r="E55" s="63">
        <v>1</v>
      </c>
      <c r="F55" s="64">
        <v>45077</v>
      </c>
      <c r="G55" s="63">
        <v>509</v>
      </c>
      <c r="H55" s="63">
        <v>40011</v>
      </c>
      <c r="I55" s="67" t="s">
        <v>60</v>
      </c>
      <c r="J55" s="68">
        <v>0</v>
      </c>
      <c r="K55" s="68">
        <v>244508180.17945001</v>
      </c>
      <c r="N55" s="63"/>
    </row>
    <row r="56" spans="1:14" s="69" customFormat="1" x14ac:dyDescent="0.25">
      <c r="A56" s="63"/>
      <c r="B56" s="64">
        <v>45077</v>
      </c>
      <c r="C56" s="63" t="s">
        <v>858</v>
      </c>
      <c r="D56" s="65" t="s">
        <v>667</v>
      </c>
      <c r="E56" s="63">
        <v>1</v>
      </c>
      <c r="F56" s="64">
        <v>45077</v>
      </c>
      <c r="G56" s="63">
        <v>509</v>
      </c>
      <c r="H56" s="63">
        <v>40011</v>
      </c>
      <c r="I56" s="67" t="s">
        <v>60</v>
      </c>
      <c r="J56" s="68">
        <v>0</v>
      </c>
      <c r="K56" s="68">
        <v>99060000</v>
      </c>
      <c r="N56" s="63"/>
    </row>
    <row r="57" spans="1:14" s="69" customFormat="1" x14ac:dyDescent="0.25">
      <c r="A57" s="63"/>
      <c r="B57" s="64">
        <v>45077</v>
      </c>
      <c r="C57" s="63" t="s">
        <v>858</v>
      </c>
      <c r="D57" s="65" t="s">
        <v>667</v>
      </c>
      <c r="E57" s="63">
        <v>1</v>
      </c>
      <c r="F57" s="64">
        <v>45077</v>
      </c>
      <c r="G57" s="63">
        <v>1721</v>
      </c>
      <c r="H57" s="63">
        <v>71340</v>
      </c>
      <c r="I57" s="67" t="s">
        <v>198</v>
      </c>
      <c r="J57" s="68">
        <v>0</v>
      </c>
      <c r="K57" s="68">
        <v>232142.43</v>
      </c>
      <c r="N57" s="63"/>
    </row>
    <row r="58" spans="1:14" s="69" customFormat="1" x14ac:dyDescent="0.25">
      <c r="A58" s="63"/>
      <c r="B58" s="64">
        <v>45077</v>
      </c>
      <c r="C58" s="63" t="s">
        <v>858</v>
      </c>
      <c r="D58" s="65" t="s">
        <v>667</v>
      </c>
      <c r="E58" s="63">
        <v>1</v>
      </c>
      <c r="F58" s="64">
        <v>45077</v>
      </c>
      <c r="G58" s="63">
        <v>638</v>
      </c>
      <c r="H58" s="63">
        <v>71144</v>
      </c>
      <c r="I58" s="67" t="s">
        <v>64</v>
      </c>
      <c r="J58" s="68">
        <v>0</v>
      </c>
      <c r="K58" s="68">
        <v>1996</v>
      </c>
      <c r="N58" s="63"/>
    </row>
    <row r="59" spans="1:14" s="69" customFormat="1" x14ac:dyDescent="0.25">
      <c r="A59" s="63"/>
      <c r="B59" s="64">
        <v>45077</v>
      </c>
      <c r="C59" s="63" t="s">
        <v>858</v>
      </c>
      <c r="D59" s="65" t="s">
        <v>667</v>
      </c>
      <c r="E59" s="63">
        <v>1</v>
      </c>
      <c r="F59" s="64">
        <v>45077</v>
      </c>
      <c r="G59" s="63">
        <v>639</v>
      </c>
      <c r="H59" s="63">
        <v>71155</v>
      </c>
      <c r="I59" s="67" t="s">
        <v>866</v>
      </c>
      <c r="J59" s="68">
        <v>0</v>
      </c>
      <c r="K59" s="68">
        <v>50000</v>
      </c>
      <c r="N59" s="63"/>
    </row>
    <row r="60" spans="1:14" s="69" customFormat="1" x14ac:dyDescent="0.25">
      <c r="A60" s="63"/>
      <c r="B60" s="64">
        <v>45077</v>
      </c>
      <c r="C60" s="63" t="s">
        <v>858</v>
      </c>
      <c r="D60" s="65" t="s">
        <v>667</v>
      </c>
      <c r="E60" s="63">
        <v>1</v>
      </c>
      <c r="F60" s="64">
        <v>45077</v>
      </c>
      <c r="G60" s="63">
        <v>1722</v>
      </c>
      <c r="H60" s="63">
        <v>71341</v>
      </c>
      <c r="I60" s="67" t="s">
        <v>364</v>
      </c>
      <c r="J60" s="68">
        <v>0</v>
      </c>
      <c r="K60" s="68">
        <v>2761</v>
      </c>
      <c r="N60" s="63"/>
    </row>
    <row r="61" spans="1:14" s="69" customFormat="1" x14ac:dyDescent="0.25">
      <c r="A61" s="63"/>
      <c r="B61" s="64">
        <v>45077</v>
      </c>
      <c r="C61" s="63" t="s">
        <v>858</v>
      </c>
      <c r="D61" s="65" t="s">
        <v>667</v>
      </c>
      <c r="E61" s="63">
        <v>1</v>
      </c>
      <c r="F61" s="64">
        <v>45077</v>
      </c>
      <c r="G61" s="63">
        <v>378</v>
      </c>
      <c r="H61" s="63">
        <v>51210</v>
      </c>
      <c r="I61" s="67" t="s">
        <v>68</v>
      </c>
      <c r="J61" s="68">
        <v>51404514</v>
      </c>
      <c r="K61" s="68">
        <v>0</v>
      </c>
      <c r="N61" s="63"/>
    </row>
    <row r="62" spans="1:14" s="69" customFormat="1" x14ac:dyDescent="0.25">
      <c r="A62" s="63"/>
      <c r="B62" s="64">
        <v>45077</v>
      </c>
      <c r="C62" s="63" t="s">
        <v>858</v>
      </c>
      <c r="D62" s="65" t="s">
        <v>667</v>
      </c>
      <c r="E62" s="63">
        <v>1</v>
      </c>
      <c r="F62" s="64">
        <v>45077</v>
      </c>
      <c r="G62" s="63">
        <v>752</v>
      </c>
      <c r="H62" s="63">
        <v>51510</v>
      </c>
      <c r="I62" s="67" t="s">
        <v>70</v>
      </c>
      <c r="J62" s="68">
        <v>339374000</v>
      </c>
      <c r="K62" s="68">
        <v>0</v>
      </c>
      <c r="N62" s="63"/>
    </row>
    <row r="63" spans="1:14" s="69" customFormat="1" x14ac:dyDescent="0.25">
      <c r="A63" s="63"/>
      <c r="B63" s="64">
        <v>45077</v>
      </c>
      <c r="C63" s="63" t="s">
        <v>858</v>
      </c>
      <c r="D63" s="65" t="s">
        <v>667</v>
      </c>
      <c r="E63" s="63">
        <v>1</v>
      </c>
      <c r="F63" s="64">
        <v>45077</v>
      </c>
      <c r="G63" s="63">
        <v>423</v>
      </c>
      <c r="H63" s="63">
        <v>61211</v>
      </c>
      <c r="I63" s="67" t="s">
        <v>72</v>
      </c>
      <c r="J63" s="68">
        <v>1265000</v>
      </c>
      <c r="K63" s="68">
        <v>0</v>
      </c>
      <c r="N63" s="63"/>
    </row>
    <row r="64" spans="1:14" s="69" customFormat="1" x14ac:dyDescent="0.25">
      <c r="A64" s="63"/>
      <c r="B64" s="64">
        <v>45077</v>
      </c>
      <c r="C64" s="63" t="s">
        <v>858</v>
      </c>
      <c r="D64" s="65" t="s">
        <v>667</v>
      </c>
      <c r="E64" s="63">
        <v>1</v>
      </c>
      <c r="F64" s="64">
        <v>45077</v>
      </c>
      <c r="G64" s="63">
        <v>424</v>
      </c>
      <c r="H64" s="63">
        <v>61222</v>
      </c>
      <c r="I64" s="67" t="s">
        <v>74</v>
      </c>
      <c r="J64" s="68">
        <v>10200000</v>
      </c>
      <c r="K64" s="68">
        <v>0</v>
      </c>
      <c r="N64" s="63"/>
    </row>
    <row r="65" spans="1:14" s="69" customFormat="1" x14ac:dyDescent="0.25">
      <c r="A65" s="63"/>
      <c r="B65" s="64">
        <v>45077</v>
      </c>
      <c r="C65" s="63" t="s">
        <v>858</v>
      </c>
      <c r="D65" s="65" t="s">
        <v>667</v>
      </c>
      <c r="E65" s="63">
        <v>1</v>
      </c>
      <c r="F65" s="64">
        <v>45077</v>
      </c>
      <c r="G65" s="63">
        <v>980</v>
      </c>
      <c r="H65" s="63">
        <v>61110</v>
      </c>
      <c r="I65" s="67" t="s">
        <v>76</v>
      </c>
      <c r="J65" s="68">
        <v>21320853</v>
      </c>
      <c r="K65" s="68">
        <v>0</v>
      </c>
      <c r="N65" s="63"/>
    </row>
    <row r="66" spans="1:14" s="69" customFormat="1" x14ac:dyDescent="0.25">
      <c r="A66" s="63"/>
      <c r="B66" s="64">
        <v>45077</v>
      </c>
      <c r="C66" s="63" t="s">
        <v>858</v>
      </c>
      <c r="D66" s="65" t="s">
        <v>667</v>
      </c>
      <c r="E66" s="63">
        <v>1</v>
      </c>
      <c r="F66" s="64">
        <v>45077</v>
      </c>
      <c r="G66" s="63">
        <v>418</v>
      </c>
      <c r="H66" s="63">
        <v>61111</v>
      </c>
      <c r="I66" s="67" t="s">
        <v>78</v>
      </c>
      <c r="J66" s="68">
        <v>2861366</v>
      </c>
      <c r="K66" s="68">
        <v>0</v>
      </c>
      <c r="N66" s="63"/>
    </row>
    <row r="67" spans="1:14" s="69" customFormat="1" x14ac:dyDescent="0.25">
      <c r="A67" s="63"/>
      <c r="B67" s="64">
        <v>45077</v>
      </c>
      <c r="C67" s="63" t="s">
        <v>858</v>
      </c>
      <c r="D67" s="65" t="s">
        <v>667</v>
      </c>
      <c r="E67" s="63">
        <v>1</v>
      </c>
      <c r="F67" s="64">
        <v>45077</v>
      </c>
      <c r="G67" s="63">
        <v>428</v>
      </c>
      <c r="H67" s="63">
        <v>61311</v>
      </c>
      <c r="I67" s="67" t="s">
        <v>80</v>
      </c>
      <c r="J67" s="68">
        <v>9351860</v>
      </c>
      <c r="K67" s="68">
        <v>0</v>
      </c>
      <c r="N67" s="63"/>
    </row>
    <row r="68" spans="1:14" s="69" customFormat="1" x14ac:dyDescent="0.25">
      <c r="A68" s="63"/>
      <c r="B68" s="64">
        <v>45077</v>
      </c>
      <c r="C68" s="63" t="s">
        <v>858</v>
      </c>
      <c r="D68" s="65" t="s">
        <v>667</v>
      </c>
      <c r="E68" s="63">
        <v>1</v>
      </c>
      <c r="F68" s="64">
        <v>45077</v>
      </c>
      <c r="G68" s="63">
        <v>433</v>
      </c>
      <c r="H68" s="63">
        <v>61422</v>
      </c>
      <c r="I68" s="67" t="s">
        <v>82</v>
      </c>
      <c r="J68" s="68">
        <v>25860732</v>
      </c>
      <c r="K68" s="68">
        <v>0</v>
      </c>
      <c r="N68" s="63"/>
    </row>
    <row r="69" spans="1:14" s="69" customFormat="1" x14ac:dyDescent="0.25">
      <c r="A69" s="63"/>
      <c r="B69" s="64">
        <v>45077</v>
      </c>
      <c r="C69" s="63" t="s">
        <v>858</v>
      </c>
      <c r="D69" s="65" t="s">
        <v>667</v>
      </c>
      <c r="E69" s="63">
        <v>1</v>
      </c>
      <c r="F69" s="64">
        <v>45077</v>
      </c>
      <c r="G69" s="63">
        <v>434</v>
      </c>
      <c r="H69" s="63">
        <v>61433</v>
      </c>
      <c r="I69" s="67" t="s">
        <v>84</v>
      </c>
      <c r="J69" s="68">
        <v>26031250</v>
      </c>
      <c r="K69" s="68">
        <v>0</v>
      </c>
      <c r="N69" s="63"/>
    </row>
    <row r="70" spans="1:14" s="69" customFormat="1" x14ac:dyDescent="0.25">
      <c r="A70" s="63"/>
      <c r="B70" s="64">
        <v>45077</v>
      </c>
      <c r="C70" s="63" t="s">
        <v>858</v>
      </c>
      <c r="D70" s="65" t="s">
        <v>667</v>
      </c>
      <c r="E70" s="63">
        <v>1</v>
      </c>
      <c r="F70" s="64">
        <v>45077</v>
      </c>
      <c r="G70" s="63">
        <v>438</v>
      </c>
      <c r="H70" s="63">
        <v>61522</v>
      </c>
      <c r="I70" s="67" t="s">
        <v>88</v>
      </c>
      <c r="J70" s="68">
        <v>180111</v>
      </c>
      <c r="K70" s="68">
        <v>0</v>
      </c>
      <c r="N70" s="63"/>
    </row>
    <row r="71" spans="1:14" s="69" customFormat="1" x14ac:dyDescent="0.25">
      <c r="A71" s="63"/>
      <c r="B71" s="64">
        <v>45077</v>
      </c>
      <c r="C71" s="63" t="s">
        <v>858</v>
      </c>
      <c r="D71" s="65" t="s">
        <v>667</v>
      </c>
      <c r="E71" s="63">
        <v>1</v>
      </c>
      <c r="F71" s="64">
        <v>45077</v>
      </c>
      <c r="G71" s="63">
        <v>421</v>
      </c>
      <c r="H71" s="63">
        <v>61144</v>
      </c>
      <c r="I71" s="67" t="s">
        <v>90</v>
      </c>
      <c r="J71" s="68">
        <v>33140574</v>
      </c>
      <c r="K71" s="68">
        <v>0</v>
      </c>
      <c r="N71" s="63"/>
    </row>
    <row r="72" spans="1:14" s="69" customFormat="1" x14ac:dyDescent="0.25">
      <c r="A72" s="63"/>
      <c r="B72" s="64">
        <v>45077</v>
      </c>
      <c r="C72" s="63" t="s">
        <v>858</v>
      </c>
      <c r="D72" s="65" t="s">
        <v>667</v>
      </c>
      <c r="E72" s="63">
        <v>1</v>
      </c>
      <c r="F72" s="64">
        <v>45077</v>
      </c>
      <c r="G72" s="63">
        <v>441</v>
      </c>
      <c r="H72" s="63">
        <v>61555</v>
      </c>
      <c r="I72" s="67" t="s">
        <v>92</v>
      </c>
      <c r="J72" s="68">
        <v>10288083</v>
      </c>
      <c r="K72" s="68">
        <v>0</v>
      </c>
      <c r="N72" s="63"/>
    </row>
    <row r="73" spans="1:14" s="69" customFormat="1" x14ac:dyDescent="0.25">
      <c r="A73" s="63"/>
      <c r="B73" s="64">
        <v>45077</v>
      </c>
      <c r="C73" s="63" t="s">
        <v>858</v>
      </c>
      <c r="D73" s="65" t="s">
        <v>667</v>
      </c>
      <c r="E73" s="63">
        <v>1</v>
      </c>
      <c r="F73" s="64">
        <v>45077</v>
      </c>
      <c r="G73" s="63">
        <v>450</v>
      </c>
      <c r="H73" s="63">
        <v>61633</v>
      </c>
      <c r="I73" s="67" t="s">
        <v>184</v>
      </c>
      <c r="J73" s="68">
        <v>6306390</v>
      </c>
      <c r="K73" s="68">
        <v>0</v>
      </c>
      <c r="N73" s="63"/>
    </row>
    <row r="74" spans="1:14" s="69" customFormat="1" x14ac:dyDescent="0.25">
      <c r="A74" s="63"/>
      <c r="B74" s="64">
        <v>45077</v>
      </c>
      <c r="C74" s="63" t="s">
        <v>858</v>
      </c>
      <c r="D74" s="65" t="s">
        <v>667</v>
      </c>
      <c r="E74" s="63">
        <v>1</v>
      </c>
      <c r="F74" s="64">
        <v>45077</v>
      </c>
      <c r="G74" s="63">
        <v>981</v>
      </c>
      <c r="H74" s="63">
        <v>61612</v>
      </c>
      <c r="I74" s="67" t="s">
        <v>94</v>
      </c>
      <c r="J74" s="68">
        <v>3000000</v>
      </c>
      <c r="K74" s="68">
        <v>0</v>
      </c>
      <c r="N74" s="63"/>
    </row>
    <row r="75" spans="1:14" s="69" customFormat="1" x14ac:dyDescent="0.25">
      <c r="A75" s="63"/>
      <c r="B75" s="64">
        <v>45077</v>
      </c>
      <c r="C75" s="63" t="s">
        <v>858</v>
      </c>
      <c r="D75" s="65" t="s">
        <v>667</v>
      </c>
      <c r="E75" s="63">
        <v>1</v>
      </c>
      <c r="F75" s="64">
        <v>45077</v>
      </c>
      <c r="G75" s="63">
        <v>457</v>
      </c>
      <c r="H75" s="63">
        <v>61705</v>
      </c>
      <c r="I75" s="67" t="s">
        <v>98</v>
      </c>
      <c r="J75" s="68">
        <v>2237631</v>
      </c>
      <c r="K75" s="68">
        <v>0</v>
      </c>
      <c r="N75" s="63"/>
    </row>
    <row r="76" spans="1:14" s="69" customFormat="1" x14ac:dyDescent="0.25">
      <c r="A76" s="63"/>
      <c r="B76" s="64">
        <v>45077</v>
      </c>
      <c r="C76" s="63" t="s">
        <v>858</v>
      </c>
      <c r="D76" s="65" t="s">
        <v>667</v>
      </c>
      <c r="E76" s="63">
        <v>1</v>
      </c>
      <c r="F76" s="64">
        <v>45077</v>
      </c>
      <c r="G76" s="63">
        <v>460</v>
      </c>
      <c r="H76" s="63">
        <v>61708</v>
      </c>
      <c r="I76" s="67" t="s">
        <v>100</v>
      </c>
      <c r="J76" s="68">
        <v>2337500</v>
      </c>
      <c r="K76" s="68">
        <v>0</v>
      </c>
      <c r="N76" s="63"/>
    </row>
    <row r="77" spans="1:14" s="69" customFormat="1" x14ac:dyDescent="0.25">
      <c r="A77" s="63"/>
      <c r="B77" s="64">
        <v>45077</v>
      </c>
      <c r="C77" s="63" t="s">
        <v>858</v>
      </c>
      <c r="D77" s="65" t="s">
        <v>667</v>
      </c>
      <c r="E77" s="63">
        <v>1</v>
      </c>
      <c r="F77" s="64">
        <v>45077</v>
      </c>
      <c r="G77" s="63">
        <v>461</v>
      </c>
      <c r="H77" s="63">
        <v>61709</v>
      </c>
      <c r="I77" s="67" t="s">
        <v>102</v>
      </c>
      <c r="J77" s="68">
        <v>1580000</v>
      </c>
      <c r="K77" s="68">
        <v>0</v>
      </c>
      <c r="N77" s="63"/>
    </row>
    <row r="78" spans="1:14" s="69" customFormat="1" x14ac:dyDescent="0.25">
      <c r="A78" s="63"/>
      <c r="B78" s="64">
        <v>45077</v>
      </c>
      <c r="C78" s="63" t="s">
        <v>858</v>
      </c>
      <c r="D78" s="65" t="s">
        <v>667</v>
      </c>
      <c r="E78" s="63">
        <v>1</v>
      </c>
      <c r="F78" s="64">
        <v>45077</v>
      </c>
      <c r="G78" s="63">
        <v>462</v>
      </c>
      <c r="H78" s="63">
        <v>61710</v>
      </c>
      <c r="I78" s="67" t="s">
        <v>104</v>
      </c>
      <c r="J78" s="68">
        <v>301000</v>
      </c>
      <c r="K78" s="68">
        <v>0</v>
      </c>
      <c r="N78" s="63"/>
    </row>
    <row r="79" spans="1:14" s="69" customFormat="1" x14ac:dyDescent="0.25">
      <c r="A79" s="63"/>
      <c r="B79" s="64">
        <v>45077</v>
      </c>
      <c r="C79" s="63" t="s">
        <v>858</v>
      </c>
      <c r="D79" s="65" t="s">
        <v>667</v>
      </c>
      <c r="E79" s="63">
        <v>1</v>
      </c>
      <c r="F79" s="64">
        <v>45077</v>
      </c>
      <c r="G79" s="63">
        <v>455</v>
      </c>
      <c r="H79" s="63">
        <v>61703</v>
      </c>
      <c r="I79" s="67" t="s">
        <v>106</v>
      </c>
      <c r="J79" s="68">
        <v>11618073</v>
      </c>
      <c r="K79" s="68">
        <v>0</v>
      </c>
      <c r="N79" s="63"/>
    </row>
    <row r="80" spans="1:14" s="69" customFormat="1" x14ac:dyDescent="0.25">
      <c r="A80" s="63"/>
      <c r="B80" s="64">
        <v>45077</v>
      </c>
      <c r="C80" s="63" t="s">
        <v>858</v>
      </c>
      <c r="D80" s="65" t="s">
        <v>667</v>
      </c>
      <c r="E80" s="63">
        <v>1</v>
      </c>
      <c r="F80" s="64">
        <v>45077</v>
      </c>
      <c r="G80" s="63">
        <v>466</v>
      </c>
      <c r="H80" s="63">
        <v>61714</v>
      </c>
      <c r="I80" s="67" t="s">
        <v>108</v>
      </c>
      <c r="J80" s="68">
        <v>8397331</v>
      </c>
      <c r="K80" s="68">
        <v>0</v>
      </c>
      <c r="N80" s="63"/>
    </row>
    <row r="81" spans="1:14" s="69" customFormat="1" x14ac:dyDescent="0.25">
      <c r="A81" s="63"/>
      <c r="B81" s="64">
        <v>45077</v>
      </c>
      <c r="C81" s="63" t="s">
        <v>858</v>
      </c>
      <c r="D81" s="65" t="s">
        <v>667</v>
      </c>
      <c r="E81" s="63">
        <v>1</v>
      </c>
      <c r="F81" s="64">
        <v>45077</v>
      </c>
      <c r="G81" s="63">
        <v>471</v>
      </c>
      <c r="H81" s="63">
        <v>61719</v>
      </c>
      <c r="I81" s="67" t="s">
        <v>202</v>
      </c>
      <c r="J81" s="68">
        <v>875000</v>
      </c>
      <c r="K81" s="68">
        <v>0</v>
      </c>
      <c r="N81" s="63"/>
    </row>
    <row r="82" spans="1:14" s="69" customFormat="1" x14ac:dyDescent="0.25">
      <c r="A82" s="63"/>
      <c r="B82" s="64">
        <v>45077</v>
      </c>
      <c r="C82" s="63" t="s">
        <v>858</v>
      </c>
      <c r="D82" s="65" t="s">
        <v>667</v>
      </c>
      <c r="E82" s="63">
        <v>1</v>
      </c>
      <c r="F82" s="64">
        <v>45077</v>
      </c>
      <c r="G82" s="63">
        <v>467</v>
      </c>
      <c r="H82" s="63">
        <v>61715</v>
      </c>
      <c r="I82" s="67" t="s">
        <v>114</v>
      </c>
      <c r="J82" s="68">
        <v>50000000</v>
      </c>
      <c r="K82" s="68">
        <v>0</v>
      </c>
      <c r="N82" s="63"/>
    </row>
    <row r="83" spans="1:14" s="69" customFormat="1" x14ac:dyDescent="0.25">
      <c r="A83" s="63"/>
      <c r="B83" s="64">
        <v>45077</v>
      </c>
      <c r="C83" s="63" t="s">
        <v>858</v>
      </c>
      <c r="D83" s="65" t="s">
        <v>667</v>
      </c>
      <c r="E83" s="63">
        <v>1</v>
      </c>
      <c r="F83" s="64">
        <v>45077</v>
      </c>
      <c r="G83" s="63">
        <v>459</v>
      </c>
      <c r="H83" s="63">
        <v>61707</v>
      </c>
      <c r="I83" s="67" t="s">
        <v>116</v>
      </c>
      <c r="J83" s="68">
        <v>4686818</v>
      </c>
      <c r="K83" s="68">
        <v>0</v>
      </c>
      <c r="N83" s="63"/>
    </row>
    <row r="84" spans="1:14" s="69" customFormat="1" x14ac:dyDescent="0.25">
      <c r="A84" s="63"/>
      <c r="B84" s="64">
        <v>45077</v>
      </c>
      <c r="C84" s="63" t="s">
        <v>858</v>
      </c>
      <c r="D84" s="65" t="s">
        <v>667</v>
      </c>
      <c r="E84" s="63">
        <v>1</v>
      </c>
      <c r="F84" s="64">
        <v>45077</v>
      </c>
      <c r="G84" s="63">
        <v>982</v>
      </c>
      <c r="H84" s="63">
        <v>61634</v>
      </c>
      <c r="I84" s="67" t="s">
        <v>186</v>
      </c>
      <c r="J84" s="68">
        <v>92456</v>
      </c>
      <c r="K84" s="68">
        <v>0</v>
      </c>
      <c r="N84" s="63"/>
    </row>
    <row r="85" spans="1:14" s="69" customFormat="1" x14ac:dyDescent="0.25">
      <c r="A85" s="63"/>
      <c r="B85" s="64">
        <v>45077</v>
      </c>
      <c r="C85" s="63" t="s">
        <v>858</v>
      </c>
      <c r="D85" s="65" t="s">
        <v>667</v>
      </c>
      <c r="E85" s="63">
        <v>1</v>
      </c>
      <c r="F85" s="64">
        <v>45077</v>
      </c>
      <c r="G85" s="63">
        <v>474</v>
      </c>
      <c r="H85" s="63">
        <v>61811</v>
      </c>
      <c r="I85" s="67" t="s">
        <v>118</v>
      </c>
      <c r="J85" s="68">
        <v>1230751</v>
      </c>
      <c r="K85" s="68">
        <v>0</v>
      </c>
      <c r="N85" s="63"/>
    </row>
    <row r="86" spans="1:14" s="69" customFormat="1" x14ac:dyDescent="0.25">
      <c r="A86" s="63"/>
      <c r="B86" s="64">
        <v>45077</v>
      </c>
      <c r="C86" s="63" t="s">
        <v>858</v>
      </c>
      <c r="D86" s="65" t="s">
        <v>667</v>
      </c>
      <c r="E86" s="63">
        <v>1</v>
      </c>
      <c r="F86" s="64">
        <v>45077</v>
      </c>
      <c r="G86" s="63">
        <v>479</v>
      </c>
      <c r="H86" s="63">
        <v>61866</v>
      </c>
      <c r="I86" s="67" t="s">
        <v>380</v>
      </c>
      <c r="J86" s="68">
        <v>200000</v>
      </c>
      <c r="K86" s="68">
        <v>0</v>
      </c>
      <c r="N86" s="63"/>
    </row>
    <row r="87" spans="1:14" s="69" customFormat="1" x14ac:dyDescent="0.25">
      <c r="A87" s="63"/>
      <c r="B87" s="64">
        <v>45077</v>
      </c>
      <c r="C87" s="63" t="s">
        <v>858</v>
      </c>
      <c r="D87" s="65" t="s">
        <v>667</v>
      </c>
      <c r="E87" s="63">
        <v>1</v>
      </c>
      <c r="F87" s="64">
        <v>45077</v>
      </c>
      <c r="G87" s="63">
        <v>475</v>
      </c>
      <c r="H87" s="63">
        <v>61822</v>
      </c>
      <c r="I87" s="67" t="s">
        <v>120</v>
      </c>
      <c r="J87" s="68">
        <v>50000000</v>
      </c>
      <c r="K87" s="68">
        <v>0</v>
      </c>
      <c r="N87" s="63"/>
    </row>
    <row r="88" spans="1:14" s="69" customFormat="1" x14ac:dyDescent="0.25">
      <c r="A88" s="63"/>
      <c r="B88" s="64">
        <v>45077</v>
      </c>
      <c r="C88" s="63" t="s">
        <v>858</v>
      </c>
      <c r="D88" s="65" t="s">
        <v>667</v>
      </c>
      <c r="E88" s="63">
        <v>1</v>
      </c>
      <c r="F88" s="64">
        <v>45077</v>
      </c>
      <c r="G88" s="63">
        <v>484</v>
      </c>
      <c r="H88" s="63">
        <v>61933</v>
      </c>
      <c r="I88" s="67" t="s">
        <v>124</v>
      </c>
      <c r="J88" s="70">
        <v>1698000</v>
      </c>
      <c r="K88" s="70">
        <v>0</v>
      </c>
      <c r="N88" s="63"/>
    </row>
    <row r="89" spans="1:14" s="69" customFormat="1" x14ac:dyDescent="0.25">
      <c r="A89" s="63"/>
      <c r="B89" s="64">
        <v>45077</v>
      </c>
      <c r="C89" s="63" t="s">
        <v>858</v>
      </c>
      <c r="D89" s="65" t="s">
        <v>667</v>
      </c>
      <c r="E89" s="63">
        <v>1</v>
      </c>
      <c r="F89" s="64">
        <v>45077</v>
      </c>
      <c r="G89" s="63">
        <v>494</v>
      </c>
      <c r="H89" s="63">
        <v>65022</v>
      </c>
      <c r="I89" s="67" t="s">
        <v>134</v>
      </c>
      <c r="J89" s="70">
        <v>6911453.125</v>
      </c>
      <c r="K89" s="70">
        <v>0</v>
      </c>
      <c r="N89" s="63"/>
    </row>
    <row r="90" spans="1:14" s="69" customFormat="1" x14ac:dyDescent="0.25">
      <c r="A90" s="63"/>
      <c r="B90" s="64">
        <v>45077</v>
      </c>
      <c r="C90" s="63" t="s">
        <v>858</v>
      </c>
      <c r="D90" s="65" t="s">
        <v>667</v>
      </c>
      <c r="E90" s="63">
        <v>1</v>
      </c>
      <c r="F90" s="64">
        <v>45077</v>
      </c>
      <c r="G90" s="63">
        <v>497</v>
      </c>
      <c r="H90" s="63">
        <v>65055</v>
      </c>
      <c r="I90" s="67" t="s">
        <v>138</v>
      </c>
      <c r="J90" s="70">
        <v>6591051.9593749996</v>
      </c>
      <c r="K90" s="70">
        <v>0</v>
      </c>
      <c r="N90" s="63"/>
    </row>
    <row r="91" spans="1:14" s="69" customFormat="1" x14ac:dyDescent="0.25">
      <c r="A91" s="63"/>
      <c r="B91" s="64">
        <v>45077</v>
      </c>
      <c r="C91" s="63" t="s">
        <v>858</v>
      </c>
      <c r="D91" s="65" t="s">
        <v>667</v>
      </c>
      <c r="E91" s="63">
        <v>1</v>
      </c>
      <c r="F91" s="64">
        <v>45077</v>
      </c>
      <c r="G91" s="63">
        <v>780</v>
      </c>
      <c r="H91" s="63">
        <v>72111</v>
      </c>
      <c r="I91" s="67" t="s">
        <v>142</v>
      </c>
      <c r="J91" s="70">
        <v>267400</v>
      </c>
      <c r="K91" s="70">
        <v>0</v>
      </c>
      <c r="N91" s="63"/>
    </row>
    <row r="92" spans="1:14" s="69" customFormat="1" x14ac:dyDescent="0.25">
      <c r="A92" s="63"/>
      <c r="B92" s="64">
        <v>45077</v>
      </c>
      <c r="C92" s="63" t="s">
        <v>858</v>
      </c>
      <c r="D92" s="65" t="s">
        <v>667</v>
      </c>
      <c r="E92" s="63">
        <v>1</v>
      </c>
      <c r="F92" s="64">
        <v>45077</v>
      </c>
      <c r="G92" s="63">
        <v>782</v>
      </c>
      <c r="H92" s="63">
        <v>72120</v>
      </c>
      <c r="I92" s="67" t="s">
        <v>144</v>
      </c>
      <c r="J92" s="70">
        <v>1688.1</v>
      </c>
      <c r="K92" s="70">
        <v>0</v>
      </c>
      <c r="N92" s="63"/>
    </row>
    <row r="93" spans="1:14" s="69" customFormat="1" x14ac:dyDescent="0.25">
      <c r="A93" s="63"/>
      <c r="B93" s="64"/>
      <c r="C93" s="63"/>
      <c r="D93" s="65"/>
      <c r="E93" s="63"/>
      <c r="F93" s="64"/>
      <c r="G93" s="63"/>
      <c r="H93" s="63"/>
      <c r="I93" s="67" t="s">
        <v>0</v>
      </c>
      <c r="J93" s="70"/>
      <c r="K93" s="70"/>
      <c r="N93" s="63"/>
    </row>
    <row r="94" spans="1:14" s="69" customFormat="1" x14ac:dyDescent="0.25">
      <c r="A94" s="63"/>
      <c r="B94" s="64"/>
      <c r="C94" s="63"/>
      <c r="D94" s="65"/>
      <c r="E94" s="63"/>
      <c r="F94" s="64"/>
      <c r="G94" s="63"/>
      <c r="H94" s="63"/>
      <c r="I94" s="67"/>
      <c r="J94" s="70"/>
      <c r="K94" s="70"/>
      <c r="N94" s="63"/>
    </row>
    <row r="95" spans="1:14" s="69" customFormat="1" x14ac:dyDescent="0.25">
      <c r="A95" s="63"/>
      <c r="B95" s="64"/>
      <c r="C95" s="63"/>
      <c r="D95" s="65"/>
      <c r="E95" s="63"/>
      <c r="F95" s="64"/>
      <c r="G95" s="63"/>
      <c r="H95" s="63"/>
      <c r="I95" s="67"/>
      <c r="J95" s="70"/>
      <c r="K95" s="70"/>
      <c r="N95" s="63"/>
    </row>
    <row r="96" spans="1:14" s="69" customFormat="1" x14ac:dyDescent="0.25">
      <c r="A96" s="63"/>
      <c r="B96" s="64"/>
      <c r="C96" s="63"/>
      <c r="D96" s="65"/>
      <c r="E96" s="63"/>
      <c r="F96" s="64"/>
      <c r="G96" s="63"/>
      <c r="H96" s="63"/>
      <c r="I96" s="67"/>
      <c r="J96" s="70"/>
      <c r="K96" s="70"/>
      <c r="N96" s="63"/>
    </row>
    <row r="97" spans="1:14" s="69" customFormat="1" x14ac:dyDescent="0.25">
      <c r="A97" s="63"/>
      <c r="B97" s="64"/>
      <c r="C97" s="63"/>
      <c r="D97" s="65"/>
      <c r="E97" s="63"/>
      <c r="F97" s="64"/>
      <c r="G97" s="63"/>
      <c r="H97" s="63"/>
      <c r="I97" s="67"/>
      <c r="J97" s="70"/>
      <c r="K97" s="70"/>
      <c r="N97" s="63"/>
    </row>
    <row r="98" spans="1:14" s="69" customFormat="1" x14ac:dyDescent="0.25">
      <c r="A98" s="63"/>
      <c r="B98" s="64"/>
      <c r="C98" s="63"/>
      <c r="D98" s="65"/>
      <c r="E98" s="63"/>
      <c r="F98" s="64"/>
      <c r="G98" s="63"/>
      <c r="H98" s="63"/>
      <c r="I98" s="67"/>
      <c r="J98" s="70"/>
      <c r="K98" s="70"/>
      <c r="N98" s="63"/>
    </row>
    <row r="99" spans="1:14" s="69" customFormat="1" x14ac:dyDescent="0.25">
      <c r="A99" s="63"/>
      <c r="B99" s="64"/>
      <c r="C99" s="63"/>
      <c r="D99" s="65"/>
      <c r="E99" s="63"/>
      <c r="F99" s="64"/>
      <c r="G99" s="63"/>
      <c r="H99" s="63"/>
      <c r="I99" s="67"/>
      <c r="J99" s="70"/>
      <c r="K99" s="70"/>
      <c r="N99" s="63"/>
    </row>
    <row r="100" spans="1:14" s="69" customFormat="1" x14ac:dyDescent="0.25">
      <c r="A100" s="63"/>
      <c r="B100" s="64"/>
      <c r="C100" s="63"/>
      <c r="D100" s="65"/>
      <c r="E100" s="63"/>
      <c r="F100" s="64"/>
      <c r="G100" s="63"/>
      <c r="H100" s="63"/>
      <c r="I100" s="67"/>
      <c r="J100" s="68"/>
      <c r="K100" s="68"/>
      <c r="N100" s="63"/>
    </row>
    <row r="101" spans="1:14" s="69" customFormat="1" x14ac:dyDescent="0.25">
      <c r="A101" s="63"/>
      <c r="B101" s="64"/>
      <c r="C101" s="63"/>
      <c r="D101" s="65"/>
      <c r="E101" s="63"/>
      <c r="F101" s="64"/>
      <c r="G101" s="63"/>
      <c r="H101" s="63"/>
      <c r="I101" s="67"/>
      <c r="J101" s="68"/>
      <c r="K101" s="68"/>
      <c r="L101" s="71"/>
      <c r="N101" s="63"/>
    </row>
    <row r="102" spans="1:14" s="69" customFormat="1" x14ac:dyDescent="0.25">
      <c r="A102" s="63"/>
      <c r="B102" s="64"/>
      <c r="C102" s="63"/>
      <c r="D102" s="65"/>
      <c r="E102" s="63"/>
      <c r="F102" s="64"/>
      <c r="G102" s="63"/>
      <c r="H102" s="63"/>
      <c r="I102" s="67"/>
      <c r="J102" s="68"/>
      <c r="K102" s="68"/>
      <c r="L102" s="71"/>
      <c r="N102" s="63"/>
    </row>
    <row r="103" spans="1:14" s="69" customFormat="1" x14ac:dyDescent="0.25">
      <c r="A103" s="63"/>
      <c r="B103" s="64"/>
      <c r="C103" s="63"/>
      <c r="D103" s="65"/>
      <c r="E103" s="63"/>
      <c r="F103" s="64"/>
      <c r="G103" s="63"/>
      <c r="H103" s="63"/>
      <c r="I103" s="67"/>
      <c r="J103" s="68"/>
      <c r="K103" s="68"/>
      <c r="L103" s="72"/>
      <c r="N103" s="63"/>
    </row>
    <row r="104" spans="1:14" s="69" customFormat="1" x14ac:dyDescent="0.25">
      <c r="A104" s="63"/>
      <c r="B104" s="64"/>
      <c r="C104" s="63"/>
      <c r="D104" s="65"/>
      <c r="E104" s="63"/>
      <c r="F104" s="64"/>
      <c r="G104" s="63"/>
      <c r="H104" s="63"/>
      <c r="I104" s="67"/>
      <c r="J104" s="68"/>
      <c r="K104" s="68"/>
      <c r="L104" s="71"/>
      <c r="N104" s="63"/>
    </row>
    <row r="105" spans="1:14" s="69" customFormat="1" x14ac:dyDescent="0.25">
      <c r="A105" s="63"/>
      <c r="B105" s="64"/>
      <c r="C105" s="63"/>
      <c r="D105" s="65"/>
      <c r="E105" s="63"/>
      <c r="F105" s="64"/>
      <c r="G105" s="63"/>
      <c r="H105" s="63"/>
      <c r="I105" s="67"/>
      <c r="J105" s="68"/>
      <c r="K105" s="68"/>
      <c r="L105" s="71"/>
      <c r="N105" s="63"/>
    </row>
    <row r="106" spans="1:14" s="69" customFormat="1" x14ac:dyDescent="0.25">
      <c r="A106" s="63"/>
      <c r="B106" s="64"/>
      <c r="C106" s="63"/>
      <c r="D106" s="65"/>
      <c r="E106" s="63"/>
      <c r="F106" s="64"/>
      <c r="G106" s="63"/>
      <c r="H106" s="63"/>
      <c r="I106" s="67"/>
      <c r="J106" s="68"/>
      <c r="K106" s="68"/>
      <c r="L106" s="71"/>
      <c r="N106" s="63"/>
    </row>
    <row r="107" spans="1:14" s="69" customFormat="1" x14ac:dyDescent="0.25">
      <c r="A107" s="63"/>
      <c r="B107" s="64"/>
      <c r="C107" s="63"/>
      <c r="D107" s="65"/>
      <c r="E107" s="63"/>
      <c r="F107" s="64"/>
      <c r="G107" s="63"/>
      <c r="H107" s="63"/>
      <c r="I107" s="67"/>
      <c r="J107" s="68"/>
      <c r="K107" s="68"/>
      <c r="L107" s="73"/>
      <c r="N107" s="63"/>
    </row>
    <row r="108" spans="1:14" s="69" customFormat="1" x14ac:dyDescent="0.25">
      <c r="A108" s="63"/>
      <c r="B108" s="64"/>
      <c r="C108" s="63"/>
      <c r="D108" s="65"/>
      <c r="E108" s="63"/>
      <c r="F108" s="64"/>
      <c r="G108" s="63"/>
      <c r="H108" s="63"/>
      <c r="I108" s="67"/>
      <c r="J108" s="68"/>
      <c r="K108" s="68"/>
      <c r="L108" s="74"/>
      <c r="N108" s="63"/>
    </row>
    <row r="109" spans="1:14" s="69" customFormat="1" x14ac:dyDescent="0.25">
      <c r="A109" s="63"/>
      <c r="B109" s="64"/>
      <c r="C109" s="63"/>
      <c r="D109" s="65"/>
      <c r="E109" s="63"/>
      <c r="F109" s="64"/>
      <c r="G109" s="63"/>
      <c r="H109" s="63"/>
      <c r="I109" s="67"/>
      <c r="J109" s="68"/>
      <c r="K109" s="68"/>
      <c r="N109" s="63"/>
    </row>
    <row r="110" spans="1:14" s="69" customFormat="1" x14ac:dyDescent="0.25">
      <c r="A110" s="63"/>
      <c r="B110" s="64"/>
      <c r="C110" s="63"/>
      <c r="D110" s="65"/>
      <c r="E110" s="63"/>
      <c r="F110" s="64"/>
      <c r="G110" s="63"/>
      <c r="H110" s="63"/>
      <c r="I110" s="67"/>
      <c r="J110" s="68"/>
      <c r="K110" s="68"/>
      <c r="N110" s="63"/>
    </row>
    <row r="111" spans="1:14" s="69" customFormat="1" x14ac:dyDescent="0.25">
      <c r="A111" s="63"/>
      <c r="B111" s="64"/>
      <c r="C111" s="63"/>
      <c r="D111" s="65"/>
      <c r="E111" s="63"/>
      <c r="F111" s="64"/>
      <c r="G111" s="63"/>
      <c r="H111" s="63"/>
      <c r="I111" s="67"/>
      <c r="J111" s="68"/>
      <c r="K111" s="68"/>
      <c r="N111" s="63"/>
    </row>
    <row r="112" spans="1:14" x14ac:dyDescent="0.25">
      <c r="B112" s="64"/>
      <c r="D112" s="65"/>
      <c r="F112" s="64"/>
      <c r="I112" s="67"/>
    </row>
    <row r="113" spans="2:9" x14ac:dyDescent="0.25">
      <c r="B113" s="64"/>
      <c r="D113" s="65"/>
      <c r="F113" s="64"/>
      <c r="I113" s="67"/>
    </row>
    <row r="114" spans="2:9" x14ac:dyDescent="0.25">
      <c r="B114" s="64"/>
      <c r="D114" s="65"/>
      <c r="F114" s="64"/>
      <c r="I114" s="67"/>
    </row>
    <row r="115" spans="2:9" x14ac:dyDescent="0.25">
      <c r="B115" s="64"/>
      <c r="D115" s="65"/>
      <c r="F115" s="64"/>
      <c r="I115" s="67"/>
    </row>
    <row r="116" spans="2:9" x14ac:dyDescent="0.25">
      <c r="B116" s="64"/>
      <c r="D116" s="65"/>
      <c r="F116" s="64"/>
      <c r="I116" s="67"/>
    </row>
    <row r="117" spans="2:9" x14ac:dyDescent="0.25">
      <c r="B117" s="64"/>
      <c r="D117" s="65"/>
      <c r="F117" s="64"/>
      <c r="I117" s="67"/>
    </row>
    <row r="118" spans="2:9" x14ac:dyDescent="0.25">
      <c r="B118" s="64"/>
      <c r="D118" s="65"/>
      <c r="F118" s="64"/>
      <c r="I118" s="67"/>
    </row>
    <row r="119" spans="2:9" x14ac:dyDescent="0.25">
      <c r="F119" s="64"/>
      <c r="I119" s="90"/>
    </row>
  </sheetData>
  <pageMargins left="0.75" right="0.75" top="1" bottom="1" header="0.5" footer="0.5"/>
  <pageSetup orientation="portrait" horizont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014D6-0286-44F0-AA6A-1C03607DCC6D}">
  <dimension ref="A1:O107"/>
  <sheetViews>
    <sheetView topLeftCell="G96" zoomScale="90" zoomScaleNormal="90" workbookViewId="0">
      <selection activeCell="J115" sqref="J115"/>
    </sheetView>
  </sheetViews>
  <sheetFormatPr defaultColWidth="24.125" defaultRowHeight="15" x14ac:dyDescent="0.25"/>
  <cols>
    <col min="1" max="1" width="42.75" style="63" customWidth="1"/>
    <col min="2" max="2" width="33.125" style="63" bestFit="1" customWidth="1"/>
    <col min="3" max="3" width="38.5" style="63" customWidth="1"/>
    <col min="4" max="4" width="32.25" style="63" customWidth="1"/>
    <col min="5" max="5" width="23.75" style="63" customWidth="1"/>
    <col min="6" max="6" width="22.125" style="63" customWidth="1"/>
    <col min="7" max="7" width="23.25" style="63" bestFit="1" customWidth="1"/>
    <col min="8" max="8" width="23.25" style="63" customWidth="1"/>
    <col min="9" max="9" width="61.75" style="63" customWidth="1"/>
    <col min="10" max="10" width="29.5" style="63" customWidth="1"/>
    <col min="11" max="11" width="29" style="63" customWidth="1"/>
    <col min="12" max="12" width="37.75" style="69" customWidth="1"/>
    <col min="13" max="13" width="35.25" style="69" customWidth="1"/>
    <col min="14" max="14" width="43" style="63" bestFit="1" customWidth="1"/>
    <col min="15" max="15" width="24.125" style="69"/>
    <col min="16" max="16384" width="24.125" style="63"/>
  </cols>
  <sheetData>
    <row r="1" spans="1:15" s="52" customFormat="1" x14ac:dyDescent="0.25">
      <c r="A1" s="46" t="s">
        <v>396</v>
      </c>
      <c r="B1" s="46" t="s">
        <v>397</v>
      </c>
      <c r="C1" s="46" t="s">
        <v>398</v>
      </c>
      <c r="D1" s="46" t="s">
        <v>399</v>
      </c>
      <c r="E1" s="46" t="s">
        <v>400</v>
      </c>
      <c r="F1" s="46" t="s">
        <v>401</v>
      </c>
      <c r="G1" s="50" t="s">
        <v>402</v>
      </c>
      <c r="H1" s="50"/>
      <c r="I1" s="46" t="s">
        <v>403</v>
      </c>
      <c r="J1" s="46" t="s">
        <v>404</v>
      </c>
      <c r="K1" s="46" t="s">
        <v>405</v>
      </c>
      <c r="L1" s="50" t="s">
        <v>630</v>
      </c>
      <c r="M1" s="50" t="s">
        <v>631</v>
      </c>
      <c r="N1" s="51" t="s">
        <v>632</v>
      </c>
      <c r="O1" s="50" t="s">
        <v>633</v>
      </c>
    </row>
    <row r="2" spans="1:15" s="52" customFormat="1" x14ac:dyDescent="0.25">
      <c r="A2" s="46" t="s">
        <v>634</v>
      </c>
      <c r="B2" s="46" t="s">
        <v>635</v>
      </c>
      <c r="C2" s="46" t="s">
        <v>636</v>
      </c>
      <c r="D2" s="46" t="s">
        <v>637</v>
      </c>
      <c r="E2" s="46" t="s">
        <v>638</v>
      </c>
      <c r="F2" s="46" t="s">
        <v>639</v>
      </c>
      <c r="G2" s="50" t="s">
        <v>640</v>
      </c>
      <c r="H2" s="50"/>
      <c r="I2" s="46" t="s">
        <v>641</v>
      </c>
      <c r="J2" s="46" t="s">
        <v>1</v>
      </c>
      <c r="K2" s="46" t="s">
        <v>2</v>
      </c>
      <c r="L2" s="50" t="s">
        <v>642</v>
      </c>
      <c r="M2" s="50" t="s">
        <v>643</v>
      </c>
      <c r="N2" s="51" t="s">
        <v>644</v>
      </c>
      <c r="O2" s="50" t="s">
        <v>633</v>
      </c>
    </row>
    <row r="3" spans="1:15" s="59" customFormat="1" ht="225" x14ac:dyDescent="0.2">
      <c r="A3" s="53" t="s">
        <v>808</v>
      </c>
      <c r="B3" s="53" t="s">
        <v>809</v>
      </c>
      <c r="C3" s="53" t="s">
        <v>810</v>
      </c>
      <c r="D3" s="53" t="s">
        <v>811</v>
      </c>
      <c r="E3" s="53" t="s">
        <v>812</v>
      </c>
      <c r="F3" s="53" t="s">
        <v>813</v>
      </c>
      <c r="G3" s="57" t="s">
        <v>651</v>
      </c>
      <c r="H3" s="57"/>
      <c r="I3" s="53" t="s">
        <v>814</v>
      </c>
      <c r="J3" s="53" t="s">
        <v>653</v>
      </c>
      <c r="K3" s="53" t="s">
        <v>654</v>
      </c>
      <c r="L3" s="57" t="s">
        <v>655</v>
      </c>
      <c r="M3" s="57" t="s">
        <v>656</v>
      </c>
      <c r="N3" s="58" t="s">
        <v>657</v>
      </c>
      <c r="O3" s="57"/>
    </row>
    <row r="4" spans="1:15" s="52" customFormat="1" x14ac:dyDescent="0.25">
      <c r="A4" s="46" t="s">
        <v>658</v>
      </c>
      <c r="B4" s="46" t="s">
        <v>635</v>
      </c>
      <c r="C4" s="60" t="s">
        <v>659</v>
      </c>
      <c r="D4" s="60" t="s">
        <v>659</v>
      </c>
      <c r="E4" s="60" t="s">
        <v>660</v>
      </c>
      <c r="F4" s="60" t="s">
        <v>635</v>
      </c>
      <c r="G4" s="50" t="s">
        <v>658</v>
      </c>
      <c r="H4" s="50"/>
      <c r="I4" s="60" t="s">
        <v>659</v>
      </c>
      <c r="J4" s="46" t="s">
        <v>661</v>
      </c>
      <c r="K4" s="46" t="s">
        <v>661</v>
      </c>
      <c r="L4" s="61" t="s">
        <v>659</v>
      </c>
      <c r="M4" s="61" t="s">
        <v>659</v>
      </c>
      <c r="N4" s="62" t="s">
        <v>659</v>
      </c>
      <c r="O4" s="50"/>
    </row>
    <row r="5" spans="1:15" s="52" customFormat="1" x14ac:dyDescent="0.25">
      <c r="A5" s="46" t="s">
        <v>662</v>
      </c>
      <c r="B5" s="46" t="s">
        <v>663</v>
      </c>
      <c r="C5" s="46" t="s">
        <v>659</v>
      </c>
      <c r="D5" s="46" t="s">
        <v>659</v>
      </c>
      <c r="E5" s="46"/>
      <c r="F5" s="46" t="s">
        <v>664</v>
      </c>
      <c r="G5" s="50" t="s">
        <v>665</v>
      </c>
      <c r="H5" s="50"/>
      <c r="I5" s="46" t="s">
        <v>659</v>
      </c>
      <c r="J5" s="46"/>
      <c r="K5" s="46"/>
      <c r="L5" s="50" t="s">
        <v>659</v>
      </c>
      <c r="M5" s="50" t="s">
        <v>659</v>
      </c>
      <c r="N5" s="51" t="s">
        <v>659</v>
      </c>
      <c r="O5" s="50"/>
    </row>
    <row r="6" spans="1:15" s="69" customFormat="1" x14ac:dyDescent="0.25">
      <c r="A6" s="63"/>
      <c r="B6" s="64">
        <v>45077</v>
      </c>
      <c r="C6" s="63" t="s">
        <v>867</v>
      </c>
      <c r="D6" s="65" t="s">
        <v>667</v>
      </c>
      <c r="E6" s="63">
        <v>1</v>
      </c>
      <c r="F6" s="64">
        <v>45077</v>
      </c>
      <c r="G6" s="63">
        <v>739</v>
      </c>
      <c r="H6" s="63" t="s">
        <v>868</v>
      </c>
      <c r="I6" s="63" t="s">
        <v>869</v>
      </c>
      <c r="J6" s="88">
        <v>633620627.01574004</v>
      </c>
      <c r="K6" s="88">
        <v>0</v>
      </c>
      <c r="N6" s="63"/>
    </row>
    <row r="7" spans="1:15" s="69" customFormat="1" x14ac:dyDescent="0.25">
      <c r="A7" s="63"/>
      <c r="B7" s="64">
        <v>45077</v>
      </c>
      <c r="C7" s="63" t="s">
        <v>867</v>
      </c>
      <c r="D7" s="65" t="s">
        <v>667</v>
      </c>
      <c r="E7" s="63">
        <v>1</v>
      </c>
      <c r="F7" s="64">
        <v>45077</v>
      </c>
      <c r="G7" s="63">
        <v>1487</v>
      </c>
      <c r="H7" s="63" t="s">
        <v>870</v>
      </c>
      <c r="I7" s="63" t="s">
        <v>871</v>
      </c>
      <c r="J7" s="88">
        <v>1000000</v>
      </c>
      <c r="K7" s="88">
        <v>0</v>
      </c>
      <c r="N7" s="63"/>
    </row>
    <row r="8" spans="1:15" s="69" customFormat="1" x14ac:dyDescent="0.25">
      <c r="A8" s="63"/>
      <c r="B8" s="64">
        <v>45077</v>
      </c>
      <c r="C8" s="63" t="s">
        <v>867</v>
      </c>
      <c r="D8" s="65" t="s">
        <v>667</v>
      </c>
      <c r="E8" s="63">
        <v>1</v>
      </c>
      <c r="F8" s="64">
        <v>45077</v>
      </c>
      <c r="G8" s="63">
        <v>528</v>
      </c>
      <c r="H8" s="63">
        <v>11310</v>
      </c>
      <c r="I8" s="63" t="s">
        <v>822</v>
      </c>
      <c r="J8" s="88">
        <v>0</v>
      </c>
      <c r="K8" s="88">
        <v>0</v>
      </c>
      <c r="N8" s="63"/>
    </row>
    <row r="9" spans="1:15" s="69" customFormat="1" x14ac:dyDescent="0.25">
      <c r="A9" s="63"/>
      <c r="B9" s="64">
        <v>45077</v>
      </c>
      <c r="C9" s="63" t="s">
        <v>867</v>
      </c>
      <c r="D9" s="65" t="s">
        <v>667</v>
      </c>
      <c r="E9" s="63">
        <v>1</v>
      </c>
      <c r="F9" s="64">
        <v>45077</v>
      </c>
      <c r="G9" s="63">
        <v>538</v>
      </c>
      <c r="H9" s="63">
        <v>12011</v>
      </c>
      <c r="I9" s="63" t="s">
        <v>7</v>
      </c>
      <c r="J9" s="88">
        <v>0</v>
      </c>
      <c r="K9" s="88">
        <v>0</v>
      </c>
      <c r="N9" s="63"/>
    </row>
    <row r="10" spans="1:15" s="69" customFormat="1" x14ac:dyDescent="0.25">
      <c r="A10" s="63"/>
      <c r="B10" s="64">
        <v>45077</v>
      </c>
      <c r="C10" s="63" t="s">
        <v>867</v>
      </c>
      <c r="D10" s="65" t="s">
        <v>667</v>
      </c>
      <c r="E10" s="63">
        <v>1</v>
      </c>
      <c r="F10" s="64">
        <v>45077</v>
      </c>
      <c r="G10" s="63">
        <v>530</v>
      </c>
      <c r="H10" s="63">
        <v>11402</v>
      </c>
      <c r="I10" s="63" t="s">
        <v>843</v>
      </c>
      <c r="J10" s="88">
        <v>0</v>
      </c>
      <c r="K10" s="88">
        <v>0</v>
      </c>
      <c r="N10" s="63"/>
    </row>
    <row r="11" spans="1:15" s="69" customFormat="1" x14ac:dyDescent="0.25">
      <c r="A11" s="63"/>
      <c r="B11" s="64">
        <v>45077</v>
      </c>
      <c r="C11" s="63" t="s">
        <v>867</v>
      </c>
      <c r="D11" s="65" t="s">
        <v>667</v>
      </c>
      <c r="E11" s="63">
        <v>1</v>
      </c>
      <c r="F11" s="64">
        <v>45077</v>
      </c>
      <c r="G11" s="63">
        <v>533</v>
      </c>
      <c r="H11" s="63">
        <v>11405</v>
      </c>
      <c r="I11" s="63" t="s">
        <v>823</v>
      </c>
      <c r="J11" s="88">
        <v>0</v>
      </c>
      <c r="K11" s="88">
        <v>0</v>
      </c>
      <c r="N11" s="63"/>
    </row>
    <row r="12" spans="1:15" s="69" customFormat="1" x14ac:dyDescent="0.25">
      <c r="A12" s="63"/>
      <c r="B12" s="64">
        <v>45077</v>
      </c>
      <c r="C12" s="63" t="s">
        <v>867</v>
      </c>
      <c r="D12" s="65" t="s">
        <v>667</v>
      </c>
      <c r="E12" s="63">
        <v>1</v>
      </c>
      <c r="F12" s="64">
        <v>45077</v>
      </c>
      <c r="G12" s="63">
        <v>318</v>
      </c>
      <c r="H12" s="63">
        <v>12101</v>
      </c>
      <c r="I12" s="63" t="s">
        <v>31</v>
      </c>
      <c r="J12" s="88">
        <v>1670116662.562</v>
      </c>
      <c r="K12" s="88">
        <v>0</v>
      </c>
      <c r="N12" s="63"/>
    </row>
    <row r="13" spans="1:15" s="69" customFormat="1" x14ac:dyDescent="0.25">
      <c r="A13" s="63"/>
      <c r="B13" s="64">
        <v>45077</v>
      </c>
      <c r="C13" s="63" t="s">
        <v>867</v>
      </c>
      <c r="D13" s="65" t="s">
        <v>667</v>
      </c>
      <c r="E13" s="63">
        <v>1</v>
      </c>
      <c r="F13" s="64">
        <v>45077</v>
      </c>
      <c r="G13" s="63">
        <v>1479</v>
      </c>
      <c r="H13" s="63">
        <v>12120</v>
      </c>
      <c r="I13" s="63" t="s">
        <v>436</v>
      </c>
      <c r="J13" s="88">
        <v>22200000</v>
      </c>
      <c r="K13" s="88">
        <v>0</v>
      </c>
      <c r="N13" s="63"/>
    </row>
    <row r="14" spans="1:15" s="69" customFormat="1" x14ac:dyDescent="0.25">
      <c r="A14" s="63"/>
      <c r="B14" s="64">
        <v>45077</v>
      </c>
      <c r="C14" s="63" t="s">
        <v>867</v>
      </c>
      <c r="D14" s="65" t="s">
        <v>667</v>
      </c>
      <c r="E14" s="63">
        <v>1</v>
      </c>
      <c r="F14" s="64">
        <v>45077</v>
      </c>
      <c r="G14" s="63">
        <v>938</v>
      </c>
      <c r="H14" s="63">
        <v>12116</v>
      </c>
      <c r="I14" s="63" t="s">
        <v>428</v>
      </c>
      <c r="J14" s="88">
        <v>20917339</v>
      </c>
      <c r="K14" s="88">
        <v>0</v>
      </c>
      <c r="N14" s="63"/>
    </row>
    <row r="15" spans="1:15" s="69" customFormat="1" x14ac:dyDescent="0.25">
      <c r="A15" s="63"/>
      <c r="B15" s="64">
        <v>45077</v>
      </c>
      <c r="C15" s="63" t="s">
        <v>867</v>
      </c>
      <c r="D15" s="65" t="s">
        <v>667</v>
      </c>
      <c r="E15" s="63">
        <v>1</v>
      </c>
      <c r="F15" s="64">
        <v>45077</v>
      </c>
      <c r="G15" s="63">
        <v>1482</v>
      </c>
      <c r="H15" s="63">
        <v>12123</v>
      </c>
      <c r="I15" s="63" t="s">
        <v>440</v>
      </c>
      <c r="J15" s="88">
        <v>215909890</v>
      </c>
      <c r="K15" s="88">
        <v>0</v>
      </c>
      <c r="N15" s="63"/>
    </row>
    <row r="16" spans="1:15" s="69" customFormat="1" x14ac:dyDescent="0.25">
      <c r="A16" s="63"/>
      <c r="B16" s="64">
        <v>45077</v>
      </c>
      <c r="C16" s="63" t="s">
        <v>867</v>
      </c>
      <c r="D16" s="65" t="s">
        <v>667</v>
      </c>
      <c r="E16" s="63">
        <v>1</v>
      </c>
      <c r="F16" s="64">
        <v>45077</v>
      </c>
      <c r="G16" s="63">
        <v>319</v>
      </c>
      <c r="H16" s="63">
        <v>12102</v>
      </c>
      <c r="I16" s="63" t="s">
        <v>704</v>
      </c>
      <c r="J16" s="88">
        <v>0</v>
      </c>
      <c r="K16" s="88">
        <v>0</v>
      </c>
      <c r="N16" s="63"/>
    </row>
    <row r="17" spans="1:14" s="69" customFormat="1" x14ac:dyDescent="0.25">
      <c r="A17" s="63"/>
      <c r="B17" s="64">
        <v>45077</v>
      </c>
      <c r="C17" s="63" t="s">
        <v>867</v>
      </c>
      <c r="D17" s="65" t="s">
        <v>667</v>
      </c>
      <c r="E17" s="63">
        <v>1</v>
      </c>
      <c r="F17" s="64">
        <v>45077</v>
      </c>
      <c r="G17" s="63">
        <v>541</v>
      </c>
      <c r="H17" s="63">
        <v>13000</v>
      </c>
      <c r="I17" s="63" t="s">
        <v>9</v>
      </c>
      <c r="J17" s="88">
        <v>857071</v>
      </c>
      <c r="K17" s="88">
        <v>0</v>
      </c>
      <c r="N17" s="63"/>
    </row>
    <row r="18" spans="1:14" s="69" customFormat="1" x14ac:dyDescent="0.25">
      <c r="A18" s="63"/>
      <c r="B18" s="64">
        <v>45077</v>
      </c>
      <c r="C18" s="63" t="s">
        <v>867</v>
      </c>
      <c r="D18" s="65" t="s">
        <v>667</v>
      </c>
      <c r="E18" s="63">
        <v>1</v>
      </c>
      <c r="F18" s="64">
        <v>45077</v>
      </c>
      <c r="G18" s="63">
        <v>1487</v>
      </c>
      <c r="H18" s="63" t="s">
        <v>870</v>
      </c>
      <c r="I18" s="63" t="s">
        <v>871</v>
      </c>
      <c r="J18" s="88">
        <v>10000000</v>
      </c>
      <c r="K18" s="88">
        <v>0</v>
      </c>
      <c r="N18" s="63"/>
    </row>
    <row r="19" spans="1:14" s="69" customFormat="1" x14ac:dyDescent="0.25">
      <c r="A19" s="63"/>
      <c r="B19" s="64">
        <v>45077</v>
      </c>
      <c r="C19" s="63" t="s">
        <v>867</v>
      </c>
      <c r="D19" s="65" t="s">
        <v>667</v>
      </c>
      <c r="E19" s="63">
        <v>1</v>
      </c>
      <c r="F19" s="64">
        <v>45077</v>
      </c>
      <c r="G19" s="63">
        <v>563</v>
      </c>
      <c r="H19" s="63">
        <v>14022</v>
      </c>
      <c r="I19" s="63" t="s">
        <v>21</v>
      </c>
      <c r="J19" s="88">
        <v>9333336</v>
      </c>
      <c r="K19" s="88">
        <v>0</v>
      </c>
      <c r="N19" s="63"/>
    </row>
    <row r="20" spans="1:14" s="69" customFormat="1" x14ac:dyDescent="0.25">
      <c r="A20" s="63"/>
      <c r="B20" s="64">
        <v>45077</v>
      </c>
      <c r="C20" s="63" t="s">
        <v>867</v>
      </c>
      <c r="D20" s="65" t="s">
        <v>667</v>
      </c>
      <c r="E20" s="63">
        <v>1</v>
      </c>
      <c r="F20" s="64">
        <v>45077</v>
      </c>
      <c r="G20" s="63">
        <v>585</v>
      </c>
      <c r="H20" s="63">
        <v>16311</v>
      </c>
      <c r="I20" s="63" t="s">
        <v>23</v>
      </c>
      <c r="J20" s="88">
        <v>63104541.533600003</v>
      </c>
      <c r="K20" s="88">
        <v>0</v>
      </c>
      <c r="N20" s="63"/>
    </row>
    <row r="21" spans="1:14" s="69" customFormat="1" x14ac:dyDescent="0.25">
      <c r="A21" s="63"/>
      <c r="B21" s="64">
        <v>45077</v>
      </c>
      <c r="C21" s="63" t="s">
        <v>867</v>
      </c>
      <c r="D21" s="65" t="s">
        <v>667</v>
      </c>
      <c r="E21" s="63">
        <v>1</v>
      </c>
      <c r="F21" s="64">
        <v>45077</v>
      </c>
      <c r="G21" s="63">
        <v>592</v>
      </c>
      <c r="H21" s="63">
        <v>16388</v>
      </c>
      <c r="I21" s="63" t="s">
        <v>297</v>
      </c>
      <c r="J21" s="88">
        <v>0</v>
      </c>
      <c r="K21" s="88">
        <v>0</v>
      </c>
      <c r="N21" s="63"/>
    </row>
    <row r="22" spans="1:14" s="69" customFormat="1" x14ac:dyDescent="0.25">
      <c r="A22" s="63"/>
      <c r="B22" s="64">
        <v>45077</v>
      </c>
      <c r="C22" s="63" t="s">
        <v>867</v>
      </c>
      <c r="D22" s="65" t="s">
        <v>667</v>
      </c>
      <c r="E22" s="63">
        <v>1</v>
      </c>
      <c r="F22" s="64">
        <v>45077</v>
      </c>
      <c r="G22" s="63">
        <v>586</v>
      </c>
      <c r="H22" s="63">
        <v>16322</v>
      </c>
      <c r="I22" s="63" t="s">
        <v>171</v>
      </c>
      <c r="J22" s="88">
        <v>69820</v>
      </c>
      <c r="K22" s="88">
        <v>0</v>
      </c>
      <c r="N22" s="63"/>
    </row>
    <row r="23" spans="1:14" s="69" customFormat="1" x14ac:dyDescent="0.25">
      <c r="A23" s="63"/>
      <c r="B23" s="64">
        <v>45077</v>
      </c>
      <c r="C23" s="63" t="s">
        <v>867</v>
      </c>
      <c r="D23" s="65" t="s">
        <v>667</v>
      </c>
      <c r="E23" s="63">
        <v>1</v>
      </c>
      <c r="F23" s="64">
        <v>45077</v>
      </c>
      <c r="G23" s="63">
        <v>590</v>
      </c>
      <c r="H23" s="63">
        <v>16366</v>
      </c>
      <c r="I23" s="63" t="s">
        <v>610</v>
      </c>
      <c r="J23" s="88">
        <v>361655819</v>
      </c>
      <c r="K23" s="88">
        <v>0</v>
      </c>
      <c r="N23" s="63"/>
    </row>
    <row r="24" spans="1:14" s="69" customFormat="1" x14ac:dyDescent="0.25">
      <c r="A24" s="63"/>
      <c r="B24" s="64">
        <v>45077</v>
      </c>
      <c r="C24" s="63" t="s">
        <v>867</v>
      </c>
      <c r="D24" s="65" t="s">
        <v>667</v>
      </c>
      <c r="E24" s="63">
        <v>1</v>
      </c>
      <c r="F24" s="64">
        <v>45077</v>
      </c>
      <c r="G24" s="63">
        <v>591</v>
      </c>
      <c r="H24" s="63">
        <v>16377</v>
      </c>
      <c r="I24" s="63" t="s">
        <v>25</v>
      </c>
      <c r="J24" s="88">
        <v>129082750.97400001</v>
      </c>
      <c r="K24" s="88">
        <v>0</v>
      </c>
      <c r="N24" s="63"/>
    </row>
    <row r="25" spans="1:14" s="69" customFormat="1" x14ac:dyDescent="0.25">
      <c r="A25" s="63"/>
      <c r="B25" s="64">
        <v>45077</v>
      </c>
      <c r="C25" s="63" t="s">
        <v>867</v>
      </c>
      <c r="D25" s="65" t="s">
        <v>667</v>
      </c>
      <c r="E25" s="63">
        <v>1</v>
      </c>
      <c r="F25" s="64">
        <v>45077</v>
      </c>
      <c r="G25" s="63">
        <v>766</v>
      </c>
      <c r="H25" s="63">
        <v>16120</v>
      </c>
      <c r="I25" s="63" t="s">
        <v>477</v>
      </c>
      <c r="J25" s="88">
        <v>0</v>
      </c>
      <c r="K25" s="88">
        <v>0</v>
      </c>
      <c r="N25" s="63"/>
    </row>
    <row r="26" spans="1:14" s="69" customFormat="1" x14ac:dyDescent="0.25">
      <c r="A26" s="63"/>
      <c r="B26" s="64">
        <v>45077</v>
      </c>
      <c r="C26" s="63" t="s">
        <v>867</v>
      </c>
      <c r="D26" s="65" t="s">
        <v>667</v>
      </c>
      <c r="E26" s="63">
        <v>1</v>
      </c>
      <c r="F26" s="64">
        <v>45077</v>
      </c>
      <c r="G26" s="63">
        <v>767</v>
      </c>
      <c r="H26" s="63">
        <v>16130</v>
      </c>
      <c r="I26" s="63" t="s">
        <v>173</v>
      </c>
      <c r="J26" s="88">
        <v>11108335</v>
      </c>
      <c r="K26" s="88">
        <v>0</v>
      </c>
      <c r="N26" s="63"/>
    </row>
    <row r="27" spans="1:14" s="69" customFormat="1" x14ac:dyDescent="0.25">
      <c r="A27" s="63"/>
      <c r="B27" s="64">
        <v>45077</v>
      </c>
      <c r="C27" s="63" t="s">
        <v>867</v>
      </c>
      <c r="D27" s="65" t="s">
        <v>667</v>
      </c>
      <c r="E27" s="63">
        <v>1</v>
      </c>
      <c r="F27" s="64">
        <v>45077</v>
      </c>
      <c r="G27" s="63">
        <v>768</v>
      </c>
      <c r="H27" s="63">
        <v>16140</v>
      </c>
      <c r="I27" s="63" t="s">
        <v>175</v>
      </c>
      <c r="J27" s="88">
        <v>106873.966</v>
      </c>
      <c r="K27" s="88">
        <v>0</v>
      </c>
      <c r="N27" s="63"/>
    </row>
    <row r="28" spans="1:14" s="69" customFormat="1" x14ac:dyDescent="0.25">
      <c r="A28" s="63"/>
      <c r="B28" s="64">
        <v>45077</v>
      </c>
      <c r="C28" s="63" t="s">
        <v>867</v>
      </c>
      <c r="D28" s="65" t="s">
        <v>667</v>
      </c>
      <c r="E28" s="63">
        <v>1</v>
      </c>
      <c r="F28" s="64">
        <v>45077</v>
      </c>
      <c r="G28" s="63">
        <v>769</v>
      </c>
      <c r="H28" s="63">
        <v>16150</v>
      </c>
      <c r="I28" s="63" t="s">
        <v>27</v>
      </c>
      <c r="J28" s="88">
        <v>235285090.72999999</v>
      </c>
      <c r="K28" s="88">
        <v>0</v>
      </c>
      <c r="N28" s="63"/>
    </row>
    <row r="29" spans="1:14" s="69" customFormat="1" x14ac:dyDescent="0.25">
      <c r="A29" s="63"/>
      <c r="B29" s="64">
        <v>45077</v>
      </c>
      <c r="C29" s="63" t="s">
        <v>867</v>
      </c>
      <c r="D29" s="65" t="s">
        <v>667</v>
      </c>
      <c r="E29" s="63">
        <v>1</v>
      </c>
      <c r="F29" s="64">
        <v>45077</v>
      </c>
      <c r="G29" s="63">
        <v>387</v>
      </c>
      <c r="H29" s="63">
        <v>17133</v>
      </c>
      <c r="I29" s="63" t="s">
        <v>166</v>
      </c>
      <c r="J29" s="88">
        <v>0</v>
      </c>
      <c r="K29" s="88">
        <v>0</v>
      </c>
      <c r="N29" s="63"/>
    </row>
    <row r="30" spans="1:14" s="69" customFormat="1" x14ac:dyDescent="0.25">
      <c r="A30" s="63"/>
      <c r="B30" s="64">
        <v>45077</v>
      </c>
      <c r="C30" s="63" t="s">
        <v>867</v>
      </c>
      <c r="D30" s="65" t="s">
        <v>667</v>
      </c>
      <c r="E30" s="63">
        <v>1</v>
      </c>
      <c r="F30" s="64">
        <v>45077</v>
      </c>
      <c r="G30" s="63">
        <v>389</v>
      </c>
      <c r="H30" s="63">
        <v>17155</v>
      </c>
      <c r="I30" s="63" t="s">
        <v>164</v>
      </c>
      <c r="J30" s="88">
        <v>496266874</v>
      </c>
      <c r="K30" s="88">
        <v>0</v>
      </c>
      <c r="N30" s="63"/>
    </row>
    <row r="31" spans="1:14" s="69" customFormat="1" x14ac:dyDescent="0.25">
      <c r="A31" s="63"/>
      <c r="B31" s="64">
        <v>45077</v>
      </c>
      <c r="C31" s="63" t="s">
        <v>867</v>
      </c>
      <c r="D31" s="65" t="s">
        <v>667</v>
      </c>
      <c r="E31" s="63">
        <v>1</v>
      </c>
      <c r="F31" s="64">
        <v>45077</v>
      </c>
      <c r="G31" s="63">
        <v>400</v>
      </c>
      <c r="H31" s="63">
        <v>17233</v>
      </c>
      <c r="I31" s="63" t="s">
        <v>156</v>
      </c>
      <c r="J31" s="88">
        <v>0</v>
      </c>
      <c r="K31" s="88">
        <f>199567047.333323+330100</f>
        <v>199897147.333323</v>
      </c>
      <c r="N31" s="63"/>
    </row>
    <row r="32" spans="1:14" s="69" customFormat="1" x14ac:dyDescent="0.25">
      <c r="A32" s="63"/>
      <c r="B32" s="64">
        <v>45077</v>
      </c>
      <c r="C32" s="63" t="s">
        <v>867</v>
      </c>
      <c r="D32" s="65" t="s">
        <v>667</v>
      </c>
      <c r="E32" s="63">
        <v>1</v>
      </c>
      <c r="F32" s="64">
        <v>45077</v>
      </c>
      <c r="G32" s="63">
        <v>371</v>
      </c>
      <c r="H32" s="63">
        <v>18119</v>
      </c>
      <c r="I32" s="63" t="s">
        <v>872</v>
      </c>
      <c r="J32" s="88">
        <v>859673574</v>
      </c>
      <c r="K32" s="88">
        <v>0</v>
      </c>
      <c r="N32" s="63"/>
    </row>
    <row r="33" spans="1:14" s="69" customFormat="1" x14ac:dyDescent="0.25">
      <c r="A33" s="63"/>
      <c r="B33" s="64">
        <v>45077</v>
      </c>
      <c r="C33" s="63" t="s">
        <v>867</v>
      </c>
      <c r="D33" s="65" t="s">
        <v>667</v>
      </c>
      <c r="E33" s="63">
        <v>1</v>
      </c>
      <c r="F33" s="64">
        <v>45077</v>
      </c>
      <c r="G33" s="63">
        <v>366</v>
      </c>
      <c r="H33" s="63">
        <v>18116</v>
      </c>
      <c r="I33" s="67" t="s">
        <v>508</v>
      </c>
      <c r="J33" s="88">
        <v>100000000</v>
      </c>
      <c r="K33" s="88">
        <v>0</v>
      </c>
      <c r="N33" s="63"/>
    </row>
    <row r="34" spans="1:14" s="69" customFormat="1" x14ac:dyDescent="0.25">
      <c r="A34" s="63"/>
      <c r="B34" s="64">
        <v>45077</v>
      </c>
      <c r="C34" s="63" t="s">
        <v>867</v>
      </c>
      <c r="D34" s="65" t="s">
        <v>667</v>
      </c>
      <c r="E34" s="63">
        <v>1</v>
      </c>
      <c r="F34" s="64">
        <v>45077</v>
      </c>
      <c r="G34" s="63">
        <v>333</v>
      </c>
      <c r="H34" s="63">
        <v>21100</v>
      </c>
      <c r="I34" s="63" t="s">
        <v>29</v>
      </c>
      <c r="J34" s="88">
        <v>0</v>
      </c>
      <c r="K34" s="88">
        <v>1080899328.395</v>
      </c>
      <c r="N34" s="63"/>
    </row>
    <row r="35" spans="1:14" s="69" customFormat="1" x14ac:dyDescent="0.25">
      <c r="A35" s="63"/>
      <c r="B35" s="64"/>
      <c r="C35" s="63"/>
      <c r="D35" s="65"/>
      <c r="E35" s="63"/>
      <c r="F35" s="64"/>
      <c r="G35" s="63">
        <v>954</v>
      </c>
      <c r="H35" s="63">
        <v>21103</v>
      </c>
      <c r="I35" s="63" t="s">
        <v>514</v>
      </c>
      <c r="J35" s="88">
        <v>0</v>
      </c>
      <c r="K35" s="88">
        <v>5988133</v>
      </c>
      <c r="N35" s="63"/>
    </row>
    <row r="36" spans="1:14" s="69" customFormat="1" x14ac:dyDescent="0.25">
      <c r="A36" s="63"/>
      <c r="B36" s="64"/>
      <c r="C36" s="63"/>
      <c r="D36" s="65"/>
      <c r="E36" s="63"/>
      <c r="F36" s="64"/>
      <c r="G36" s="63">
        <v>970</v>
      </c>
      <c r="H36" s="63">
        <v>21107</v>
      </c>
      <c r="I36" s="63" t="s">
        <v>617</v>
      </c>
      <c r="J36" s="88">
        <v>0</v>
      </c>
      <c r="K36" s="88">
        <v>1422645</v>
      </c>
      <c r="N36" s="63"/>
    </row>
    <row r="37" spans="1:14" s="69" customFormat="1" x14ac:dyDescent="0.25">
      <c r="A37" s="63"/>
      <c r="B37" s="64"/>
      <c r="C37" s="63"/>
      <c r="D37" s="65"/>
      <c r="E37" s="63"/>
      <c r="F37" s="64"/>
      <c r="G37" s="63">
        <v>1765</v>
      </c>
      <c r="H37" s="63">
        <v>21113</v>
      </c>
      <c r="I37" s="63" t="s">
        <v>873</v>
      </c>
      <c r="J37" s="88">
        <v>0</v>
      </c>
      <c r="K37" s="88">
        <v>68048469</v>
      </c>
      <c r="N37" s="63"/>
    </row>
    <row r="38" spans="1:14" s="69" customFormat="1" x14ac:dyDescent="0.25">
      <c r="A38" s="63"/>
      <c r="B38" s="64"/>
      <c r="C38" s="63"/>
      <c r="D38" s="65"/>
      <c r="E38" s="63"/>
      <c r="F38" s="64"/>
      <c r="G38" s="63">
        <v>1770</v>
      </c>
      <c r="H38" s="63">
        <v>21118</v>
      </c>
      <c r="I38" s="63" t="s">
        <v>802</v>
      </c>
      <c r="J38" s="88">
        <v>0</v>
      </c>
      <c r="K38" s="88">
        <v>125080523</v>
      </c>
      <c r="N38" s="63"/>
    </row>
    <row r="39" spans="1:14" s="69" customFormat="1" x14ac:dyDescent="0.25">
      <c r="A39" s="63"/>
      <c r="B39" s="64">
        <v>45077</v>
      </c>
      <c r="C39" s="63" t="s">
        <v>867</v>
      </c>
      <c r="D39" s="65" t="s">
        <v>667</v>
      </c>
      <c r="E39" s="63">
        <v>1</v>
      </c>
      <c r="F39" s="64">
        <v>45077</v>
      </c>
      <c r="G39" s="63">
        <v>1079</v>
      </c>
      <c r="H39" s="63">
        <v>22701</v>
      </c>
      <c r="I39" s="63" t="s">
        <v>33</v>
      </c>
      <c r="J39" s="88">
        <v>0</v>
      </c>
      <c r="K39" s="88">
        <v>157760183.13231999</v>
      </c>
      <c r="N39" s="63"/>
    </row>
    <row r="40" spans="1:14" s="69" customFormat="1" x14ac:dyDescent="0.25">
      <c r="A40" s="63"/>
      <c r="B40" s="64">
        <v>45077</v>
      </c>
      <c r="C40" s="63" t="s">
        <v>867</v>
      </c>
      <c r="D40" s="65" t="s">
        <v>667</v>
      </c>
      <c r="E40" s="63">
        <v>1</v>
      </c>
      <c r="F40" s="64">
        <v>45077</v>
      </c>
      <c r="G40" s="63">
        <v>606</v>
      </c>
      <c r="H40" s="63">
        <v>22100</v>
      </c>
      <c r="I40" s="63" t="s">
        <v>35</v>
      </c>
      <c r="J40" s="88">
        <v>0</v>
      </c>
      <c r="K40" s="88">
        <v>22298908.033</v>
      </c>
      <c r="N40" s="63"/>
    </row>
    <row r="41" spans="1:14" s="69" customFormat="1" x14ac:dyDescent="0.25">
      <c r="A41" s="63"/>
      <c r="B41" s="64">
        <v>45077</v>
      </c>
      <c r="C41" s="63" t="s">
        <v>867</v>
      </c>
      <c r="D41" s="65" t="s">
        <v>667</v>
      </c>
      <c r="E41" s="63">
        <v>1</v>
      </c>
      <c r="F41" s="64">
        <v>45077</v>
      </c>
      <c r="G41" s="63">
        <v>608</v>
      </c>
      <c r="H41" s="63">
        <v>22300</v>
      </c>
      <c r="I41" s="63" t="s">
        <v>177</v>
      </c>
      <c r="J41" s="88">
        <v>0</v>
      </c>
      <c r="K41" s="88">
        <v>0</v>
      </c>
      <c r="N41" s="63"/>
    </row>
    <row r="42" spans="1:14" s="69" customFormat="1" x14ac:dyDescent="0.25">
      <c r="A42" s="63"/>
      <c r="B42" s="64">
        <v>45077</v>
      </c>
      <c r="C42" s="63" t="s">
        <v>867</v>
      </c>
      <c r="D42" s="65" t="s">
        <v>667</v>
      </c>
      <c r="E42" s="63">
        <v>1</v>
      </c>
      <c r="F42" s="64">
        <v>45077</v>
      </c>
      <c r="G42" s="63">
        <v>609</v>
      </c>
      <c r="H42" s="63">
        <v>22400</v>
      </c>
      <c r="I42" s="63" t="s">
        <v>37</v>
      </c>
      <c r="J42" s="88">
        <v>0</v>
      </c>
      <c r="K42" s="88">
        <v>381617.90324999997</v>
      </c>
      <c r="N42" s="63"/>
    </row>
    <row r="43" spans="1:14" s="69" customFormat="1" x14ac:dyDescent="0.25">
      <c r="A43" s="63"/>
      <c r="B43" s="64">
        <v>45077</v>
      </c>
      <c r="C43" s="63" t="s">
        <v>867</v>
      </c>
      <c r="D43" s="65" t="s">
        <v>667</v>
      </c>
      <c r="E43" s="63">
        <v>1</v>
      </c>
      <c r="F43" s="64">
        <v>45077</v>
      </c>
      <c r="G43" s="63">
        <v>610</v>
      </c>
      <c r="H43" s="63">
        <v>22500</v>
      </c>
      <c r="I43" s="63" t="s">
        <v>39</v>
      </c>
      <c r="J43" s="88">
        <v>0</v>
      </c>
      <c r="K43" s="88">
        <v>465997.69900000002</v>
      </c>
      <c r="N43" s="63"/>
    </row>
    <row r="44" spans="1:14" s="69" customFormat="1" x14ac:dyDescent="0.25">
      <c r="A44" s="63"/>
      <c r="B44" s="64">
        <v>45077</v>
      </c>
      <c r="C44" s="63" t="s">
        <v>867</v>
      </c>
      <c r="D44" s="65" t="s">
        <v>667</v>
      </c>
      <c r="E44" s="63">
        <v>1</v>
      </c>
      <c r="F44" s="64">
        <v>45077</v>
      </c>
      <c r="G44" s="63">
        <v>620</v>
      </c>
      <c r="H44" s="63">
        <v>23006</v>
      </c>
      <c r="I44" s="63" t="s">
        <v>41</v>
      </c>
      <c r="J44" s="88">
        <v>0</v>
      </c>
      <c r="K44" s="88">
        <v>20007072</v>
      </c>
      <c r="N44" s="63"/>
    </row>
    <row r="45" spans="1:14" s="69" customFormat="1" x14ac:dyDescent="0.25">
      <c r="A45" s="63"/>
      <c r="B45" s="64">
        <v>45077</v>
      </c>
      <c r="C45" s="63" t="s">
        <v>867</v>
      </c>
      <c r="D45" s="65" t="s">
        <v>667</v>
      </c>
      <c r="E45" s="63">
        <v>1</v>
      </c>
      <c r="F45" s="64">
        <v>45077</v>
      </c>
      <c r="G45" s="63">
        <v>621</v>
      </c>
      <c r="H45" s="63">
        <v>23007</v>
      </c>
      <c r="I45" s="63" t="s">
        <v>534</v>
      </c>
      <c r="J45" s="88">
        <v>0</v>
      </c>
      <c r="K45" s="88">
        <v>0</v>
      </c>
      <c r="N45" s="63"/>
    </row>
    <row r="46" spans="1:14" s="69" customFormat="1" x14ac:dyDescent="0.25">
      <c r="A46" s="63"/>
      <c r="B46" s="64">
        <v>45077</v>
      </c>
      <c r="C46" s="63" t="s">
        <v>867</v>
      </c>
      <c r="D46" s="65" t="s">
        <v>667</v>
      </c>
      <c r="E46" s="63">
        <v>1</v>
      </c>
      <c r="F46" s="64">
        <v>45077</v>
      </c>
      <c r="G46" s="63">
        <v>615</v>
      </c>
      <c r="H46" s="63">
        <v>23002</v>
      </c>
      <c r="I46" s="63" t="s">
        <v>49</v>
      </c>
      <c r="J46" s="88">
        <v>0</v>
      </c>
      <c r="K46" s="88">
        <v>142745062.66</v>
      </c>
      <c r="N46" s="63"/>
    </row>
    <row r="47" spans="1:14" s="69" customFormat="1" x14ac:dyDescent="0.25">
      <c r="A47" s="63"/>
      <c r="B47" s="64">
        <v>45077</v>
      </c>
      <c r="C47" s="63" t="s">
        <v>867</v>
      </c>
      <c r="D47" s="65" t="s">
        <v>667</v>
      </c>
      <c r="E47" s="63">
        <v>1</v>
      </c>
      <c r="F47" s="64">
        <v>45077</v>
      </c>
      <c r="G47" s="63">
        <v>1602</v>
      </c>
      <c r="H47" s="63">
        <v>27112</v>
      </c>
      <c r="I47" s="67" t="s">
        <v>51</v>
      </c>
      <c r="J47" s="88">
        <v>0</v>
      </c>
      <c r="K47" s="88">
        <v>3038323</v>
      </c>
      <c r="N47" s="63"/>
    </row>
    <row r="48" spans="1:14" s="69" customFormat="1" x14ac:dyDescent="0.25">
      <c r="A48" s="63"/>
      <c r="B48" s="64">
        <v>45077</v>
      </c>
      <c r="C48" s="63" t="s">
        <v>867</v>
      </c>
      <c r="D48" s="65" t="s">
        <v>667</v>
      </c>
      <c r="E48" s="63">
        <v>1</v>
      </c>
      <c r="F48" s="64">
        <v>45077</v>
      </c>
      <c r="G48" s="63">
        <v>1601</v>
      </c>
      <c r="H48" s="63">
        <v>27111</v>
      </c>
      <c r="I48" s="67" t="s">
        <v>53</v>
      </c>
      <c r="J48" s="88">
        <v>0</v>
      </c>
      <c r="K48" s="88">
        <v>347850</v>
      </c>
      <c r="N48" s="63"/>
    </row>
    <row r="49" spans="1:14" s="69" customFormat="1" x14ac:dyDescent="0.25">
      <c r="A49" s="63"/>
      <c r="B49" s="64">
        <v>45077</v>
      </c>
      <c r="C49" s="63" t="s">
        <v>867</v>
      </c>
      <c r="D49" s="65" t="s">
        <v>667</v>
      </c>
      <c r="E49" s="63">
        <v>1</v>
      </c>
      <c r="F49" s="64">
        <v>45077</v>
      </c>
      <c r="G49" s="63">
        <v>1612</v>
      </c>
      <c r="H49" s="63">
        <v>27122</v>
      </c>
      <c r="I49" s="63" t="s">
        <v>730</v>
      </c>
      <c r="J49" s="88">
        <v>0</v>
      </c>
      <c r="K49" s="88">
        <v>0</v>
      </c>
      <c r="N49" s="63"/>
    </row>
    <row r="50" spans="1:14" s="69" customFormat="1" x14ac:dyDescent="0.25">
      <c r="A50" s="63"/>
      <c r="B50" s="64">
        <v>45077</v>
      </c>
      <c r="C50" s="63" t="s">
        <v>867</v>
      </c>
      <c r="D50" s="65" t="s">
        <v>667</v>
      </c>
      <c r="E50" s="63">
        <v>1</v>
      </c>
      <c r="F50" s="64">
        <v>45077</v>
      </c>
      <c r="G50" s="63">
        <v>615</v>
      </c>
      <c r="H50" s="63">
        <v>23002</v>
      </c>
      <c r="I50" s="63" t="s">
        <v>49</v>
      </c>
      <c r="J50" s="88">
        <v>0</v>
      </c>
      <c r="K50" s="88">
        <v>181333</v>
      </c>
      <c r="N50" s="63"/>
    </row>
    <row r="51" spans="1:14" s="69" customFormat="1" x14ac:dyDescent="0.25">
      <c r="A51" s="63"/>
      <c r="B51" s="64">
        <v>45077</v>
      </c>
      <c r="C51" s="63" t="s">
        <v>867</v>
      </c>
      <c r="D51" s="65" t="s">
        <v>667</v>
      </c>
      <c r="E51" s="63">
        <v>1</v>
      </c>
      <c r="F51" s="64">
        <v>45077</v>
      </c>
      <c r="G51" s="63">
        <v>617</v>
      </c>
      <c r="H51" s="63">
        <v>23004</v>
      </c>
      <c r="I51" s="63" t="s">
        <v>45</v>
      </c>
      <c r="J51" s="88">
        <v>0</v>
      </c>
      <c r="K51" s="88">
        <v>91624845</v>
      </c>
      <c r="N51" s="63"/>
    </row>
    <row r="52" spans="1:14" s="69" customFormat="1" x14ac:dyDescent="0.25">
      <c r="A52" s="63"/>
      <c r="B52" s="64">
        <v>45077</v>
      </c>
      <c r="C52" s="63" t="s">
        <v>867</v>
      </c>
      <c r="D52" s="65" t="s">
        <v>667</v>
      </c>
      <c r="E52" s="63">
        <v>1</v>
      </c>
      <c r="F52" s="64">
        <v>45077</v>
      </c>
      <c r="G52" s="63">
        <v>618</v>
      </c>
      <c r="H52" s="63">
        <v>23005</v>
      </c>
      <c r="I52" s="63" t="s">
        <v>47</v>
      </c>
      <c r="J52" s="88">
        <v>0</v>
      </c>
      <c r="K52" s="88">
        <v>0</v>
      </c>
      <c r="N52" s="63"/>
    </row>
    <row r="53" spans="1:14" s="69" customFormat="1" x14ac:dyDescent="0.25">
      <c r="A53" s="63"/>
      <c r="B53" s="64">
        <v>45077</v>
      </c>
      <c r="C53" s="63" t="s">
        <v>867</v>
      </c>
      <c r="D53" s="65" t="s">
        <v>667</v>
      </c>
      <c r="E53" s="63">
        <v>1</v>
      </c>
      <c r="F53" s="64">
        <v>45077</v>
      </c>
      <c r="G53" s="63">
        <v>977</v>
      </c>
      <c r="H53" s="63">
        <v>22900</v>
      </c>
      <c r="I53" s="63" t="s">
        <v>538</v>
      </c>
      <c r="J53" s="88">
        <v>0</v>
      </c>
      <c r="K53" s="88">
        <v>20074807</v>
      </c>
      <c r="N53" s="63"/>
    </row>
    <row r="54" spans="1:14" s="69" customFormat="1" x14ac:dyDescent="0.25">
      <c r="A54" s="63"/>
      <c r="B54" s="64">
        <v>45077</v>
      </c>
      <c r="C54" s="63" t="s">
        <v>867</v>
      </c>
      <c r="D54" s="65" t="s">
        <v>667</v>
      </c>
      <c r="E54" s="63">
        <v>1</v>
      </c>
      <c r="F54" s="64">
        <v>45077</v>
      </c>
      <c r="G54" s="63">
        <v>976</v>
      </c>
      <c r="H54" s="63">
        <v>22800</v>
      </c>
      <c r="I54" s="63" t="s">
        <v>339</v>
      </c>
      <c r="J54" s="88">
        <v>0</v>
      </c>
      <c r="K54" s="88">
        <v>0</v>
      </c>
      <c r="N54" s="63"/>
    </row>
    <row r="55" spans="1:14" s="69" customFormat="1" x14ac:dyDescent="0.25">
      <c r="A55" s="63"/>
      <c r="B55" s="64">
        <v>45077</v>
      </c>
      <c r="C55" s="63" t="s">
        <v>867</v>
      </c>
      <c r="D55" s="65" t="s">
        <v>667</v>
      </c>
      <c r="E55" s="63">
        <v>1</v>
      </c>
      <c r="F55" s="64">
        <v>45077</v>
      </c>
      <c r="G55" s="63">
        <v>623</v>
      </c>
      <c r="H55" s="63">
        <v>25000</v>
      </c>
      <c r="I55" s="63" t="s">
        <v>4</v>
      </c>
      <c r="J55" s="88">
        <v>0</v>
      </c>
      <c r="K55" s="88">
        <v>0</v>
      </c>
      <c r="N55" s="63"/>
    </row>
    <row r="56" spans="1:14" s="69" customFormat="1" x14ac:dyDescent="0.25">
      <c r="A56" s="63"/>
      <c r="B56" s="64">
        <v>45077</v>
      </c>
      <c r="C56" s="63" t="s">
        <v>867</v>
      </c>
      <c r="D56" s="65" t="s">
        <v>667</v>
      </c>
      <c r="E56" s="63">
        <v>1</v>
      </c>
      <c r="F56" s="64">
        <v>45077</v>
      </c>
      <c r="G56" s="63">
        <v>626</v>
      </c>
      <c r="H56" s="63">
        <v>26000</v>
      </c>
      <c r="I56" s="63" t="s">
        <v>169</v>
      </c>
      <c r="J56" s="88">
        <v>0</v>
      </c>
      <c r="K56" s="88">
        <v>0</v>
      </c>
      <c r="N56" s="63"/>
    </row>
    <row r="57" spans="1:14" s="69" customFormat="1" x14ac:dyDescent="0.25">
      <c r="A57" s="63"/>
      <c r="B57" s="64">
        <v>45077</v>
      </c>
      <c r="C57" s="63" t="s">
        <v>867</v>
      </c>
      <c r="D57" s="65" t="s">
        <v>667</v>
      </c>
      <c r="E57" s="63">
        <v>1</v>
      </c>
      <c r="F57" s="64">
        <v>45077</v>
      </c>
      <c r="G57" s="63">
        <v>652</v>
      </c>
      <c r="H57" s="63">
        <v>26500</v>
      </c>
      <c r="I57" s="63" t="s">
        <v>180</v>
      </c>
      <c r="J57" s="88">
        <v>0</v>
      </c>
      <c r="K57" s="88">
        <v>28895000</v>
      </c>
      <c r="N57" s="63"/>
    </row>
    <row r="58" spans="1:14" s="69" customFormat="1" x14ac:dyDescent="0.25">
      <c r="A58" s="63"/>
      <c r="B58" s="64">
        <v>45077</v>
      </c>
      <c r="C58" s="63" t="s">
        <v>867</v>
      </c>
      <c r="D58" s="65" t="s">
        <v>667</v>
      </c>
      <c r="E58" s="63">
        <v>1</v>
      </c>
      <c r="F58" s="64">
        <v>45077</v>
      </c>
      <c r="G58" s="63">
        <v>410</v>
      </c>
      <c r="H58" s="63">
        <v>32100</v>
      </c>
      <c r="I58" s="63" t="s">
        <v>58</v>
      </c>
      <c r="J58" s="88">
        <v>0</v>
      </c>
      <c r="K58" s="88">
        <v>4067659728.4831181</v>
      </c>
      <c r="N58" s="63"/>
    </row>
    <row r="59" spans="1:14" s="69" customFormat="1" x14ac:dyDescent="0.25">
      <c r="A59" s="63"/>
      <c r="B59" s="64">
        <v>45077</v>
      </c>
      <c r="C59" s="63" t="s">
        <v>867</v>
      </c>
      <c r="D59" s="65" t="s">
        <v>667</v>
      </c>
      <c r="E59" s="63">
        <v>1</v>
      </c>
      <c r="F59" s="64">
        <v>45077</v>
      </c>
      <c r="G59" s="63">
        <v>412</v>
      </c>
      <c r="H59" s="63">
        <v>34100</v>
      </c>
      <c r="I59" s="63" t="s">
        <v>619</v>
      </c>
      <c r="J59" s="88">
        <v>0</v>
      </c>
      <c r="K59" s="88">
        <v>399000000</v>
      </c>
      <c r="N59" s="63"/>
    </row>
    <row r="60" spans="1:14" s="69" customFormat="1" x14ac:dyDescent="0.25">
      <c r="A60" s="63"/>
      <c r="B60" s="64">
        <v>45077</v>
      </c>
      <c r="C60" s="63" t="s">
        <v>867</v>
      </c>
      <c r="D60" s="65" t="s">
        <v>667</v>
      </c>
      <c r="E60" s="63">
        <v>1</v>
      </c>
      <c r="F60" s="64">
        <v>45077</v>
      </c>
      <c r="G60" s="63">
        <v>509</v>
      </c>
      <c r="H60" s="63">
        <v>40011</v>
      </c>
      <c r="I60" s="63" t="s">
        <v>60</v>
      </c>
      <c r="J60" s="88">
        <v>0</v>
      </c>
      <c r="K60" s="88">
        <v>1275787241</v>
      </c>
      <c r="N60" s="63"/>
    </row>
    <row r="61" spans="1:14" s="69" customFormat="1" x14ac:dyDescent="0.25">
      <c r="A61" s="63"/>
      <c r="B61" s="64">
        <v>45077</v>
      </c>
      <c r="C61" s="63" t="s">
        <v>867</v>
      </c>
      <c r="D61" s="65" t="s">
        <v>667</v>
      </c>
      <c r="E61" s="63">
        <v>1</v>
      </c>
      <c r="F61" s="64">
        <v>45077</v>
      </c>
      <c r="G61" s="63">
        <v>519</v>
      </c>
      <c r="H61" s="63">
        <v>40013</v>
      </c>
      <c r="I61" s="63" t="s">
        <v>874</v>
      </c>
      <c r="J61" s="88">
        <v>10114227</v>
      </c>
      <c r="K61" s="88">
        <v>0</v>
      </c>
      <c r="N61" s="63"/>
    </row>
    <row r="62" spans="1:14" s="69" customFormat="1" x14ac:dyDescent="0.25">
      <c r="A62" s="63"/>
      <c r="B62" s="64">
        <v>45077</v>
      </c>
      <c r="C62" s="63" t="s">
        <v>867</v>
      </c>
      <c r="D62" s="65" t="s">
        <v>667</v>
      </c>
      <c r="E62" s="63">
        <v>1</v>
      </c>
      <c r="F62" s="64">
        <v>45077</v>
      </c>
      <c r="G62" s="63">
        <v>518</v>
      </c>
      <c r="H62" s="63">
        <v>40012</v>
      </c>
      <c r="I62" s="63" t="s">
        <v>714</v>
      </c>
      <c r="J62" s="88">
        <v>0</v>
      </c>
      <c r="K62" s="88">
        <v>0</v>
      </c>
      <c r="N62" s="63"/>
    </row>
    <row r="63" spans="1:14" s="69" customFormat="1" x14ac:dyDescent="0.25">
      <c r="A63" s="63"/>
      <c r="B63" s="64">
        <v>45077</v>
      </c>
      <c r="C63" s="63" t="s">
        <v>867</v>
      </c>
      <c r="D63" s="65" t="s">
        <v>667</v>
      </c>
      <c r="E63" s="63">
        <v>1</v>
      </c>
      <c r="F63" s="64">
        <v>45077</v>
      </c>
      <c r="G63" s="63">
        <v>509</v>
      </c>
      <c r="H63" s="63">
        <v>40011</v>
      </c>
      <c r="I63" s="63" t="s">
        <v>60</v>
      </c>
      <c r="J63" s="88">
        <v>0</v>
      </c>
      <c r="K63" s="88">
        <v>5733328796.1999998</v>
      </c>
      <c r="N63" s="63"/>
    </row>
    <row r="64" spans="1:14" s="69" customFormat="1" x14ac:dyDescent="0.25">
      <c r="A64" s="63"/>
      <c r="B64" s="64">
        <v>45077</v>
      </c>
      <c r="C64" s="63" t="s">
        <v>867</v>
      </c>
      <c r="D64" s="65" t="s">
        <v>667</v>
      </c>
      <c r="E64" s="63">
        <v>1</v>
      </c>
      <c r="F64" s="64">
        <v>45077</v>
      </c>
      <c r="G64" s="63">
        <v>509</v>
      </c>
      <c r="H64" s="63">
        <v>40011</v>
      </c>
      <c r="I64" s="63" t="s">
        <v>60</v>
      </c>
      <c r="J64" s="88">
        <v>0</v>
      </c>
      <c r="K64" s="88">
        <v>134047222</v>
      </c>
      <c r="N64" s="63"/>
    </row>
    <row r="65" spans="1:14" s="69" customFormat="1" x14ac:dyDescent="0.25">
      <c r="A65" s="63"/>
      <c r="B65" s="64">
        <v>45077</v>
      </c>
      <c r="C65" s="63" t="s">
        <v>867</v>
      </c>
      <c r="D65" s="65" t="s">
        <v>667</v>
      </c>
      <c r="E65" s="63">
        <v>1</v>
      </c>
      <c r="F65" s="64">
        <v>45077</v>
      </c>
      <c r="G65" s="63">
        <v>520</v>
      </c>
      <c r="H65" s="63">
        <v>40014</v>
      </c>
      <c r="I65" s="63" t="s">
        <v>62</v>
      </c>
      <c r="J65" s="88">
        <v>30338000</v>
      </c>
      <c r="K65" s="88">
        <v>0</v>
      </c>
      <c r="N65" s="63"/>
    </row>
    <row r="66" spans="1:14" s="69" customFormat="1" x14ac:dyDescent="0.25">
      <c r="A66" s="63"/>
      <c r="B66" s="64">
        <v>45077</v>
      </c>
      <c r="C66" s="63" t="s">
        <v>867</v>
      </c>
      <c r="D66" s="65" t="s">
        <v>667</v>
      </c>
      <c r="E66" s="63">
        <v>1</v>
      </c>
      <c r="F66" s="64">
        <v>45077</v>
      </c>
      <c r="G66" s="63">
        <v>1721</v>
      </c>
      <c r="H66" s="63">
        <v>71340</v>
      </c>
      <c r="I66" s="63" t="s">
        <v>198</v>
      </c>
      <c r="J66" s="88">
        <v>0</v>
      </c>
      <c r="K66" s="88">
        <v>2971007.51</v>
      </c>
      <c r="N66" s="63"/>
    </row>
    <row r="67" spans="1:14" s="69" customFormat="1" x14ac:dyDescent="0.25">
      <c r="A67" s="63"/>
      <c r="B67" s="64">
        <v>45077</v>
      </c>
      <c r="C67" s="63" t="s">
        <v>867</v>
      </c>
      <c r="D67" s="65" t="s">
        <v>667</v>
      </c>
      <c r="E67" s="63">
        <v>1</v>
      </c>
      <c r="F67" s="64">
        <v>45077</v>
      </c>
      <c r="G67" s="63">
        <v>638</v>
      </c>
      <c r="H67" s="63">
        <v>71144</v>
      </c>
      <c r="I67" s="63" t="s">
        <v>64</v>
      </c>
      <c r="J67" s="88">
        <v>0</v>
      </c>
      <c r="K67" s="88">
        <v>4508.79</v>
      </c>
      <c r="N67" s="63"/>
    </row>
    <row r="68" spans="1:14" s="69" customFormat="1" x14ac:dyDescent="0.25">
      <c r="A68" s="63"/>
      <c r="B68" s="64">
        <v>45077</v>
      </c>
      <c r="C68" s="63" t="s">
        <v>867</v>
      </c>
      <c r="D68" s="65" t="s">
        <v>667</v>
      </c>
      <c r="E68" s="63">
        <v>1</v>
      </c>
      <c r="F68" s="64">
        <v>45077</v>
      </c>
      <c r="G68" s="63">
        <v>795</v>
      </c>
      <c r="H68" s="63">
        <v>71210</v>
      </c>
      <c r="I68" s="63" t="s">
        <v>875</v>
      </c>
      <c r="J68" s="88">
        <v>0</v>
      </c>
      <c r="K68" s="88">
        <v>1546667</v>
      </c>
      <c r="N68" s="63"/>
    </row>
    <row r="69" spans="1:14" s="69" customFormat="1" x14ac:dyDescent="0.25">
      <c r="A69" s="63"/>
      <c r="B69" s="64">
        <v>45077</v>
      </c>
      <c r="C69" s="63" t="s">
        <v>867</v>
      </c>
      <c r="D69" s="65" t="s">
        <v>667</v>
      </c>
      <c r="E69" s="63">
        <v>1</v>
      </c>
      <c r="F69" s="64">
        <v>45077</v>
      </c>
      <c r="G69" s="63">
        <v>378</v>
      </c>
      <c r="H69" s="63">
        <v>51210</v>
      </c>
      <c r="I69" s="63" t="s">
        <v>68</v>
      </c>
      <c r="J69" s="88">
        <v>69294114</v>
      </c>
      <c r="K69" s="88">
        <v>0</v>
      </c>
      <c r="N69" s="63"/>
    </row>
    <row r="70" spans="1:14" s="69" customFormat="1" x14ac:dyDescent="0.25">
      <c r="A70" s="63"/>
      <c r="B70" s="64">
        <v>45077</v>
      </c>
      <c r="C70" s="63" t="s">
        <v>867</v>
      </c>
      <c r="D70" s="65" t="s">
        <v>667</v>
      </c>
      <c r="E70" s="63">
        <v>1</v>
      </c>
      <c r="F70" s="64">
        <v>45077</v>
      </c>
      <c r="G70" s="63">
        <v>378</v>
      </c>
      <c r="H70" s="63">
        <v>51210</v>
      </c>
      <c r="I70" s="63" t="s">
        <v>68</v>
      </c>
      <c r="J70" s="88">
        <v>114752773</v>
      </c>
      <c r="K70" s="88">
        <v>0</v>
      </c>
      <c r="N70" s="63"/>
    </row>
    <row r="71" spans="1:14" s="69" customFormat="1" x14ac:dyDescent="0.25">
      <c r="A71" s="63"/>
      <c r="B71" s="64">
        <v>45077</v>
      </c>
      <c r="C71" s="63" t="s">
        <v>867</v>
      </c>
      <c r="D71" s="65" t="s">
        <v>667</v>
      </c>
      <c r="E71" s="63">
        <v>1</v>
      </c>
      <c r="F71" s="64">
        <v>45077</v>
      </c>
      <c r="G71" s="63">
        <v>378</v>
      </c>
      <c r="H71" s="63">
        <v>51210</v>
      </c>
      <c r="I71" s="63" t="s">
        <v>68</v>
      </c>
      <c r="J71" s="88">
        <v>5733328795</v>
      </c>
      <c r="K71" s="88">
        <v>0</v>
      </c>
      <c r="N71" s="63"/>
    </row>
    <row r="72" spans="1:14" s="69" customFormat="1" x14ac:dyDescent="0.25">
      <c r="A72" s="63"/>
      <c r="B72" s="64">
        <v>45077</v>
      </c>
      <c r="C72" s="63" t="s">
        <v>867</v>
      </c>
      <c r="D72" s="65" t="s">
        <v>667</v>
      </c>
      <c r="E72" s="63">
        <v>1</v>
      </c>
      <c r="F72" s="64">
        <v>45077</v>
      </c>
      <c r="G72" s="63">
        <v>752</v>
      </c>
      <c r="H72" s="63">
        <v>51510</v>
      </c>
      <c r="I72" s="63" t="s">
        <v>70</v>
      </c>
      <c r="J72" s="88">
        <v>759545316</v>
      </c>
      <c r="K72" s="88">
        <v>0</v>
      </c>
      <c r="N72" s="63"/>
    </row>
    <row r="73" spans="1:14" s="69" customFormat="1" x14ac:dyDescent="0.25">
      <c r="A73" s="63"/>
      <c r="B73" s="64">
        <v>45077</v>
      </c>
      <c r="C73" s="63" t="s">
        <v>867</v>
      </c>
      <c r="D73" s="65" t="s">
        <v>667</v>
      </c>
      <c r="E73" s="63">
        <v>1</v>
      </c>
      <c r="F73" s="64">
        <v>45077</v>
      </c>
      <c r="G73" s="63">
        <v>423</v>
      </c>
      <c r="H73" s="63">
        <v>61211</v>
      </c>
      <c r="I73" s="63" t="s">
        <v>72</v>
      </c>
      <c r="J73" s="88">
        <v>407079130</v>
      </c>
      <c r="K73" s="88">
        <v>0</v>
      </c>
      <c r="N73" s="63"/>
    </row>
    <row r="74" spans="1:14" s="69" customFormat="1" x14ac:dyDescent="0.25">
      <c r="A74" s="63"/>
      <c r="B74" s="64">
        <v>45077</v>
      </c>
      <c r="C74" s="63" t="s">
        <v>867</v>
      </c>
      <c r="D74" s="65" t="s">
        <v>667</v>
      </c>
      <c r="E74" s="63">
        <v>1</v>
      </c>
      <c r="F74" s="64">
        <v>45077</v>
      </c>
      <c r="G74" s="63">
        <v>424</v>
      </c>
      <c r="H74" s="63">
        <v>61222</v>
      </c>
      <c r="I74" s="67" t="s">
        <v>74</v>
      </c>
      <c r="J74" s="88">
        <v>9775000</v>
      </c>
      <c r="K74" s="88">
        <v>0</v>
      </c>
      <c r="N74" s="63"/>
    </row>
    <row r="75" spans="1:14" s="69" customFormat="1" x14ac:dyDescent="0.25">
      <c r="A75" s="63"/>
      <c r="B75" s="64">
        <v>45077</v>
      </c>
      <c r="C75" s="63" t="s">
        <v>867</v>
      </c>
      <c r="D75" s="65" t="s">
        <v>667</v>
      </c>
      <c r="E75" s="63">
        <v>1</v>
      </c>
      <c r="F75" s="64">
        <v>45077</v>
      </c>
      <c r="G75" s="63">
        <v>980</v>
      </c>
      <c r="H75" s="63">
        <v>61110</v>
      </c>
      <c r="I75" s="63" t="s">
        <v>76</v>
      </c>
      <c r="J75" s="88">
        <v>77039759</v>
      </c>
      <c r="K75" s="88">
        <v>0</v>
      </c>
      <c r="N75" s="63"/>
    </row>
    <row r="76" spans="1:14" s="69" customFormat="1" x14ac:dyDescent="0.25">
      <c r="A76" s="63"/>
      <c r="B76" s="64">
        <v>45077</v>
      </c>
      <c r="C76" s="63" t="s">
        <v>867</v>
      </c>
      <c r="D76" s="65" t="s">
        <v>667</v>
      </c>
      <c r="E76" s="63">
        <v>1</v>
      </c>
      <c r="F76" s="64">
        <v>45077</v>
      </c>
      <c r="G76" s="63">
        <v>418</v>
      </c>
      <c r="H76" s="63">
        <v>61111</v>
      </c>
      <c r="I76" s="63" t="s">
        <v>78</v>
      </c>
      <c r="J76" s="88">
        <v>9766040</v>
      </c>
      <c r="K76" s="88">
        <v>0</v>
      </c>
      <c r="N76" s="63"/>
    </row>
    <row r="77" spans="1:14" s="69" customFormat="1" x14ac:dyDescent="0.25">
      <c r="A77" s="63"/>
      <c r="B77" s="64">
        <v>45077</v>
      </c>
      <c r="C77" s="63" t="s">
        <v>867</v>
      </c>
      <c r="D77" s="65" t="s">
        <v>667</v>
      </c>
      <c r="E77" s="63">
        <v>1</v>
      </c>
      <c r="F77" s="64">
        <v>45077</v>
      </c>
      <c r="G77" s="63">
        <v>428</v>
      </c>
      <c r="H77" s="63">
        <v>61311</v>
      </c>
      <c r="I77" s="63" t="s">
        <v>80</v>
      </c>
      <c r="J77" s="88">
        <v>39942875</v>
      </c>
      <c r="K77" s="88">
        <v>0</v>
      </c>
      <c r="N77" s="63"/>
    </row>
    <row r="78" spans="1:14" s="69" customFormat="1" x14ac:dyDescent="0.25">
      <c r="A78" s="63"/>
      <c r="B78" s="64">
        <v>45077</v>
      </c>
      <c r="C78" s="63" t="s">
        <v>867</v>
      </c>
      <c r="D78" s="65" t="s">
        <v>667</v>
      </c>
      <c r="E78" s="63">
        <v>1</v>
      </c>
      <c r="F78" s="64">
        <v>45077</v>
      </c>
      <c r="G78" s="63">
        <v>433</v>
      </c>
      <c r="H78" s="63">
        <v>61422</v>
      </c>
      <c r="I78" s="63" t="s">
        <v>82</v>
      </c>
      <c r="J78" s="88">
        <v>86442075</v>
      </c>
      <c r="K78" s="88">
        <v>0</v>
      </c>
      <c r="N78" s="63"/>
    </row>
    <row r="79" spans="1:14" s="69" customFormat="1" x14ac:dyDescent="0.25">
      <c r="A79" s="63"/>
      <c r="B79" s="64">
        <v>45077</v>
      </c>
      <c r="C79" s="63" t="s">
        <v>867</v>
      </c>
      <c r="D79" s="65" t="s">
        <v>667</v>
      </c>
      <c r="E79" s="63">
        <v>1</v>
      </c>
      <c r="F79" s="64">
        <v>45077</v>
      </c>
      <c r="G79" s="63">
        <v>434</v>
      </c>
      <c r="H79" s="63">
        <v>61433</v>
      </c>
      <c r="I79" s="63" t="s">
        <v>84</v>
      </c>
      <c r="J79" s="88">
        <v>91624845</v>
      </c>
      <c r="K79" s="88">
        <v>0</v>
      </c>
      <c r="N79" s="63"/>
    </row>
    <row r="80" spans="1:14" s="69" customFormat="1" x14ac:dyDescent="0.25">
      <c r="A80" s="63"/>
      <c r="B80" s="64">
        <v>45077</v>
      </c>
      <c r="C80" s="63" t="s">
        <v>867</v>
      </c>
      <c r="D80" s="65" t="s">
        <v>667</v>
      </c>
      <c r="E80" s="63">
        <v>1</v>
      </c>
      <c r="F80" s="64">
        <v>45077</v>
      </c>
      <c r="G80" s="63">
        <v>437</v>
      </c>
      <c r="H80" s="63">
        <v>61511</v>
      </c>
      <c r="I80" s="63" t="s">
        <v>86</v>
      </c>
      <c r="J80" s="88">
        <v>2900000</v>
      </c>
      <c r="K80" s="88">
        <v>0</v>
      </c>
      <c r="N80" s="63"/>
    </row>
    <row r="81" spans="1:14" s="69" customFormat="1" x14ac:dyDescent="0.25">
      <c r="A81" s="63"/>
      <c r="B81" s="64">
        <v>45077</v>
      </c>
      <c r="C81" s="63" t="s">
        <v>867</v>
      </c>
      <c r="D81" s="65" t="s">
        <v>667</v>
      </c>
      <c r="E81" s="63">
        <v>1</v>
      </c>
      <c r="F81" s="64">
        <v>45077</v>
      </c>
      <c r="G81" s="63">
        <v>438</v>
      </c>
      <c r="H81" s="63">
        <v>61522</v>
      </c>
      <c r="I81" s="63" t="s">
        <v>88</v>
      </c>
      <c r="J81" s="88">
        <v>3226800</v>
      </c>
      <c r="K81" s="88">
        <v>0</v>
      </c>
      <c r="N81" s="63"/>
    </row>
    <row r="82" spans="1:14" s="69" customFormat="1" x14ac:dyDescent="0.25">
      <c r="A82" s="63"/>
      <c r="B82" s="64">
        <v>45077</v>
      </c>
      <c r="C82" s="63" t="s">
        <v>867</v>
      </c>
      <c r="D82" s="65" t="s">
        <v>667</v>
      </c>
      <c r="E82" s="63">
        <v>1</v>
      </c>
      <c r="F82" s="64">
        <v>45077</v>
      </c>
      <c r="G82" s="63">
        <v>979</v>
      </c>
      <c r="H82" s="63">
        <v>61310</v>
      </c>
      <c r="I82" s="63" t="s">
        <v>562</v>
      </c>
      <c r="J82" s="88">
        <v>170396809</v>
      </c>
      <c r="K82" s="88">
        <v>0</v>
      </c>
      <c r="N82" s="63"/>
    </row>
    <row r="83" spans="1:14" s="69" customFormat="1" x14ac:dyDescent="0.25">
      <c r="A83" s="63"/>
      <c r="B83" s="64">
        <v>45077</v>
      </c>
      <c r="C83" s="63" t="s">
        <v>867</v>
      </c>
      <c r="D83" s="65" t="s">
        <v>667</v>
      </c>
      <c r="E83" s="63">
        <v>1</v>
      </c>
      <c r="F83" s="64">
        <v>45077</v>
      </c>
      <c r="G83" s="63">
        <v>441</v>
      </c>
      <c r="H83" s="63">
        <v>61555</v>
      </c>
      <c r="I83" s="63" t="s">
        <v>92</v>
      </c>
      <c r="J83" s="88">
        <v>15737337</v>
      </c>
      <c r="K83" s="88">
        <v>0</v>
      </c>
      <c r="N83" s="63"/>
    </row>
    <row r="84" spans="1:14" s="69" customFormat="1" x14ac:dyDescent="0.25">
      <c r="A84" s="63"/>
      <c r="B84" s="64">
        <v>45077</v>
      </c>
      <c r="C84" s="63" t="s">
        <v>867</v>
      </c>
      <c r="D84" s="65" t="s">
        <v>667</v>
      </c>
      <c r="E84" s="63">
        <v>1</v>
      </c>
      <c r="F84" s="64">
        <v>45077</v>
      </c>
      <c r="G84" s="63">
        <v>450</v>
      </c>
      <c r="H84" s="63">
        <v>61633</v>
      </c>
      <c r="I84" s="63" t="s">
        <v>184</v>
      </c>
      <c r="J84" s="88">
        <v>20902894.556000002</v>
      </c>
      <c r="K84" s="88">
        <v>0</v>
      </c>
      <c r="N84" s="63"/>
    </row>
    <row r="85" spans="1:14" s="69" customFormat="1" x14ac:dyDescent="0.25">
      <c r="A85" s="63"/>
      <c r="B85" s="64">
        <v>45077</v>
      </c>
      <c r="C85" s="63" t="s">
        <v>867</v>
      </c>
      <c r="D85" s="65" t="s">
        <v>667</v>
      </c>
      <c r="E85" s="63">
        <v>1</v>
      </c>
      <c r="F85" s="64">
        <v>45077</v>
      </c>
      <c r="G85" s="63">
        <v>981</v>
      </c>
      <c r="H85" s="63">
        <v>61612</v>
      </c>
      <c r="I85" s="67" t="s">
        <v>94</v>
      </c>
      <c r="J85" s="88">
        <v>4136957</v>
      </c>
      <c r="K85" s="88">
        <v>0</v>
      </c>
      <c r="N85" s="63"/>
    </row>
    <row r="86" spans="1:14" s="69" customFormat="1" x14ac:dyDescent="0.25">
      <c r="A86" s="63"/>
      <c r="B86" s="64">
        <v>45077</v>
      </c>
      <c r="C86" s="63" t="s">
        <v>867</v>
      </c>
      <c r="D86" s="65" t="s">
        <v>667</v>
      </c>
      <c r="E86" s="63">
        <v>1</v>
      </c>
      <c r="F86" s="64">
        <v>45077</v>
      </c>
      <c r="G86" s="63">
        <v>1780</v>
      </c>
      <c r="H86" s="63">
        <v>61655</v>
      </c>
      <c r="I86" s="63" t="s">
        <v>96</v>
      </c>
      <c r="J86" s="88">
        <v>8974994</v>
      </c>
      <c r="K86" s="88">
        <v>0</v>
      </c>
      <c r="N86" s="63"/>
    </row>
    <row r="87" spans="1:14" s="69" customFormat="1" x14ac:dyDescent="0.25">
      <c r="A87" s="63"/>
      <c r="B87" s="64">
        <v>45077</v>
      </c>
      <c r="C87" s="63" t="s">
        <v>867</v>
      </c>
      <c r="D87" s="65" t="s">
        <v>667</v>
      </c>
      <c r="E87" s="63">
        <v>1</v>
      </c>
      <c r="F87" s="64">
        <v>45077</v>
      </c>
      <c r="G87" s="63">
        <v>457</v>
      </c>
      <c r="H87" s="63">
        <v>61705</v>
      </c>
      <c r="I87" s="63" t="s">
        <v>98</v>
      </c>
      <c r="J87" s="88">
        <v>9217176</v>
      </c>
      <c r="K87" s="88">
        <v>0</v>
      </c>
      <c r="N87" s="63"/>
    </row>
    <row r="88" spans="1:14" s="69" customFormat="1" x14ac:dyDescent="0.25">
      <c r="A88" s="63"/>
      <c r="B88" s="64">
        <v>45077</v>
      </c>
      <c r="C88" s="63" t="s">
        <v>867</v>
      </c>
      <c r="D88" s="65" t="s">
        <v>667</v>
      </c>
      <c r="E88" s="63">
        <v>1</v>
      </c>
      <c r="F88" s="64">
        <v>45077</v>
      </c>
      <c r="G88" s="63">
        <v>460</v>
      </c>
      <c r="H88" s="63">
        <v>61708</v>
      </c>
      <c r="I88" s="63" t="s">
        <v>100</v>
      </c>
      <c r="J88" s="88">
        <v>594900</v>
      </c>
      <c r="K88" s="88">
        <v>0</v>
      </c>
      <c r="N88" s="63"/>
    </row>
    <row r="89" spans="1:14" s="69" customFormat="1" x14ac:dyDescent="0.25">
      <c r="A89" s="63"/>
      <c r="B89" s="64">
        <v>45077</v>
      </c>
      <c r="C89" s="63" t="s">
        <v>867</v>
      </c>
      <c r="D89" s="65" t="s">
        <v>667</v>
      </c>
      <c r="E89" s="63">
        <v>1</v>
      </c>
      <c r="F89" s="64">
        <v>45077</v>
      </c>
      <c r="G89" s="63">
        <v>461</v>
      </c>
      <c r="H89" s="63">
        <v>61709</v>
      </c>
      <c r="I89" s="63" t="s">
        <v>102</v>
      </c>
      <c r="J89" s="88">
        <v>1120000</v>
      </c>
      <c r="K89" s="88">
        <v>0</v>
      </c>
      <c r="N89" s="63"/>
    </row>
    <row r="90" spans="1:14" s="69" customFormat="1" x14ac:dyDescent="0.25">
      <c r="A90" s="63"/>
      <c r="B90" s="64">
        <v>45077</v>
      </c>
      <c r="C90" s="63" t="s">
        <v>867</v>
      </c>
      <c r="D90" s="65" t="s">
        <v>667</v>
      </c>
      <c r="E90" s="63">
        <v>1</v>
      </c>
      <c r="F90" s="64">
        <v>45077</v>
      </c>
      <c r="G90" s="63">
        <v>462</v>
      </c>
      <c r="H90" s="63">
        <v>61710</v>
      </c>
      <c r="I90" s="63" t="s">
        <v>104</v>
      </c>
      <c r="J90" s="88">
        <v>1153300</v>
      </c>
      <c r="K90" s="88">
        <v>0</v>
      </c>
      <c r="N90" s="63"/>
    </row>
    <row r="91" spans="1:14" s="69" customFormat="1" x14ac:dyDescent="0.25">
      <c r="A91" s="63"/>
      <c r="B91" s="64">
        <v>45077</v>
      </c>
      <c r="C91" s="63" t="s">
        <v>867</v>
      </c>
      <c r="D91" s="65" t="s">
        <v>667</v>
      </c>
      <c r="E91" s="63">
        <v>1</v>
      </c>
      <c r="F91" s="64">
        <v>45077</v>
      </c>
      <c r="G91" s="63">
        <v>455</v>
      </c>
      <c r="H91" s="63">
        <v>61703</v>
      </c>
      <c r="I91" s="63" t="s">
        <v>106</v>
      </c>
      <c r="J91" s="88">
        <v>29092945</v>
      </c>
      <c r="K91" s="88">
        <v>0</v>
      </c>
      <c r="N91" s="63"/>
    </row>
    <row r="92" spans="1:14" s="69" customFormat="1" x14ac:dyDescent="0.25">
      <c r="A92" s="63"/>
      <c r="B92" s="64">
        <v>45077</v>
      </c>
      <c r="C92" s="63" t="s">
        <v>867</v>
      </c>
      <c r="D92" s="65" t="s">
        <v>667</v>
      </c>
      <c r="E92" s="63">
        <v>1</v>
      </c>
      <c r="F92" s="64">
        <v>45077</v>
      </c>
      <c r="G92" s="63">
        <v>466</v>
      </c>
      <c r="H92" s="63">
        <v>61714</v>
      </c>
      <c r="I92" s="63" t="s">
        <v>108</v>
      </c>
      <c r="J92" s="88">
        <v>27502639</v>
      </c>
      <c r="K92" s="88">
        <v>0</v>
      </c>
      <c r="N92" s="63"/>
    </row>
    <row r="93" spans="1:14" s="69" customFormat="1" x14ac:dyDescent="0.25">
      <c r="A93" s="63"/>
      <c r="B93" s="64">
        <v>45077</v>
      </c>
      <c r="C93" s="63" t="s">
        <v>867</v>
      </c>
      <c r="D93" s="65" t="s">
        <v>667</v>
      </c>
      <c r="E93" s="63">
        <v>1</v>
      </c>
      <c r="F93" s="64">
        <v>45077</v>
      </c>
      <c r="G93" s="63">
        <v>467</v>
      </c>
      <c r="H93" s="63">
        <v>61715</v>
      </c>
      <c r="I93" s="63" t="s">
        <v>114</v>
      </c>
      <c r="J93" s="88">
        <v>162559960</v>
      </c>
      <c r="K93" s="88">
        <v>0</v>
      </c>
      <c r="N93" s="63"/>
    </row>
    <row r="94" spans="1:14" s="69" customFormat="1" x14ac:dyDescent="0.25">
      <c r="A94" s="63"/>
      <c r="B94" s="64">
        <v>45077</v>
      </c>
      <c r="C94" s="63" t="s">
        <v>867</v>
      </c>
      <c r="D94" s="65" t="s">
        <v>667</v>
      </c>
      <c r="E94" s="63">
        <v>1</v>
      </c>
      <c r="F94" s="64">
        <v>45077</v>
      </c>
      <c r="G94" s="63">
        <v>459</v>
      </c>
      <c r="H94" s="63">
        <v>61707</v>
      </c>
      <c r="I94" s="63" t="s">
        <v>116</v>
      </c>
      <c r="J94" s="88">
        <v>4686818</v>
      </c>
      <c r="K94" s="88">
        <v>0</v>
      </c>
      <c r="N94" s="63"/>
    </row>
    <row r="95" spans="1:14" s="69" customFormat="1" x14ac:dyDescent="0.25">
      <c r="A95" s="63"/>
      <c r="B95" s="64">
        <v>45077</v>
      </c>
      <c r="C95" s="63" t="s">
        <v>867</v>
      </c>
      <c r="D95" s="65" t="s">
        <v>667</v>
      </c>
      <c r="E95" s="63">
        <v>1</v>
      </c>
      <c r="F95" s="64">
        <v>45077</v>
      </c>
      <c r="G95" s="63">
        <v>475</v>
      </c>
      <c r="H95" s="63">
        <v>61822</v>
      </c>
      <c r="I95" s="63" t="s">
        <v>120</v>
      </c>
      <c r="J95" s="63">
        <v>610000000</v>
      </c>
      <c r="K95" s="63">
        <v>0</v>
      </c>
      <c r="N95" s="63"/>
    </row>
    <row r="96" spans="1:14" s="69" customFormat="1" x14ac:dyDescent="0.25">
      <c r="A96" s="63"/>
      <c r="B96" s="64">
        <v>45077</v>
      </c>
      <c r="C96" s="63" t="s">
        <v>867</v>
      </c>
      <c r="D96" s="65" t="s">
        <v>667</v>
      </c>
      <c r="E96" s="63">
        <v>1</v>
      </c>
      <c r="F96" s="64">
        <v>45077</v>
      </c>
      <c r="G96" s="63">
        <v>982</v>
      </c>
      <c r="H96" s="63">
        <v>61634</v>
      </c>
      <c r="I96" s="63" t="s">
        <v>186</v>
      </c>
      <c r="J96" s="63">
        <v>267184</v>
      </c>
      <c r="K96" s="63">
        <v>0</v>
      </c>
      <c r="L96" s="71"/>
      <c r="N96" s="63"/>
    </row>
    <row r="97" spans="1:14" s="69" customFormat="1" x14ac:dyDescent="0.25">
      <c r="A97" s="63"/>
      <c r="B97" s="64">
        <v>45077</v>
      </c>
      <c r="C97" s="63" t="s">
        <v>867</v>
      </c>
      <c r="D97" s="65" t="s">
        <v>667</v>
      </c>
      <c r="E97" s="63">
        <v>1</v>
      </c>
      <c r="F97" s="64">
        <v>45077</v>
      </c>
      <c r="G97" s="63">
        <v>474</v>
      </c>
      <c r="H97" s="63">
        <v>61811</v>
      </c>
      <c r="I97" s="63" t="s">
        <v>118</v>
      </c>
      <c r="J97" s="63">
        <v>83046959</v>
      </c>
      <c r="K97" s="63">
        <v>0</v>
      </c>
      <c r="L97" s="71"/>
      <c r="N97" s="63"/>
    </row>
    <row r="98" spans="1:14" s="69" customFormat="1" x14ac:dyDescent="0.25">
      <c r="A98" s="63"/>
      <c r="B98" s="64">
        <v>45077</v>
      </c>
      <c r="C98" s="63" t="s">
        <v>867</v>
      </c>
      <c r="D98" s="65" t="s">
        <v>667</v>
      </c>
      <c r="E98" s="63">
        <v>1</v>
      </c>
      <c r="F98" s="64">
        <v>45077</v>
      </c>
      <c r="G98" s="63">
        <v>483</v>
      </c>
      <c r="H98" s="63">
        <v>61922</v>
      </c>
      <c r="I98" s="63" t="s">
        <v>122</v>
      </c>
      <c r="J98" s="63">
        <v>514500</v>
      </c>
      <c r="K98" s="63">
        <v>0</v>
      </c>
      <c r="L98" s="72"/>
      <c r="N98" s="63"/>
    </row>
    <row r="99" spans="1:14" s="69" customFormat="1" x14ac:dyDescent="0.25">
      <c r="A99" s="63"/>
      <c r="B99" s="64">
        <v>45077</v>
      </c>
      <c r="C99" s="63" t="s">
        <v>867</v>
      </c>
      <c r="D99" s="65" t="s">
        <v>667</v>
      </c>
      <c r="E99" s="63">
        <v>1</v>
      </c>
      <c r="F99" s="64">
        <v>45077</v>
      </c>
      <c r="G99" s="63">
        <v>484</v>
      </c>
      <c r="H99" s="63">
        <v>61933</v>
      </c>
      <c r="I99" s="63" t="s">
        <v>124</v>
      </c>
      <c r="J99" s="63">
        <v>11440000</v>
      </c>
      <c r="K99" s="63">
        <v>0</v>
      </c>
      <c r="L99" s="71"/>
      <c r="N99" s="63"/>
    </row>
    <row r="100" spans="1:14" s="69" customFormat="1" x14ac:dyDescent="0.25">
      <c r="A100" s="63"/>
      <c r="B100" s="64">
        <v>45077</v>
      </c>
      <c r="C100" s="63" t="s">
        <v>867</v>
      </c>
      <c r="D100" s="65" t="s">
        <v>667</v>
      </c>
      <c r="E100" s="63">
        <v>1</v>
      </c>
      <c r="F100" s="64">
        <v>45077</v>
      </c>
      <c r="G100" s="63">
        <v>487</v>
      </c>
      <c r="H100" s="63">
        <v>61966</v>
      </c>
      <c r="I100" s="63" t="s">
        <v>206</v>
      </c>
      <c r="J100" s="63">
        <v>4000000</v>
      </c>
      <c r="K100" s="63">
        <v>0</v>
      </c>
      <c r="L100" s="71"/>
      <c r="N100" s="63"/>
    </row>
    <row r="101" spans="1:14" s="69" customFormat="1" x14ac:dyDescent="0.25">
      <c r="A101" s="63"/>
      <c r="B101" s="64">
        <v>45077</v>
      </c>
      <c r="C101" s="63" t="s">
        <v>867</v>
      </c>
      <c r="D101" s="65" t="s">
        <v>667</v>
      </c>
      <c r="E101" s="63">
        <v>1</v>
      </c>
      <c r="F101" s="64">
        <v>45077</v>
      </c>
      <c r="G101" s="63">
        <v>439</v>
      </c>
      <c r="H101" s="63">
        <v>61533</v>
      </c>
      <c r="I101" s="63" t="s">
        <v>182</v>
      </c>
      <c r="J101" s="63">
        <v>7413500</v>
      </c>
      <c r="K101" s="63">
        <v>0</v>
      </c>
      <c r="L101" s="71"/>
      <c r="N101" s="63"/>
    </row>
    <row r="102" spans="1:14" s="69" customFormat="1" x14ac:dyDescent="0.25">
      <c r="A102" s="63"/>
      <c r="B102" s="64">
        <v>45077</v>
      </c>
      <c r="C102" s="63" t="s">
        <v>867</v>
      </c>
      <c r="D102" s="65" t="s">
        <v>667</v>
      </c>
      <c r="E102" s="63">
        <v>1</v>
      </c>
      <c r="F102" s="64">
        <v>45077</v>
      </c>
      <c r="G102" s="63">
        <v>497</v>
      </c>
      <c r="H102" s="63">
        <v>65055</v>
      </c>
      <c r="I102" s="63" t="s">
        <v>138</v>
      </c>
      <c r="J102" s="63">
        <f>50294583.79167+330100</f>
        <v>50624683.791670002</v>
      </c>
      <c r="K102" s="63">
        <v>0</v>
      </c>
      <c r="L102" s="74"/>
      <c r="N102" s="63"/>
    </row>
    <row r="103" spans="1:14" s="69" customFormat="1" x14ac:dyDescent="0.25">
      <c r="A103" s="63"/>
      <c r="B103" s="64">
        <v>45077</v>
      </c>
      <c r="C103" s="63" t="s">
        <v>867</v>
      </c>
      <c r="D103" s="65" t="s">
        <v>667</v>
      </c>
      <c r="E103" s="63">
        <v>1</v>
      </c>
      <c r="F103" s="64">
        <v>45077</v>
      </c>
      <c r="G103" s="63">
        <v>503</v>
      </c>
      <c r="H103" s="63">
        <v>66011</v>
      </c>
      <c r="I103" s="63" t="s">
        <v>204</v>
      </c>
      <c r="J103" s="63">
        <v>588048</v>
      </c>
      <c r="K103" s="63">
        <v>0</v>
      </c>
      <c r="N103" s="63"/>
    </row>
    <row r="104" spans="1:14" s="69" customFormat="1" x14ac:dyDescent="0.25">
      <c r="A104" s="63"/>
      <c r="B104" s="64">
        <v>45077</v>
      </c>
      <c r="C104" s="63" t="s">
        <v>867</v>
      </c>
      <c r="D104" s="65" t="s">
        <v>667</v>
      </c>
      <c r="E104" s="63">
        <v>1</v>
      </c>
      <c r="F104" s="64">
        <v>45077</v>
      </c>
      <c r="G104" s="63">
        <v>780</v>
      </c>
      <c r="H104" s="63">
        <v>72111</v>
      </c>
      <c r="I104" s="63" t="s">
        <v>142</v>
      </c>
      <c r="J104" s="63">
        <v>852200</v>
      </c>
      <c r="K104" s="63">
        <v>0</v>
      </c>
      <c r="N104" s="63"/>
    </row>
    <row r="105" spans="1:14" s="69" customFormat="1" x14ac:dyDescent="0.25">
      <c r="A105" s="63"/>
      <c r="B105" s="64">
        <v>45077</v>
      </c>
      <c r="C105" s="63" t="s">
        <v>867</v>
      </c>
      <c r="D105" s="65" t="s">
        <v>667</v>
      </c>
      <c r="E105" s="63">
        <v>1</v>
      </c>
      <c r="F105" s="64">
        <v>45077</v>
      </c>
      <c r="G105" s="63">
        <v>782</v>
      </c>
      <c r="H105" s="63">
        <v>72120</v>
      </c>
      <c r="I105" s="63" t="s">
        <v>144</v>
      </c>
      <c r="J105" s="63">
        <v>53.22</v>
      </c>
      <c r="K105" s="63">
        <v>0</v>
      </c>
      <c r="N105" s="63"/>
    </row>
    <row r="106" spans="1:14" s="69" customFormat="1" x14ac:dyDescent="0.25">
      <c r="A106" s="63"/>
      <c r="B106" s="64">
        <v>45077</v>
      </c>
      <c r="C106" s="63" t="s">
        <v>867</v>
      </c>
      <c r="D106" s="65" t="s">
        <v>667</v>
      </c>
      <c r="E106" s="63">
        <v>1</v>
      </c>
      <c r="F106" s="64">
        <v>45077</v>
      </c>
      <c r="G106" s="63">
        <v>789</v>
      </c>
      <c r="H106" s="63">
        <v>72127</v>
      </c>
      <c r="I106" s="63" t="s">
        <v>146</v>
      </c>
      <c r="J106" s="63">
        <v>73200204.790000007</v>
      </c>
      <c r="K106" s="63">
        <v>0</v>
      </c>
      <c r="N106" s="63"/>
    </row>
    <row r="107" spans="1:14" x14ac:dyDescent="0.25">
      <c r="J107" s="88">
        <f>SUM(J6:J106)</f>
        <v>13583502416.139009</v>
      </c>
      <c r="K107" s="88">
        <f>SUM(K6:K106)</f>
        <v>13583502416.139013</v>
      </c>
      <c r="L107" s="107"/>
    </row>
  </sheetData>
  <pageMargins left="0.75" right="0.75" top="1" bottom="1" header="0.5" footer="0.5"/>
  <pageSetup orientation="portrait" horizont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AD3C4-0C39-41B9-9BA1-FBF54EA68A17}">
  <dimension ref="A1:O174"/>
  <sheetViews>
    <sheetView topLeftCell="I2" zoomScale="90" zoomScaleNormal="90" workbookViewId="0">
      <selection activeCell="J12" sqref="J12"/>
    </sheetView>
  </sheetViews>
  <sheetFormatPr defaultColWidth="24.125" defaultRowHeight="15" x14ac:dyDescent="0.25"/>
  <cols>
    <col min="1" max="1" width="42.75" style="63" customWidth="1"/>
    <col min="2" max="2" width="33.125" style="63" bestFit="1" customWidth="1"/>
    <col min="3" max="3" width="38.5" style="63" customWidth="1"/>
    <col min="4" max="4" width="32.25" style="63" customWidth="1"/>
    <col min="5" max="5" width="23.75" style="63" customWidth="1"/>
    <col min="6" max="6" width="22.125" style="63" customWidth="1"/>
    <col min="7" max="7" width="22.125" style="86" customWidth="1"/>
    <col min="8" max="8" width="23.25" style="63" bestFit="1" customWidth="1"/>
    <col min="9" max="9" width="61.75" style="63" customWidth="1"/>
    <col min="10" max="11" width="16.875" style="68" customWidth="1"/>
    <col min="12" max="12" width="37.75" style="69" customWidth="1"/>
    <col min="13" max="13" width="35.25" style="69" customWidth="1"/>
    <col min="14" max="14" width="43" style="63" bestFit="1" customWidth="1"/>
    <col min="15" max="15" width="24.125" style="69"/>
    <col min="16" max="16384" width="24.125" style="63"/>
  </cols>
  <sheetData>
    <row r="1" spans="1:15" s="52" customFormat="1" ht="15" hidden="1" customHeight="1" x14ac:dyDescent="0.25">
      <c r="A1" s="46" t="s">
        <v>396</v>
      </c>
      <c r="B1" s="46" t="s">
        <v>397</v>
      </c>
      <c r="C1" s="46" t="s">
        <v>398</v>
      </c>
      <c r="D1" s="46" t="s">
        <v>399</v>
      </c>
      <c r="E1" s="46" t="s">
        <v>400</v>
      </c>
      <c r="F1" s="46" t="s">
        <v>401</v>
      </c>
      <c r="G1" s="91"/>
      <c r="H1" s="50" t="s">
        <v>402</v>
      </c>
      <c r="I1" s="46" t="s">
        <v>403</v>
      </c>
      <c r="J1" s="49" t="s">
        <v>404</v>
      </c>
      <c r="K1" s="49" t="s">
        <v>405</v>
      </c>
      <c r="L1" s="50" t="s">
        <v>630</v>
      </c>
      <c r="M1" s="50" t="s">
        <v>631</v>
      </c>
      <c r="N1" s="51" t="s">
        <v>632</v>
      </c>
      <c r="O1" s="50" t="s">
        <v>633</v>
      </c>
    </row>
    <row r="2" spans="1:15" s="52" customFormat="1" x14ac:dyDescent="0.25">
      <c r="A2" s="46" t="s">
        <v>634</v>
      </c>
      <c r="B2" s="46" t="s">
        <v>635</v>
      </c>
      <c r="C2" s="46" t="s">
        <v>636</v>
      </c>
      <c r="D2" s="46" t="s">
        <v>637</v>
      </c>
      <c r="E2" s="46" t="s">
        <v>638</v>
      </c>
      <c r="F2" s="46" t="s">
        <v>639</v>
      </c>
      <c r="G2" s="91"/>
      <c r="H2" s="50" t="s">
        <v>640</v>
      </c>
      <c r="I2" s="46" t="s">
        <v>641</v>
      </c>
      <c r="J2" s="49" t="s">
        <v>1</v>
      </c>
      <c r="K2" s="49" t="s">
        <v>2</v>
      </c>
      <c r="L2" s="50" t="s">
        <v>642</v>
      </c>
      <c r="M2" s="50" t="s">
        <v>643</v>
      </c>
      <c r="N2" s="51" t="s">
        <v>644</v>
      </c>
      <c r="O2" s="50" t="s">
        <v>633</v>
      </c>
    </row>
    <row r="3" spans="1:15" s="59" customFormat="1" ht="225" x14ac:dyDescent="0.2">
      <c r="A3" s="53" t="s">
        <v>808</v>
      </c>
      <c r="B3" s="53" t="s">
        <v>809</v>
      </c>
      <c r="C3" s="53" t="s">
        <v>810</v>
      </c>
      <c r="D3" s="53" t="s">
        <v>811</v>
      </c>
      <c r="E3" s="53" t="s">
        <v>812</v>
      </c>
      <c r="F3" s="53" t="s">
        <v>813</v>
      </c>
      <c r="G3" s="92"/>
      <c r="H3" s="57" t="s">
        <v>651</v>
      </c>
      <c r="I3" s="53" t="s">
        <v>814</v>
      </c>
      <c r="J3" s="56" t="s">
        <v>653</v>
      </c>
      <c r="K3" s="56" t="s">
        <v>654</v>
      </c>
      <c r="L3" s="57" t="s">
        <v>655</v>
      </c>
      <c r="M3" s="57" t="s">
        <v>656</v>
      </c>
      <c r="N3" s="58" t="s">
        <v>657</v>
      </c>
      <c r="O3" s="57"/>
    </row>
    <row r="4" spans="1:15" s="52" customFormat="1" x14ac:dyDescent="0.25">
      <c r="A4" s="46" t="s">
        <v>658</v>
      </c>
      <c r="B4" s="46" t="s">
        <v>635</v>
      </c>
      <c r="C4" s="60" t="s">
        <v>659</v>
      </c>
      <c r="D4" s="60" t="s">
        <v>659</v>
      </c>
      <c r="E4" s="60" t="s">
        <v>660</v>
      </c>
      <c r="F4" s="60" t="s">
        <v>635</v>
      </c>
      <c r="G4" s="93"/>
      <c r="H4" s="50" t="s">
        <v>658</v>
      </c>
      <c r="I4" s="60" t="s">
        <v>659</v>
      </c>
      <c r="J4" s="46" t="s">
        <v>661</v>
      </c>
      <c r="K4" s="46" t="s">
        <v>661</v>
      </c>
      <c r="L4" s="61" t="s">
        <v>659</v>
      </c>
      <c r="M4" s="61" t="s">
        <v>659</v>
      </c>
      <c r="N4" s="62" t="s">
        <v>659</v>
      </c>
      <c r="O4" s="50"/>
    </row>
    <row r="5" spans="1:15" s="52" customFormat="1" x14ac:dyDescent="0.25">
      <c r="A5" s="46" t="s">
        <v>662</v>
      </c>
      <c r="B5" s="46" t="s">
        <v>663</v>
      </c>
      <c r="C5" s="46" t="s">
        <v>659</v>
      </c>
      <c r="D5" s="46" t="s">
        <v>659</v>
      </c>
      <c r="E5" s="46"/>
      <c r="F5" s="46" t="s">
        <v>664</v>
      </c>
      <c r="G5" s="91" t="s">
        <v>851</v>
      </c>
      <c r="H5" s="46" t="s">
        <v>852</v>
      </c>
      <c r="I5" s="46" t="s">
        <v>659</v>
      </c>
      <c r="J5" s="46"/>
      <c r="K5" s="46"/>
      <c r="L5" s="50" t="s">
        <v>659</v>
      </c>
      <c r="M5" s="50" t="s">
        <v>659</v>
      </c>
      <c r="N5" s="51" t="s">
        <v>659</v>
      </c>
      <c r="O5" s="50"/>
    </row>
    <row r="6" spans="1:15" x14ac:dyDescent="0.25">
      <c r="B6" s="64">
        <v>45077</v>
      </c>
      <c r="C6" s="94" t="s">
        <v>876</v>
      </c>
      <c r="D6" s="65" t="s">
        <v>667</v>
      </c>
      <c r="E6" s="65">
        <v>1</v>
      </c>
      <c r="F6" s="64">
        <v>45077</v>
      </c>
      <c r="G6" s="95">
        <v>237</v>
      </c>
      <c r="H6" s="66" t="s">
        <v>877</v>
      </c>
      <c r="I6" s="63" t="s">
        <v>878</v>
      </c>
      <c r="J6" s="68">
        <v>100275780</v>
      </c>
      <c r="K6" s="68">
        <v>0</v>
      </c>
    </row>
    <row r="7" spans="1:15" x14ac:dyDescent="0.25">
      <c r="B7" s="64">
        <v>45077</v>
      </c>
      <c r="C7" s="94" t="s">
        <v>876</v>
      </c>
      <c r="D7" s="65" t="s">
        <v>667</v>
      </c>
      <c r="E7" s="65">
        <v>1</v>
      </c>
      <c r="F7" s="64">
        <v>45077</v>
      </c>
      <c r="G7" s="95">
        <v>256</v>
      </c>
      <c r="H7" s="66" t="s">
        <v>879</v>
      </c>
      <c r="I7" s="63" t="s">
        <v>880</v>
      </c>
      <c r="J7" s="68">
        <v>15043819.189999999</v>
      </c>
      <c r="K7" s="68">
        <v>0</v>
      </c>
    </row>
    <row r="8" spans="1:15" x14ac:dyDescent="0.25">
      <c r="B8" s="64">
        <v>45077</v>
      </c>
      <c r="C8" s="94" t="s">
        <v>876</v>
      </c>
      <c r="D8" s="65" t="s">
        <v>667</v>
      </c>
      <c r="E8" s="65">
        <v>1</v>
      </c>
      <c r="F8" s="64">
        <v>45077</v>
      </c>
      <c r="G8" s="95">
        <v>257</v>
      </c>
      <c r="H8" s="66" t="s">
        <v>881</v>
      </c>
      <c r="I8" s="63" t="s">
        <v>882</v>
      </c>
      <c r="J8" s="68">
        <v>3219970350.7789898</v>
      </c>
      <c r="K8" s="68">
        <v>0</v>
      </c>
    </row>
    <row r="9" spans="1:15" x14ac:dyDescent="0.25">
      <c r="B9" s="64">
        <v>45077</v>
      </c>
      <c r="C9" s="94" t="s">
        <v>876</v>
      </c>
      <c r="D9" s="65" t="s">
        <v>667</v>
      </c>
      <c r="E9" s="65">
        <v>1</v>
      </c>
      <c r="F9" s="64">
        <v>45077</v>
      </c>
      <c r="G9" s="95">
        <v>259</v>
      </c>
      <c r="H9" s="66" t="s">
        <v>883</v>
      </c>
      <c r="I9" s="63" t="s">
        <v>884</v>
      </c>
      <c r="J9" s="68">
        <v>9900000</v>
      </c>
      <c r="K9" s="68">
        <v>0</v>
      </c>
    </row>
    <row r="10" spans="1:15" x14ac:dyDescent="0.25">
      <c r="B10" s="64">
        <v>45077</v>
      </c>
      <c r="C10" s="94" t="s">
        <v>876</v>
      </c>
      <c r="D10" s="65" t="s">
        <v>667</v>
      </c>
      <c r="E10" s="65">
        <v>1</v>
      </c>
      <c r="F10" s="64">
        <v>45077</v>
      </c>
      <c r="G10" s="95">
        <v>260</v>
      </c>
      <c r="H10" s="66" t="s">
        <v>885</v>
      </c>
      <c r="I10" s="63" t="s">
        <v>886</v>
      </c>
      <c r="J10" s="68">
        <v>52877213.100649998</v>
      </c>
      <c r="K10" s="68">
        <v>0</v>
      </c>
    </row>
    <row r="11" spans="1:15" x14ac:dyDescent="0.25">
      <c r="B11" s="64">
        <v>45077</v>
      </c>
      <c r="C11" s="94" t="s">
        <v>876</v>
      </c>
      <c r="D11" s="65" t="s">
        <v>667</v>
      </c>
      <c r="E11" s="65">
        <v>1</v>
      </c>
      <c r="F11" s="64">
        <v>45077</v>
      </c>
      <c r="G11" s="95">
        <v>261</v>
      </c>
      <c r="H11" s="66" t="s">
        <v>887</v>
      </c>
      <c r="I11" s="63" t="s">
        <v>888</v>
      </c>
      <c r="J11" s="68">
        <v>29352106.787799999</v>
      </c>
      <c r="K11" s="68">
        <v>0</v>
      </c>
    </row>
    <row r="12" spans="1:15" x14ac:dyDescent="0.25">
      <c r="B12" s="64">
        <v>45077</v>
      </c>
      <c r="C12" s="94" t="s">
        <v>876</v>
      </c>
      <c r="D12" s="65" t="s">
        <v>667</v>
      </c>
      <c r="E12" s="65">
        <v>1</v>
      </c>
      <c r="F12" s="64">
        <v>45077</v>
      </c>
      <c r="G12" s="95">
        <v>273</v>
      </c>
      <c r="H12" s="66" t="s">
        <v>227</v>
      </c>
      <c r="I12" s="63" t="s">
        <v>228</v>
      </c>
      <c r="J12" s="68">
        <v>8000000</v>
      </c>
      <c r="K12" s="68">
        <v>0</v>
      </c>
    </row>
    <row r="13" spans="1:15" x14ac:dyDescent="0.25">
      <c r="B13" s="64">
        <v>45077</v>
      </c>
      <c r="C13" s="94" t="s">
        <v>876</v>
      </c>
      <c r="D13" s="65" t="s">
        <v>667</v>
      </c>
      <c r="E13" s="65">
        <v>1</v>
      </c>
      <c r="F13" s="64">
        <v>45077</v>
      </c>
      <c r="G13" s="95">
        <v>528</v>
      </c>
      <c r="H13" s="66">
        <v>11310</v>
      </c>
      <c r="I13" s="63" t="s">
        <v>822</v>
      </c>
      <c r="J13" s="68">
        <v>0</v>
      </c>
      <c r="K13" s="68">
        <v>0.312</v>
      </c>
    </row>
    <row r="14" spans="1:15" x14ac:dyDescent="0.25">
      <c r="B14" s="64">
        <v>45077</v>
      </c>
      <c r="C14" s="94" t="s">
        <v>876</v>
      </c>
      <c r="D14" s="65" t="s">
        <v>667</v>
      </c>
      <c r="E14" s="65">
        <v>1</v>
      </c>
      <c r="F14" s="64">
        <v>45077</v>
      </c>
      <c r="G14" s="95">
        <v>530</v>
      </c>
      <c r="H14" s="66">
        <v>11402</v>
      </c>
      <c r="I14" s="63" t="s">
        <v>843</v>
      </c>
      <c r="J14" s="68">
        <v>0</v>
      </c>
      <c r="K14" s="68">
        <v>0</v>
      </c>
    </row>
    <row r="15" spans="1:15" x14ac:dyDescent="0.25">
      <c r="B15" s="64">
        <v>45077</v>
      </c>
      <c r="C15" s="94" t="s">
        <v>876</v>
      </c>
      <c r="D15" s="65" t="s">
        <v>667</v>
      </c>
      <c r="E15" s="65">
        <v>1</v>
      </c>
      <c r="F15" s="64">
        <v>45077</v>
      </c>
      <c r="G15" s="95">
        <v>533</v>
      </c>
      <c r="H15" s="66">
        <v>11405</v>
      </c>
      <c r="I15" s="63" t="s">
        <v>823</v>
      </c>
      <c r="J15" s="68">
        <v>0</v>
      </c>
      <c r="K15" s="68">
        <v>0</v>
      </c>
    </row>
    <row r="16" spans="1:15" x14ac:dyDescent="0.25">
      <c r="B16" s="64">
        <v>45077</v>
      </c>
      <c r="C16" s="94" t="s">
        <v>876</v>
      </c>
      <c r="D16" s="65" t="s">
        <v>667</v>
      </c>
      <c r="E16" s="65">
        <v>1</v>
      </c>
      <c r="F16" s="64">
        <v>45077</v>
      </c>
      <c r="G16" s="95">
        <v>1386</v>
      </c>
      <c r="H16" s="66" t="s">
        <v>889</v>
      </c>
      <c r="I16" s="63" t="s">
        <v>890</v>
      </c>
      <c r="J16" s="68">
        <v>710116</v>
      </c>
      <c r="K16" s="68">
        <v>0</v>
      </c>
    </row>
    <row r="17" spans="2:11" x14ac:dyDescent="0.25">
      <c r="B17" s="64">
        <v>45077</v>
      </c>
      <c r="C17" s="94" t="s">
        <v>876</v>
      </c>
      <c r="D17" s="65" t="s">
        <v>667</v>
      </c>
      <c r="E17" s="65">
        <v>1</v>
      </c>
      <c r="F17" s="64">
        <v>45077</v>
      </c>
      <c r="G17" s="95">
        <v>1389</v>
      </c>
      <c r="H17" s="66" t="s">
        <v>891</v>
      </c>
      <c r="I17" s="63" t="s">
        <v>892</v>
      </c>
      <c r="J17" s="68">
        <v>5363694</v>
      </c>
      <c r="K17" s="68">
        <v>0</v>
      </c>
    </row>
    <row r="18" spans="2:11" x14ac:dyDescent="0.25">
      <c r="B18" s="64">
        <v>45077</v>
      </c>
      <c r="C18" s="94" t="s">
        <v>876</v>
      </c>
      <c r="D18" s="65" t="s">
        <v>667</v>
      </c>
      <c r="E18" s="65">
        <v>1</v>
      </c>
      <c r="F18" s="64">
        <v>45077</v>
      </c>
      <c r="G18" s="95">
        <v>318</v>
      </c>
      <c r="H18" s="66">
        <v>12101</v>
      </c>
      <c r="I18" s="63" t="s">
        <v>31</v>
      </c>
      <c r="J18" s="68">
        <v>5016397939.0874996</v>
      </c>
      <c r="K18" s="68">
        <v>0</v>
      </c>
    </row>
    <row r="19" spans="2:11" x14ac:dyDescent="0.25">
      <c r="B19" s="64">
        <v>45077</v>
      </c>
      <c r="C19" s="94" t="s">
        <v>876</v>
      </c>
      <c r="D19" s="65" t="s">
        <v>667</v>
      </c>
      <c r="E19" s="65">
        <v>1</v>
      </c>
      <c r="F19" s="64">
        <v>45077</v>
      </c>
      <c r="G19" s="95">
        <v>937</v>
      </c>
      <c r="H19" s="66">
        <v>12115</v>
      </c>
      <c r="I19" s="63" t="s">
        <v>795</v>
      </c>
      <c r="J19" s="68">
        <v>11970769</v>
      </c>
      <c r="K19" s="68">
        <v>0</v>
      </c>
    </row>
    <row r="20" spans="2:11" x14ac:dyDescent="0.25">
      <c r="B20" s="64">
        <v>45077</v>
      </c>
      <c r="C20" s="94" t="s">
        <v>876</v>
      </c>
      <c r="D20" s="65" t="s">
        <v>667</v>
      </c>
      <c r="E20" s="65">
        <v>1</v>
      </c>
      <c r="F20" s="64">
        <v>45077</v>
      </c>
      <c r="G20" s="95">
        <v>1717</v>
      </c>
      <c r="H20" s="66">
        <v>12119</v>
      </c>
      <c r="I20" s="63" t="s">
        <v>434</v>
      </c>
      <c r="J20" s="68">
        <v>854036862</v>
      </c>
      <c r="K20" s="68">
        <v>0</v>
      </c>
    </row>
    <row r="21" spans="2:11" x14ac:dyDescent="0.25">
      <c r="B21" s="64">
        <v>45077</v>
      </c>
      <c r="C21" s="94" t="s">
        <v>876</v>
      </c>
      <c r="D21" s="65" t="s">
        <v>667</v>
      </c>
      <c r="E21" s="65">
        <v>1</v>
      </c>
      <c r="F21" s="64">
        <v>45077</v>
      </c>
      <c r="G21" s="95">
        <v>327</v>
      </c>
      <c r="H21" s="66">
        <v>12110</v>
      </c>
      <c r="I21" s="63" t="s">
        <v>893</v>
      </c>
      <c r="J21" s="68">
        <v>5000000</v>
      </c>
      <c r="K21" s="68">
        <v>0</v>
      </c>
    </row>
    <row r="22" spans="2:11" x14ac:dyDescent="0.25">
      <c r="B22" s="64">
        <v>45077</v>
      </c>
      <c r="C22" s="94" t="s">
        <v>876</v>
      </c>
      <c r="D22" s="65" t="s">
        <v>667</v>
      </c>
      <c r="E22" s="65">
        <v>1</v>
      </c>
      <c r="F22" s="64">
        <v>45077</v>
      </c>
      <c r="G22" s="95">
        <v>541</v>
      </c>
      <c r="H22" s="63">
        <v>13000</v>
      </c>
      <c r="I22" s="63" t="s">
        <v>9</v>
      </c>
      <c r="J22" s="68">
        <v>9640297.8799999952</v>
      </c>
      <c r="K22" s="68">
        <v>0</v>
      </c>
    </row>
    <row r="23" spans="2:11" x14ac:dyDescent="0.25">
      <c r="B23" s="64">
        <v>45077</v>
      </c>
      <c r="C23" s="94" t="s">
        <v>876</v>
      </c>
      <c r="D23" s="65" t="s">
        <v>667</v>
      </c>
      <c r="E23" s="65">
        <v>1</v>
      </c>
      <c r="F23" s="64">
        <v>45077</v>
      </c>
      <c r="G23" s="95">
        <v>551</v>
      </c>
      <c r="H23" s="63">
        <v>13110</v>
      </c>
      <c r="I23" s="63" t="s">
        <v>268</v>
      </c>
      <c r="J23" s="68">
        <v>30743722</v>
      </c>
      <c r="K23" s="68">
        <v>0</v>
      </c>
    </row>
    <row r="24" spans="2:11" x14ac:dyDescent="0.25">
      <c r="B24" s="64">
        <v>45077</v>
      </c>
      <c r="C24" s="94" t="s">
        <v>876</v>
      </c>
      <c r="D24" s="65" t="s">
        <v>667</v>
      </c>
      <c r="E24" s="65">
        <v>1</v>
      </c>
      <c r="F24" s="64">
        <v>45077</v>
      </c>
      <c r="G24" s="95">
        <v>842</v>
      </c>
      <c r="H24" s="63">
        <v>121208</v>
      </c>
      <c r="I24" s="63" t="s">
        <v>250</v>
      </c>
      <c r="J24" s="68">
        <v>23568661</v>
      </c>
      <c r="K24" s="68">
        <v>0</v>
      </c>
    </row>
    <row r="25" spans="2:11" x14ac:dyDescent="0.25">
      <c r="B25" s="64">
        <v>45077</v>
      </c>
      <c r="C25" s="94" t="s">
        <v>876</v>
      </c>
      <c r="D25" s="65" t="s">
        <v>667</v>
      </c>
      <c r="E25" s="65">
        <v>1</v>
      </c>
      <c r="F25" s="64">
        <v>45077</v>
      </c>
      <c r="G25" s="95">
        <v>837</v>
      </c>
      <c r="H25" s="63">
        <v>121203</v>
      </c>
      <c r="I25" s="63" t="s">
        <v>240</v>
      </c>
      <c r="J25" s="68">
        <v>4244447</v>
      </c>
      <c r="K25" s="68">
        <v>0</v>
      </c>
    </row>
    <row r="26" spans="2:11" x14ac:dyDescent="0.25">
      <c r="B26" s="64">
        <v>45077</v>
      </c>
      <c r="C26" s="94" t="s">
        <v>876</v>
      </c>
      <c r="D26" s="65" t="s">
        <v>667</v>
      </c>
      <c r="E26" s="65">
        <v>1</v>
      </c>
      <c r="F26" s="64">
        <v>45077</v>
      </c>
      <c r="G26" s="95">
        <v>847</v>
      </c>
      <c r="H26" s="63">
        <v>121213</v>
      </c>
      <c r="I26" s="63" t="s">
        <v>272</v>
      </c>
      <c r="J26" s="68">
        <v>3558161</v>
      </c>
      <c r="K26" s="68">
        <v>0</v>
      </c>
    </row>
    <row r="27" spans="2:11" x14ac:dyDescent="0.25">
      <c r="B27" s="64">
        <v>45077</v>
      </c>
      <c r="C27" s="94" t="s">
        <v>876</v>
      </c>
      <c r="D27" s="65" t="s">
        <v>667</v>
      </c>
      <c r="E27" s="65">
        <v>1</v>
      </c>
      <c r="F27" s="64">
        <v>45077</v>
      </c>
      <c r="G27" s="95">
        <v>846</v>
      </c>
      <c r="H27" s="63">
        <v>121212</v>
      </c>
      <c r="I27" s="63" t="s">
        <v>11</v>
      </c>
      <c r="J27" s="68">
        <v>8198012</v>
      </c>
      <c r="K27" s="68">
        <v>0</v>
      </c>
    </row>
    <row r="28" spans="2:11" x14ac:dyDescent="0.25">
      <c r="B28" s="64">
        <v>45077</v>
      </c>
      <c r="C28" s="94" t="s">
        <v>876</v>
      </c>
      <c r="D28" s="65" t="s">
        <v>667</v>
      </c>
      <c r="E28" s="65">
        <v>1</v>
      </c>
      <c r="F28" s="64">
        <v>45077</v>
      </c>
      <c r="G28" s="95">
        <v>560</v>
      </c>
      <c r="H28" s="63">
        <v>13209</v>
      </c>
      <c r="I28" s="63" t="s">
        <v>280</v>
      </c>
      <c r="J28" s="68">
        <v>4859167</v>
      </c>
      <c r="K28" s="68">
        <v>0</v>
      </c>
    </row>
    <row r="29" spans="2:11" x14ac:dyDescent="0.25">
      <c r="B29" s="64">
        <v>45077</v>
      </c>
      <c r="C29" s="94" t="s">
        <v>876</v>
      </c>
      <c r="D29" s="65" t="s">
        <v>667</v>
      </c>
      <c r="E29" s="65">
        <v>1</v>
      </c>
      <c r="F29" s="64">
        <v>45077</v>
      </c>
      <c r="G29" s="95">
        <v>1704</v>
      </c>
      <c r="H29" s="63">
        <v>13211</v>
      </c>
      <c r="I29" s="63" t="s">
        <v>894</v>
      </c>
      <c r="J29" s="68">
        <v>722543</v>
      </c>
      <c r="K29" s="68">
        <v>0</v>
      </c>
    </row>
    <row r="30" spans="2:11" x14ac:dyDescent="0.25">
      <c r="B30" s="64">
        <v>45077</v>
      </c>
      <c r="C30" s="94" t="s">
        <v>876</v>
      </c>
      <c r="D30" s="65" t="s">
        <v>667</v>
      </c>
      <c r="E30" s="65">
        <v>1</v>
      </c>
      <c r="F30" s="64">
        <v>45077</v>
      </c>
      <c r="G30" s="95">
        <v>844</v>
      </c>
      <c r="H30" s="63">
        <v>121210</v>
      </c>
      <c r="I30" s="63" t="s">
        <v>264</v>
      </c>
      <c r="J30" s="68">
        <v>1398974</v>
      </c>
      <c r="K30" s="68">
        <v>0</v>
      </c>
    </row>
    <row r="31" spans="2:11" x14ac:dyDescent="0.25">
      <c r="B31" s="64">
        <v>45077</v>
      </c>
      <c r="C31" s="94" t="s">
        <v>876</v>
      </c>
      <c r="D31" s="65" t="s">
        <v>667</v>
      </c>
      <c r="E31" s="65">
        <v>1</v>
      </c>
      <c r="F31" s="64">
        <v>45077</v>
      </c>
      <c r="G31" s="95">
        <v>850</v>
      </c>
      <c r="H31" s="63">
        <v>121216</v>
      </c>
      <c r="I31" s="63" t="s">
        <v>282</v>
      </c>
      <c r="J31" s="68">
        <v>168583</v>
      </c>
      <c r="K31" s="68">
        <v>0</v>
      </c>
    </row>
    <row r="32" spans="2:11" x14ac:dyDescent="0.25">
      <c r="B32" s="64">
        <v>45077</v>
      </c>
      <c r="C32" s="94" t="s">
        <v>876</v>
      </c>
      <c r="D32" s="65" t="s">
        <v>667</v>
      </c>
      <c r="E32" s="65">
        <v>1</v>
      </c>
      <c r="F32" s="64">
        <v>45077</v>
      </c>
      <c r="G32" s="95">
        <v>334</v>
      </c>
      <c r="H32" s="63">
        <v>21101</v>
      </c>
      <c r="I32" s="63" t="s">
        <v>856</v>
      </c>
      <c r="J32" s="68">
        <v>108676598</v>
      </c>
      <c r="K32" s="68">
        <v>0</v>
      </c>
    </row>
    <row r="33" spans="2:11" x14ac:dyDescent="0.25">
      <c r="B33" s="64">
        <v>45077</v>
      </c>
      <c r="C33" s="94" t="s">
        <v>876</v>
      </c>
      <c r="D33" s="65" t="s">
        <v>667</v>
      </c>
      <c r="E33" s="65">
        <v>1</v>
      </c>
      <c r="F33" s="64">
        <v>45077</v>
      </c>
      <c r="G33" s="95">
        <v>1479</v>
      </c>
      <c r="H33" s="63">
        <v>12120</v>
      </c>
      <c r="I33" s="63" t="s">
        <v>436</v>
      </c>
      <c r="J33" s="68">
        <v>0</v>
      </c>
      <c r="K33" s="68">
        <v>0</v>
      </c>
    </row>
    <row r="34" spans="2:11" x14ac:dyDescent="0.25">
      <c r="B34" s="64">
        <v>45077</v>
      </c>
      <c r="C34" s="94" t="s">
        <v>876</v>
      </c>
      <c r="D34" s="65" t="s">
        <v>667</v>
      </c>
      <c r="E34" s="65">
        <v>1</v>
      </c>
      <c r="F34" s="64">
        <v>45077</v>
      </c>
      <c r="G34" s="95">
        <v>1538</v>
      </c>
      <c r="H34" s="63">
        <v>15105</v>
      </c>
      <c r="I34" s="63" t="s">
        <v>460</v>
      </c>
      <c r="J34" s="68">
        <v>0</v>
      </c>
      <c r="K34" s="68">
        <v>0</v>
      </c>
    </row>
    <row r="35" spans="2:11" x14ac:dyDescent="0.25">
      <c r="B35" s="64">
        <v>45077</v>
      </c>
      <c r="C35" s="94" t="s">
        <v>876</v>
      </c>
      <c r="D35" s="65" t="s">
        <v>667</v>
      </c>
      <c r="E35" s="65">
        <v>1</v>
      </c>
      <c r="F35" s="64">
        <v>45077</v>
      </c>
      <c r="G35" s="95">
        <v>1537</v>
      </c>
      <c r="H35" s="63">
        <v>15104</v>
      </c>
      <c r="I35" s="63" t="s">
        <v>680</v>
      </c>
      <c r="J35" s="68">
        <v>0</v>
      </c>
      <c r="K35" s="68">
        <v>0</v>
      </c>
    </row>
    <row r="36" spans="2:11" x14ac:dyDescent="0.25">
      <c r="B36" s="64">
        <v>45077</v>
      </c>
      <c r="C36" s="94" t="s">
        <v>876</v>
      </c>
      <c r="D36" s="65" t="s">
        <v>667</v>
      </c>
      <c r="E36" s="65">
        <v>1</v>
      </c>
      <c r="F36" s="64">
        <v>45077</v>
      </c>
      <c r="G36" s="95">
        <v>1542</v>
      </c>
      <c r="H36" s="63">
        <v>15109</v>
      </c>
      <c r="I36" s="63" t="s">
        <v>705</v>
      </c>
      <c r="J36" s="68">
        <v>405103677</v>
      </c>
      <c r="K36" s="68">
        <v>0</v>
      </c>
    </row>
    <row r="37" spans="2:11" x14ac:dyDescent="0.25">
      <c r="B37" s="64">
        <v>45077</v>
      </c>
      <c r="C37" s="94" t="s">
        <v>876</v>
      </c>
      <c r="D37" s="65" t="s">
        <v>667</v>
      </c>
      <c r="E37" s="65">
        <v>1</v>
      </c>
      <c r="F37" s="64">
        <v>45077</v>
      </c>
      <c r="G37" s="95">
        <v>1534</v>
      </c>
      <c r="H37" s="63">
        <v>15101</v>
      </c>
      <c r="I37" s="63" t="s">
        <v>13</v>
      </c>
      <c r="J37" s="68">
        <v>1377817144</v>
      </c>
      <c r="K37" s="68">
        <v>0</v>
      </c>
    </row>
    <row r="38" spans="2:11" x14ac:dyDescent="0.25">
      <c r="B38" s="64">
        <v>45077</v>
      </c>
      <c r="C38" s="94" t="s">
        <v>876</v>
      </c>
      <c r="D38" s="65" t="s">
        <v>667</v>
      </c>
      <c r="E38" s="65">
        <v>1</v>
      </c>
      <c r="F38" s="64">
        <v>45077</v>
      </c>
      <c r="G38" s="95">
        <v>1533</v>
      </c>
      <c r="H38" s="63">
        <v>15100</v>
      </c>
      <c r="I38" s="63" t="s">
        <v>287</v>
      </c>
      <c r="J38" s="68">
        <v>1300000000</v>
      </c>
      <c r="K38" s="68">
        <v>0</v>
      </c>
    </row>
    <row r="39" spans="2:11" x14ac:dyDescent="0.25">
      <c r="B39" s="64">
        <v>45077</v>
      </c>
      <c r="C39" s="94" t="s">
        <v>876</v>
      </c>
      <c r="D39" s="65" t="s">
        <v>667</v>
      </c>
      <c r="E39" s="65">
        <v>1</v>
      </c>
      <c r="F39" s="64">
        <v>45077</v>
      </c>
      <c r="G39" s="95">
        <v>1533</v>
      </c>
      <c r="H39" s="63">
        <v>15100</v>
      </c>
      <c r="I39" s="63" t="s">
        <v>287</v>
      </c>
      <c r="J39" s="68">
        <v>283350000</v>
      </c>
      <c r="K39" s="68">
        <v>0</v>
      </c>
    </row>
    <row r="40" spans="2:11" x14ac:dyDescent="0.25">
      <c r="B40" s="64">
        <v>45077</v>
      </c>
      <c r="C40" s="94" t="s">
        <v>876</v>
      </c>
      <c r="D40" s="65" t="s">
        <v>667</v>
      </c>
      <c r="E40" s="65">
        <v>1</v>
      </c>
      <c r="F40" s="64">
        <v>45077</v>
      </c>
      <c r="G40" s="95">
        <v>1544</v>
      </c>
      <c r="H40" s="63">
        <v>15111</v>
      </c>
      <c r="I40" s="63" t="s">
        <v>289</v>
      </c>
      <c r="J40" s="68">
        <v>705365153</v>
      </c>
      <c r="K40" s="68">
        <v>0</v>
      </c>
    </row>
    <row r="41" spans="2:11" x14ac:dyDescent="0.25">
      <c r="B41" s="64">
        <v>45077</v>
      </c>
      <c r="C41" s="94" t="s">
        <v>876</v>
      </c>
      <c r="D41" s="65" t="s">
        <v>667</v>
      </c>
      <c r="E41" s="65">
        <v>1</v>
      </c>
      <c r="F41" s="64">
        <v>45077</v>
      </c>
      <c r="G41" s="95">
        <v>1549</v>
      </c>
      <c r="H41" s="63">
        <v>15116</v>
      </c>
      <c r="I41" s="63" t="s">
        <v>293</v>
      </c>
      <c r="J41" s="68">
        <v>85000000</v>
      </c>
      <c r="K41" s="68">
        <v>0</v>
      </c>
    </row>
    <row r="42" spans="2:11" x14ac:dyDescent="0.25">
      <c r="B42" s="64">
        <v>45077</v>
      </c>
      <c r="C42" s="94" t="s">
        <v>876</v>
      </c>
      <c r="D42" s="65" t="s">
        <v>667</v>
      </c>
      <c r="E42" s="65">
        <v>1</v>
      </c>
      <c r="F42" s="64">
        <v>45077</v>
      </c>
      <c r="G42" s="95">
        <v>598</v>
      </c>
      <c r="H42" s="63">
        <v>13140</v>
      </c>
      <c r="I42" s="63" t="s">
        <v>295</v>
      </c>
      <c r="J42" s="68">
        <v>11000000</v>
      </c>
      <c r="K42" s="68">
        <v>0</v>
      </c>
    </row>
    <row r="43" spans="2:11" x14ac:dyDescent="0.25">
      <c r="B43" s="64">
        <v>45077</v>
      </c>
      <c r="C43" s="94" t="s">
        <v>876</v>
      </c>
      <c r="D43" s="65" t="s">
        <v>667</v>
      </c>
      <c r="E43" s="65">
        <v>1</v>
      </c>
      <c r="F43" s="64">
        <v>45077</v>
      </c>
      <c r="G43" s="95">
        <v>564</v>
      </c>
      <c r="H43" s="63">
        <v>14033</v>
      </c>
      <c r="I43" s="63" t="s">
        <v>15</v>
      </c>
      <c r="J43" s="68">
        <v>293502000</v>
      </c>
      <c r="K43" s="68">
        <v>0</v>
      </c>
    </row>
    <row r="44" spans="2:11" x14ac:dyDescent="0.25">
      <c r="B44" s="64">
        <v>45077</v>
      </c>
      <c r="C44" s="94" t="s">
        <v>876</v>
      </c>
      <c r="D44" s="65" t="s">
        <v>667</v>
      </c>
      <c r="E44" s="65">
        <v>1</v>
      </c>
      <c r="F44" s="64">
        <v>45077</v>
      </c>
      <c r="G44" s="95">
        <v>563</v>
      </c>
      <c r="H44" s="63">
        <v>14022</v>
      </c>
      <c r="I44" s="63" t="s">
        <v>21</v>
      </c>
      <c r="J44" s="68">
        <v>0</v>
      </c>
      <c r="K44" s="68">
        <v>174999</v>
      </c>
    </row>
    <row r="45" spans="2:11" x14ac:dyDescent="0.25">
      <c r="B45" s="64">
        <v>45077</v>
      </c>
      <c r="C45" s="94" t="s">
        <v>876</v>
      </c>
      <c r="D45" s="65" t="s">
        <v>667</v>
      </c>
      <c r="E45" s="65">
        <v>1</v>
      </c>
      <c r="F45" s="64">
        <v>45077</v>
      </c>
      <c r="G45" s="95">
        <v>562</v>
      </c>
      <c r="H45" s="63">
        <v>14011</v>
      </c>
      <c r="I45" s="63" t="s">
        <v>19</v>
      </c>
      <c r="J45" s="68">
        <v>119135560</v>
      </c>
      <c r="K45" s="68">
        <v>0</v>
      </c>
    </row>
    <row r="46" spans="2:11" x14ac:dyDescent="0.25">
      <c r="B46" s="64">
        <v>45077</v>
      </c>
      <c r="C46" s="94" t="s">
        <v>876</v>
      </c>
      <c r="D46" s="65" t="s">
        <v>667</v>
      </c>
      <c r="E46" s="65">
        <v>1</v>
      </c>
      <c r="F46" s="64">
        <v>45077</v>
      </c>
      <c r="G46" s="95">
        <v>573</v>
      </c>
      <c r="H46" s="63">
        <v>14132</v>
      </c>
      <c r="I46" s="63" t="s">
        <v>895</v>
      </c>
      <c r="J46" s="68">
        <v>29783693</v>
      </c>
      <c r="K46" s="68">
        <v>0</v>
      </c>
    </row>
    <row r="47" spans="2:11" x14ac:dyDescent="0.25">
      <c r="B47" s="64">
        <v>45077</v>
      </c>
      <c r="C47" s="94" t="s">
        <v>876</v>
      </c>
      <c r="D47" s="65" t="s">
        <v>667</v>
      </c>
      <c r="E47" s="65">
        <v>1</v>
      </c>
      <c r="F47" s="64">
        <v>45077</v>
      </c>
      <c r="G47" s="95">
        <v>574</v>
      </c>
      <c r="H47" s="63">
        <v>14143</v>
      </c>
      <c r="I47" s="63" t="s">
        <v>896</v>
      </c>
      <c r="J47" s="68">
        <v>329906</v>
      </c>
      <c r="K47" s="68">
        <v>0</v>
      </c>
    </row>
    <row r="48" spans="2:11" x14ac:dyDescent="0.25">
      <c r="B48" s="64">
        <v>45077</v>
      </c>
      <c r="C48" s="94" t="s">
        <v>876</v>
      </c>
      <c r="D48" s="65" t="s">
        <v>667</v>
      </c>
      <c r="E48" s="65">
        <v>1</v>
      </c>
      <c r="F48" s="64">
        <v>45077</v>
      </c>
      <c r="G48" s="95">
        <v>576</v>
      </c>
      <c r="H48" s="63">
        <v>14165</v>
      </c>
      <c r="I48" s="63" t="s">
        <v>897</v>
      </c>
      <c r="J48" s="68">
        <v>0</v>
      </c>
      <c r="K48" s="68">
        <v>0</v>
      </c>
    </row>
    <row r="49" spans="2:12" x14ac:dyDescent="0.25">
      <c r="B49" s="64">
        <v>45077</v>
      </c>
      <c r="C49" s="94" t="s">
        <v>876</v>
      </c>
      <c r="D49" s="65" t="s">
        <v>667</v>
      </c>
      <c r="E49" s="65">
        <v>1</v>
      </c>
      <c r="F49" s="64">
        <v>45077</v>
      </c>
      <c r="G49" s="95">
        <v>585</v>
      </c>
      <c r="H49" s="63">
        <v>16311</v>
      </c>
      <c r="I49" s="63" t="s">
        <v>23</v>
      </c>
      <c r="J49" s="68">
        <v>257009406.41319999</v>
      </c>
      <c r="K49" s="68">
        <v>0</v>
      </c>
    </row>
    <row r="50" spans="2:12" x14ac:dyDescent="0.25">
      <c r="B50" s="64">
        <v>45077</v>
      </c>
      <c r="C50" s="94" t="s">
        <v>876</v>
      </c>
      <c r="D50" s="65" t="s">
        <v>667</v>
      </c>
      <c r="E50" s="65">
        <v>1</v>
      </c>
      <c r="F50" s="64">
        <v>45077</v>
      </c>
      <c r="G50" s="95">
        <v>586</v>
      </c>
      <c r="H50" s="63">
        <v>16322</v>
      </c>
      <c r="I50" s="63" t="s">
        <v>171</v>
      </c>
      <c r="J50" s="68">
        <v>232722820</v>
      </c>
      <c r="K50" s="68">
        <v>0</v>
      </c>
    </row>
    <row r="51" spans="2:12" x14ac:dyDescent="0.25">
      <c r="B51" s="64">
        <v>45077</v>
      </c>
      <c r="C51" s="94" t="s">
        <v>876</v>
      </c>
      <c r="D51" s="65" t="s">
        <v>667</v>
      </c>
      <c r="E51" s="65">
        <v>1</v>
      </c>
      <c r="F51" s="64">
        <v>45077</v>
      </c>
      <c r="G51" s="95">
        <v>591</v>
      </c>
      <c r="H51" s="63">
        <v>16377</v>
      </c>
      <c r="I51" s="63" t="s">
        <v>25</v>
      </c>
      <c r="J51" s="68">
        <v>228556866.78060001</v>
      </c>
      <c r="K51" s="68">
        <v>0</v>
      </c>
    </row>
    <row r="52" spans="2:12" x14ac:dyDescent="0.25">
      <c r="B52" s="64">
        <v>45077</v>
      </c>
      <c r="C52" s="94" t="s">
        <v>876</v>
      </c>
      <c r="D52" s="65" t="s">
        <v>667</v>
      </c>
      <c r="E52" s="65">
        <v>1</v>
      </c>
      <c r="F52" s="64">
        <v>45077</v>
      </c>
      <c r="G52" s="95">
        <v>592</v>
      </c>
      <c r="H52" s="63">
        <v>16388</v>
      </c>
      <c r="I52" s="63" t="s">
        <v>297</v>
      </c>
      <c r="J52" s="68">
        <v>9099200</v>
      </c>
      <c r="K52" s="68">
        <v>0</v>
      </c>
    </row>
    <row r="53" spans="2:12" x14ac:dyDescent="0.25">
      <c r="B53" s="64">
        <v>45077</v>
      </c>
      <c r="C53" s="94" t="s">
        <v>876</v>
      </c>
      <c r="D53" s="65" t="s">
        <v>667</v>
      </c>
      <c r="E53" s="65">
        <v>1</v>
      </c>
      <c r="F53" s="64">
        <v>45077</v>
      </c>
      <c r="G53" s="95">
        <v>770</v>
      </c>
      <c r="H53" s="63">
        <v>16160</v>
      </c>
      <c r="I53" s="63" t="s">
        <v>299</v>
      </c>
      <c r="J53" s="68">
        <v>15760391.683333</v>
      </c>
      <c r="K53" s="68">
        <v>0</v>
      </c>
    </row>
    <row r="54" spans="2:12" x14ac:dyDescent="0.25">
      <c r="B54" s="64">
        <v>45077</v>
      </c>
      <c r="C54" s="94" t="s">
        <v>876</v>
      </c>
      <c r="D54" s="65" t="s">
        <v>667</v>
      </c>
      <c r="E54" s="65">
        <v>1</v>
      </c>
      <c r="F54" s="64">
        <v>45077</v>
      </c>
      <c r="G54" s="95">
        <v>767</v>
      </c>
      <c r="H54" s="63">
        <v>16130</v>
      </c>
      <c r="I54" s="63" t="s">
        <v>173</v>
      </c>
      <c r="J54" s="68">
        <v>6650003.9746599998</v>
      </c>
      <c r="K54" s="68">
        <v>0</v>
      </c>
    </row>
    <row r="55" spans="2:12" x14ac:dyDescent="0.25">
      <c r="B55" s="64">
        <v>45077</v>
      </c>
      <c r="C55" s="94" t="s">
        <v>876</v>
      </c>
      <c r="D55" s="65" t="s">
        <v>667</v>
      </c>
      <c r="E55" s="65">
        <v>1</v>
      </c>
      <c r="F55" s="64">
        <v>45077</v>
      </c>
      <c r="G55" s="95">
        <v>768</v>
      </c>
      <c r="H55" s="63">
        <v>16140</v>
      </c>
      <c r="I55" s="63" t="s">
        <v>175</v>
      </c>
      <c r="J55" s="68">
        <v>79073537.890000001</v>
      </c>
      <c r="K55" s="68">
        <v>0</v>
      </c>
    </row>
    <row r="56" spans="2:12" x14ac:dyDescent="0.25">
      <c r="B56" s="64">
        <v>45077</v>
      </c>
      <c r="C56" s="94" t="s">
        <v>876</v>
      </c>
      <c r="D56" s="65" t="s">
        <v>667</v>
      </c>
      <c r="E56" s="65">
        <v>1</v>
      </c>
      <c r="F56" s="64">
        <v>45077</v>
      </c>
      <c r="G56" s="95">
        <v>769</v>
      </c>
      <c r="H56" s="63">
        <v>16150</v>
      </c>
      <c r="I56" s="63" t="s">
        <v>27</v>
      </c>
      <c r="J56" s="68">
        <v>630065403.90767002</v>
      </c>
      <c r="K56" s="68">
        <v>0</v>
      </c>
    </row>
    <row r="57" spans="2:12" x14ac:dyDescent="0.25">
      <c r="B57" s="64">
        <v>45077</v>
      </c>
      <c r="C57" s="94" t="s">
        <v>876</v>
      </c>
      <c r="D57" s="65" t="s">
        <v>667</v>
      </c>
      <c r="E57" s="65">
        <v>1</v>
      </c>
      <c r="F57" s="64">
        <v>45077</v>
      </c>
      <c r="G57" s="95">
        <v>538</v>
      </c>
      <c r="H57" s="63">
        <v>12011</v>
      </c>
      <c r="I57" s="63" t="s">
        <v>7</v>
      </c>
      <c r="J57" s="68">
        <v>309562548.6494</v>
      </c>
      <c r="K57" s="68">
        <v>0</v>
      </c>
    </row>
    <row r="58" spans="2:12" x14ac:dyDescent="0.25">
      <c r="B58" s="64">
        <v>45077</v>
      </c>
      <c r="C58" s="94" t="s">
        <v>876</v>
      </c>
      <c r="D58" s="65" t="s">
        <v>667</v>
      </c>
      <c r="E58" s="65">
        <v>1</v>
      </c>
      <c r="F58" s="64">
        <v>45077</v>
      </c>
      <c r="G58" s="95">
        <v>539</v>
      </c>
      <c r="H58" s="63">
        <v>12022</v>
      </c>
      <c r="I58" s="63" t="s">
        <v>846</v>
      </c>
      <c r="J58" s="68">
        <v>120244000</v>
      </c>
      <c r="K58" s="68">
        <v>0</v>
      </c>
    </row>
    <row r="59" spans="2:12" x14ac:dyDescent="0.25">
      <c r="B59" s="64">
        <v>45077</v>
      </c>
      <c r="C59" s="94" t="s">
        <v>876</v>
      </c>
      <c r="D59" s="65" t="s">
        <v>667</v>
      </c>
      <c r="E59" s="65">
        <v>1</v>
      </c>
      <c r="F59" s="64">
        <v>45077</v>
      </c>
      <c r="G59" s="95">
        <v>375</v>
      </c>
      <c r="H59" s="63">
        <v>18203</v>
      </c>
      <c r="I59" s="63" t="s">
        <v>612</v>
      </c>
      <c r="J59" s="68">
        <v>158263729</v>
      </c>
      <c r="K59" s="68">
        <v>0</v>
      </c>
    </row>
    <row r="60" spans="2:12" x14ac:dyDescent="0.25">
      <c r="B60" s="64">
        <v>45077</v>
      </c>
      <c r="C60" s="94" t="s">
        <v>876</v>
      </c>
      <c r="D60" s="65" t="s">
        <v>667</v>
      </c>
      <c r="E60" s="65">
        <v>1</v>
      </c>
      <c r="F60" s="64">
        <v>45077</v>
      </c>
      <c r="G60" s="95">
        <v>385</v>
      </c>
      <c r="H60" s="63">
        <v>17111</v>
      </c>
      <c r="I60" s="63" t="s">
        <v>150</v>
      </c>
      <c r="J60" s="70">
        <v>58358642</v>
      </c>
      <c r="K60" s="68">
        <v>0</v>
      </c>
    </row>
    <row r="61" spans="2:12" x14ac:dyDescent="0.25">
      <c r="B61" s="64">
        <v>45077</v>
      </c>
      <c r="C61" s="94" t="s">
        <v>876</v>
      </c>
      <c r="D61" s="65" t="s">
        <v>667</v>
      </c>
      <c r="E61" s="65">
        <v>1</v>
      </c>
      <c r="F61" s="64">
        <v>45077</v>
      </c>
      <c r="G61" s="95">
        <v>386</v>
      </c>
      <c r="H61" s="63">
        <v>17122</v>
      </c>
      <c r="I61" s="63" t="s">
        <v>305</v>
      </c>
      <c r="J61" s="70">
        <v>80506367.200000003</v>
      </c>
      <c r="K61" s="68">
        <v>0</v>
      </c>
    </row>
    <row r="62" spans="2:12" x14ac:dyDescent="0.25">
      <c r="B62" s="64">
        <v>45077</v>
      </c>
      <c r="C62" s="94" t="s">
        <v>876</v>
      </c>
      <c r="D62" s="65" t="s">
        <v>667</v>
      </c>
      <c r="E62" s="65">
        <v>1</v>
      </c>
      <c r="F62" s="64">
        <v>45077</v>
      </c>
      <c r="G62" s="95">
        <v>398</v>
      </c>
      <c r="H62" s="63">
        <v>17211</v>
      </c>
      <c r="I62" s="63" t="s">
        <v>152</v>
      </c>
      <c r="J62" s="70">
        <v>0</v>
      </c>
      <c r="K62" s="70">
        <v>105300714.09477</v>
      </c>
    </row>
    <row r="63" spans="2:12" x14ac:dyDescent="0.25">
      <c r="B63" s="64">
        <v>45077</v>
      </c>
      <c r="C63" s="94" t="s">
        <v>876</v>
      </c>
      <c r="D63" s="65" t="s">
        <v>667</v>
      </c>
      <c r="E63" s="65">
        <v>1</v>
      </c>
      <c r="F63" s="64">
        <v>45077</v>
      </c>
      <c r="G63" s="95">
        <v>387</v>
      </c>
      <c r="H63" s="63">
        <v>17133</v>
      </c>
      <c r="I63" s="63" t="s">
        <v>166</v>
      </c>
      <c r="J63" s="70">
        <v>302274154</v>
      </c>
      <c r="K63" s="70">
        <v>0</v>
      </c>
      <c r="L63" s="97"/>
    </row>
    <row r="64" spans="2:12" x14ac:dyDescent="0.25">
      <c r="B64" s="64">
        <v>45077</v>
      </c>
      <c r="C64" s="94" t="s">
        <v>876</v>
      </c>
      <c r="D64" s="65" t="s">
        <v>667</v>
      </c>
      <c r="E64" s="65">
        <v>1</v>
      </c>
      <c r="F64" s="64">
        <v>45077</v>
      </c>
      <c r="G64" s="95">
        <v>388</v>
      </c>
      <c r="H64" s="63">
        <v>17144</v>
      </c>
      <c r="I64" s="63" t="s">
        <v>168</v>
      </c>
      <c r="J64" s="70">
        <v>23511575</v>
      </c>
      <c r="K64" s="70">
        <v>0</v>
      </c>
    </row>
    <row r="65" spans="1:14" x14ac:dyDescent="0.25">
      <c r="B65" s="64">
        <v>45077</v>
      </c>
      <c r="C65" s="94" t="s">
        <v>876</v>
      </c>
      <c r="D65" s="65" t="s">
        <v>667</v>
      </c>
      <c r="E65" s="65">
        <v>1</v>
      </c>
      <c r="F65" s="64">
        <v>45077</v>
      </c>
      <c r="G65" s="95">
        <v>399</v>
      </c>
      <c r="H65" s="63">
        <v>17222</v>
      </c>
      <c r="I65" s="63" t="s">
        <v>154</v>
      </c>
      <c r="J65" s="70">
        <v>0</v>
      </c>
      <c r="K65" s="70">
        <v>224615827.580695</v>
      </c>
    </row>
    <row r="66" spans="1:14" x14ac:dyDescent="0.25">
      <c r="B66" s="64">
        <v>45077</v>
      </c>
      <c r="C66" s="94" t="s">
        <v>876</v>
      </c>
      <c r="D66" s="65" t="s">
        <v>667</v>
      </c>
      <c r="E66" s="65">
        <v>1</v>
      </c>
      <c r="F66" s="64">
        <v>45077</v>
      </c>
      <c r="G66" s="95">
        <v>389</v>
      </c>
      <c r="H66" s="63">
        <v>17155</v>
      </c>
      <c r="I66" s="63" t="s">
        <v>164</v>
      </c>
      <c r="J66" s="70">
        <v>2520182184.5</v>
      </c>
      <c r="K66" s="70">
        <v>0</v>
      </c>
    </row>
    <row r="67" spans="1:14" x14ac:dyDescent="0.25">
      <c r="B67" s="64">
        <v>45077</v>
      </c>
      <c r="C67" s="94" t="s">
        <v>876</v>
      </c>
      <c r="D67" s="65" t="s">
        <v>667</v>
      </c>
      <c r="E67" s="65">
        <v>1</v>
      </c>
      <c r="F67" s="64">
        <v>45077</v>
      </c>
      <c r="G67" s="95">
        <v>400</v>
      </c>
      <c r="H67" s="63">
        <v>17233</v>
      </c>
      <c r="I67" s="63" t="s">
        <v>156</v>
      </c>
      <c r="J67" s="70">
        <v>0</v>
      </c>
      <c r="K67" s="70">
        <v>1810382898.4173779</v>
      </c>
    </row>
    <row r="68" spans="1:14" x14ac:dyDescent="0.25">
      <c r="B68" s="64">
        <v>45077</v>
      </c>
      <c r="C68" s="94" t="s">
        <v>876</v>
      </c>
      <c r="D68" s="65" t="s">
        <v>667</v>
      </c>
      <c r="E68" s="65">
        <v>1</v>
      </c>
      <c r="F68" s="64">
        <v>45077</v>
      </c>
      <c r="G68" s="95">
        <v>390</v>
      </c>
      <c r="H68" s="63">
        <v>17166</v>
      </c>
      <c r="I68" s="63" t="s">
        <v>614</v>
      </c>
      <c r="J68" s="70">
        <v>1488527619</v>
      </c>
      <c r="K68" s="70">
        <v>0</v>
      </c>
    </row>
    <row r="69" spans="1:14" x14ac:dyDescent="0.25">
      <c r="B69" s="64">
        <v>45077</v>
      </c>
      <c r="C69" s="94" t="s">
        <v>876</v>
      </c>
      <c r="D69" s="65" t="s">
        <v>667</v>
      </c>
      <c r="E69" s="65">
        <v>1</v>
      </c>
      <c r="F69" s="64">
        <v>45077</v>
      </c>
      <c r="G69" s="95">
        <v>401</v>
      </c>
      <c r="H69" s="63">
        <v>17244</v>
      </c>
      <c r="I69" s="63" t="s">
        <v>158</v>
      </c>
      <c r="J69" s="70">
        <v>0</v>
      </c>
      <c r="K69" s="70">
        <v>826959788.32891202</v>
      </c>
      <c r="L69" s="106"/>
    </row>
    <row r="70" spans="1:14" x14ac:dyDescent="0.25">
      <c r="B70" s="64">
        <v>45077</v>
      </c>
      <c r="C70" s="94" t="s">
        <v>876</v>
      </c>
      <c r="D70" s="65" t="s">
        <v>667</v>
      </c>
      <c r="E70" s="65">
        <v>1</v>
      </c>
      <c r="F70" s="64">
        <v>45077</v>
      </c>
      <c r="G70" s="95">
        <v>392</v>
      </c>
      <c r="H70" s="63">
        <v>17188</v>
      </c>
      <c r="I70" s="67" t="s">
        <v>307</v>
      </c>
      <c r="J70" s="68">
        <v>579851533</v>
      </c>
      <c r="K70" s="68">
        <v>0</v>
      </c>
      <c r="L70" s="97"/>
    </row>
    <row r="71" spans="1:14" x14ac:dyDescent="0.25">
      <c r="B71" s="64">
        <v>45077</v>
      </c>
      <c r="C71" s="94" t="s">
        <v>876</v>
      </c>
      <c r="D71" s="65" t="s">
        <v>667</v>
      </c>
      <c r="E71" s="65">
        <v>1</v>
      </c>
      <c r="F71" s="64">
        <v>45077</v>
      </c>
      <c r="G71" s="95">
        <v>402</v>
      </c>
      <c r="H71" s="63">
        <v>17255</v>
      </c>
      <c r="I71" s="63" t="s">
        <v>309</v>
      </c>
      <c r="J71" s="68">
        <v>0</v>
      </c>
      <c r="K71" s="68">
        <v>84561681.895838007</v>
      </c>
    </row>
    <row r="72" spans="1:14" x14ac:dyDescent="0.25">
      <c r="B72" s="64">
        <v>45077</v>
      </c>
      <c r="C72" s="94" t="s">
        <v>876</v>
      </c>
      <c r="D72" s="65" t="s">
        <v>667</v>
      </c>
      <c r="E72" s="65">
        <v>1</v>
      </c>
      <c r="F72" s="64">
        <v>45077</v>
      </c>
      <c r="G72" s="95">
        <v>395</v>
      </c>
      <c r="H72" s="63">
        <v>17221</v>
      </c>
      <c r="I72" s="63" t="s">
        <v>162</v>
      </c>
      <c r="J72" s="68">
        <v>3185658474</v>
      </c>
      <c r="K72" s="68">
        <v>0</v>
      </c>
    </row>
    <row r="73" spans="1:14" x14ac:dyDescent="0.25">
      <c r="B73" s="64">
        <v>45077</v>
      </c>
      <c r="C73" s="94" t="s">
        <v>876</v>
      </c>
      <c r="D73" s="65" t="s">
        <v>667</v>
      </c>
      <c r="E73" s="65">
        <v>1</v>
      </c>
      <c r="F73" s="64">
        <v>45077</v>
      </c>
      <c r="G73" s="95">
        <v>404</v>
      </c>
      <c r="H73" s="63">
        <v>17277</v>
      </c>
      <c r="I73" s="63" t="s">
        <v>160</v>
      </c>
      <c r="J73" s="68">
        <v>0</v>
      </c>
      <c r="K73" s="68">
        <v>1769810263.3333199</v>
      </c>
    </row>
    <row r="74" spans="1:14" x14ac:dyDescent="0.25">
      <c r="B74" s="64">
        <v>45077</v>
      </c>
      <c r="C74" s="94" t="s">
        <v>876</v>
      </c>
      <c r="D74" s="65" t="s">
        <v>667</v>
      </c>
      <c r="E74" s="65">
        <v>1</v>
      </c>
      <c r="F74" s="64">
        <v>45077</v>
      </c>
      <c r="G74" s="95">
        <v>367</v>
      </c>
      <c r="H74" s="63">
        <v>18117</v>
      </c>
      <c r="I74" s="63" t="s">
        <v>898</v>
      </c>
      <c r="J74" s="68">
        <v>844106644</v>
      </c>
      <c r="K74" s="68">
        <v>0</v>
      </c>
    </row>
    <row r="75" spans="1:14" x14ac:dyDescent="0.25">
      <c r="B75" s="64">
        <v>45077</v>
      </c>
      <c r="C75" s="94" t="s">
        <v>876</v>
      </c>
      <c r="D75" s="65" t="s">
        <v>667</v>
      </c>
      <c r="E75" s="65">
        <v>1</v>
      </c>
      <c r="F75" s="64">
        <v>45077</v>
      </c>
      <c r="G75" s="95">
        <v>953</v>
      </c>
      <c r="H75" s="63">
        <v>18213</v>
      </c>
      <c r="I75" s="63" t="s">
        <v>899</v>
      </c>
      <c r="J75" s="68">
        <v>1255000000</v>
      </c>
      <c r="K75" s="68">
        <v>0</v>
      </c>
    </row>
    <row r="76" spans="1:14" x14ac:dyDescent="0.25">
      <c r="B76" s="64">
        <v>45077</v>
      </c>
      <c r="C76" s="94" t="s">
        <v>876</v>
      </c>
      <c r="D76" s="65" t="s">
        <v>667</v>
      </c>
      <c r="E76" s="65">
        <v>1</v>
      </c>
      <c r="F76" s="64">
        <v>45077</v>
      </c>
      <c r="G76" s="95">
        <v>372</v>
      </c>
      <c r="H76" s="63">
        <v>18200</v>
      </c>
      <c r="I76" s="63" t="s">
        <v>512</v>
      </c>
      <c r="J76" s="68">
        <v>10000000.01</v>
      </c>
      <c r="K76" s="68">
        <v>0</v>
      </c>
    </row>
    <row r="77" spans="1:14" x14ac:dyDescent="0.25">
      <c r="B77" s="64">
        <v>45077</v>
      </c>
      <c r="C77" s="94" t="s">
        <v>876</v>
      </c>
      <c r="D77" s="65" t="s">
        <v>667</v>
      </c>
      <c r="E77" s="65">
        <v>1</v>
      </c>
      <c r="F77" s="64">
        <v>45077</v>
      </c>
      <c r="G77" s="95">
        <v>333</v>
      </c>
      <c r="H77" s="63">
        <v>21100</v>
      </c>
      <c r="I77" s="63" t="s">
        <v>29</v>
      </c>
      <c r="J77" s="68">
        <v>0</v>
      </c>
      <c r="K77" s="68">
        <v>2563392621.3400002</v>
      </c>
    </row>
    <row r="78" spans="1:14" x14ac:dyDescent="0.25">
      <c r="B78" s="64">
        <v>45077</v>
      </c>
      <c r="C78" s="94" t="s">
        <v>876</v>
      </c>
      <c r="D78" s="65" t="s">
        <v>667</v>
      </c>
      <c r="E78" s="65">
        <v>1</v>
      </c>
      <c r="F78" s="64">
        <v>45077</v>
      </c>
      <c r="G78" s="95">
        <v>1769</v>
      </c>
      <c r="H78" s="63">
        <v>21117</v>
      </c>
      <c r="I78" s="63" t="s">
        <v>726</v>
      </c>
      <c r="J78" s="68">
        <v>0</v>
      </c>
      <c r="K78" s="68">
        <v>4855950</v>
      </c>
    </row>
    <row r="79" spans="1:14" x14ac:dyDescent="0.25">
      <c r="B79" s="64">
        <v>45077</v>
      </c>
      <c r="C79" s="94" t="s">
        <v>876</v>
      </c>
      <c r="D79" s="65" t="s">
        <v>667</v>
      </c>
      <c r="E79" s="65">
        <v>1</v>
      </c>
      <c r="F79" s="64">
        <v>45077</v>
      </c>
      <c r="G79" s="95">
        <v>970</v>
      </c>
      <c r="H79" s="63">
        <v>21107</v>
      </c>
      <c r="I79" s="63" t="s">
        <v>617</v>
      </c>
      <c r="J79" s="68">
        <v>0</v>
      </c>
      <c r="K79" s="68">
        <v>4615229</v>
      </c>
    </row>
    <row r="80" spans="1:14" s="69" customFormat="1" x14ac:dyDescent="0.25">
      <c r="A80" s="63"/>
      <c r="B80" s="64">
        <v>45077</v>
      </c>
      <c r="C80" s="94" t="s">
        <v>876</v>
      </c>
      <c r="D80" s="65" t="s">
        <v>667</v>
      </c>
      <c r="E80" s="65">
        <v>1</v>
      </c>
      <c r="F80" s="64">
        <v>45077</v>
      </c>
      <c r="G80" s="95">
        <v>954</v>
      </c>
      <c r="H80" s="63">
        <v>21103</v>
      </c>
      <c r="I80" s="67" t="s">
        <v>514</v>
      </c>
      <c r="J80" s="68">
        <v>0</v>
      </c>
      <c r="K80" s="68">
        <v>556938299.05999994</v>
      </c>
      <c r="N80" s="63"/>
    </row>
    <row r="81" spans="1:14" s="69" customFormat="1" x14ac:dyDescent="0.25">
      <c r="A81" s="63"/>
      <c r="B81" s="64">
        <v>45077</v>
      </c>
      <c r="C81" s="94" t="s">
        <v>876</v>
      </c>
      <c r="D81" s="65" t="s">
        <v>667</v>
      </c>
      <c r="E81" s="65">
        <v>1</v>
      </c>
      <c r="F81" s="64">
        <v>45077</v>
      </c>
      <c r="G81" s="95">
        <v>609</v>
      </c>
      <c r="H81" s="63">
        <v>22400</v>
      </c>
      <c r="I81" s="67" t="s">
        <v>37</v>
      </c>
      <c r="J81" s="68">
        <v>0</v>
      </c>
      <c r="K81" s="68">
        <v>7430225.533539</v>
      </c>
      <c r="N81" s="63"/>
    </row>
    <row r="82" spans="1:14" s="69" customFormat="1" x14ac:dyDescent="0.25">
      <c r="A82" s="63"/>
      <c r="B82" s="64">
        <v>45077</v>
      </c>
      <c r="C82" s="94" t="s">
        <v>876</v>
      </c>
      <c r="D82" s="65" t="s">
        <v>667</v>
      </c>
      <c r="E82" s="65">
        <v>1</v>
      </c>
      <c r="F82" s="64">
        <v>45077</v>
      </c>
      <c r="G82" s="95">
        <v>606</v>
      </c>
      <c r="H82" s="63">
        <v>22100</v>
      </c>
      <c r="I82" s="63" t="s">
        <v>35</v>
      </c>
      <c r="J82" s="68">
        <v>0</v>
      </c>
      <c r="K82" s="68">
        <v>22659402.363200001</v>
      </c>
      <c r="N82" s="63"/>
    </row>
    <row r="83" spans="1:14" s="69" customFormat="1" x14ac:dyDescent="0.25">
      <c r="A83" s="63"/>
      <c r="B83" s="64">
        <v>45077</v>
      </c>
      <c r="C83" s="94" t="s">
        <v>876</v>
      </c>
      <c r="D83" s="65" t="s">
        <v>667</v>
      </c>
      <c r="E83" s="65">
        <v>1</v>
      </c>
      <c r="F83" s="64">
        <v>45077</v>
      </c>
      <c r="G83" s="95">
        <v>610</v>
      </c>
      <c r="H83" s="63">
        <v>22500</v>
      </c>
      <c r="I83" s="63" t="s">
        <v>39</v>
      </c>
      <c r="J83" s="68">
        <v>0</v>
      </c>
      <c r="K83" s="68">
        <v>25267195.405000001</v>
      </c>
      <c r="N83" s="63"/>
    </row>
    <row r="84" spans="1:14" s="69" customFormat="1" x14ac:dyDescent="0.25">
      <c r="A84" s="63"/>
      <c r="B84" s="64">
        <v>45077</v>
      </c>
      <c r="C84" s="94" t="s">
        <v>876</v>
      </c>
      <c r="D84" s="65" t="s">
        <v>667</v>
      </c>
      <c r="E84" s="65">
        <v>1</v>
      </c>
      <c r="F84" s="64">
        <v>45077</v>
      </c>
      <c r="G84" s="95">
        <v>607</v>
      </c>
      <c r="H84" s="63">
        <v>22200</v>
      </c>
      <c r="I84" s="63" t="s">
        <v>900</v>
      </c>
      <c r="J84" s="68">
        <v>0</v>
      </c>
      <c r="K84" s="68">
        <v>0</v>
      </c>
      <c r="N84" s="63"/>
    </row>
    <row r="85" spans="1:14" s="69" customFormat="1" x14ac:dyDescent="0.25">
      <c r="A85" s="63"/>
      <c r="B85" s="64">
        <v>45077</v>
      </c>
      <c r="C85" s="94" t="s">
        <v>876</v>
      </c>
      <c r="D85" s="65" t="s">
        <v>667</v>
      </c>
      <c r="E85" s="65">
        <v>1</v>
      </c>
      <c r="F85" s="64">
        <v>45077</v>
      </c>
      <c r="G85" s="95">
        <v>1079</v>
      </c>
      <c r="H85" s="63">
        <v>22701</v>
      </c>
      <c r="I85" s="63" t="s">
        <v>33</v>
      </c>
      <c r="J85" s="68">
        <v>0</v>
      </c>
      <c r="K85" s="68">
        <v>313262788.71345001</v>
      </c>
      <c r="N85" s="63"/>
    </row>
    <row r="86" spans="1:14" s="69" customFormat="1" x14ac:dyDescent="0.25">
      <c r="A86" s="63"/>
      <c r="B86" s="64">
        <v>45077</v>
      </c>
      <c r="C86" s="94" t="s">
        <v>876</v>
      </c>
      <c r="D86" s="65" t="s">
        <v>667</v>
      </c>
      <c r="E86" s="65">
        <v>1</v>
      </c>
      <c r="F86" s="64">
        <v>45077</v>
      </c>
      <c r="G86" s="95">
        <v>608</v>
      </c>
      <c r="H86" s="63">
        <v>22300</v>
      </c>
      <c r="I86" s="63" t="s">
        <v>177</v>
      </c>
      <c r="J86" s="68">
        <v>0</v>
      </c>
      <c r="K86" s="68">
        <v>0</v>
      </c>
      <c r="N86" s="63"/>
    </row>
    <row r="87" spans="1:14" s="69" customFormat="1" x14ac:dyDescent="0.25">
      <c r="A87" s="63"/>
      <c r="B87" s="64">
        <v>45077</v>
      </c>
      <c r="C87" s="94" t="s">
        <v>876</v>
      </c>
      <c r="D87" s="65" t="s">
        <v>667</v>
      </c>
      <c r="E87" s="65">
        <v>1</v>
      </c>
      <c r="F87" s="64">
        <v>45077</v>
      </c>
      <c r="G87" s="95">
        <v>620</v>
      </c>
      <c r="H87" s="63">
        <v>23006</v>
      </c>
      <c r="I87" s="63" t="s">
        <v>41</v>
      </c>
      <c r="J87" s="68">
        <v>0</v>
      </c>
      <c r="K87" s="68">
        <v>79846461</v>
      </c>
      <c r="N87" s="63"/>
    </row>
    <row r="88" spans="1:14" s="69" customFormat="1" x14ac:dyDescent="0.25">
      <c r="A88" s="63"/>
      <c r="B88" s="64">
        <v>45077</v>
      </c>
      <c r="C88" s="94" t="s">
        <v>876</v>
      </c>
      <c r="D88" s="65" t="s">
        <v>667</v>
      </c>
      <c r="E88" s="65">
        <v>1</v>
      </c>
      <c r="F88" s="64">
        <v>45077</v>
      </c>
      <c r="G88" s="95">
        <v>621</v>
      </c>
      <c r="H88" s="63">
        <v>23007</v>
      </c>
      <c r="I88" s="63" t="s">
        <v>534</v>
      </c>
      <c r="J88" s="68">
        <v>0</v>
      </c>
      <c r="K88" s="68">
        <v>0</v>
      </c>
      <c r="N88" s="63"/>
    </row>
    <row r="89" spans="1:14" s="69" customFormat="1" x14ac:dyDescent="0.25">
      <c r="A89" s="63"/>
      <c r="B89" s="64">
        <v>45077</v>
      </c>
      <c r="C89" s="94" t="s">
        <v>876</v>
      </c>
      <c r="D89" s="65" t="s">
        <v>667</v>
      </c>
      <c r="E89" s="65">
        <v>1</v>
      </c>
      <c r="F89" s="64">
        <v>45077</v>
      </c>
      <c r="G89" s="95">
        <v>617</v>
      </c>
      <c r="H89" s="63">
        <v>23004</v>
      </c>
      <c r="I89" s="63" t="s">
        <v>45</v>
      </c>
      <c r="J89" s="68">
        <v>0</v>
      </c>
      <c r="K89" s="68">
        <v>334731305</v>
      </c>
      <c r="N89" s="63"/>
    </row>
    <row r="90" spans="1:14" s="69" customFormat="1" x14ac:dyDescent="0.25">
      <c r="A90" s="63"/>
      <c r="B90" s="64">
        <v>45077</v>
      </c>
      <c r="C90" s="94" t="s">
        <v>876</v>
      </c>
      <c r="D90" s="65" t="s">
        <v>667</v>
      </c>
      <c r="E90" s="65">
        <v>1</v>
      </c>
      <c r="F90" s="64">
        <v>45077</v>
      </c>
      <c r="G90" s="95">
        <v>977</v>
      </c>
      <c r="H90" s="63">
        <v>22900</v>
      </c>
      <c r="I90" s="63" t="s">
        <v>538</v>
      </c>
      <c r="J90" s="68">
        <v>0</v>
      </c>
      <c r="K90" s="68">
        <v>65235078</v>
      </c>
      <c r="N90" s="63"/>
    </row>
    <row r="91" spans="1:14" s="69" customFormat="1" x14ac:dyDescent="0.25">
      <c r="A91" s="63"/>
      <c r="B91" s="64">
        <v>45077</v>
      </c>
      <c r="C91" s="94" t="s">
        <v>876</v>
      </c>
      <c r="D91" s="65" t="s">
        <v>667</v>
      </c>
      <c r="E91" s="65">
        <v>1</v>
      </c>
      <c r="F91" s="64">
        <v>45077</v>
      </c>
      <c r="G91" s="95">
        <v>976</v>
      </c>
      <c r="H91" s="63">
        <v>22800</v>
      </c>
      <c r="I91" s="67" t="s">
        <v>339</v>
      </c>
      <c r="J91" s="68">
        <v>0</v>
      </c>
      <c r="K91" s="68">
        <v>3636568.16</v>
      </c>
      <c r="N91" s="63"/>
    </row>
    <row r="92" spans="1:14" s="69" customFormat="1" x14ac:dyDescent="0.25">
      <c r="A92" s="63"/>
      <c r="B92" s="64">
        <v>45077</v>
      </c>
      <c r="C92" s="94" t="s">
        <v>876</v>
      </c>
      <c r="D92" s="65" t="s">
        <v>667</v>
      </c>
      <c r="E92" s="65">
        <v>1</v>
      </c>
      <c r="F92" s="64">
        <v>45077</v>
      </c>
      <c r="G92" s="95">
        <v>615</v>
      </c>
      <c r="H92" s="63">
        <v>23002</v>
      </c>
      <c r="I92" s="63" t="s">
        <v>49</v>
      </c>
      <c r="J92" s="68">
        <v>0</v>
      </c>
      <c r="K92" s="68">
        <v>82554541.060000002</v>
      </c>
      <c r="N92" s="63"/>
    </row>
    <row r="93" spans="1:14" s="69" customFormat="1" x14ac:dyDescent="0.25">
      <c r="A93" s="63"/>
      <c r="B93" s="64">
        <v>45077</v>
      </c>
      <c r="C93" s="94" t="s">
        <v>876</v>
      </c>
      <c r="D93" s="65" t="s">
        <v>667</v>
      </c>
      <c r="E93" s="65">
        <v>1</v>
      </c>
      <c r="F93" s="64">
        <v>45077</v>
      </c>
      <c r="G93" s="95">
        <v>1602</v>
      </c>
      <c r="H93" s="63">
        <v>27112</v>
      </c>
      <c r="I93" s="63" t="s">
        <v>51</v>
      </c>
      <c r="J93" s="68">
        <v>0</v>
      </c>
      <c r="K93" s="68">
        <v>29174371.850000001</v>
      </c>
      <c r="N93" s="63"/>
    </row>
    <row r="94" spans="1:14" s="69" customFormat="1" x14ac:dyDescent="0.25">
      <c r="A94" s="63"/>
      <c r="B94" s="64">
        <v>45077</v>
      </c>
      <c r="C94" s="94" t="s">
        <v>876</v>
      </c>
      <c r="D94" s="65" t="s">
        <v>667</v>
      </c>
      <c r="E94" s="65">
        <v>1</v>
      </c>
      <c r="F94" s="64">
        <v>45077</v>
      </c>
      <c r="G94" s="95">
        <v>1601</v>
      </c>
      <c r="H94" s="63">
        <v>27111</v>
      </c>
      <c r="I94" s="63" t="s">
        <v>53</v>
      </c>
      <c r="J94" s="68">
        <v>0</v>
      </c>
      <c r="K94" s="68">
        <v>347845</v>
      </c>
      <c r="N94" s="63"/>
    </row>
    <row r="95" spans="1:14" s="69" customFormat="1" x14ac:dyDescent="0.25">
      <c r="A95" s="63"/>
      <c r="B95" s="64">
        <v>45077</v>
      </c>
      <c r="C95" s="94" t="s">
        <v>876</v>
      </c>
      <c r="D95" s="65" t="s">
        <v>667</v>
      </c>
      <c r="E95" s="65">
        <v>1</v>
      </c>
      <c r="F95" s="64">
        <v>45077</v>
      </c>
      <c r="G95" s="95">
        <v>1612</v>
      </c>
      <c r="H95" s="63">
        <v>27122</v>
      </c>
      <c r="I95" s="63" t="s">
        <v>730</v>
      </c>
      <c r="J95" s="68">
        <v>0</v>
      </c>
      <c r="K95" s="68">
        <v>1</v>
      </c>
      <c r="N95" s="63"/>
    </row>
    <row r="96" spans="1:14" s="69" customFormat="1" x14ac:dyDescent="0.25">
      <c r="A96" s="63"/>
      <c r="B96" s="64">
        <v>45077</v>
      </c>
      <c r="C96" s="94" t="s">
        <v>876</v>
      </c>
      <c r="D96" s="65" t="s">
        <v>667</v>
      </c>
      <c r="E96" s="65">
        <v>1</v>
      </c>
      <c r="F96" s="64">
        <v>45077</v>
      </c>
      <c r="G96" s="95">
        <v>632</v>
      </c>
      <c r="H96" s="63">
        <v>29022</v>
      </c>
      <c r="I96" s="63" t="s">
        <v>207</v>
      </c>
      <c r="J96" s="68">
        <v>0</v>
      </c>
      <c r="K96" s="68">
        <v>22522525</v>
      </c>
      <c r="N96" s="63"/>
    </row>
    <row r="97" spans="1:14" s="69" customFormat="1" x14ac:dyDescent="0.25">
      <c r="A97" s="63"/>
      <c r="B97" s="64">
        <v>45077</v>
      </c>
      <c r="C97" s="94" t="s">
        <v>876</v>
      </c>
      <c r="D97" s="65" t="s">
        <v>667</v>
      </c>
      <c r="E97" s="65">
        <v>1</v>
      </c>
      <c r="F97" s="64">
        <v>45077</v>
      </c>
      <c r="G97" s="95">
        <v>623</v>
      </c>
      <c r="H97" s="63">
        <v>25000</v>
      </c>
      <c r="I97" s="63" t="s">
        <v>4</v>
      </c>
      <c r="J97" s="68">
        <v>0</v>
      </c>
      <c r="K97" s="68">
        <v>50856735.674999997</v>
      </c>
      <c r="N97" s="63"/>
    </row>
    <row r="98" spans="1:14" s="69" customFormat="1" x14ac:dyDescent="0.25">
      <c r="A98" s="63"/>
      <c r="B98" s="64">
        <v>45077</v>
      </c>
      <c r="C98" s="94" t="s">
        <v>876</v>
      </c>
      <c r="D98" s="65" t="s">
        <v>667</v>
      </c>
      <c r="E98" s="65">
        <v>1</v>
      </c>
      <c r="F98" s="64">
        <v>45077</v>
      </c>
      <c r="G98" s="95">
        <v>652</v>
      </c>
      <c r="H98" s="63">
        <v>26500</v>
      </c>
      <c r="I98" s="63" t="s">
        <v>180</v>
      </c>
      <c r="J98" s="68">
        <v>0</v>
      </c>
      <c r="K98" s="68">
        <v>525447999.92000002</v>
      </c>
      <c r="N98" s="63"/>
    </row>
    <row r="99" spans="1:14" s="69" customFormat="1" x14ac:dyDescent="0.25">
      <c r="A99" s="63"/>
      <c r="B99" s="64">
        <v>45077</v>
      </c>
      <c r="C99" s="94" t="s">
        <v>876</v>
      </c>
      <c r="D99" s="65" t="s">
        <v>667</v>
      </c>
      <c r="E99" s="65">
        <v>1</v>
      </c>
      <c r="F99" s="64">
        <v>45077</v>
      </c>
      <c r="G99" s="95">
        <v>626</v>
      </c>
      <c r="H99" s="63">
        <v>26000</v>
      </c>
      <c r="I99" s="63" t="s">
        <v>169</v>
      </c>
      <c r="J99" s="68">
        <v>0</v>
      </c>
      <c r="K99" s="68">
        <v>872397667.46000004</v>
      </c>
      <c r="N99" s="63"/>
    </row>
    <row r="100" spans="1:14" s="69" customFormat="1" x14ac:dyDescent="0.25">
      <c r="A100" s="63"/>
      <c r="B100" s="64">
        <v>45077</v>
      </c>
      <c r="C100" s="94" t="s">
        <v>876</v>
      </c>
      <c r="D100" s="65" t="s">
        <v>667</v>
      </c>
      <c r="E100" s="65">
        <v>1</v>
      </c>
      <c r="F100" s="64">
        <v>45077</v>
      </c>
      <c r="G100" s="95">
        <v>1776</v>
      </c>
      <c r="H100" s="63">
        <v>29012</v>
      </c>
      <c r="I100" s="63" t="s">
        <v>712</v>
      </c>
      <c r="J100" s="68">
        <v>0</v>
      </c>
      <c r="K100" s="104">
        <v>1454657315</v>
      </c>
      <c r="L100" s="103"/>
      <c r="N100" s="63"/>
    </row>
    <row r="101" spans="1:14" s="69" customFormat="1" x14ac:dyDescent="0.25">
      <c r="A101" s="63"/>
      <c r="B101" s="64">
        <v>45077</v>
      </c>
      <c r="C101" s="94" t="s">
        <v>876</v>
      </c>
      <c r="D101" s="65" t="s">
        <v>667</v>
      </c>
      <c r="E101" s="65">
        <v>1</v>
      </c>
      <c r="F101" s="64">
        <v>45077</v>
      </c>
      <c r="G101" s="95">
        <v>654</v>
      </c>
      <c r="H101" s="63">
        <v>29011</v>
      </c>
      <c r="I101" s="63" t="s">
        <v>209</v>
      </c>
      <c r="J101" s="68">
        <v>0</v>
      </c>
      <c r="K101" s="68">
        <v>318274979</v>
      </c>
      <c r="N101" s="63"/>
    </row>
    <row r="102" spans="1:14" s="69" customFormat="1" x14ac:dyDescent="0.25">
      <c r="A102" s="63"/>
      <c r="B102" s="64">
        <v>45077</v>
      </c>
      <c r="C102" s="94" t="s">
        <v>876</v>
      </c>
      <c r="D102" s="65" t="s">
        <v>667</v>
      </c>
      <c r="E102" s="65">
        <v>1</v>
      </c>
      <c r="F102" s="64">
        <v>45077</v>
      </c>
      <c r="G102" s="95">
        <v>1777</v>
      </c>
      <c r="H102" s="63">
        <v>29023</v>
      </c>
      <c r="I102" s="63" t="s">
        <v>713</v>
      </c>
      <c r="J102" s="68">
        <v>0</v>
      </c>
      <c r="K102" s="104">
        <v>306903100</v>
      </c>
      <c r="L102" s="103"/>
      <c r="N102" s="63"/>
    </row>
    <row r="103" spans="1:14" s="69" customFormat="1" x14ac:dyDescent="0.25">
      <c r="A103" s="63"/>
      <c r="B103" s="64">
        <v>45077</v>
      </c>
      <c r="C103" s="94" t="s">
        <v>876</v>
      </c>
      <c r="D103" s="65" t="s">
        <v>667</v>
      </c>
      <c r="E103" s="65">
        <v>1</v>
      </c>
      <c r="F103" s="64">
        <v>45077</v>
      </c>
      <c r="G103" s="95">
        <v>631</v>
      </c>
      <c r="H103" s="63">
        <v>29021</v>
      </c>
      <c r="I103" s="63" t="s">
        <v>211</v>
      </c>
      <c r="J103" s="68">
        <v>2</v>
      </c>
      <c r="K103" s="68">
        <v>0</v>
      </c>
      <c r="L103" s="103"/>
      <c r="N103" s="63"/>
    </row>
    <row r="104" spans="1:14" s="69" customFormat="1" x14ac:dyDescent="0.25">
      <c r="A104" s="63"/>
      <c r="B104" s="64">
        <v>45077</v>
      </c>
      <c r="C104" s="94" t="s">
        <v>876</v>
      </c>
      <c r="D104" s="65" t="s">
        <v>667</v>
      </c>
      <c r="E104" s="65">
        <v>1</v>
      </c>
      <c r="F104" s="64">
        <v>45077</v>
      </c>
      <c r="G104" s="95">
        <v>410</v>
      </c>
      <c r="H104" s="63">
        <v>32100</v>
      </c>
      <c r="I104" s="63" t="s">
        <v>58</v>
      </c>
      <c r="J104" s="68">
        <v>0</v>
      </c>
      <c r="K104" s="68">
        <v>19065709145.673904</v>
      </c>
      <c r="N104" s="63"/>
    </row>
    <row r="105" spans="1:14" s="69" customFormat="1" x14ac:dyDescent="0.25">
      <c r="A105" s="63"/>
      <c r="B105" s="64">
        <v>45077</v>
      </c>
      <c r="C105" s="94" t="s">
        <v>876</v>
      </c>
      <c r="D105" s="65" t="s">
        <v>667</v>
      </c>
      <c r="E105" s="65">
        <v>1</v>
      </c>
      <c r="F105" s="64">
        <v>45077</v>
      </c>
      <c r="G105" s="95">
        <v>411</v>
      </c>
      <c r="H105" s="63">
        <v>33100</v>
      </c>
      <c r="I105" s="63" t="s">
        <v>542</v>
      </c>
      <c r="J105" s="68">
        <v>10311810938</v>
      </c>
      <c r="K105" s="68">
        <v>0</v>
      </c>
      <c r="N105" s="63"/>
    </row>
    <row r="106" spans="1:14" s="69" customFormat="1" x14ac:dyDescent="0.25">
      <c r="A106" s="63"/>
      <c r="B106" s="64">
        <v>45077</v>
      </c>
      <c r="C106" s="94" t="s">
        <v>876</v>
      </c>
      <c r="D106" s="65" t="s">
        <v>667</v>
      </c>
      <c r="E106" s="65">
        <v>1</v>
      </c>
      <c r="F106" s="64">
        <v>45077</v>
      </c>
      <c r="G106" s="95">
        <v>412</v>
      </c>
      <c r="H106" s="63">
        <v>34100</v>
      </c>
      <c r="I106" s="63" t="s">
        <v>619</v>
      </c>
      <c r="J106" s="68">
        <v>0</v>
      </c>
      <c r="K106" s="68">
        <v>5150000000</v>
      </c>
      <c r="N106" s="63"/>
    </row>
    <row r="107" spans="1:14" s="69" customFormat="1" x14ac:dyDescent="0.25">
      <c r="A107" s="63"/>
      <c r="B107" s="64">
        <v>45077</v>
      </c>
      <c r="C107" s="94" t="s">
        <v>876</v>
      </c>
      <c r="D107" s="65" t="s">
        <v>667</v>
      </c>
      <c r="E107" s="65">
        <v>1</v>
      </c>
      <c r="F107" s="64">
        <v>45077</v>
      </c>
      <c r="G107" s="95">
        <v>413</v>
      </c>
      <c r="H107" s="63">
        <v>35100</v>
      </c>
      <c r="I107" s="63" t="s">
        <v>621</v>
      </c>
      <c r="J107" s="68">
        <v>0</v>
      </c>
      <c r="K107" s="68">
        <v>91747000</v>
      </c>
      <c r="N107" s="63"/>
    </row>
    <row r="108" spans="1:14" s="69" customFormat="1" x14ac:dyDescent="0.25">
      <c r="A108" s="63"/>
      <c r="B108" s="64">
        <v>45077</v>
      </c>
      <c r="C108" s="94" t="s">
        <v>876</v>
      </c>
      <c r="D108" s="65" t="s">
        <v>667</v>
      </c>
      <c r="E108" s="65">
        <v>1</v>
      </c>
      <c r="F108" s="64">
        <v>45077</v>
      </c>
      <c r="G108" s="95">
        <v>509</v>
      </c>
      <c r="H108" s="63">
        <v>40011</v>
      </c>
      <c r="I108" s="63" t="s">
        <v>60</v>
      </c>
      <c r="J108" s="68">
        <v>0</v>
      </c>
      <c r="K108" s="68">
        <v>17476296618.299999</v>
      </c>
      <c r="N108" s="63"/>
    </row>
    <row r="109" spans="1:14" s="69" customFormat="1" x14ac:dyDescent="0.25">
      <c r="A109" s="63"/>
      <c r="B109" s="64">
        <v>45077</v>
      </c>
      <c r="C109" s="94" t="s">
        <v>876</v>
      </c>
      <c r="D109" s="65" t="s">
        <v>667</v>
      </c>
      <c r="E109" s="65">
        <v>1</v>
      </c>
      <c r="F109" s="64">
        <v>45077</v>
      </c>
      <c r="G109" s="95">
        <v>518</v>
      </c>
      <c r="H109" s="63">
        <v>40012</v>
      </c>
      <c r="I109" s="63" t="s">
        <v>714</v>
      </c>
      <c r="J109" s="68">
        <v>0</v>
      </c>
      <c r="K109" s="68">
        <v>108676598</v>
      </c>
      <c r="N109" s="63"/>
    </row>
    <row r="110" spans="1:14" s="69" customFormat="1" x14ac:dyDescent="0.25">
      <c r="A110" s="63"/>
      <c r="B110" s="64">
        <v>45077</v>
      </c>
      <c r="C110" s="94" t="s">
        <v>876</v>
      </c>
      <c r="D110" s="65" t="s">
        <v>667</v>
      </c>
      <c r="E110" s="65">
        <v>1</v>
      </c>
      <c r="F110" s="64">
        <v>45077</v>
      </c>
      <c r="G110" s="95">
        <v>520</v>
      </c>
      <c r="H110" s="63">
        <v>40014</v>
      </c>
      <c r="I110" s="63" t="s">
        <v>62</v>
      </c>
      <c r="J110" s="68">
        <v>82720000</v>
      </c>
      <c r="K110" s="68">
        <v>0</v>
      </c>
      <c r="N110" s="63"/>
    </row>
    <row r="111" spans="1:14" s="69" customFormat="1" x14ac:dyDescent="0.25">
      <c r="A111" s="63"/>
      <c r="B111" s="64">
        <v>45077</v>
      </c>
      <c r="C111" s="94" t="s">
        <v>876</v>
      </c>
      <c r="D111" s="65" t="s">
        <v>667</v>
      </c>
      <c r="E111" s="65">
        <v>1</v>
      </c>
      <c r="F111" s="64">
        <v>45077</v>
      </c>
      <c r="G111" s="95">
        <v>1721</v>
      </c>
      <c r="H111" s="63">
        <v>71340</v>
      </c>
      <c r="I111" s="63" t="s">
        <v>198</v>
      </c>
      <c r="J111" s="68">
        <v>0</v>
      </c>
      <c r="K111" s="68">
        <v>6862713.5099999998</v>
      </c>
      <c r="N111" s="63"/>
    </row>
    <row r="112" spans="1:14" s="69" customFormat="1" x14ac:dyDescent="0.25">
      <c r="A112" s="63"/>
      <c r="B112" s="64">
        <v>45077</v>
      </c>
      <c r="C112" s="94" t="s">
        <v>876</v>
      </c>
      <c r="D112" s="65" t="s">
        <v>667</v>
      </c>
      <c r="E112" s="65">
        <v>1</v>
      </c>
      <c r="F112" s="64">
        <v>45077</v>
      </c>
      <c r="G112" s="95">
        <v>1508</v>
      </c>
      <c r="H112" s="63">
        <v>71315</v>
      </c>
      <c r="I112" s="63" t="s">
        <v>548</v>
      </c>
      <c r="J112" s="68">
        <v>0</v>
      </c>
      <c r="K112" s="68">
        <v>12133333</v>
      </c>
      <c r="N112" s="63"/>
    </row>
    <row r="113" spans="1:14" s="69" customFormat="1" x14ac:dyDescent="0.25">
      <c r="A113" s="63"/>
      <c r="B113" s="64">
        <v>45077</v>
      </c>
      <c r="C113" s="94" t="s">
        <v>876</v>
      </c>
      <c r="D113" s="65" t="s">
        <v>667</v>
      </c>
      <c r="E113" s="65">
        <v>1</v>
      </c>
      <c r="F113" s="64">
        <v>45077</v>
      </c>
      <c r="G113" s="95">
        <v>639</v>
      </c>
      <c r="H113" s="63">
        <v>71155</v>
      </c>
      <c r="I113" s="63" t="s">
        <v>866</v>
      </c>
      <c r="J113" s="68">
        <v>0</v>
      </c>
      <c r="K113" s="68">
        <v>1006.39</v>
      </c>
      <c r="N113" s="63"/>
    </row>
    <row r="114" spans="1:14" s="69" customFormat="1" x14ac:dyDescent="0.25">
      <c r="A114" s="63"/>
      <c r="B114" s="64">
        <v>45077</v>
      </c>
      <c r="C114" s="94" t="s">
        <v>876</v>
      </c>
      <c r="D114" s="65" t="s">
        <v>667</v>
      </c>
      <c r="E114" s="65">
        <v>1</v>
      </c>
      <c r="F114" s="64">
        <v>45077</v>
      </c>
      <c r="G114" s="95">
        <v>1507</v>
      </c>
      <c r="H114" s="63">
        <v>71314</v>
      </c>
      <c r="I114" s="63" t="s">
        <v>554</v>
      </c>
      <c r="J114" s="68">
        <v>0</v>
      </c>
      <c r="K114" s="68">
        <v>4993467</v>
      </c>
      <c r="N114" s="63"/>
    </row>
    <row r="115" spans="1:14" s="69" customFormat="1" x14ac:dyDescent="0.25">
      <c r="A115" s="63"/>
      <c r="B115" s="64">
        <v>45077</v>
      </c>
      <c r="C115" s="94" t="s">
        <v>876</v>
      </c>
      <c r="D115" s="65" t="s">
        <v>667</v>
      </c>
      <c r="E115" s="65">
        <v>1</v>
      </c>
      <c r="F115" s="64">
        <v>45077</v>
      </c>
      <c r="G115" s="95">
        <v>1512</v>
      </c>
      <c r="H115" s="63">
        <v>71319</v>
      </c>
      <c r="I115" s="63" t="s">
        <v>625</v>
      </c>
      <c r="J115" s="68">
        <v>0</v>
      </c>
      <c r="K115" s="68">
        <v>4186072</v>
      </c>
      <c r="N115" s="63"/>
    </row>
    <row r="116" spans="1:14" s="69" customFormat="1" x14ac:dyDescent="0.25">
      <c r="A116" s="63"/>
      <c r="B116" s="64">
        <v>45077</v>
      </c>
      <c r="C116" s="94" t="s">
        <v>876</v>
      </c>
      <c r="D116" s="65" t="s">
        <v>667</v>
      </c>
      <c r="E116" s="65">
        <v>1</v>
      </c>
      <c r="F116" s="64">
        <v>45077</v>
      </c>
      <c r="G116" s="95">
        <v>951</v>
      </c>
      <c r="H116" s="63">
        <v>71310</v>
      </c>
      <c r="I116" s="63" t="s">
        <v>66</v>
      </c>
      <c r="J116" s="68">
        <v>0</v>
      </c>
      <c r="K116" s="68">
        <v>9644720</v>
      </c>
      <c r="N116" s="63"/>
    </row>
    <row r="117" spans="1:14" s="69" customFormat="1" x14ac:dyDescent="0.25">
      <c r="A117" s="63"/>
      <c r="B117" s="64">
        <v>45077</v>
      </c>
      <c r="C117" s="94" t="s">
        <v>876</v>
      </c>
      <c r="D117" s="65" t="s">
        <v>667</v>
      </c>
      <c r="E117" s="65">
        <v>1</v>
      </c>
      <c r="F117" s="64">
        <v>45077</v>
      </c>
      <c r="G117" s="95">
        <v>799</v>
      </c>
      <c r="H117" s="63">
        <v>71254</v>
      </c>
      <c r="I117" s="63" t="s">
        <v>356</v>
      </c>
      <c r="J117" s="68">
        <v>0</v>
      </c>
      <c r="K117" s="68">
        <v>5716667</v>
      </c>
      <c r="N117" s="63"/>
    </row>
    <row r="118" spans="1:14" s="69" customFormat="1" x14ac:dyDescent="0.25">
      <c r="A118" s="63"/>
      <c r="B118" s="64">
        <v>45077</v>
      </c>
      <c r="C118" s="94" t="s">
        <v>876</v>
      </c>
      <c r="D118" s="65" t="s">
        <v>667</v>
      </c>
      <c r="E118" s="65">
        <v>1</v>
      </c>
      <c r="F118" s="64">
        <v>45077</v>
      </c>
      <c r="G118" s="95">
        <v>803</v>
      </c>
      <c r="H118" s="63">
        <v>71298</v>
      </c>
      <c r="I118" s="63" t="s">
        <v>550</v>
      </c>
      <c r="J118" s="68">
        <v>0</v>
      </c>
      <c r="K118" s="68">
        <v>850051</v>
      </c>
      <c r="N118" s="63"/>
    </row>
    <row r="119" spans="1:14" s="69" customFormat="1" x14ac:dyDescent="0.25">
      <c r="A119" s="63"/>
      <c r="B119" s="64">
        <v>45077</v>
      </c>
      <c r="C119" s="94" t="s">
        <v>876</v>
      </c>
      <c r="D119" s="65" t="s">
        <v>667</v>
      </c>
      <c r="E119" s="65">
        <v>1</v>
      </c>
      <c r="F119" s="64">
        <v>45077</v>
      </c>
      <c r="G119" s="95">
        <v>952</v>
      </c>
      <c r="H119" s="63">
        <v>71311</v>
      </c>
      <c r="I119" s="63" t="s">
        <v>360</v>
      </c>
      <c r="J119" s="68">
        <v>0</v>
      </c>
      <c r="K119" s="68">
        <v>1645852</v>
      </c>
      <c r="N119" s="63"/>
    </row>
    <row r="120" spans="1:14" s="69" customFormat="1" x14ac:dyDescent="0.25">
      <c r="A120" s="63"/>
      <c r="B120" s="64">
        <v>45077</v>
      </c>
      <c r="C120" s="94" t="s">
        <v>876</v>
      </c>
      <c r="D120" s="65" t="s">
        <v>667</v>
      </c>
      <c r="E120" s="65">
        <v>1</v>
      </c>
      <c r="F120" s="64">
        <v>45077</v>
      </c>
      <c r="G120" s="95">
        <v>800</v>
      </c>
      <c r="H120" s="63">
        <v>71265</v>
      </c>
      <c r="I120" s="63" t="s">
        <v>358</v>
      </c>
      <c r="J120" s="68">
        <v>0</v>
      </c>
      <c r="K120" s="68">
        <v>198333</v>
      </c>
      <c r="N120" s="63"/>
    </row>
    <row r="121" spans="1:14" s="69" customFormat="1" x14ac:dyDescent="0.25">
      <c r="A121" s="63"/>
      <c r="B121" s="64">
        <v>45077</v>
      </c>
      <c r="C121" s="94" t="s">
        <v>876</v>
      </c>
      <c r="D121" s="65" t="s">
        <v>667</v>
      </c>
      <c r="E121" s="65">
        <v>1</v>
      </c>
      <c r="F121" s="64">
        <v>45077</v>
      </c>
      <c r="G121" s="95">
        <v>1722</v>
      </c>
      <c r="H121" s="63">
        <v>71341</v>
      </c>
      <c r="I121" s="63" t="s">
        <v>364</v>
      </c>
      <c r="J121" s="68">
        <v>0</v>
      </c>
      <c r="K121" s="68">
        <v>220755</v>
      </c>
      <c r="N121" s="63"/>
    </row>
    <row r="122" spans="1:14" s="69" customFormat="1" x14ac:dyDescent="0.25">
      <c r="A122" s="63"/>
      <c r="B122" s="64">
        <v>45077</v>
      </c>
      <c r="C122" s="94" t="s">
        <v>876</v>
      </c>
      <c r="D122" s="65" t="s">
        <v>667</v>
      </c>
      <c r="E122" s="65">
        <v>1</v>
      </c>
      <c r="F122" s="64">
        <v>45077</v>
      </c>
      <c r="G122" s="95">
        <v>378</v>
      </c>
      <c r="H122" s="63">
        <v>51210</v>
      </c>
      <c r="I122" s="63" t="s">
        <v>68</v>
      </c>
      <c r="J122" s="68">
        <v>8161572145</v>
      </c>
      <c r="K122" s="68">
        <v>0</v>
      </c>
      <c r="N122" s="63"/>
    </row>
    <row r="123" spans="1:14" s="69" customFormat="1" x14ac:dyDescent="0.25">
      <c r="A123" s="63"/>
      <c r="B123" s="64">
        <v>45077</v>
      </c>
      <c r="C123" s="94" t="s">
        <v>876</v>
      </c>
      <c r="D123" s="65" t="s">
        <v>667</v>
      </c>
      <c r="E123" s="65">
        <v>1</v>
      </c>
      <c r="F123" s="64">
        <v>45077</v>
      </c>
      <c r="G123" s="95">
        <v>752</v>
      </c>
      <c r="H123" s="63">
        <v>51510</v>
      </c>
      <c r="I123" s="63" t="s">
        <v>70</v>
      </c>
      <c r="J123" s="68">
        <v>3681916889</v>
      </c>
      <c r="K123" s="68">
        <v>0</v>
      </c>
      <c r="N123" s="63"/>
    </row>
    <row r="124" spans="1:14" s="69" customFormat="1" x14ac:dyDescent="0.25">
      <c r="A124" s="63"/>
      <c r="B124" s="64">
        <v>45077</v>
      </c>
      <c r="C124" s="94" t="s">
        <v>876</v>
      </c>
      <c r="D124" s="65" t="s">
        <v>667</v>
      </c>
      <c r="E124" s="65">
        <v>1</v>
      </c>
      <c r="F124" s="64">
        <v>45077</v>
      </c>
      <c r="G124" s="95">
        <v>423</v>
      </c>
      <c r="H124" s="63">
        <v>61211</v>
      </c>
      <c r="I124" s="63" t="s">
        <v>72</v>
      </c>
      <c r="J124" s="68">
        <v>950693934</v>
      </c>
      <c r="K124" s="68">
        <v>0</v>
      </c>
      <c r="N124" s="63"/>
    </row>
    <row r="125" spans="1:14" s="69" customFormat="1" x14ac:dyDescent="0.25">
      <c r="A125" s="63"/>
      <c r="B125" s="64">
        <v>45077</v>
      </c>
      <c r="C125" s="94" t="s">
        <v>876</v>
      </c>
      <c r="D125" s="65" t="s">
        <v>667</v>
      </c>
      <c r="E125" s="65">
        <v>1</v>
      </c>
      <c r="F125" s="64">
        <v>45077</v>
      </c>
      <c r="G125" s="95">
        <v>424</v>
      </c>
      <c r="H125" s="63">
        <v>61222</v>
      </c>
      <c r="I125" s="63" t="s">
        <v>74</v>
      </c>
      <c r="J125" s="68">
        <v>100650000</v>
      </c>
      <c r="K125" s="68">
        <v>0</v>
      </c>
      <c r="N125" s="63"/>
    </row>
    <row r="126" spans="1:14" s="69" customFormat="1" x14ac:dyDescent="0.25">
      <c r="A126" s="63"/>
      <c r="B126" s="64">
        <v>45077</v>
      </c>
      <c r="C126" s="94" t="s">
        <v>876</v>
      </c>
      <c r="D126" s="65" t="s">
        <v>667</v>
      </c>
      <c r="E126" s="65">
        <v>1</v>
      </c>
      <c r="F126" s="64">
        <v>45077</v>
      </c>
      <c r="G126" s="95">
        <v>449</v>
      </c>
      <c r="H126" s="63">
        <v>61622</v>
      </c>
      <c r="I126" s="63" t="s">
        <v>188</v>
      </c>
      <c r="J126" s="68">
        <v>193575446</v>
      </c>
      <c r="K126" s="68">
        <v>0</v>
      </c>
      <c r="N126" s="63"/>
    </row>
    <row r="127" spans="1:14" s="69" customFormat="1" x14ac:dyDescent="0.25">
      <c r="A127" s="63"/>
      <c r="B127" s="64">
        <v>45077</v>
      </c>
      <c r="C127" s="94" t="s">
        <v>876</v>
      </c>
      <c r="D127" s="65" t="s">
        <v>667</v>
      </c>
      <c r="E127" s="65">
        <v>1</v>
      </c>
      <c r="F127" s="64">
        <v>45077</v>
      </c>
      <c r="G127" s="95">
        <v>433</v>
      </c>
      <c r="H127" s="63">
        <v>61422</v>
      </c>
      <c r="I127" s="63" t="s">
        <v>82</v>
      </c>
      <c r="J127" s="68">
        <v>317683399</v>
      </c>
      <c r="K127" s="68">
        <v>0</v>
      </c>
      <c r="N127" s="63"/>
    </row>
    <row r="128" spans="1:14" s="69" customFormat="1" x14ac:dyDescent="0.25">
      <c r="A128" s="63"/>
      <c r="B128" s="64">
        <v>45077</v>
      </c>
      <c r="C128" s="94" t="s">
        <v>876</v>
      </c>
      <c r="D128" s="65" t="s">
        <v>667</v>
      </c>
      <c r="E128" s="65">
        <v>1</v>
      </c>
      <c r="F128" s="64">
        <v>45077</v>
      </c>
      <c r="G128" s="95">
        <v>434</v>
      </c>
      <c r="H128" s="63">
        <v>61433</v>
      </c>
      <c r="I128" s="63" t="s">
        <v>84</v>
      </c>
      <c r="J128" s="68">
        <v>334731305</v>
      </c>
      <c r="K128" s="68">
        <v>0</v>
      </c>
      <c r="N128" s="63"/>
    </row>
    <row r="129" spans="1:14" s="69" customFormat="1" x14ac:dyDescent="0.25">
      <c r="A129" s="63"/>
      <c r="B129" s="64">
        <v>45077</v>
      </c>
      <c r="C129" s="94" t="s">
        <v>876</v>
      </c>
      <c r="D129" s="65" t="s">
        <v>667</v>
      </c>
      <c r="E129" s="65">
        <v>1</v>
      </c>
      <c r="F129" s="64">
        <v>45077</v>
      </c>
      <c r="G129" s="95">
        <v>435</v>
      </c>
      <c r="H129" s="63">
        <v>61444</v>
      </c>
      <c r="I129" s="63" t="s">
        <v>560</v>
      </c>
      <c r="J129" s="68">
        <v>80750000</v>
      </c>
      <c r="K129" s="68">
        <v>0</v>
      </c>
      <c r="N129" s="63"/>
    </row>
    <row r="130" spans="1:14" s="69" customFormat="1" x14ac:dyDescent="0.25">
      <c r="A130" s="63"/>
      <c r="B130" s="64">
        <v>45077</v>
      </c>
      <c r="C130" s="94" t="s">
        <v>876</v>
      </c>
      <c r="D130" s="65" t="s">
        <v>667</v>
      </c>
      <c r="E130" s="65">
        <v>1</v>
      </c>
      <c r="F130" s="64">
        <v>45077</v>
      </c>
      <c r="G130" s="95">
        <v>421</v>
      </c>
      <c r="H130" s="63">
        <v>61144</v>
      </c>
      <c r="I130" s="63" t="s">
        <v>90</v>
      </c>
      <c r="J130" s="68">
        <v>550584091</v>
      </c>
      <c r="K130" s="68">
        <v>0</v>
      </c>
      <c r="N130" s="63"/>
    </row>
    <row r="131" spans="1:14" s="69" customFormat="1" x14ac:dyDescent="0.25">
      <c r="A131" s="63"/>
      <c r="B131" s="64">
        <v>45077</v>
      </c>
      <c r="C131" s="94" t="s">
        <v>876</v>
      </c>
      <c r="D131" s="65" t="s">
        <v>667</v>
      </c>
      <c r="E131" s="65">
        <v>1</v>
      </c>
      <c r="F131" s="64">
        <v>45077</v>
      </c>
      <c r="G131" s="95">
        <v>980</v>
      </c>
      <c r="H131" s="63">
        <v>61110</v>
      </c>
      <c r="I131" s="63" t="s">
        <v>76</v>
      </c>
      <c r="J131" s="68">
        <v>343981122</v>
      </c>
      <c r="K131" s="68">
        <v>0</v>
      </c>
      <c r="N131" s="63"/>
    </row>
    <row r="132" spans="1:14" s="69" customFormat="1" x14ac:dyDescent="0.25">
      <c r="A132" s="63"/>
      <c r="B132" s="64">
        <v>45077</v>
      </c>
      <c r="C132" s="94" t="s">
        <v>876</v>
      </c>
      <c r="D132" s="65" t="s">
        <v>667</v>
      </c>
      <c r="E132" s="65">
        <v>1</v>
      </c>
      <c r="F132" s="64">
        <v>45077</v>
      </c>
      <c r="G132" s="95">
        <v>418</v>
      </c>
      <c r="H132" s="63">
        <v>61111</v>
      </c>
      <c r="I132" s="63" t="s">
        <v>78</v>
      </c>
      <c r="J132" s="68">
        <v>24940983</v>
      </c>
      <c r="K132" s="68">
        <v>0</v>
      </c>
      <c r="N132" s="63"/>
    </row>
    <row r="133" spans="1:14" s="69" customFormat="1" x14ac:dyDescent="0.25">
      <c r="A133" s="63"/>
      <c r="B133" s="64">
        <v>45077</v>
      </c>
      <c r="C133" s="94" t="s">
        <v>876</v>
      </c>
      <c r="D133" s="65" t="s">
        <v>667</v>
      </c>
      <c r="E133" s="65">
        <v>1</v>
      </c>
      <c r="F133" s="64">
        <v>45077</v>
      </c>
      <c r="G133" s="95">
        <v>428</v>
      </c>
      <c r="H133" s="63">
        <v>61311</v>
      </c>
      <c r="I133" s="63" t="s">
        <v>80</v>
      </c>
      <c r="J133" s="68">
        <v>163128745</v>
      </c>
      <c r="K133" s="68">
        <v>0</v>
      </c>
      <c r="N133" s="63"/>
    </row>
    <row r="134" spans="1:14" s="69" customFormat="1" x14ac:dyDescent="0.25">
      <c r="A134" s="63"/>
      <c r="B134" s="64">
        <v>45077</v>
      </c>
      <c r="C134" s="94" t="s">
        <v>876</v>
      </c>
      <c r="D134" s="65" t="s">
        <v>667</v>
      </c>
      <c r="E134" s="65">
        <v>1</v>
      </c>
      <c r="F134" s="64">
        <v>45077</v>
      </c>
      <c r="G134" s="95">
        <v>437</v>
      </c>
      <c r="H134" s="63">
        <v>61511</v>
      </c>
      <c r="I134" s="63" t="s">
        <v>86</v>
      </c>
      <c r="J134" s="68">
        <v>17450000</v>
      </c>
      <c r="K134" s="68">
        <v>0</v>
      </c>
      <c r="N134" s="63"/>
    </row>
    <row r="135" spans="1:14" s="69" customFormat="1" x14ac:dyDescent="0.25">
      <c r="A135" s="63"/>
      <c r="B135" s="64">
        <v>45077</v>
      </c>
      <c r="C135" s="94" t="s">
        <v>876</v>
      </c>
      <c r="D135" s="65" t="s">
        <v>667</v>
      </c>
      <c r="E135" s="65">
        <v>1</v>
      </c>
      <c r="F135" s="64">
        <v>45077</v>
      </c>
      <c r="G135" s="95">
        <v>439</v>
      </c>
      <c r="H135" s="63">
        <v>61533</v>
      </c>
      <c r="I135" s="63" t="s">
        <v>182</v>
      </c>
      <c r="J135" s="68">
        <v>19754000</v>
      </c>
      <c r="K135" s="68">
        <v>0</v>
      </c>
      <c r="N135" s="63"/>
    </row>
    <row r="136" spans="1:14" s="69" customFormat="1" x14ac:dyDescent="0.25">
      <c r="A136" s="63"/>
      <c r="B136" s="64">
        <v>45077</v>
      </c>
      <c r="C136" s="94" t="s">
        <v>876</v>
      </c>
      <c r="D136" s="65" t="s">
        <v>667</v>
      </c>
      <c r="E136" s="65">
        <v>1</v>
      </c>
      <c r="F136" s="64">
        <v>45077</v>
      </c>
      <c r="G136" s="95">
        <v>441</v>
      </c>
      <c r="H136" s="63">
        <v>61555</v>
      </c>
      <c r="I136" s="63" t="s">
        <v>92</v>
      </c>
      <c r="J136" s="68">
        <v>119140032</v>
      </c>
      <c r="K136" s="68">
        <v>0</v>
      </c>
      <c r="N136" s="63"/>
    </row>
    <row r="137" spans="1:14" s="69" customFormat="1" x14ac:dyDescent="0.25">
      <c r="A137" s="63"/>
      <c r="B137" s="64">
        <v>45077</v>
      </c>
      <c r="C137" s="94" t="s">
        <v>876</v>
      </c>
      <c r="D137" s="65" t="s">
        <v>667</v>
      </c>
      <c r="E137" s="65">
        <v>1</v>
      </c>
      <c r="F137" s="64">
        <v>45077</v>
      </c>
      <c r="G137" s="95">
        <v>450</v>
      </c>
      <c r="H137" s="63">
        <v>61633</v>
      </c>
      <c r="I137" s="63" t="s">
        <v>184</v>
      </c>
      <c r="J137" s="68">
        <v>97955260</v>
      </c>
      <c r="K137" s="68">
        <v>0</v>
      </c>
      <c r="N137" s="63"/>
    </row>
    <row r="138" spans="1:14" s="69" customFormat="1" x14ac:dyDescent="0.25">
      <c r="A138" s="63"/>
      <c r="B138" s="64">
        <v>45077</v>
      </c>
      <c r="C138" s="94" t="s">
        <v>876</v>
      </c>
      <c r="D138" s="65" t="s">
        <v>667</v>
      </c>
      <c r="E138" s="65">
        <v>1</v>
      </c>
      <c r="F138" s="64">
        <v>45077</v>
      </c>
      <c r="G138" s="95">
        <v>1780</v>
      </c>
      <c r="H138" s="63">
        <v>61655</v>
      </c>
      <c r="I138" s="67" t="s">
        <v>96</v>
      </c>
      <c r="J138" s="68">
        <v>5249996.34</v>
      </c>
      <c r="K138" s="68">
        <v>0</v>
      </c>
      <c r="N138" s="63"/>
    </row>
    <row r="139" spans="1:14" s="69" customFormat="1" x14ac:dyDescent="0.25">
      <c r="A139" s="63"/>
      <c r="B139" s="64">
        <v>45077</v>
      </c>
      <c r="C139" s="94" t="s">
        <v>876</v>
      </c>
      <c r="D139" s="65" t="s">
        <v>667</v>
      </c>
      <c r="E139" s="65">
        <v>1</v>
      </c>
      <c r="F139" s="64">
        <v>45077</v>
      </c>
      <c r="G139" s="95">
        <v>981</v>
      </c>
      <c r="H139" s="63">
        <v>61612</v>
      </c>
      <c r="I139" s="63" t="s">
        <v>94</v>
      </c>
      <c r="J139" s="68">
        <v>16891875</v>
      </c>
      <c r="K139" s="68">
        <v>0</v>
      </c>
      <c r="N139" s="63"/>
    </row>
    <row r="140" spans="1:14" s="69" customFormat="1" x14ac:dyDescent="0.25">
      <c r="A140" s="63"/>
      <c r="B140" s="64">
        <v>45077</v>
      </c>
      <c r="C140" s="94" t="s">
        <v>876</v>
      </c>
      <c r="D140" s="65" t="s">
        <v>667</v>
      </c>
      <c r="E140" s="65">
        <v>1</v>
      </c>
      <c r="F140" s="64">
        <v>45077</v>
      </c>
      <c r="G140" s="95">
        <v>438</v>
      </c>
      <c r="H140" s="63">
        <v>61522</v>
      </c>
      <c r="I140" s="63" t="s">
        <v>88</v>
      </c>
      <c r="J140" s="68">
        <v>116389103</v>
      </c>
      <c r="K140" s="68">
        <v>0</v>
      </c>
      <c r="N140" s="63"/>
    </row>
    <row r="141" spans="1:14" s="69" customFormat="1" x14ac:dyDescent="0.25">
      <c r="A141" s="63"/>
      <c r="B141" s="64">
        <v>45077</v>
      </c>
      <c r="C141" s="94" t="s">
        <v>876</v>
      </c>
      <c r="D141" s="65" t="s">
        <v>667</v>
      </c>
      <c r="E141" s="65">
        <v>1</v>
      </c>
      <c r="F141" s="64">
        <v>45077</v>
      </c>
      <c r="G141" s="95">
        <v>453</v>
      </c>
      <c r="H141" s="63">
        <v>61701</v>
      </c>
      <c r="I141" s="63" t="s">
        <v>200</v>
      </c>
      <c r="J141" s="68">
        <v>639360</v>
      </c>
      <c r="K141" s="68">
        <v>0</v>
      </c>
      <c r="N141" s="63"/>
    </row>
    <row r="142" spans="1:14" s="69" customFormat="1" x14ac:dyDescent="0.25">
      <c r="A142" s="63"/>
      <c r="B142" s="64">
        <v>45077</v>
      </c>
      <c r="C142" s="94" t="s">
        <v>876</v>
      </c>
      <c r="D142" s="65" t="s">
        <v>667</v>
      </c>
      <c r="E142" s="65">
        <v>1</v>
      </c>
      <c r="F142" s="64">
        <v>45077</v>
      </c>
      <c r="G142" s="95">
        <v>457</v>
      </c>
      <c r="H142" s="63">
        <v>61705</v>
      </c>
      <c r="I142" s="63" t="s">
        <v>98</v>
      </c>
      <c r="J142" s="68">
        <v>21425862</v>
      </c>
      <c r="K142" s="68">
        <v>0</v>
      </c>
      <c r="N142" s="63"/>
    </row>
    <row r="143" spans="1:14" s="69" customFormat="1" x14ac:dyDescent="0.25">
      <c r="A143" s="63"/>
      <c r="B143" s="64">
        <v>45077</v>
      </c>
      <c r="C143" s="94" t="s">
        <v>876</v>
      </c>
      <c r="D143" s="65" t="s">
        <v>667</v>
      </c>
      <c r="E143" s="65">
        <v>1</v>
      </c>
      <c r="F143" s="64">
        <v>45077</v>
      </c>
      <c r="G143" s="95">
        <v>460</v>
      </c>
      <c r="H143" s="63">
        <v>61708</v>
      </c>
      <c r="I143" s="63" t="s">
        <v>100</v>
      </c>
      <c r="J143" s="68">
        <v>154000</v>
      </c>
      <c r="K143" s="68">
        <v>0</v>
      </c>
      <c r="N143" s="63"/>
    </row>
    <row r="144" spans="1:14" s="69" customFormat="1" x14ac:dyDescent="0.25">
      <c r="A144" s="63"/>
      <c r="B144" s="64">
        <v>45077</v>
      </c>
      <c r="C144" s="94" t="s">
        <v>876</v>
      </c>
      <c r="D144" s="65" t="s">
        <v>667</v>
      </c>
      <c r="E144" s="65">
        <v>1</v>
      </c>
      <c r="F144" s="64">
        <v>45077</v>
      </c>
      <c r="G144" s="95">
        <v>461</v>
      </c>
      <c r="H144" s="63">
        <v>61709</v>
      </c>
      <c r="I144" s="63" t="s">
        <v>102</v>
      </c>
      <c r="J144" s="68">
        <v>2480000</v>
      </c>
      <c r="K144" s="68">
        <v>0</v>
      </c>
      <c r="N144" s="63"/>
    </row>
    <row r="145" spans="1:14" s="69" customFormat="1" x14ac:dyDescent="0.25">
      <c r="A145" s="63"/>
      <c r="B145" s="64">
        <v>45077</v>
      </c>
      <c r="C145" s="94" t="s">
        <v>876</v>
      </c>
      <c r="D145" s="65" t="s">
        <v>667</v>
      </c>
      <c r="E145" s="65">
        <v>1</v>
      </c>
      <c r="F145" s="64">
        <v>45077</v>
      </c>
      <c r="G145" s="95">
        <v>462</v>
      </c>
      <c r="H145" s="63">
        <v>61710</v>
      </c>
      <c r="I145" s="63" t="s">
        <v>104</v>
      </c>
      <c r="J145" s="68">
        <v>7635500</v>
      </c>
      <c r="K145" s="68">
        <v>0</v>
      </c>
      <c r="N145" s="63"/>
    </row>
    <row r="146" spans="1:14" s="69" customFormat="1" x14ac:dyDescent="0.25">
      <c r="A146" s="63"/>
      <c r="B146" s="64">
        <v>45077</v>
      </c>
      <c r="C146" s="94" t="s">
        <v>876</v>
      </c>
      <c r="D146" s="65" t="s">
        <v>667</v>
      </c>
      <c r="E146" s="65">
        <v>1</v>
      </c>
      <c r="F146" s="64">
        <v>45077</v>
      </c>
      <c r="G146" s="95">
        <v>455</v>
      </c>
      <c r="H146" s="63">
        <v>61703</v>
      </c>
      <c r="I146" s="63" t="s">
        <v>106</v>
      </c>
      <c r="J146" s="68">
        <v>112537518</v>
      </c>
      <c r="K146" s="68">
        <v>0</v>
      </c>
      <c r="N146" s="63"/>
    </row>
    <row r="147" spans="1:14" s="69" customFormat="1" x14ac:dyDescent="0.25">
      <c r="A147" s="63"/>
      <c r="B147" s="64">
        <v>45077</v>
      </c>
      <c r="C147" s="94" t="s">
        <v>876</v>
      </c>
      <c r="D147" s="65" t="s">
        <v>667</v>
      </c>
      <c r="E147" s="65">
        <v>1</v>
      </c>
      <c r="F147" s="64">
        <v>45077</v>
      </c>
      <c r="G147" s="95">
        <v>466</v>
      </c>
      <c r="H147" s="63">
        <v>61714</v>
      </c>
      <c r="I147" s="63" t="s">
        <v>108</v>
      </c>
      <c r="J147" s="68">
        <v>44567529.640000001</v>
      </c>
      <c r="K147" s="68">
        <v>0</v>
      </c>
      <c r="N147" s="63"/>
    </row>
    <row r="148" spans="1:14" s="69" customFormat="1" x14ac:dyDescent="0.25">
      <c r="A148" s="63"/>
      <c r="B148" s="64">
        <v>45077</v>
      </c>
      <c r="C148" s="94" t="s">
        <v>876</v>
      </c>
      <c r="D148" s="65" t="s">
        <v>667</v>
      </c>
      <c r="E148" s="65">
        <v>1</v>
      </c>
      <c r="F148" s="64">
        <v>45077</v>
      </c>
      <c r="G148" s="95">
        <v>459</v>
      </c>
      <c r="H148" s="63">
        <v>61707</v>
      </c>
      <c r="I148" s="63" t="s">
        <v>116</v>
      </c>
      <c r="J148" s="68">
        <v>6032890</v>
      </c>
      <c r="K148" s="68">
        <v>0</v>
      </c>
      <c r="N148" s="63"/>
    </row>
    <row r="149" spans="1:14" s="69" customFormat="1" x14ac:dyDescent="0.25">
      <c r="A149" s="63"/>
      <c r="B149" s="64">
        <v>45077</v>
      </c>
      <c r="C149" s="94" t="s">
        <v>876</v>
      </c>
      <c r="D149" s="65" t="s">
        <v>667</v>
      </c>
      <c r="E149" s="65">
        <v>1</v>
      </c>
      <c r="F149" s="64">
        <v>45077</v>
      </c>
      <c r="G149" s="95">
        <v>469</v>
      </c>
      <c r="H149" s="63">
        <v>61717</v>
      </c>
      <c r="I149" s="63" t="s">
        <v>110</v>
      </c>
      <c r="J149" s="68">
        <v>3189690</v>
      </c>
      <c r="K149" s="68">
        <v>0</v>
      </c>
      <c r="N149" s="63"/>
    </row>
    <row r="150" spans="1:14" s="69" customFormat="1" x14ac:dyDescent="0.25">
      <c r="A150" s="63"/>
      <c r="B150" s="64">
        <v>45077</v>
      </c>
      <c r="C150" s="94" t="s">
        <v>876</v>
      </c>
      <c r="D150" s="65" t="s">
        <v>667</v>
      </c>
      <c r="E150" s="65">
        <v>1</v>
      </c>
      <c r="F150" s="64">
        <v>45077</v>
      </c>
      <c r="G150" s="95">
        <v>471</v>
      </c>
      <c r="H150" s="63">
        <v>61719</v>
      </c>
      <c r="I150" s="63" t="s">
        <v>202</v>
      </c>
      <c r="J150" s="68">
        <v>16199000</v>
      </c>
      <c r="K150" s="68">
        <v>0</v>
      </c>
      <c r="N150" s="63"/>
    </row>
    <row r="151" spans="1:14" s="69" customFormat="1" x14ac:dyDescent="0.25">
      <c r="A151" s="63"/>
      <c r="B151" s="64">
        <v>45077</v>
      </c>
      <c r="C151" s="94" t="s">
        <v>876</v>
      </c>
      <c r="D151" s="65" t="s">
        <v>667</v>
      </c>
      <c r="E151" s="65">
        <v>1</v>
      </c>
      <c r="F151" s="64">
        <v>45077</v>
      </c>
      <c r="G151" s="95">
        <v>474</v>
      </c>
      <c r="H151" s="63">
        <v>61811</v>
      </c>
      <c r="I151" s="63" t="s">
        <v>118</v>
      </c>
      <c r="J151" s="68">
        <v>90499417</v>
      </c>
      <c r="K151" s="68">
        <v>0</v>
      </c>
      <c r="N151" s="63"/>
    </row>
    <row r="152" spans="1:14" s="69" customFormat="1" x14ac:dyDescent="0.25">
      <c r="A152" s="63"/>
      <c r="B152" s="64">
        <v>45077</v>
      </c>
      <c r="C152" s="94" t="s">
        <v>876</v>
      </c>
      <c r="D152" s="65" t="s">
        <v>667</v>
      </c>
      <c r="E152" s="65">
        <v>1</v>
      </c>
      <c r="F152" s="64">
        <v>45077</v>
      </c>
      <c r="G152" s="95">
        <v>483</v>
      </c>
      <c r="H152" s="63">
        <v>61922</v>
      </c>
      <c r="I152" s="63" t="s">
        <v>122</v>
      </c>
      <c r="J152" s="68">
        <v>17446550</v>
      </c>
      <c r="K152" s="68">
        <v>0</v>
      </c>
      <c r="N152" s="63"/>
    </row>
    <row r="153" spans="1:14" s="69" customFormat="1" x14ac:dyDescent="0.25">
      <c r="A153" s="63"/>
      <c r="B153" s="64">
        <v>45077</v>
      </c>
      <c r="C153" s="94" t="s">
        <v>876</v>
      </c>
      <c r="D153" s="65" t="s">
        <v>667</v>
      </c>
      <c r="E153" s="65">
        <v>1</v>
      </c>
      <c r="F153" s="64">
        <v>45077</v>
      </c>
      <c r="G153" s="95">
        <v>487</v>
      </c>
      <c r="H153" s="63">
        <v>61966</v>
      </c>
      <c r="I153" s="63" t="s">
        <v>206</v>
      </c>
      <c r="J153" s="68">
        <v>1200000</v>
      </c>
      <c r="K153" s="68">
        <v>0</v>
      </c>
      <c r="N153" s="63"/>
    </row>
    <row r="154" spans="1:14" s="69" customFormat="1" x14ac:dyDescent="0.25">
      <c r="A154" s="63"/>
      <c r="B154" s="64">
        <v>45077</v>
      </c>
      <c r="C154" s="94" t="s">
        <v>876</v>
      </c>
      <c r="D154" s="65" t="s">
        <v>667</v>
      </c>
      <c r="E154" s="65">
        <v>1</v>
      </c>
      <c r="F154" s="64">
        <v>45077</v>
      </c>
      <c r="G154" s="95">
        <v>489</v>
      </c>
      <c r="H154" s="63">
        <v>61988</v>
      </c>
      <c r="I154" s="63" t="s">
        <v>128</v>
      </c>
      <c r="J154" s="68">
        <v>45019516</v>
      </c>
      <c r="K154" s="68">
        <v>0</v>
      </c>
      <c r="N154" s="63"/>
    </row>
    <row r="155" spans="1:14" s="69" customFormat="1" x14ac:dyDescent="0.25">
      <c r="A155" s="63"/>
      <c r="B155" s="64">
        <v>45077</v>
      </c>
      <c r="C155" s="94" t="s">
        <v>876</v>
      </c>
      <c r="D155" s="65" t="s">
        <v>667</v>
      </c>
      <c r="E155" s="65">
        <v>1</v>
      </c>
      <c r="F155" s="64">
        <v>45077</v>
      </c>
      <c r="G155" s="95">
        <v>982</v>
      </c>
      <c r="H155" s="63">
        <v>61634</v>
      </c>
      <c r="I155" s="63" t="s">
        <v>186</v>
      </c>
      <c r="J155" s="68">
        <v>1773275</v>
      </c>
      <c r="K155" s="68">
        <v>0</v>
      </c>
      <c r="N155" s="63"/>
    </row>
    <row r="156" spans="1:14" s="69" customFormat="1" x14ac:dyDescent="0.25">
      <c r="A156" s="63"/>
      <c r="B156" s="64">
        <v>45077</v>
      </c>
      <c r="C156" s="94" t="s">
        <v>876</v>
      </c>
      <c r="D156" s="65" t="s">
        <v>667</v>
      </c>
      <c r="E156" s="65">
        <v>1</v>
      </c>
      <c r="F156" s="64">
        <v>45077</v>
      </c>
      <c r="G156" s="95">
        <v>1779</v>
      </c>
      <c r="H156" s="63">
        <v>72131</v>
      </c>
      <c r="I156" s="63" t="s">
        <v>574</v>
      </c>
      <c r="J156" s="68">
        <v>81965053</v>
      </c>
      <c r="K156" s="68">
        <v>0</v>
      </c>
      <c r="N156" s="63"/>
    </row>
    <row r="157" spans="1:14" s="69" customFormat="1" x14ac:dyDescent="0.25">
      <c r="A157" s="63"/>
      <c r="B157" s="64">
        <v>45077</v>
      </c>
      <c r="C157" s="94" t="s">
        <v>876</v>
      </c>
      <c r="D157" s="65" t="s">
        <v>667</v>
      </c>
      <c r="E157" s="65">
        <v>1</v>
      </c>
      <c r="F157" s="64">
        <v>45077</v>
      </c>
      <c r="G157" s="95">
        <v>787</v>
      </c>
      <c r="H157" s="63">
        <v>72125</v>
      </c>
      <c r="I157" s="63" t="s">
        <v>391</v>
      </c>
      <c r="J157" s="68">
        <v>6820145</v>
      </c>
      <c r="K157" s="68">
        <v>0</v>
      </c>
      <c r="N157" s="63"/>
    </row>
    <row r="158" spans="1:14" s="69" customFormat="1" x14ac:dyDescent="0.25">
      <c r="A158" s="63"/>
      <c r="B158" s="64">
        <v>45077</v>
      </c>
      <c r="C158" s="94" t="s">
        <v>876</v>
      </c>
      <c r="D158" s="65" t="s">
        <v>667</v>
      </c>
      <c r="E158" s="65">
        <v>1</v>
      </c>
      <c r="F158" s="64">
        <v>45077</v>
      </c>
      <c r="G158" s="95">
        <v>475</v>
      </c>
      <c r="H158" s="63">
        <v>61822</v>
      </c>
      <c r="I158" s="63" t="s">
        <v>120</v>
      </c>
      <c r="J158" s="68">
        <v>1030030000</v>
      </c>
      <c r="K158" s="68">
        <v>0</v>
      </c>
      <c r="N158" s="63"/>
    </row>
    <row r="159" spans="1:14" s="69" customFormat="1" x14ac:dyDescent="0.25">
      <c r="A159" s="63"/>
      <c r="B159" s="64">
        <v>45077</v>
      </c>
      <c r="C159" s="94" t="s">
        <v>876</v>
      </c>
      <c r="D159" s="65" t="s">
        <v>667</v>
      </c>
      <c r="E159" s="65">
        <v>1</v>
      </c>
      <c r="F159" s="64">
        <v>45077</v>
      </c>
      <c r="G159" s="95">
        <v>464</v>
      </c>
      <c r="H159" s="63">
        <v>61712</v>
      </c>
      <c r="I159" s="63" t="s">
        <v>378</v>
      </c>
      <c r="J159" s="68">
        <v>93141000</v>
      </c>
      <c r="K159" s="68">
        <v>0</v>
      </c>
      <c r="N159" s="63"/>
    </row>
    <row r="160" spans="1:14" s="69" customFormat="1" x14ac:dyDescent="0.25">
      <c r="A160" s="63"/>
      <c r="B160" s="64">
        <v>45077</v>
      </c>
      <c r="C160" s="94" t="s">
        <v>876</v>
      </c>
      <c r="D160" s="65" t="s">
        <v>667</v>
      </c>
      <c r="E160" s="65">
        <v>1</v>
      </c>
      <c r="F160" s="64">
        <v>45077</v>
      </c>
      <c r="G160" s="95">
        <v>493</v>
      </c>
      <c r="H160" s="63">
        <v>65011</v>
      </c>
      <c r="I160" s="63" t="s">
        <v>132</v>
      </c>
      <c r="J160" s="68">
        <f>84310653.02278+19246820.51889</f>
        <v>103557473.54166999</v>
      </c>
      <c r="K160" s="68">
        <v>0</v>
      </c>
      <c r="N160" s="63"/>
    </row>
    <row r="161" spans="1:14" s="69" customFormat="1" x14ac:dyDescent="0.25">
      <c r="A161" s="63"/>
      <c r="B161" s="64">
        <v>45077</v>
      </c>
      <c r="C161" s="94" t="s">
        <v>876</v>
      </c>
      <c r="D161" s="65" t="s">
        <v>667</v>
      </c>
      <c r="E161" s="65">
        <v>1</v>
      </c>
      <c r="F161" s="64">
        <v>45077</v>
      </c>
      <c r="G161" s="86">
        <v>494</v>
      </c>
      <c r="H161" s="63">
        <v>65022</v>
      </c>
      <c r="I161" s="63" t="s">
        <v>134</v>
      </c>
      <c r="J161" s="68">
        <f>11632879.583329+1033814.572915</f>
        <v>12666694.156244</v>
      </c>
      <c r="K161" s="68">
        <v>0</v>
      </c>
      <c r="N161" s="63"/>
    </row>
    <row r="162" spans="1:14" s="69" customFormat="1" x14ac:dyDescent="0.25">
      <c r="A162" s="63"/>
      <c r="B162" s="64">
        <v>45077</v>
      </c>
      <c r="C162" s="94" t="s">
        <v>876</v>
      </c>
      <c r="D162" s="65" t="s">
        <v>667</v>
      </c>
      <c r="E162" s="65">
        <v>1</v>
      </c>
      <c r="F162" s="64">
        <v>45077</v>
      </c>
      <c r="G162" s="86">
        <v>496</v>
      </c>
      <c r="H162" s="63">
        <v>65044</v>
      </c>
      <c r="I162" s="63" t="s">
        <v>136</v>
      </c>
      <c r="J162" s="68">
        <f>3480994.5+838607.95833</f>
        <v>4319602.4583299998</v>
      </c>
      <c r="K162" s="68">
        <v>0</v>
      </c>
      <c r="N162" s="63"/>
    </row>
    <row r="163" spans="1:14" s="69" customFormat="1" x14ac:dyDescent="0.25">
      <c r="A163" s="63"/>
      <c r="B163" s="64">
        <v>45077</v>
      </c>
      <c r="C163" s="94" t="s">
        <v>876</v>
      </c>
      <c r="D163" s="65" t="s">
        <v>667</v>
      </c>
      <c r="E163" s="65">
        <v>1</v>
      </c>
      <c r="F163" s="64">
        <v>45077</v>
      </c>
      <c r="G163" s="86">
        <v>497</v>
      </c>
      <c r="H163" s="63">
        <v>65055</v>
      </c>
      <c r="I163" s="63" t="s">
        <v>138</v>
      </c>
      <c r="J163" s="68">
        <f>150557126.625001+7078638.884174</f>
        <v>157635765.509175</v>
      </c>
      <c r="K163" s="68">
        <v>0</v>
      </c>
      <c r="N163" s="63"/>
    </row>
    <row r="164" spans="1:14" s="69" customFormat="1" x14ac:dyDescent="0.25">
      <c r="A164" s="63"/>
      <c r="B164" s="64">
        <v>45077</v>
      </c>
      <c r="C164" s="94" t="s">
        <v>876</v>
      </c>
      <c r="D164" s="65" t="s">
        <v>667</v>
      </c>
      <c r="E164" s="65">
        <v>1</v>
      </c>
      <c r="F164" s="64">
        <v>45077</v>
      </c>
      <c r="G164" s="86">
        <v>495</v>
      </c>
      <c r="H164" s="63">
        <v>65033</v>
      </c>
      <c r="I164" s="63" t="s">
        <v>386</v>
      </c>
      <c r="J164" s="68">
        <v>30200600.677085001</v>
      </c>
      <c r="K164" s="68">
        <v>0</v>
      </c>
      <c r="L164" s="96"/>
      <c r="N164" s="63"/>
    </row>
    <row r="165" spans="1:14" s="69" customFormat="1" x14ac:dyDescent="0.25">
      <c r="A165" s="63"/>
      <c r="B165" s="64">
        <v>45077</v>
      </c>
      <c r="C165" s="94" t="s">
        <v>876</v>
      </c>
      <c r="D165" s="65" t="s">
        <v>667</v>
      </c>
      <c r="E165" s="65">
        <v>1</v>
      </c>
      <c r="F165" s="64">
        <v>45077</v>
      </c>
      <c r="G165" s="86">
        <v>499</v>
      </c>
      <c r="H165" s="63">
        <v>65077</v>
      </c>
      <c r="I165" s="63" t="s">
        <v>140</v>
      </c>
      <c r="J165" s="68">
        <f>176981026.32+44245256.596665</f>
        <v>221226282.91666499</v>
      </c>
      <c r="K165" s="68">
        <v>0</v>
      </c>
      <c r="L165" s="96"/>
      <c r="N165" s="63"/>
    </row>
    <row r="166" spans="1:14" s="69" customFormat="1" x14ac:dyDescent="0.25">
      <c r="A166" s="63"/>
      <c r="B166" s="64">
        <v>45077</v>
      </c>
      <c r="C166" s="94" t="s">
        <v>876</v>
      </c>
      <c r="D166" s="65" t="s">
        <v>667</v>
      </c>
      <c r="E166" s="65">
        <v>1</v>
      </c>
      <c r="F166" s="64">
        <v>45077</v>
      </c>
      <c r="G166" s="86">
        <v>484</v>
      </c>
      <c r="H166" s="63">
        <v>61933</v>
      </c>
      <c r="I166" s="63" t="s">
        <v>124</v>
      </c>
      <c r="J166" s="68">
        <v>16170000</v>
      </c>
      <c r="K166" s="68">
        <v>0</v>
      </c>
      <c r="L166" s="96"/>
      <c r="N166" s="63"/>
    </row>
    <row r="167" spans="1:14" s="69" customFormat="1" x14ac:dyDescent="0.25">
      <c r="A167" s="63"/>
      <c r="B167" s="64">
        <v>45077</v>
      </c>
      <c r="C167" s="94" t="s">
        <v>876</v>
      </c>
      <c r="D167" s="65" t="s">
        <v>667</v>
      </c>
      <c r="E167" s="65">
        <v>1</v>
      </c>
      <c r="F167" s="64">
        <v>45077</v>
      </c>
      <c r="G167" s="86">
        <v>507</v>
      </c>
      <c r="H167" s="63">
        <v>66055</v>
      </c>
      <c r="I167" s="63" t="s">
        <v>212</v>
      </c>
      <c r="J167" s="68">
        <v>22522525</v>
      </c>
      <c r="K167" s="68">
        <v>0</v>
      </c>
      <c r="L167" s="96"/>
      <c r="N167" s="63"/>
    </row>
    <row r="168" spans="1:14" s="69" customFormat="1" x14ac:dyDescent="0.25">
      <c r="A168" s="63"/>
      <c r="B168" s="64">
        <v>45077</v>
      </c>
      <c r="C168" s="94" t="s">
        <v>876</v>
      </c>
      <c r="D168" s="65" t="s">
        <v>667</v>
      </c>
      <c r="E168" s="65">
        <v>1</v>
      </c>
      <c r="F168" s="64">
        <v>45077</v>
      </c>
      <c r="G168" s="86">
        <v>479</v>
      </c>
      <c r="H168" s="63">
        <v>61866</v>
      </c>
      <c r="I168" s="63" t="s">
        <v>380</v>
      </c>
      <c r="J168" s="68">
        <v>1000000</v>
      </c>
      <c r="K168" s="68">
        <v>0</v>
      </c>
      <c r="L168" s="96"/>
      <c r="N168" s="63"/>
    </row>
    <row r="169" spans="1:14" s="69" customFormat="1" x14ac:dyDescent="0.25">
      <c r="A169" s="63"/>
      <c r="B169" s="64">
        <v>45077</v>
      </c>
      <c r="C169" s="94" t="s">
        <v>876</v>
      </c>
      <c r="D169" s="65" t="s">
        <v>667</v>
      </c>
      <c r="E169" s="65">
        <v>1</v>
      </c>
      <c r="F169" s="64">
        <v>45077</v>
      </c>
      <c r="G169" s="86">
        <v>503</v>
      </c>
      <c r="H169" s="63">
        <v>66011</v>
      </c>
      <c r="I169" s="63" t="s">
        <v>204</v>
      </c>
      <c r="J169" s="68">
        <v>27473231</v>
      </c>
      <c r="K169" s="68">
        <v>0</v>
      </c>
      <c r="L169" s="96"/>
      <c r="N169" s="63"/>
    </row>
    <row r="170" spans="1:14" s="69" customFormat="1" x14ac:dyDescent="0.25">
      <c r="A170" s="63"/>
      <c r="B170" s="64">
        <v>45077</v>
      </c>
      <c r="C170" s="94" t="s">
        <v>876</v>
      </c>
      <c r="D170" s="65" t="s">
        <v>667</v>
      </c>
      <c r="E170" s="65">
        <v>1</v>
      </c>
      <c r="F170" s="64">
        <v>45077</v>
      </c>
      <c r="G170" s="86">
        <v>780</v>
      </c>
      <c r="H170" s="63">
        <v>72111</v>
      </c>
      <c r="I170" s="63" t="s">
        <v>142</v>
      </c>
      <c r="J170" s="68">
        <v>1961400</v>
      </c>
      <c r="K170" s="68">
        <v>0</v>
      </c>
      <c r="L170" s="96"/>
      <c r="N170" s="63"/>
    </row>
    <row r="171" spans="1:14" s="69" customFormat="1" x14ac:dyDescent="0.25">
      <c r="A171" s="63"/>
      <c r="B171" s="64">
        <v>45077</v>
      </c>
      <c r="C171" s="94" t="s">
        <v>876</v>
      </c>
      <c r="D171" s="65" t="s">
        <v>667</v>
      </c>
      <c r="E171" s="65">
        <v>1</v>
      </c>
      <c r="F171" s="64">
        <v>45077</v>
      </c>
      <c r="G171" s="86">
        <v>782</v>
      </c>
      <c r="H171" s="63">
        <v>72120</v>
      </c>
      <c r="I171" s="63" t="s">
        <v>144</v>
      </c>
      <c r="J171" s="68">
        <v>5395.3040402221677</v>
      </c>
      <c r="K171" s="68">
        <v>0</v>
      </c>
      <c r="N171" s="63"/>
    </row>
    <row r="172" spans="1:14" s="69" customFormat="1" x14ac:dyDescent="0.25">
      <c r="A172" s="63"/>
      <c r="B172" s="64">
        <v>45077</v>
      </c>
      <c r="C172" s="94" t="s">
        <v>876</v>
      </c>
      <c r="D172" s="65" t="s">
        <v>667</v>
      </c>
      <c r="E172" s="65">
        <v>1</v>
      </c>
      <c r="F172" s="64">
        <v>45077</v>
      </c>
      <c r="G172" s="86">
        <v>789</v>
      </c>
      <c r="H172" s="63">
        <v>72127</v>
      </c>
      <c r="I172" s="63" t="s">
        <v>146</v>
      </c>
      <c r="J172" s="68">
        <v>2582118</v>
      </c>
      <c r="K172" s="68">
        <v>0</v>
      </c>
      <c r="N172" s="63"/>
    </row>
    <row r="173" spans="1:14" s="69" customFormat="1" x14ac:dyDescent="0.25">
      <c r="A173" s="63"/>
      <c r="B173" s="63"/>
      <c r="C173" s="63"/>
      <c r="D173" s="63"/>
      <c r="E173" s="63"/>
      <c r="F173" s="63"/>
      <c r="G173" s="86"/>
      <c r="H173" s="63"/>
      <c r="I173" s="63"/>
      <c r="J173" s="68">
        <f>SUM(J6:J172)</f>
        <v>54405696709.377007</v>
      </c>
      <c r="K173" s="68">
        <f>SUM(K6:K172)</f>
        <v>54405696709.377007</v>
      </c>
      <c r="L173" s="105"/>
      <c r="N173" s="63"/>
    </row>
    <row r="174" spans="1:14" x14ac:dyDescent="0.25">
      <c r="L174" s="105"/>
    </row>
  </sheetData>
  <pageMargins left="0.75" right="0.75" top="1" bottom="1" header="0.5" footer="0.5"/>
  <pageSetup orientation="portrait" horizont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D8DF2-0BD9-40CC-A50C-627F4313D34C}">
  <dimension ref="A1:Q141"/>
  <sheetViews>
    <sheetView showOutlineSymbols="0" showWhiteSpace="0" topLeftCell="E4" zoomScale="85" zoomScaleNormal="85" workbookViewId="0">
      <selection activeCell="I8" sqref="I8"/>
    </sheetView>
  </sheetViews>
  <sheetFormatPr defaultColWidth="8.75" defaultRowHeight="16.5" x14ac:dyDescent="0.3"/>
  <cols>
    <col min="1" max="1" width="13.75" style="1" customWidth="1"/>
    <col min="2" max="2" width="19.625" style="1" customWidth="1"/>
    <col min="3" max="3" width="14.75" style="1" bestFit="1" customWidth="1"/>
    <col min="4" max="4" width="14.75" style="1" customWidth="1"/>
    <col min="5" max="5" width="10.875" style="1" customWidth="1"/>
    <col min="6" max="6" width="12.625" style="1" customWidth="1"/>
    <col min="7" max="7" width="8.75" style="1"/>
    <col min="8" max="8" width="36.25" style="1" customWidth="1"/>
    <col min="9" max="9" width="85.375" style="1" customWidth="1"/>
    <col min="10" max="10" width="25.25" style="1" bestFit="1" customWidth="1"/>
    <col min="11" max="11" width="24" style="1" bestFit="1" customWidth="1"/>
    <col min="12" max="16384" width="8.75" style="1"/>
  </cols>
  <sheetData>
    <row r="1" spans="1:17" x14ac:dyDescent="0.3">
      <c r="A1" s="14" t="s">
        <v>396</v>
      </c>
      <c r="B1" s="14" t="s">
        <v>397</v>
      </c>
      <c r="C1" s="14" t="s">
        <v>398</v>
      </c>
      <c r="D1" s="14" t="s">
        <v>399</v>
      </c>
      <c r="E1" s="14" t="s">
        <v>400</v>
      </c>
      <c r="F1" s="14" t="s">
        <v>401</v>
      </c>
      <c r="G1" s="14"/>
      <c r="H1" s="15" t="s">
        <v>402</v>
      </c>
      <c r="I1" s="14" t="s">
        <v>403</v>
      </c>
      <c r="J1" s="14" t="s">
        <v>404</v>
      </c>
      <c r="K1" s="14" t="s">
        <v>405</v>
      </c>
      <c r="L1" s="15" t="s">
        <v>630</v>
      </c>
      <c r="M1" s="15" t="s">
        <v>631</v>
      </c>
      <c r="N1" s="16" t="s">
        <v>632</v>
      </c>
      <c r="O1" s="15" t="s">
        <v>633</v>
      </c>
      <c r="P1" s="17"/>
      <c r="Q1" s="17"/>
    </row>
    <row r="2" spans="1:17" x14ac:dyDescent="0.3">
      <c r="A2" s="14" t="s">
        <v>634</v>
      </c>
      <c r="B2" s="14" t="s">
        <v>635</v>
      </c>
      <c r="C2" s="14" t="s">
        <v>636</v>
      </c>
      <c r="D2" s="14" t="s">
        <v>637</v>
      </c>
      <c r="E2" s="14" t="s">
        <v>638</v>
      </c>
      <c r="F2" s="14" t="s">
        <v>639</v>
      </c>
      <c r="G2" s="14"/>
      <c r="H2" s="15" t="s">
        <v>640</v>
      </c>
      <c r="I2" s="14" t="s">
        <v>641</v>
      </c>
      <c r="J2" s="14" t="s">
        <v>1</v>
      </c>
      <c r="K2" s="14" t="s">
        <v>2</v>
      </c>
      <c r="L2" s="15" t="s">
        <v>642</v>
      </c>
      <c r="M2" s="15" t="s">
        <v>643</v>
      </c>
      <c r="N2" s="16" t="s">
        <v>644</v>
      </c>
      <c r="O2" s="15" t="s">
        <v>633</v>
      </c>
      <c r="P2" s="17"/>
      <c r="Q2" s="17"/>
    </row>
    <row r="3" spans="1:17" ht="173.45" customHeight="1" x14ac:dyDescent="0.3">
      <c r="A3" s="18" t="s">
        <v>645</v>
      </c>
      <c r="B3" s="18" t="s">
        <v>646</v>
      </c>
      <c r="C3" s="18" t="s">
        <v>647</v>
      </c>
      <c r="D3" s="18" t="s">
        <v>648</v>
      </c>
      <c r="E3" s="18" t="s">
        <v>649</v>
      </c>
      <c r="F3" s="18" t="s">
        <v>650</v>
      </c>
      <c r="G3" s="18"/>
      <c r="H3" s="19" t="s">
        <v>651</v>
      </c>
      <c r="I3" s="18" t="s">
        <v>652</v>
      </c>
      <c r="J3" s="18" t="s">
        <v>653</v>
      </c>
      <c r="K3" s="18" t="s">
        <v>654</v>
      </c>
      <c r="L3" s="19" t="s">
        <v>655</v>
      </c>
      <c r="M3" s="19" t="s">
        <v>656</v>
      </c>
      <c r="N3" s="20" t="s">
        <v>657</v>
      </c>
      <c r="O3" s="19"/>
      <c r="P3" s="21"/>
      <c r="Q3" s="21"/>
    </row>
    <row r="4" spans="1:17" x14ac:dyDescent="0.3">
      <c r="A4" s="14" t="s">
        <v>658</v>
      </c>
      <c r="B4" s="14" t="s">
        <v>635</v>
      </c>
      <c r="C4" s="22" t="s">
        <v>659</v>
      </c>
      <c r="D4" s="22" t="s">
        <v>659</v>
      </c>
      <c r="E4" s="22" t="s">
        <v>660</v>
      </c>
      <c r="F4" s="22" t="s">
        <v>635</v>
      </c>
      <c r="G4" s="22"/>
      <c r="H4" s="15" t="s">
        <v>658</v>
      </c>
      <c r="I4" s="22" t="s">
        <v>659</v>
      </c>
      <c r="J4" s="14" t="s">
        <v>661</v>
      </c>
      <c r="K4" s="14" t="s">
        <v>661</v>
      </c>
      <c r="L4" s="23" t="s">
        <v>659</v>
      </c>
      <c r="M4" s="23" t="s">
        <v>659</v>
      </c>
      <c r="N4" s="24" t="s">
        <v>659</v>
      </c>
      <c r="O4" s="15"/>
      <c r="P4" s="17"/>
      <c r="Q4" s="17"/>
    </row>
    <row r="5" spans="1:17" x14ac:dyDescent="0.3">
      <c r="A5" s="14" t="s">
        <v>662</v>
      </c>
      <c r="B5" s="14" t="s">
        <v>663</v>
      </c>
      <c r="C5" s="14" t="s">
        <v>659</v>
      </c>
      <c r="D5" s="14" t="s">
        <v>659</v>
      </c>
      <c r="E5" s="14"/>
      <c r="F5" s="14" t="s">
        <v>664</v>
      </c>
      <c r="G5" s="14"/>
      <c r="H5" s="15" t="s">
        <v>665</v>
      </c>
      <c r="I5" s="14" t="s">
        <v>659</v>
      </c>
      <c r="J5" s="14"/>
      <c r="K5" s="14"/>
      <c r="L5" s="15" t="s">
        <v>659</v>
      </c>
      <c r="M5" s="15" t="s">
        <v>659</v>
      </c>
      <c r="N5" s="16" t="s">
        <v>659</v>
      </c>
      <c r="O5" s="15"/>
      <c r="P5" s="17"/>
      <c r="Q5" s="17"/>
    </row>
    <row r="6" spans="1:17" ht="18" x14ac:dyDescent="0.35">
      <c r="H6" s="2" t="s">
        <v>3</v>
      </c>
    </row>
    <row r="7" spans="1:17" ht="18" x14ac:dyDescent="0.35">
      <c r="A7" s="1" t="s">
        <v>586</v>
      </c>
      <c r="B7" s="8">
        <v>45077</v>
      </c>
      <c r="C7" s="1" t="s">
        <v>585</v>
      </c>
      <c r="D7" s="1" t="s">
        <v>406</v>
      </c>
      <c r="E7" s="1">
        <v>1</v>
      </c>
      <c r="F7" s="7">
        <v>45047</v>
      </c>
      <c r="G7">
        <v>232</v>
      </c>
      <c r="H7" t="s">
        <v>587</v>
      </c>
      <c r="I7" t="s">
        <v>588</v>
      </c>
      <c r="J7" s="3">
        <v>103927800</v>
      </c>
      <c r="K7" s="3">
        <v>0</v>
      </c>
    </row>
    <row r="8" spans="1:17" ht="18" x14ac:dyDescent="0.35">
      <c r="A8" s="1" t="s">
        <v>586</v>
      </c>
      <c r="B8" s="8">
        <v>45077</v>
      </c>
      <c r="C8" s="1" t="s">
        <v>585</v>
      </c>
      <c r="D8" s="1" t="s">
        <v>406</v>
      </c>
      <c r="E8" s="1">
        <v>1</v>
      </c>
      <c r="F8" s="7">
        <v>45047</v>
      </c>
      <c r="G8">
        <v>234</v>
      </c>
      <c r="H8" t="s">
        <v>589</v>
      </c>
      <c r="I8" t="s">
        <v>590</v>
      </c>
      <c r="J8" s="3">
        <v>163452900</v>
      </c>
      <c r="K8" s="3">
        <v>0</v>
      </c>
    </row>
    <row r="9" spans="1:17" ht="18" x14ac:dyDescent="0.35">
      <c r="A9" s="1" t="s">
        <v>586</v>
      </c>
      <c r="B9" s="8">
        <v>45077</v>
      </c>
      <c r="C9" s="1" t="s">
        <v>585</v>
      </c>
      <c r="D9" s="1" t="s">
        <v>406</v>
      </c>
      <c r="E9" s="1">
        <v>1</v>
      </c>
      <c r="F9" s="7">
        <v>45047</v>
      </c>
      <c r="G9">
        <v>251</v>
      </c>
      <c r="H9" t="s">
        <v>591</v>
      </c>
      <c r="I9" t="s">
        <v>592</v>
      </c>
      <c r="J9" s="3">
        <v>66839581.215000004</v>
      </c>
      <c r="K9" s="3">
        <v>0</v>
      </c>
    </row>
    <row r="10" spans="1:17" ht="18" x14ac:dyDescent="0.35">
      <c r="A10" s="1" t="s">
        <v>586</v>
      </c>
      <c r="B10" s="8">
        <v>45077</v>
      </c>
      <c r="C10" s="1" t="s">
        <v>585</v>
      </c>
      <c r="D10" s="1" t="s">
        <v>406</v>
      </c>
      <c r="E10" s="1">
        <v>1</v>
      </c>
      <c r="F10" s="7">
        <v>45047</v>
      </c>
      <c r="G10">
        <v>252</v>
      </c>
      <c r="H10" t="s">
        <v>593</v>
      </c>
      <c r="I10" t="s">
        <v>594</v>
      </c>
      <c r="J10" s="3">
        <v>1178868905.824137</v>
      </c>
      <c r="K10" s="3">
        <v>0</v>
      </c>
    </row>
    <row r="11" spans="1:17" ht="18" x14ac:dyDescent="0.35">
      <c r="A11" s="1" t="s">
        <v>586</v>
      </c>
      <c r="B11" s="8">
        <v>45077</v>
      </c>
      <c r="C11" s="1" t="s">
        <v>585</v>
      </c>
      <c r="D11" s="1" t="s">
        <v>406</v>
      </c>
      <c r="E11" s="1">
        <v>1</v>
      </c>
      <c r="F11" s="7">
        <v>45047</v>
      </c>
      <c r="G11">
        <v>251</v>
      </c>
      <c r="H11" t="s">
        <v>591</v>
      </c>
      <c r="I11" t="s">
        <v>592</v>
      </c>
      <c r="J11" s="3">
        <v>1E-3</v>
      </c>
      <c r="K11" s="3">
        <v>0</v>
      </c>
    </row>
    <row r="12" spans="1:17" ht="18" x14ac:dyDescent="0.35">
      <c r="A12" s="1" t="s">
        <v>586</v>
      </c>
      <c r="B12" s="8">
        <v>45077</v>
      </c>
      <c r="C12" s="1" t="s">
        <v>585</v>
      </c>
      <c r="D12" s="1" t="s">
        <v>406</v>
      </c>
      <c r="E12" s="1">
        <v>1</v>
      </c>
      <c r="F12" s="7">
        <v>45047</v>
      </c>
      <c r="G12">
        <v>254</v>
      </c>
      <c r="H12" t="s">
        <v>595</v>
      </c>
      <c r="I12" t="s">
        <v>596</v>
      </c>
      <c r="J12" s="3">
        <v>51310936.68</v>
      </c>
      <c r="K12" s="3">
        <v>0</v>
      </c>
    </row>
    <row r="13" spans="1:17" ht="18" x14ac:dyDescent="0.35">
      <c r="A13" s="1" t="s">
        <v>586</v>
      </c>
      <c r="B13" s="8">
        <v>45077</v>
      </c>
      <c r="C13" s="1" t="s">
        <v>585</v>
      </c>
      <c r="D13" s="1" t="s">
        <v>406</v>
      </c>
      <c r="E13" s="1">
        <v>1</v>
      </c>
      <c r="F13" s="7">
        <v>45047</v>
      </c>
      <c r="G13">
        <v>728</v>
      </c>
      <c r="H13" t="s">
        <v>597</v>
      </c>
      <c r="I13" t="s">
        <v>598</v>
      </c>
      <c r="J13" s="3">
        <v>160131116.36133301</v>
      </c>
      <c r="K13" s="3">
        <v>0</v>
      </c>
    </row>
    <row r="14" spans="1:17" ht="18" x14ac:dyDescent="0.35">
      <c r="A14" s="1" t="s">
        <v>586</v>
      </c>
      <c r="B14" s="8">
        <v>45077</v>
      </c>
      <c r="C14" s="1" t="s">
        <v>585</v>
      </c>
      <c r="D14" s="1" t="s">
        <v>406</v>
      </c>
      <c r="E14" s="1">
        <v>1</v>
      </c>
      <c r="F14" s="7">
        <v>45047</v>
      </c>
      <c r="G14">
        <v>275</v>
      </c>
      <c r="H14" t="s">
        <v>599</v>
      </c>
      <c r="I14" t="s">
        <v>600</v>
      </c>
      <c r="J14" s="3">
        <v>50000000</v>
      </c>
      <c r="K14" s="3">
        <v>0</v>
      </c>
    </row>
    <row r="15" spans="1:17" ht="18" x14ac:dyDescent="0.35">
      <c r="A15" s="1" t="s">
        <v>586</v>
      </c>
      <c r="B15" s="8">
        <v>45077</v>
      </c>
      <c r="C15" s="1" t="s">
        <v>585</v>
      </c>
      <c r="D15" s="1" t="s">
        <v>406</v>
      </c>
      <c r="E15" s="1">
        <v>1</v>
      </c>
      <c r="F15" s="7">
        <v>45047</v>
      </c>
      <c r="G15">
        <v>735</v>
      </c>
      <c r="H15" t="s">
        <v>601</v>
      </c>
      <c r="I15" t="s">
        <v>602</v>
      </c>
      <c r="J15" s="3">
        <v>8000000</v>
      </c>
      <c r="K15" s="3">
        <v>0</v>
      </c>
    </row>
    <row r="16" spans="1:17" ht="18" x14ac:dyDescent="0.35">
      <c r="A16" s="1" t="s">
        <v>586</v>
      </c>
      <c r="B16" s="8">
        <v>45077</v>
      </c>
      <c r="C16" s="1" t="s">
        <v>585</v>
      </c>
      <c r="D16" s="1" t="s">
        <v>406</v>
      </c>
      <c r="E16" s="1">
        <v>1</v>
      </c>
      <c r="F16" s="7">
        <v>45047</v>
      </c>
      <c r="G16">
        <v>538</v>
      </c>
      <c r="H16" t="s">
        <v>6</v>
      </c>
      <c r="I16" t="s">
        <v>7</v>
      </c>
      <c r="J16" s="3">
        <v>59433640.024999999</v>
      </c>
      <c r="K16" s="3">
        <v>0</v>
      </c>
    </row>
    <row r="17" spans="1:11" ht="18" x14ac:dyDescent="0.35">
      <c r="A17" s="1" t="s">
        <v>586</v>
      </c>
      <c r="B17" s="8">
        <v>45077</v>
      </c>
      <c r="C17" s="1" t="s">
        <v>585</v>
      </c>
      <c r="D17" s="1" t="s">
        <v>406</v>
      </c>
      <c r="E17" s="1">
        <v>1</v>
      </c>
      <c r="F17" s="7">
        <v>45047</v>
      </c>
      <c r="G17">
        <v>318</v>
      </c>
      <c r="H17" t="s">
        <v>30</v>
      </c>
      <c r="I17" t="s">
        <v>31</v>
      </c>
      <c r="J17" s="3">
        <v>2731155119.6561451</v>
      </c>
      <c r="K17" s="3">
        <v>0</v>
      </c>
    </row>
    <row r="18" spans="1:11" ht="18" x14ac:dyDescent="0.35">
      <c r="A18" s="1" t="s">
        <v>586</v>
      </c>
      <c r="B18" s="8">
        <v>45077</v>
      </c>
      <c r="C18" s="1" t="s">
        <v>585</v>
      </c>
      <c r="D18" s="1" t="s">
        <v>406</v>
      </c>
      <c r="E18" s="1">
        <v>1</v>
      </c>
      <c r="F18" s="7">
        <v>45047</v>
      </c>
      <c r="G18">
        <v>1479</v>
      </c>
      <c r="H18" t="s">
        <v>435</v>
      </c>
      <c r="I18" t="s">
        <v>436</v>
      </c>
      <c r="J18" s="3">
        <v>1603763653</v>
      </c>
      <c r="K18" s="3">
        <v>0</v>
      </c>
    </row>
    <row r="19" spans="1:11" ht="18" x14ac:dyDescent="0.35">
      <c r="A19" s="1" t="s">
        <v>586</v>
      </c>
      <c r="B19" s="8">
        <v>45077</v>
      </c>
      <c r="C19" s="1" t="s">
        <v>585</v>
      </c>
      <c r="D19" s="1" t="s">
        <v>406</v>
      </c>
      <c r="E19" s="1">
        <v>1</v>
      </c>
      <c r="F19" s="7">
        <v>45047</v>
      </c>
      <c r="G19">
        <v>547</v>
      </c>
      <c r="H19" t="s">
        <v>190</v>
      </c>
      <c r="I19" t="s">
        <v>191</v>
      </c>
      <c r="J19" s="3">
        <v>46991977</v>
      </c>
      <c r="K19" s="3">
        <v>0</v>
      </c>
    </row>
    <row r="20" spans="1:11" ht="18" x14ac:dyDescent="0.35">
      <c r="A20" s="1" t="s">
        <v>586</v>
      </c>
      <c r="B20" s="8">
        <v>45077</v>
      </c>
      <c r="C20" s="1" t="s">
        <v>585</v>
      </c>
      <c r="D20" s="1" t="s">
        <v>406</v>
      </c>
      <c r="E20" s="1">
        <v>1</v>
      </c>
      <c r="F20" s="7">
        <v>45047</v>
      </c>
      <c r="G20">
        <v>846</v>
      </c>
      <c r="H20" t="s">
        <v>10</v>
      </c>
      <c r="I20" t="s">
        <v>11</v>
      </c>
      <c r="J20" s="3">
        <v>268097411</v>
      </c>
      <c r="K20" s="3">
        <v>0</v>
      </c>
    </row>
    <row r="21" spans="1:11" ht="18" x14ac:dyDescent="0.35">
      <c r="A21" s="1" t="s">
        <v>586</v>
      </c>
      <c r="B21" s="8">
        <v>45077</v>
      </c>
      <c r="C21" s="1" t="s">
        <v>585</v>
      </c>
      <c r="D21" s="1" t="s">
        <v>406</v>
      </c>
      <c r="E21" s="1">
        <v>1</v>
      </c>
      <c r="F21" s="7">
        <v>45047</v>
      </c>
      <c r="G21">
        <v>837</v>
      </c>
      <c r="H21" t="s">
        <v>239</v>
      </c>
      <c r="I21" t="s">
        <v>240</v>
      </c>
      <c r="J21" s="3">
        <v>1416667</v>
      </c>
      <c r="K21" s="3">
        <v>0</v>
      </c>
    </row>
    <row r="22" spans="1:11" ht="18" x14ac:dyDescent="0.35">
      <c r="A22" s="1" t="s">
        <v>586</v>
      </c>
      <c r="B22" s="8">
        <v>45077</v>
      </c>
      <c r="C22" s="1" t="s">
        <v>585</v>
      </c>
      <c r="D22" s="1" t="s">
        <v>406</v>
      </c>
      <c r="E22" s="1">
        <v>1</v>
      </c>
      <c r="F22" s="7">
        <v>45047</v>
      </c>
      <c r="G22">
        <v>835</v>
      </c>
      <c r="H22" t="s">
        <v>235</v>
      </c>
      <c r="I22" t="s">
        <v>236</v>
      </c>
      <c r="J22" s="3">
        <v>7500</v>
      </c>
      <c r="K22" s="3">
        <v>0</v>
      </c>
    </row>
    <row r="23" spans="1:11" ht="18" x14ac:dyDescent="0.35">
      <c r="A23" s="1" t="s">
        <v>586</v>
      </c>
      <c r="B23" s="8">
        <v>45077</v>
      </c>
      <c r="C23" s="1" t="s">
        <v>585</v>
      </c>
      <c r="D23" s="1" t="s">
        <v>406</v>
      </c>
      <c r="E23" s="1">
        <v>1</v>
      </c>
      <c r="F23" s="7">
        <v>45047</v>
      </c>
      <c r="G23">
        <v>838</v>
      </c>
      <c r="H23" t="s">
        <v>241</v>
      </c>
      <c r="I23" t="s">
        <v>242</v>
      </c>
      <c r="J23" s="3">
        <v>6719250</v>
      </c>
      <c r="K23" s="3">
        <v>0</v>
      </c>
    </row>
    <row r="24" spans="1:11" ht="18" x14ac:dyDescent="0.35">
      <c r="A24" s="1" t="s">
        <v>586</v>
      </c>
      <c r="B24" s="8">
        <v>45077</v>
      </c>
      <c r="C24" s="1" t="s">
        <v>585</v>
      </c>
      <c r="D24" s="1" t="s">
        <v>406</v>
      </c>
      <c r="E24" s="1">
        <v>1</v>
      </c>
      <c r="F24" s="7">
        <v>45047</v>
      </c>
      <c r="G24">
        <v>847</v>
      </c>
      <c r="H24" t="s">
        <v>271</v>
      </c>
      <c r="I24" t="s">
        <v>272</v>
      </c>
      <c r="J24" s="3">
        <v>311667</v>
      </c>
      <c r="K24" s="3">
        <v>0</v>
      </c>
    </row>
    <row r="25" spans="1:11" ht="18" x14ac:dyDescent="0.35">
      <c r="A25" s="1" t="s">
        <v>586</v>
      </c>
      <c r="B25" s="8">
        <v>45077</v>
      </c>
      <c r="C25" s="1" t="s">
        <v>585</v>
      </c>
      <c r="D25" s="1" t="s">
        <v>406</v>
      </c>
      <c r="E25" s="1">
        <v>1</v>
      </c>
      <c r="F25" s="7">
        <v>45047</v>
      </c>
      <c r="G25">
        <v>1533</v>
      </c>
      <c r="H25" t="s">
        <v>461</v>
      </c>
      <c r="I25" t="s">
        <v>287</v>
      </c>
      <c r="J25" s="3">
        <v>367560000</v>
      </c>
      <c r="K25" s="3">
        <v>0</v>
      </c>
    </row>
    <row r="26" spans="1:11" ht="18" x14ac:dyDescent="0.35">
      <c r="A26" s="1" t="s">
        <v>586</v>
      </c>
      <c r="B26" s="8">
        <v>45077</v>
      </c>
      <c r="C26" s="1" t="s">
        <v>585</v>
      </c>
      <c r="D26" s="1" t="s">
        <v>406</v>
      </c>
      <c r="E26" s="1">
        <v>1</v>
      </c>
      <c r="F26" s="7">
        <v>45047</v>
      </c>
      <c r="G26">
        <v>1534</v>
      </c>
      <c r="H26" t="s">
        <v>12</v>
      </c>
      <c r="I26" t="s">
        <v>13</v>
      </c>
      <c r="J26" s="3">
        <v>6925279525</v>
      </c>
      <c r="K26" s="3">
        <v>0</v>
      </c>
    </row>
    <row r="27" spans="1:11" ht="18" x14ac:dyDescent="0.35">
      <c r="A27" s="1" t="s">
        <v>586</v>
      </c>
      <c r="B27" s="8">
        <v>45077</v>
      </c>
      <c r="C27" s="1" t="s">
        <v>585</v>
      </c>
      <c r="D27" s="1" t="s">
        <v>406</v>
      </c>
      <c r="E27" s="1">
        <v>1</v>
      </c>
      <c r="F27" s="7">
        <v>45047</v>
      </c>
      <c r="G27">
        <v>598</v>
      </c>
      <c r="H27" t="s">
        <v>294</v>
      </c>
      <c r="I27" t="s">
        <v>295</v>
      </c>
      <c r="J27" s="3">
        <v>254832100</v>
      </c>
      <c r="K27" s="3">
        <v>0</v>
      </c>
    </row>
    <row r="28" spans="1:11" ht="18" x14ac:dyDescent="0.35">
      <c r="A28" s="1" t="s">
        <v>586</v>
      </c>
      <c r="B28" s="8">
        <v>45077</v>
      </c>
      <c r="C28" s="1" t="s">
        <v>585</v>
      </c>
      <c r="D28" s="1" t="s">
        <v>406</v>
      </c>
      <c r="E28" s="1">
        <v>1</v>
      </c>
      <c r="F28" s="7">
        <v>45047</v>
      </c>
      <c r="G28">
        <v>599</v>
      </c>
      <c r="H28" t="s">
        <v>603</v>
      </c>
      <c r="I28" t="s">
        <v>604</v>
      </c>
      <c r="J28" s="3">
        <v>600000</v>
      </c>
      <c r="K28" s="3">
        <v>0</v>
      </c>
    </row>
    <row r="29" spans="1:11" ht="18" x14ac:dyDescent="0.35">
      <c r="A29" s="1" t="s">
        <v>586</v>
      </c>
      <c r="B29" s="8">
        <v>45077</v>
      </c>
      <c r="C29" s="1" t="s">
        <v>585</v>
      </c>
      <c r="D29" s="1" t="s">
        <v>406</v>
      </c>
      <c r="E29" s="1">
        <v>1</v>
      </c>
      <c r="F29" s="7">
        <v>45047</v>
      </c>
      <c r="G29">
        <v>563</v>
      </c>
      <c r="H29" t="s">
        <v>20</v>
      </c>
      <c r="I29" t="s">
        <v>21</v>
      </c>
      <c r="J29" s="3">
        <v>794000</v>
      </c>
      <c r="K29" s="3">
        <v>0</v>
      </c>
    </row>
    <row r="30" spans="1:11" ht="18" x14ac:dyDescent="0.35">
      <c r="A30" s="1" t="s">
        <v>586</v>
      </c>
      <c r="B30" s="8">
        <v>45077</v>
      </c>
      <c r="C30" s="1" t="s">
        <v>585</v>
      </c>
      <c r="D30" s="1" t="s">
        <v>406</v>
      </c>
      <c r="E30" s="1">
        <v>1</v>
      </c>
      <c r="F30" s="7">
        <v>45047</v>
      </c>
      <c r="G30">
        <v>562</v>
      </c>
      <c r="H30" t="s">
        <v>18</v>
      </c>
      <c r="I30" t="s">
        <v>19</v>
      </c>
      <c r="J30" s="3">
        <v>360000</v>
      </c>
      <c r="K30" s="3">
        <v>0</v>
      </c>
    </row>
    <row r="31" spans="1:11" ht="18" x14ac:dyDescent="0.35">
      <c r="A31" s="1" t="s">
        <v>586</v>
      </c>
      <c r="B31" s="8">
        <v>45077</v>
      </c>
      <c r="C31" s="1" t="s">
        <v>585</v>
      </c>
      <c r="D31" s="1" t="s">
        <v>406</v>
      </c>
      <c r="E31" s="1">
        <v>1</v>
      </c>
      <c r="F31" s="7">
        <v>45047</v>
      </c>
      <c r="G31">
        <v>571</v>
      </c>
      <c r="H31" t="s">
        <v>605</v>
      </c>
      <c r="I31" t="s">
        <v>606</v>
      </c>
      <c r="J31" s="3">
        <v>100153935</v>
      </c>
      <c r="K31" s="3">
        <v>0</v>
      </c>
    </row>
    <row r="32" spans="1:11" ht="18" x14ac:dyDescent="0.35">
      <c r="A32" s="1" t="s">
        <v>586</v>
      </c>
      <c r="B32" s="8">
        <v>45077</v>
      </c>
      <c r="C32" s="1" t="s">
        <v>585</v>
      </c>
      <c r="D32" s="1" t="s">
        <v>406</v>
      </c>
      <c r="E32" s="1">
        <v>1</v>
      </c>
      <c r="F32" s="7">
        <v>45047</v>
      </c>
      <c r="G32">
        <v>978</v>
      </c>
      <c r="H32" t="s">
        <v>607</v>
      </c>
      <c r="I32" t="s">
        <v>608</v>
      </c>
      <c r="J32" s="3">
        <v>0</v>
      </c>
      <c r="K32" s="3">
        <v>4549867</v>
      </c>
    </row>
    <row r="33" spans="1:11" ht="18" x14ac:dyDescent="0.35">
      <c r="A33" s="1" t="s">
        <v>586</v>
      </c>
      <c r="B33" s="8">
        <v>45077</v>
      </c>
      <c r="C33" s="1" t="s">
        <v>585</v>
      </c>
      <c r="D33" s="1" t="s">
        <v>406</v>
      </c>
      <c r="E33" s="1">
        <v>1</v>
      </c>
      <c r="F33" s="7">
        <v>45047</v>
      </c>
      <c r="G33">
        <v>585</v>
      </c>
      <c r="H33" t="s">
        <v>22</v>
      </c>
      <c r="I33" t="s">
        <v>23</v>
      </c>
      <c r="J33" s="3">
        <v>227805475.61368999</v>
      </c>
      <c r="K33" s="3">
        <v>0</v>
      </c>
    </row>
    <row r="34" spans="1:11" ht="18" x14ac:dyDescent="0.35">
      <c r="A34" s="1" t="s">
        <v>586</v>
      </c>
      <c r="B34" s="8">
        <v>45077</v>
      </c>
      <c r="C34" s="1" t="s">
        <v>585</v>
      </c>
      <c r="D34" s="1" t="s">
        <v>406</v>
      </c>
      <c r="E34" s="1">
        <v>1</v>
      </c>
      <c r="F34" s="7">
        <v>45047</v>
      </c>
      <c r="G34">
        <v>586</v>
      </c>
      <c r="H34" t="s">
        <v>170</v>
      </c>
      <c r="I34" t="s">
        <v>171</v>
      </c>
      <c r="J34" s="3">
        <v>67077761</v>
      </c>
      <c r="K34" s="3">
        <v>0</v>
      </c>
    </row>
    <row r="35" spans="1:11" ht="18" x14ac:dyDescent="0.35">
      <c r="A35" s="1" t="s">
        <v>586</v>
      </c>
      <c r="B35" s="8">
        <v>45077</v>
      </c>
      <c r="C35" s="1" t="s">
        <v>585</v>
      </c>
      <c r="D35" s="1" t="s">
        <v>406</v>
      </c>
      <c r="E35" s="1">
        <v>1</v>
      </c>
      <c r="F35" s="7">
        <v>45047</v>
      </c>
      <c r="G35">
        <v>590</v>
      </c>
      <c r="H35" t="s">
        <v>609</v>
      </c>
      <c r="I35" t="s">
        <v>610</v>
      </c>
      <c r="J35" s="3">
        <v>849291416</v>
      </c>
      <c r="K35" s="3">
        <v>0</v>
      </c>
    </row>
    <row r="36" spans="1:11" ht="18" x14ac:dyDescent="0.35">
      <c r="A36" s="1" t="s">
        <v>586</v>
      </c>
      <c r="B36" s="8">
        <v>45077</v>
      </c>
      <c r="C36" s="1" t="s">
        <v>585</v>
      </c>
      <c r="D36" s="1" t="s">
        <v>406</v>
      </c>
      <c r="E36" s="1">
        <v>1</v>
      </c>
      <c r="F36" s="7">
        <v>45047</v>
      </c>
      <c r="G36">
        <v>592</v>
      </c>
      <c r="H36" t="s">
        <v>296</v>
      </c>
      <c r="I36" t="s">
        <v>297</v>
      </c>
      <c r="J36" s="3">
        <v>52021553.25</v>
      </c>
      <c r="K36" s="3">
        <v>0</v>
      </c>
    </row>
    <row r="37" spans="1:11" ht="18" x14ac:dyDescent="0.35">
      <c r="A37" s="1" t="s">
        <v>586</v>
      </c>
      <c r="B37" s="8">
        <v>45077</v>
      </c>
      <c r="C37" s="1" t="s">
        <v>585</v>
      </c>
      <c r="D37" s="1" t="s">
        <v>406</v>
      </c>
      <c r="E37" s="1">
        <v>1</v>
      </c>
      <c r="F37" s="7">
        <v>45047</v>
      </c>
      <c r="G37">
        <v>767</v>
      </c>
      <c r="H37" t="s">
        <v>172</v>
      </c>
      <c r="I37" t="s">
        <v>173</v>
      </c>
      <c r="J37" s="3">
        <v>22466664.629999999</v>
      </c>
      <c r="K37" s="3">
        <v>0</v>
      </c>
    </row>
    <row r="38" spans="1:11" ht="18" x14ac:dyDescent="0.35">
      <c r="A38" s="1" t="s">
        <v>586</v>
      </c>
      <c r="B38" s="8">
        <v>45077</v>
      </c>
      <c r="C38" s="1" t="s">
        <v>585</v>
      </c>
      <c r="D38" s="1" t="s">
        <v>406</v>
      </c>
      <c r="E38" s="1">
        <v>1</v>
      </c>
      <c r="F38" s="7">
        <v>45047</v>
      </c>
      <c r="G38">
        <v>768</v>
      </c>
      <c r="H38" t="s">
        <v>174</v>
      </c>
      <c r="I38" t="s">
        <v>175</v>
      </c>
      <c r="J38" s="3">
        <v>92640197.914759994</v>
      </c>
      <c r="K38" s="3">
        <v>0</v>
      </c>
    </row>
    <row r="39" spans="1:11" ht="18" x14ac:dyDescent="0.35">
      <c r="A39" s="1" t="s">
        <v>586</v>
      </c>
      <c r="B39" s="8">
        <v>45077</v>
      </c>
      <c r="C39" s="1" t="s">
        <v>585</v>
      </c>
      <c r="D39" s="1" t="s">
        <v>406</v>
      </c>
      <c r="E39" s="1">
        <v>1</v>
      </c>
      <c r="F39" s="7">
        <v>45047</v>
      </c>
      <c r="G39">
        <v>769</v>
      </c>
      <c r="H39" t="s">
        <v>26</v>
      </c>
      <c r="I39" t="s">
        <v>27</v>
      </c>
      <c r="J39" s="3">
        <v>1064208117.766679</v>
      </c>
      <c r="K39" s="3">
        <v>0</v>
      </c>
    </row>
    <row r="40" spans="1:11" ht="18" x14ac:dyDescent="0.35">
      <c r="A40" s="1" t="s">
        <v>586</v>
      </c>
      <c r="B40" s="8">
        <v>45077</v>
      </c>
      <c r="C40" s="1" t="s">
        <v>585</v>
      </c>
      <c r="D40" s="1" t="s">
        <v>406</v>
      </c>
      <c r="E40" s="1">
        <v>1</v>
      </c>
      <c r="F40" s="7">
        <v>45047</v>
      </c>
      <c r="G40">
        <v>770</v>
      </c>
      <c r="H40" t="s">
        <v>298</v>
      </c>
      <c r="I40" t="s">
        <v>299</v>
      </c>
      <c r="J40" s="3">
        <v>32324109.960000001</v>
      </c>
      <c r="K40" s="3">
        <v>0</v>
      </c>
    </row>
    <row r="41" spans="1:11" ht="18" x14ac:dyDescent="0.35">
      <c r="A41" s="1" t="s">
        <v>586</v>
      </c>
      <c r="B41" s="8">
        <v>45077</v>
      </c>
      <c r="C41" s="1" t="s">
        <v>585</v>
      </c>
      <c r="D41" s="1" t="s">
        <v>406</v>
      </c>
      <c r="E41" s="1">
        <v>1</v>
      </c>
      <c r="F41" s="7">
        <v>45047</v>
      </c>
      <c r="G41">
        <v>375</v>
      </c>
      <c r="H41" t="s">
        <v>611</v>
      </c>
      <c r="I41" t="s">
        <v>612</v>
      </c>
      <c r="J41" s="3">
        <v>268216703</v>
      </c>
      <c r="K41" s="3">
        <v>0</v>
      </c>
    </row>
    <row r="42" spans="1:11" ht="18" x14ac:dyDescent="0.35">
      <c r="A42" s="1" t="s">
        <v>586</v>
      </c>
      <c r="B42" s="8">
        <v>45077</v>
      </c>
      <c r="C42" s="1" t="s">
        <v>585</v>
      </c>
      <c r="D42" s="1" t="s">
        <v>406</v>
      </c>
      <c r="E42" s="1">
        <v>1</v>
      </c>
      <c r="F42" s="7">
        <v>45047</v>
      </c>
      <c r="G42">
        <v>385</v>
      </c>
      <c r="H42" t="s">
        <v>149</v>
      </c>
      <c r="I42" t="s">
        <v>150</v>
      </c>
      <c r="J42" s="3">
        <v>86884251.25</v>
      </c>
      <c r="K42" s="3">
        <v>0</v>
      </c>
    </row>
    <row r="43" spans="1:11" ht="18" x14ac:dyDescent="0.35">
      <c r="A43" s="1" t="s">
        <v>586</v>
      </c>
      <c r="B43" s="8">
        <v>45077</v>
      </c>
      <c r="C43" s="1" t="s">
        <v>585</v>
      </c>
      <c r="D43" s="1" t="s">
        <v>406</v>
      </c>
      <c r="E43" s="1">
        <v>1</v>
      </c>
      <c r="F43" s="7">
        <v>45047</v>
      </c>
      <c r="G43">
        <v>386</v>
      </c>
      <c r="H43" t="s">
        <v>304</v>
      </c>
      <c r="I43" t="s">
        <v>305</v>
      </c>
      <c r="J43" s="3">
        <v>117073136.13</v>
      </c>
      <c r="K43" s="3">
        <v>0</v>
      </c>
    </row>
    <row r="44" spans="1:11" ht="18" x14ac:dyDescent="0.35">
      <c r="A44" s="1" t="s">
        <v>586</v>
      </c>
      <c r="B44" s="8">
        <v>45077</v>
      </c>
      <c r="C44" s="1" t="s">
        <v>585</v>
      </c>
      <c r="D44" s="1" t="s">
        <v>406</v>
      </c>
      <c r="E44" s="1">
        <v>1</v>
      </c>
      <c r="F44" s="7">
        <v>45047</v>
      </c>
      <c r="G44">
        <v>398</v>
      </c>
      <c r="H44" t="s">
        <v>151</v>
      </c>
      <c r="I44" t="s">
        <v>152</v>
      </c>
      <c r="J44" s="3">
        <v>0</v>
      </c>
      <c r="K44" s="3">
        <v>137743508.342563</v>
      </c>
    </row>
    <row r="45" spans="1:11" ht="18" x14ac:dyDescent="0.35">
      <c r="A45" s="1" t="s">
        <v>586</v>
      </c>
      <c r="B45" s="8">
        <v>45077</v>
      </c>
      <c r="C45" s="1" t="s">
        <v>585</v>
      </c>
      <c r="D45" s="1" t="s">
        <v>406</v>
      </c>
      <c r="E45" s="1">
        <v>1</v>
      </c>
      <c r="F45" s="7">
        <v>45047</v>
      </c>
      <c r="G45">
        <v>387</v>
      </c>
      <c r="H45" t="s">
        <v>165</v>
      </c>
      <c r="I45" t="s">
        <v>166</v>
      </c>
      <c r="J45" s="3">
        <v>158903295</v>
      </c>
      <c r="K45" s="3">
        <v>0</v>
      </c>
    </row>
    <row r="46" spans="1:11" ht="18" x14ac:dyDescent="0.35">
      <c r="A46" s="1" t="s">
        <v>586</v>
      </c>
      <c r="B46" s="8">
        <v>45077</v>
      </c>
      <c r="C46" s="1" t="s">
        <v>585</v>
      </c>
      <c r="D46" s="1" t="s">
        <v>406</v>
      </c>
      <c r="E46" s="1">
        <v>1</v>
      </c>
      <c r="F46" s="7">
        <v>45047</v>
      </c>
      <c r="G46">
        <v>388</v>
      </c>
      <c r="H46" t="s">
        <v>167</v>
      </c>
      <c r="I46" t="s">
        <v>168</v>
      </c>
      <c r="J46" s="3">
        <v>12760230</v>
      </c>
      <c r="K46" s="3">
        <v>0</v>
      </c>
    </row>
    <row r="47" spans="1:11" ht="18" x14ac:dyDescent="0.35">
      <c r="A47" s="1" t="s">
        <v>586</v>
      </c>
      <c r="B47" s="8">
        <v>45077</v>
      </c>
      <c r="C47" s="1" t="s">
        <v>585</v>
      </c>
      <c r="D47" s="1" t="s">
        <v>406</v>
      </c>
      <c r="E47" s="1">
        <v>1</v>
      </c>
      <c r="F47" s="7">
        <v>45047</v>
      </c>
      <c r="G47">
        <v>399</v>
      </c>
      <c r="H47" t="s">
        <v>153</v>
      </c>
      <c r="I47" t="s">
        <v>154</v>
      </c>
      <c r="J47" s="3">
        <v>0</v>
      </c>
      <c r="K47" s="3">
        <v>133121993.527431</v>
      </c>
    </row>
    <row r="48" spans="1:11" ht="18" x14ac:dyDescent="0.35">
      <c r="A48" s="1" t="s">
        <v>586</v>
      </c>
      <c r="B48" s="8">
        <v>45077</v>
      </c>
      <c r="C48" s="1" t="s">
        <v>585</v>
      </c>
      <c r="D48" s="1" t="s">
        <v>406</v>
      </c>
      <c r="E48" s="1">
        <v>1</v>
      </c>
      <c r="F48" s="7">
        <v>45047</v>
      </c>
      <c r="G48">
        <v>389</v>
      </c>
      <c r="H48" t="s">
        <v>163</v>
      </c>
      <c r="I48" t="s">
        <v>164</v>
      </c>
      <c r="J48" s="3">
        <v>1458238760.96</v>
      </c>
      <c r="K48" s="3">
        <v>0</v>
      </c>
    </row>
    <row r="49" spans="1:11" ht="18" x14ac:dyDescent="0.35">
      <c r="A49" s="1" t="s">
        <v>586</v>
      </c>
      <c r="B49" s="8">
        <v>45077</v>
      </c>
      <c r="C49" s="1" t="s">
        <v>585</v>
      </c>
      <c r="D49" s="1" t="s">
        <v>406</v>
      </c>
      <c r="E49" s="1">
        <v>1</v>
      </c>
      <c r="F49" s="7">
        <v>45047</v>
      </c>
      <c r="G49">
        <v>400</v>
      </c>
      <c r="H49" t="s">
        <v>155</v>
      </c>
      <c r="I49" t="s">
        <v>156</v>
      </c>
      <c r="J49" s="3">
        <v>0</v>
      </c>
      <c r="K49" s="3">
        <v>1082920863.9404321</v>
      </c>
    </row>
    <row r="50" spans="1:11" ht="18" x14ac:dyDescent="0.35">
      <c r="A50" s="1" t="s">
        <v>586</v>
      </c>
      <c r="B50" s="8">
        <v>45077</v>
      </c>
      <c r="C50" s="1" t="s">
        <v>585</v>
      </c>
      <c r="D50" s="1" t="s">
        <v>406</v>
      </c>
      <c r="E50" s="1">
        <v>1</v>
      </c>
      <c r="F50" s="7">
        <v>45047</v>
      </c>
      <c r="G50">
        <v>390</v>
      </c>
      <c r="H50" t="s">
        <v>613</v>
      </c>
      <c r="I50" t="s">
        <v>614</v>
      </c>
      <c r="J50" s="3">
        <v>1680998689</v>
      </c>
      <c r="K50" s="3">
        <v>0</v>
      </c>
    </row>
    <row r="51" spans="1:11" ht="18" x14ac:dyDescent="0.35">
      <c r="A51" s="1" t="s">
        <v>586</v>
      </c>
      <c r="B51" s="8">
        <v>45077</v>
      </c>
      <c r="C51" s="1" t="s">
        <v>585</v>
      </c>
      <c r="D51" s="1" t="s">
        <v>406</v>
      </c>
      <c r="E51" s="1">
        <v>1</v>
      </c>
      <c r="F51" s="7">
        <v>45047</v>
      </c>
      <c r="G51">
        <v>401</v>
      </c>
      <c r="H51" t="s">
        <v>157</v>
      </c>
      <c r="I51" t="s">
        <v>158</v>
      </c>
      <c r="J51" s="3">
        <v>0</v>
      </c>
      <c r="K51" s="3">
        <v>933888160.55555999</v>
      </c>
    </row>
    <row r="52" spans="1:11" ht="18" x14ac:dyDescent="0.35">
      <c r="A52" s="1" t="s">
        <v>586</v>
      </c>
      <c r="B52" s="8">
        <v>45077</v>
      </c>
      <c r="C52" s="1" t="s">
        <v>585</v>
      </c>
      <c r="D52" s="1" t="s">
        <v>406</v>
      </c>
      <c r="E52" s="1">
        <v>1</v>
      </c>
      <c r="F52" s="7">
        <v>45047</v>
      </c>
      <c r="G52">
        <v>392</v>
      </c>
      <c r="H52" t="s">
        <v>306</v>
      </c>
      <c r="I52" t="s">
        <v>307</v>
      </c>
      <c r="J52" s="3">
        <v>496690537</v>
      </c>
      <c r="K52" s="3">
        <v>0</v>
      </c>
    </row>
    <row r="53" spans="1:11" ht="18" x14ac:dyDescent="0.35">
      <c r="A53" s="1" t="s">
        <v>586</v>
      </c>
      <c r="B53" s="8">
        <v>45077</v>
      </c>
      <c r="C53" s="1" t="s">
        <v>585</v>
      </c>
      <c r="D53" s="1" t="s">
        <v>406</v>
      </c>
      <c r="E53" s="1">
        <v>1</v>
      </c>
      <c r="F53" s="7">
        <v>45047</v>
      </c>
      <c r="G53">
        <v>402</v>
      </c>
      <c r="H53" t="s">
        <v>308</v>
      </c>
      <c r="I53" t="s">
        <v>309</v>
      </c>
      <c r="J53" s="3">
        <v>0</v>
      </c>
      <c r="K53" s="3">
        <v>93129475.687506005</v>
      </c>
    </row>
    <row r="54" spans="1:11" ht="18" x14ac:dyDescent="0.35">
      <c r="A54" s="1" t="s">
        <v>586</v>
      </c>
      <c r="B54" s="8">
        <v>45077</v>
      </c>
      <c r="C54" s="1" t="s">
        <v>585</v>
      </c>
      <c r="D54" s="1" t="s">
        <v>406</v>
      </c>
      <c r="E54" s="1">
        <v>1</v>
      </c>
      <c r="F54" s="7">
        <v>45047</v>
      </c>
      <c r="G54" s="10">
        <v>395</v>
      </c>
      <c r="H54" s="10" t="s">
        <v>161</v>
      </c>
      <c r="I54" s="10" t="s">
        <v>615</v>
      </c>
      <c r="J54" s="3">
        <v>3384722262</v>
      </c>
      <c r="K54" s="3">
        <v>0</v>
      </c>
    </row>
    <row r="55" spans="1:11" ht="18" x14ac:dyDescent="0.35">
      <c r="A55" s="1" t="s">
        <v>586</v>
      </c>
      <c r="B55" s="8">
        <v>45077</v>
      </c>
      <c r="C55" s="1" t="s">
        <v>585</v>
      </c>
      <c r="D55" s="1" t="s">
        <v>406</v>
      </c>
      <c r="E55" s="1">
        <v>1</v>
      </c>
      <c r="F55" s="7">
        <v>45047</v>
      </c>
      <c r="G55">
        <v>404</v>
      </c>
      <c r="H55" t="s">
        <v>159</v>
      </c>
      <c r="I55" t="s">
        <v>160</v>
      </c>
      <c r="J55" s="3">
        <v>0</v>
      </c>
      <c r="K55" s="3">
        <v>1880401256.6666801</v>
      </c>
    </row>
    <row r="56" spans="1:11" ht="18" x14ac:dyDescent="0.35">
      <c r="A56" s="1" t="s">
        <v>586</v>
      </c>
      <c r="B56" s="8">
        <v>45077</v>
      </c>
      <c r="C56" s="1" t="s">
        <v>585</v>
      </c>
      <c r="D56" s="1" t="s">
        <v>406</v>
      </c>
      <c r="E56" s="1">
        <v>1</v>
      </c>
      <c r="F56" s="7">
        <v>45047</v>
      </c>
      <c r="G56">
        <v>333</v>
      </c>
      <c r="H56" t="s">
        <v>28</v>
      </c>
      <c r="I56" t="s">
        <v>29</v>
      </c>
      <c r="J56" s="3">
        <v>0</v>
      </c>
      <c r="K56" s="3">
        <v>1585874878.1849999</v>
      </c>
    </row>
    <row r="57" spans="1:11" ht="18" x14ac:dyDescent="0.35">
      <c r="A57" s="1" t="s">
        <v>586</v>
      </c>
      <c r="B57" s="8">
        <v>45077</v>
      </c>
      <c r="C57" s="1" t="s">
        <v>585</v>
      </c>
      <c r="D57" s="1" t="s">
        <v>406</v>
      </c>
      <c r="E57" s="1">
        <v>1</v>
      </c>
      <c r="F57" s="7">
        <v>45047</v>
      </c>
      <c r="G57">
        <v>970</v>
      </c>
      <c r="H57" t="s">
        <v>616</v>
      </c>
      <c r="I57" t="s">
        <v>617</v>
      </c>
      <c r="J57" s="3">
        <v>0</v>
      </c>
      <c r="K57" s="3">
        <v>3561792</v>
      </c>
    </row>
    <row r="58" spans="1:11" ht="18" x14ac:dyDescent="0.35">
      <c r="A58" s="1" t="s">
        <v>586</v>
      </c>
      <c r="B58" s="8">
        <v>45077</v>
      </c>
      <c r="C58" s="1" t="s">
        <v>585</v>
      </c>
      <c r="D58" s="1" t="s">
        <v>406</v>
      </c>
      <c r="E58" s="1">
        <v>1</v>
      </c>
      <c r="F58" s="7">
        <v>45047</v>
      </c>
      <c r="G58">
        <v>954</v>
      </c>
      <c r="H58" t="s">
        <v>513</v>
      </c>
      <c r="I58" t="s">
        <v>514</v>
      </c>
      <c r="J58" s="3">
        <v>0</v>
      </c>
      <c r="K58" s="3">
        <v>26942440</v>
      </c>
    </row>
    <row r="59" spans="1:11" ht="18" x14ac:dyDescent="0.35">
      <c r="A59" s="1" t="s">
        <v>586</v>
      </c>
      <c r="B59" s="8">
        <v>45077</v>
      </c>
      <c r="C59" s="1" t="s">
        <v>585</v>
      </c>
      <c r="D59" s="1" t="s">
        <v>406</v>
      </c>
      <c r="E59" s="1">
        <v>1</v>
      </c>
      <c r="F59" s="7">
        <v>45047</v>
      </c>
      <c r="G59">
        <v>1079</v>
      </c>
      <c r="H59" t="s">
        <v>32</v>
      </c>
      <c r="I59" t="s">
        <v>33</v>
      </c>
      <c r="J59" s="3">
        <v>0</v>
      </c>
      <c r="K59" s="3">
        <v>358933262.53800499</v>
      </c>
    </row>
    <row r="60" spans="1:11" ht="18" x14ac:dyDescent="0.35">
      <c r="A60" s="1" t="s">
        <v>586</v>
      </c>
      <c r="B60" s="8">
        <v>45077</v>
      </c>
      <c r="C60" s="1" t="s">
        <v>585</v>
      </c>
      <c r="D60" s="1" t="s">
        <v>406</v>
      </c>
      <c r="E60" s="1">
        <v>1</v>
      </c>
      <c r="F60" s="7">
        <v>45047</v>
      </c>
      <c r="G60">
        <v>606</v>
      </c>
      <c r="H60" t="s">
        <v>34</v>
      </c>
      <c r="I60" t="s">
        <v>35</v>
      </c>
      <c r="J60" s="3">
        <v>0</v>
      </c>
      <c r="K60" s="3">
        <v>6678601.2220010003</v>
      </c>
    </row>
    <row r="61" spans="1:11" ht="18" x14ac:dyDescent="0.35">
      <c r="A61" s="1" t="s">
        <v>586</v>
      </c>
      <c r="B61" s="8">
        <v>45077</v>
      </c>
      <c r="C61" s="1" t="s">
        <v>585</v>
      </c>
      <c r="D61" s="1" t="s">
        <v>406</v>
      </c>
      <c r="E61" s="1">
        <v>1</v>
      </c>
      <c r="F61" s="7">
        <v>45047</v>
      </c>
      <c r="G61">
        <v>609</v>
      </c>
      <c r="H61" t="s">
        <v>36</v>
      </c>
      <c r="I61" t="s">
        <v>37</v>
      </c>
      <c r="J61" s="3">
        <v>0</v>
      </c>
      <c r="K61" s="3">
        <v>486401.28000000003</v>
      </c>
    </row>
    <row r="62" spans="1:11" ht="18" x14ac:dyDescent="0.35">
      <c r="A62" s="1" t="s">
        <v>586</v>
      </c>
      <c r="B62" s="8">
        <v>45077</v>
      </c>
      <c r="C62" s="1" t="s">
        <v>585</v>
      </c>
      <c r="D62" s="1" t="s">
        <v>406</v>
      </c>
      <c r="E62" s="1">
        <v>1</v>
      </c>
      <c r="F62" s="7">
        <v>45047</v>
      </c>
      <c r="G62">
        <v>610</v>
      </c>
      <c r="H62" t="s">
        <v>38</v>
      </c>
      <c r="I62" t="s">
        <v>39</v>
      </c>
      <c r="J62" s="3">
        <v>0</v>
      </c>
      <c r="K62" s="3">
        <v>24925748.500000998</v>
      </c>
    </row>
    <row r="63" spans="1:11" ht="18" x14ac:dyDescent="0.35">
      <c r="A63" s="1" t="s">
        <v>586</v>
      </c>
      <c r="B63" s="8">
        <v>45077</v>
      </c>
      <c r="C63" s="1" t="s">
        <v>585</v>
      </c>
      <c r="D63" s="1" t="s">
        <v>406</v>
      </c>
      <c r="E63" s="1">
        <v>1</v>
      </c>
      <c r="F63" s="7">
        <v>45047</v>
      </c>
      <c r="G63">
        <v>616</v>
      </c>
      <c r="H63" t="s">
        <v>42</v>
      </c>
      <c r="I63" t="s">
        <v>43</v>
      </c>
      <c r="J63" s="3">
        <v>0</v>
      </c>
      <c r="K63" s="3">
        <v>55387184</v>
      </c>
    </row>
    <row r="64" spans="1:11" ht="18" x14ac:dyDescent="0.35">
      <c r="A64" s="1" t="s">
        <v>586</v>
      </c>
      <c r="B64" s="8">
        <v>45077</v>
      </c>
      <c r="C64" s="1" t="s">
        <v>585</v>
      </c>
      <c r="D64" s="1" t="s">
        <v>406</v>
      </c>
      <c r="E64" s="1">
        <v>1</v>
      </c>
      <c r="F64" s="7">
        <v>45047</v>
      </c>
      <c r="G64">
        <v>617</v>
      </c>
      <c r="H64" t="s">
        <v>44</v>
      </c>
      <c r="I64" t="s">
        <v>45</v>
      </c>
      <c r="J64" s="3">
        <v>0</v>
      </c>
      <c r="K64" s="3">
        <v>319911190</v>
      </c>
    </row>
    <row r="65" spans="1:11" ht="18" x14ac:dyDescent="0.35">
      <c r="A65" s="1" t="s">
        <v>586</v>
      </c>
      <c r="B65" s="8">
        <v>45077</v>
      </c>
      <c r="C65" s="1" t="s">
        <v>585</v>
      </c>
      <c r="D65" s="1" t="s">
        <v>406</v>
      </c>
      <c r="E65" s="1">
        <v>1</v>
      </c>
      <c r="F65" s="7">
        <v>45047</v>
      </c>
      <c r="G65">
        <v>615</v>
      </c>
      <c r="H65" t="s">
        <v>48</v>
      </c>
      <c r="I65" t="s">
        <v>49</v>
      </c>
      <c r="J65" s="3">
        <v>0</v>
      </c>
      <c r="K65" s="3">
        <v>139610031.81</v>
      </c>
    </row>
    <row r="66" spans="1:11" ht="18" x14ac:dyDescent="0.35">
      <c r="A66" s="1" t="s">
        <v>586</v>
      </c>
      <c r="B66" s="8">
        <v>45077</v>
      </c>
      <c r="C66" s="1" t="s">
        <v>585</v>
      </c>
      <c r="D66" s="1" t="s">
        <v>406</v>
      </c>
      <c r="E66" s="1">
        <v>1</v>
      </c>
      <c r="F66" s="7">
        <v>45047</v>
      </c>
      <c r="G66">
        <v>632</v>
      </c>
      <c r="H66" t="s">
        <v>340</v>
      </c>
      <c r="I66" t="s">
        <v>207</v>
      </c>
      <c r="J66" s="3">
        <v>0</v>
      </c>
      <c r="K66" s="3">
        <v>22522525</v>
      </c>
    </row>
    <row r="67" spans="1:11" ht="18" x14ac:dyDescent="0.35">
      <c r="A67" s="1" t="s">
        <v>586</v>
      </c>
      <c r="B67" s="8">
        <v>45077</v>
      </c>
      <c r="C67" s="1" t="s">
        <v>585</v>
      </c>
      <c r="D67" s="1" t="s">
        <v>406</v>
      </c>
      <c r="E67" s="1">
        <v>1</v>
      </c>
      <c r="F67" s="7">
        <v>45047</v>
      </c>
      <c r="G67">
        <v>1602</v>
      </c>
      <c r="H67" t="s">
        <v>50</v>
      </c>
      <c r="I67" t="s">
        <v>51</v>
      </c>
      <c r="J67" s="3">
        <v>0</v>
      </c>
      <c r="K67" s="3">
        <v>32215203</v>
      </c>
    </row>
    <row r="68" spans="1:11" ht="18" x14ac:dyDescent="0.35">
      <c r="A68" s="1" t="s">
        <v>586</v>
      </c>
      <c r="B68" s="8">
        <v>45077</v>
      </c>
      <c r="C68" s="1" t="s">
        <v>585</v>
      </c>
      <c r="D68" s="1" t="s">
        <v>406</v>
      </c>
      <c r="E68" s="1">
        <v>1</v>
      </c>
      <c r="F68" s="7">
        <v>45047</v>
      </c>
      <c r="G68">
        <v>977</v>
      </c>
      <c r="H68" t="s">
        <v>537</v>
      </c>
      <c r="I68" t="s">
        <v>538</v>
      </c>
      <c r="J68" s="3">
        <v>0</v>
      </c>
      <c r="K68" s="3">
        <v>35110123</v>
      </c>
    </row>
    <row r="69" spans="1:11" ht="18" x14ac:dyDescent="0.35">
      <c r="A69" s="1" t="s">
        <v>586</v>
      </c>
      <c r="B69" s="8">
        <v>45077</v>
      </c>
      <c r="C69" s="1" t="s">
        <v>585</v>
      </c>
      <c r="D69" s="1" t="s">
        <v>406</v>
      </c>
      <c r="E69" s="1">
        <v>1</v>
      </c>
      <c r="F69" s="7">
        <v>45047</v>
      </c>
      <c r="G69">
        <v>976</v>
      </c>
      <c r="H69" t="s">
        <v>338</v>
      </c>
      <c r="I69" t="s">
        <v>339</v>
      </c>
      <c r="J69" s="3">
        <v>0</v>
      </c>
      <c r="K69" s="3">
        <v>18345.45</v>
      </c>
    </row>
    <row r="70" spans="1:11" ht="18" x14ac:dyDescent="0.35">
      <c r="A70" s="1" t="s">
        <v>586</v>
      </c>
      <c r="B70" s="8">
        <v>45077</v>
      </c>
      <c r="C70" s="1" t="s">
        <v>585</v>
      </c>
      <c r="D70" s="1" t="s">
        <v>406</v>
      </c>
      <c r="E70" s="1">
        <v>1</v>
      </c>
      <c r="F70" s="7">
        <v>45047</v>
      </c>
      <c r="G70">
        <v>1601</v>
      </c>
      <c r="H70" t="s">
        <v>52</v>
      </c>
      <c r="I70" t="s">
        <v>53</v>
      </c>
      <c r="J70" s="3">
        <v>0</v>
      </c>
      <c r="K70" s="3">
        <v>8265822.7939999998</v>
      </c>
    </row>
    <row r="71" spans="1:11" ht="18" x14ac:dyDescent="0.35">
      <c r="A71" s="1" t="s">
        <v>586</v>
      </c>
      <c r="B71" s="8">
        <v>45077</v>
      </c>
      <c r="C71" s="1" t="s">
        <v>585</v>
      </c>
      <c r="D71" s="1" t="s">
        <v>406</v>
      </c>
      <c r="E71" s="1">
        <v>1</v>
      </c>
      <c r="F71" s="7">
        <v>45047</v>
      </c>
      <c r="G71">
        <v>652</v>
      </c>
      <c r="H71" t="s">
        <v>179</v>
      </c>
      <c r="I71" t="s">
        <v>180</v>
      </c>
      <c r="J71" s="3">
        <v>0</v>
      </c>
      <c r="K71" s="3">
        <v>1081779000</v>
      </c>
    </row>
    <row r="72" spans="1:11" ht="18" x14ac:dyDescent="0.35">
      <c r="A72" s="1" t="s">
        <v>586</v>
      </c>
      <c r="B72" s="8">
        <v>45077</v>
      </c>
      <c r="C72" s="1" t="s">
        <v>585</v>
      </c>
      <c r="D72" s="1" t="s">
        <v>406</v>
      </c>
      <c r="E72" s="1">
        <v>1</v>
      </c>
      <c r="F72" s="7">
        <v>45047</v>
      </c>
      <c r="G72">
        <v>653</v>
      </c>
      <c r="H72" t="s">
        <v>341</v>
      </c>
      <c r="I72" t="s">
        <v>208</v>
      </c>
      <c r="J72" s="3">
        <v>0</v>
      </c>
      <c r="K72" s="3">
        <v>1433107040.244</v>
      </c>
    </row>
    <row r="73" spans="1:11" ht="18" x14ac:dyDescent="0.35">
      <c r="A73" s="1" t="s">
        <v>586</v>
      </c>
      <c r="B73" s="8">
        <v>45077</v>
      </c>
      <c r="C73" s="1" t="s">
        <v>585</v>
      </c>
      <c r="D73" s="1" t="s">
        <v>406</v>
      </c>
      <c r="E73" s="1">
        <v>1</v>
      </c>
      <c r="F73" s="7">
        <v>45047</v>
      </c>
      <c r="G73">
        <v>654</v>
      </c>
      <c r="H73" t="s">
        <v>343</v>
      </c>
      <c r="I73" t="s">
        <v>209</v>
      </c>
      <c r="J73" s="3">
        <v>0</v>
      </c>
      <c r="K73" s="3">
        <v>98699700</v>
      </c>
    </row>
    <row r="74" spans="1:11" ht="18" x14ac:dyDescent="0.35">
      <c r="A74" s="1" t="s">
        <v>586</v>
      </c>
      <c r="B74" s="8">
        <v>45077</v>
      </c>
      <c r="C74" s="1" t="s">
        <v>585</v>
      </c>
      <c r="D74" s="1" t="s">
        <v>406</v>
      </c>
      <c r="E74" s="1">
        <v>1</v>
      </c>
      <c r="F74" s="7">
        <v>45047</v>
      </c>
      <c r="G74">
        <v>630</v>
      </c>
      <c r="H74" t="s">
        <v>342</v>
      </c>
      <c r="I74" t="s">
        <v>210</v>
      </c>
      <c r="J74" s="3">
        <v>0</v>
      </c>
      <c r="K74" s="3">
        <v>364964348.06</v>
      </c>
    </row>
    <row r="75" spans="1:11" ht="18" x14ac:dyDescent="0.35">
      <c r="A75" s="1" t="s">
        <v>586</v>
      </c>
      <c r="B75" s="8">
        <v>45077</v>
      </c>
      <c r="C75" s="1" t="s">
        <v>585</v>
      </c>
      <c r="D75" s="1" t="s">
        <v>406</v>
      </c>
      <c r="E75" s="1">
        <v>1</v>
      </c>
      <c r="F75" s="7">
        <v>45047</v>
      </c>
      <c r="G75">
        <v>631</v>
      </c>
      <c r="H75" t="s">
        <v>344</v>
      </c>
      <c r="I75" t="s">
        <v>211</v>
      </c>
      <c r="J75" s="3">
        <v>0</v>
      </c>
      <c r="K75" s="3">
        <v>143003425</v>
      </c>
    </row>
    <row r="76" spans="1:11" ht="18" x14ac:dyDescent="0.35">
      <c r="A76" s="1" t="s">
        <v>586</v>
      </c>
      <c r="B76" s="8">
        <v>45077</v>
      </c>
      <c r="C76" s="1" t="s">
        <v>585</v>
      </c>
      <c r="D76" s="1" t="s">
        <v>406</v>
      </c>
      <c r="E76" s="1">
        <v>1</v>
      </c>
      <c r="F76" s="7">
        <v>45047</v>
      </c>
      <c r="G76">
        <v>410</v>
      </c>
      <c r="H76" t="s">
        <v>57</v>
      </c>
      <c r="I76" t="s">
        <v>58</v>
      </c>
      <c r="J76" s="3">
        <v>0</v>
      </c>
      <c r="K76" s="3">
        <v>23713393999.477886</v>
      </c>
    </row>
    <row r="77" spans="1:11" ht="18" x14ac:dyDescent="0.35">
      <c r="A77" s="1" t="s">
        <v>586</v>
      </c>
      <c r="B77" s="8">
        <v>45077</v>
      </c>
      <c r="C77" s="1" t="s">
        <v>585</v>
      </c>
      <c r="D77" s="1" t="s">
        <v>406</v>
      </c>
      <c r="E77" s="1">
        <v>1</v>
      </c>
      <c r="F77" s="7">
        <v>45047</v>
      </c>
      <c r="G77">
        <v>411</v>
      </c>
      <c r="H77" t="s">
        <v>541</v>
      </c>
      <c r="I77" t="s">
        <v>542</v>
      </c>
      <c r="J77" s="3">
        <v>8788507423</v>
      </c>
      <c r="K77" s="3">
        <v>0</v>
      </c>
    </row>
    <row r="78" spans="1:11" ht="18" x14ac:dyDescent="0.35">
      <c r="A78" s="1" t="s">
        <v>586</v>
      </c>
      <c r="B78" s="8">
        <v>45077</v>
      </c>
      <c r="C78" s="1" t="s">
        <v>585</v>
      </c>
      <c r="D78" s="1" t="s">
        <v>406</v>
      </c>
      <c r="E78" s="1">
        <v>1</v>
      </c>
      <c r="F78" s="7">
        <v>45047</v>
      </c>
      <c r="G78">
        <v>412</v>
      </c>
      <c r="H78" t="s">
        <v>618</v>
      </c>
      <c r="I78" t="s">
        <v>619</v>
      </c>
      <c r="J78" s="3">
        <v>0</v>
      </c>
      <c r="K78" s="3">
        <v>999999999.99999797</v>
      </c>
    </row>
    <row r="79" spans="1:11" ht="18" x14ac:dyDescent="0.35">
      <c r="A79" s="1" t="s">
        <v>586</v>
      </c>
      <c r="B79" s="8">
        <v>45077</v>
      </c>
      <c r="C79" s="1" t="s">
        <v>585</v>
      </c>
      <c r="D79" s="1" t="s">
        <v>406</v>
      </c>
      <c r="E79" s="1">
        <v>1</v>
      </c>
      <c r="F79" s="7">
        <v>45047</v>
      </c>
      <c r="G79">
        <v>413</v>
      </c>
      <c r="H79" t="s">
        <v>620</v>
      </c>
      <c r="I79" t="s">
        <v>621</v>
      </c>
      <c r="J79" s="3">
        <v>151276000</v>
      </c>
      <c r="K79" s="3">
        <v>0</v>
      </c>
    </row>
    <row r="80" spans="1:11" ht="18" x14ac:dyDescent="0.35">
      <c r="A80" s="1" t="s">
        <v>586</v>
      </c>
      <c r="B80" s="8">
        <v>45077</v>
      </c>
      <c r="C80" s="1" t="s">
        <v>585</v>
      </c>
      <c r="D80" s="1" t="s">
        <v>406</v>
      </c>
      <c r="E80" s="1">
        <v>1</v>
      </c>
      <c r="F80" s="7">
        <v>45047</v>
      </c>
      <c r="G80">
        <v>509</v>
      </c>
      <c r="H80" t="s">
        <v>59</v>
      </c>
      <c r="I80" t="s">
        <v>60</v>
      </c>
      <c r="J80" s="3">
        <v>0</v>
      </c>
      <c r="K80" s="3">
        <v>10086832682.018499</v>
      </c>
    </row>
    <row r="81" spans="1:11" ht="18" x14ac:dyDescent="0.35">
      <c r="A81" s="1" t="s">
        <v>586</v>
      </c>
      <c r="B81" s="8">
        <v>45077</v>
      </c>
      <c r="C81" s="1" t="s">
        <v>585</v>
      </c>
      <c r="D81" s="1" t="s">
        <v>406</v>
      </c>
      <c r="E81" s="1">
        <v>1</v>
      </c>
      <c r="F81" s="7">
        <v>45047</v>
      </c>
      <c r="G81">
        <v>520</v>
      </c>
      <c r="H81" t="s">
        <v>61</v>
      </c>
      <c r="I81" t="s">
        <v>62</v>
      </c>
      <c r="J81" s="3">
        <v>193610000</v>
      </c>
      <c r="K81" s="3">
        <v>0</v>
      </c>
    </row>
    <row r="82" spans="1:11" ht="18" x14ac:dyDescent="0.35">
      <c r="A82" s="1" t="s">
        <v>586</v>
      </c>
      <c r="B82" s="8">
        <v>45077</v>
      </c>
      <c r="C82" s="1" t="s">
        <v>585</v>
      </c>
      <c r="D82" s="1" t="s">
        <v>406</v>
      </c>
      <c r="E82" s="1">
        <v>1</v>
      </c>
      <c r="F82" s="7">
        <v>45047</v>
      </c>
      <c r="G82">
        <v>1721</v>
      </c>
      <c r="H82" t="s">
        <v>197</v>
      </c>
      <c r="I82" t="s">
        <v>198</v>
      </c>
      <c r="J82" s="3">
        <v>0</v>
      </c>
      <c r="K82" s="3">
        <v>5714457.1699999999</v>
      </c>
    </row>
    <row r="83" spans="1:11" ht="18" x14ac:dyDescent="0.35">
      <c r="A83" s="1" t="s">
        <v>586</v>
      </c>
      <c r="B83" s="8">
        <v>45077</v>
      </c>
      <c r="C83" s="1" t="s">
        <v>585</v>
      </c>
      <c r="D83" s="1" t="s">
        <v>406</v>
      </c>
      <c r="E83" s="1">
        <v>1</v>
      </c>
      <c r="F83" s="7">
        <v>45047</v>
      </c>
      <c r="G83">
        <v>636</v>
      </c>
      <c r="H83" t="s">
        <v>622</v>
      </c>
      <c r="I83" t="s">
        <v>623</v>
      </c>
      <c r="J83" s="3">
        <v>0</v>
      </c>
      <c r="K83" s="3">
        <v>7268493.1399999997</v>
      </c>
    </row>
    <row r="84" spans="1:11" ht="18" x14ac:dyDescent="0.35">
      <c r="A84" s="1" t="s">
        <v>586</v>
      </c>
      <c r="B84" s="8">
        <v>45077</v>
      </c>
      <c r="C84" s="1" t="s">
        <v>585</v>
      </c>
      <c r="D84" s="1" t="s">
        <v>406</v>
      </c>
      <c r="E84" s="1">
        <v>1</v>
      </c>
      <c r="F84" s="7">
        <v>45047</v>
      </c>
      <c r="G84">
        <v>1507</v>
      </c>
      <c r="H84" t="s">
        <v>553</v>
      </c>
      <c r="I84" t="s">
        <v>554</v>
      </c>
      <c r="J84" s="3">
        <v>0</v>
      </c>
      <c r="K84" s="3">
        <v>21666668</v>
      </c>
    </row>
    <row r="85" spans="1:11" ht="18" x14ac:dyDescent="0.35">
      <c r="A85" s="1" t="s">
        <v>586</v>
      </c>
      <c r="B85" s="8">
        <v>45077</v>
      </c>
      <c r="C85" s="1" t="s">
        <v>585</v>
      </c>
      <c r="D85" s="1" t="s">
        <v>406</v>
      </c>
      <c r="E85" s="1">
        <v>1</v>
      </c>
      <c r="F85" s="7">
        <v>45047</v>
      </c>
      <c r="G85">
        <v>1508</v>
      </c>
      <c r="H85" t="s">
        <v>547</v>
      </c>
      <c r="I85" t="s">
        <v>548</v>
      </c>
      <c r="J85" s="3">
        <v>0</v>
      </c>
      <c r="K85" s="3">
        <v>11220000</v>
      </c>
    </row>
    <row r="86" spans="1:11" ht="18" x14ac:dyDescent="0.35">
      <c r="A86" s="1" t="s">
        <v>586</v>
      </c>
      <c r="B86" s="8">
        <v>45077</v>
      </c>
      <c r="C86" s="1" t="s">
        <v>585</v>
      </c>
      <c r="D86" s="1" t="s">
        <v>406</v>
      </c>
      <c r="E86" s="1">
        <v>1</v>
      </c>
      <c r="F86" s="7">
        <v>45047</v>
      </c>
      <c r="G86">
        <v>803</v>
      </c>
      <c r="H86" t="s">
        <v>549</v>
      </c>
      <c r="I86" t="s">
        <v>550</v>
      </c>
      <c r="J86" s="3">
        <v>0</v>
      </c>
      <c r="K86" s="3">
        <v>22867186</v>
      </c>
    </row>
    <row r="87" spans="1:11" ht="18" x14ac:dyDescent="0.35">
      <c r="A87" s="1" t="s">
        <v>586</v>
      </c>
      <c r="B87" s="8">
        <v>45077</v>
      </c>
      <c r="C87" s="1" t="s">
        <v>585</v>
      </c>
      <c r="D87" s="1" t="s">
        <v>406</v>
      </c>
      <c r="E87" s="1">
        <v>1</v>
      </c>
      <c r="F87" s="7">
        <v>45047</v>
      </c>
      <c r="G87">
        <v>951</v>
      </c>
      <c r="H87" t="s">
        <v>65</v>
      </c>
      <c r="I87" t="s">
        <v>66</v>
      </c>
      <c r="J87" s="3">
        <v>0</v>
      </c>
      <c r="K87" s="3">
        <v>242139069</v>
      </c>
    </row>
    <row r="88" spans="1:11" x14ac:dyDescent="0.3">
      <c r="A88" s="1" t="s">
        <v>586</v>
      </c>
      <c r="B88" s="8">
        <v>45077</v>
      </c>
      <c r="C88" s="1" t="s">
        <v>585</v>
      </c>
      <c r="D88" s="1" t="s">
        <v>406</v>
      </c>
      <c r="E88" s="1">
        <v>1</v>
      </c>
      <c r="F88" s="7">
        <v>45047</v>
      </c>
      <c r="G88">
        <v>1512</v>
      </c>
      <c r="H88" t="s">
        <v>624</v>
      </c>
      <c r="I88" t="s">
        <v>625</v>
      </c>
      <c r="J88" s="12">
        <v>0</v>
      </c>
      <c r="K88" s="12">
        <v>366667</v>
      </c>
    </row>
    <row r="89" spans="1:11" x14ac:dyDescent="0.3">
      <c r="A89" s="1" t="s">
        <v>586</v>
      </c>
      <c r="B89" s="8">
        <v>45077</v>
      </c>
      <c r="C89" s="1" t="s">
        <v>585</v>
      </c>
      <c r="D89" s="1" t="s">
        <v>406</v>
      </c>
      <c r="E89" s="1">
        <v>1</v>
      </c>
      <c r="F89" s="7">
        <v>45047</v>
      </c>
      <c r="G89">
        <v>1722</v>
      </c>
      <c r="H89" t="s">
        <v>363</v>
      </c>
      <c r="I89" t="s">
        <v>364</v>
      </c>
      <c r="J89" s="12">
        <v>0</v>
      </c>
      <c r="K89" s="12">
        <v>6498972</v>
      </c>
    </row>
    <row r="90" spans="1:11" x14ac:dyDescent="0.3">
      <c r="A90" s="1" t="s">
        <v>586</v>
      </c>
      <c r="B90" s="8">
        <v>45077</v>
      </c>
      <c r="C90" s="1" t="s">
        <v>585</v>
      </c>
      <c r="D90" s="1" t="s">
        <v>406</v>
      </c>
      <c r="E90" s="1">
        <v>1</v>
      </c>
      <c r="F90" s="7">
        <v>45047</v>
      </c>
      <c r="G90">
        <v>378</v>
      </c>
      <c r="H90" t="s">
        <v>67</v>
      </c>
      <c r="I90" t="s">
        <v>68</v>
      </c>
      <c r="J90" s="12">
        <v>4301312544.5</v>
      </c>
      <c r="K90" s="12">
        <v>0</v>
      </c>
    </row>
    <row r="91" spans="1:11" x14ac:dyDescent="0.3">
      <c r="A91" s="1" t="s">
        <v>586</v>
      </c>
      <c r="B91" s="8">
        <v>45077</v>
      </c>
      <c r="C91" s="1" t="s">
        <v>585</v>
      </c>
      <c r="D91" s="1" t="s">
        <v>406</v>
      </c>
      <c r="E91" s="1">
        <v>1</v>
      </c>
      <c r="F91" s="7">
        <v>45047</v>
      </c>
      <c r="G91">
        <v>752</v>
      </c>
      <c r="H91" t="s">
        <v>69</v>
      </c>
      <c r="I91" t="s">
        <v>70</v>
      </c>
      <c r="J91" s="12">
        <v>2823881931</v>
      </c>
      <c r="K91" s="12">
        <v>0</v>
      </c>
    </row>
    <row r="92" spans="1:11" x14ac:dyDescent="0.3">
      <c r="A92" s="1" t="s">
        <v>586</v>
      </c>
      <c r="B92" s="8">
        <v>45077</v>
      </c>
      <c r="C92" s="1" t="s">
        <v>585</v>
      </c>
      <c r="D92" s="1" t="s">
        <v>406</v>
      </c>
      <c r="E92" s="1">
        <v>1</v>
      </c>
      <c r="F92" s="7">
        <v>45047</v>
      </c>
      <c r="G92">
        <v>423</v>
      </c>
      <c r="H92" t="s">
        <v>71</v>
      </c>
      <c r="I92" t="s">
        <v>72</v>
      </c>
      <c r="J92" s="12">
        <v>796735714</v>
      </c>
      <c r="K92" s="12">
        <v>0</v>
      </c>
    </row>
    <row r="93" spans="1:11" x14ac:dyDescent="0.3">
      <c r="A93" s="1" t="s">
        <v>586</v>
      </c>
      <c r="B93" s="8">
        <v>45077</v>
      </c>
      <c r="C93" s="1" t="s">
        <v>585</v>
      </c>
      <c r="D93" s="1" t="s">
        <v>406</v>
      </c>
      <c r="E93" s="1">
        <v>1</v>
      </c>
      <c r="F93" s="7">
        <v>45047</v>
      </c>
      <c r="G93">
        <v>424</v>
      </c>
      <c r="H93" t="s">
        <v>73</v>
      </c>
      <c r="I93" t="s">
        <v>74</v>
      </c>
      <c r="J93" s="12">
        <v>8825000</v>
      </c>
      <c r="K93" s="12">
        <v>0</v>
      </c>
    </row>
    <row r="94" spans="1:11" x14ac:dyDescent="0.3">
      <c r="A94" s="1" t="s">
        <v>586</v>
      </c>
      <c r="B94" s="8">
        <v>45077</v>
      </c>
      <c r="C94" s="1" t="s">
        <v>585</v>
      </c>
      <c r="D94" s="1" t="s">
        <v>406</v>
      </c>
      <c r="E94" s="1">
        <v>1</v>
      </c>
      <c r="F94" s="7">
        <v>45047</v>
      </c>
      <c r="G94">
        <v>449</v>
      </c>
      <c r="H94" t="s">
        <v>187</v>
      </c>
      <c r="I94" t="s">
        <v>188</v>
      </c>
      <c r="J94" s="12">
        <v>80184614</v>
      </c>
      <c r="K94" s="12">
        <v>0</v>
      </c>
    </row>
    <row r="95" spans="1:11" x14ac:dyDescent="0.3">
      <c r="A95" s="1" t="s">
        <v>586</v>
      </c>
      <c r="B95" s="8">
        <v>45077</v>
      </c>
      <c r="C95" s="1" t="s">
        <v>585</v>
      </c>
      <c r="D95" s="1" t="s">
        <v>406</v>
      </c>
      <c r="E95" s="1">
        <v>1</v>
      </c>
      <c r="F95" s="7">
        <v>45047</v>
      </c>
      <c r="G95">
        <v>433</v>
      </c>
      <c r="H95" t="s">
        <v>81</v>
      </c>
      <c r="I95" t="s">
        <v>82</v>
      </c>
      <c r="J95" s="12">
        <v>304104476</v>
      </c>
      <c r="K95" s="12">
        <v>0</v>
      </c>
    </row>
    <row r="96" spans="1:11" x14ac:dyDescent="0.3">
      <c r="A96" s="1" t="s">
        <v>586</v>
      </c>
      <c r="B96" s="8">
        <v>45077</v>
      </c>
      <c r="C96" s="1" t="s">
        <v>585</v>
      </c>
      <c r="D96" s="1" t="s">
        <v>406</v>
      </c>
      <c r="E96" s="1">
        <v>1</v>
      </c>
      <c r="F96" s="7">
        <v>45047</v>
      </c>
      <c r="G96">
        <v>434</v>
      </c>
      <c r="H96" t="s">
        <v>83</v>
      </c>
      <c r="I96" t="s">
        <v>84</v>
      </c>
      <c r="J96" s="12">
        <v>319911190</v>
      </c>
      <c r="K96" s="12">
        <v>0</v>
      </c>
    </row>
    <row r="97" spans="1:11" x14ac:dyDescent="0.3">
      <c r="A97" s="1" t="s">
        <v>586</v>
      </c>
      <c r="B97" s="8">
        <v>45077</v>
      </c>
      <c r="C97" s="1" t="s">
        <v>585</v>
      </c>
      <c r="D97" s="1" t="s">
        <v>406</v>
      </c>
      <c r="E97" s="1">
        <v>1</v>
      </c>
      <c r="F97" s="7">
        <v>45047</v>
      </c>
      <c r="G97">
        <v>435</v>
      </c>
      <c r="H97" t="s">
        <v>559</v>
      </c>
      <c r="I97" t="s">
        <v>560</v>
      </c>
      <c r="J97" s="12">
        <v>107808200</v>
      </c>
      <c r="K97" s="12">
        <v>0</v>
      </c>
    </row>
    <row r="98" spans="1:11" x14ac:dyDescent="0.3">
      <c r="A98" s="1" t="s">
        <v>586</v>
      </c>
      <c r="B98" s="8">
        <v>45077</v>
      </c>
      <c r="C98" s="1" t="s">
        <v>585</v>
      </c>
      <c r="D98" s="1" t="s">
        <v>406</v>
      </c>
      <c r="E98" s="1">
        <v>1</v>
      </c>
      <c r="F98" s="7">
        <v>45047</v>
      </c>
      <c r="G98">
        <v>421</v>
      </c>
      <c r="H98" t="s">
        <v>89</v>
      </c>
      <c r="I98" t="s">
        <v>90</v>
      </c>
      <c r="J98" s="12">
        <v>532950030</v>
      </c>
      <c r="K98" s="12">
        <v>0</v>
      </c>
    </row>
    <row r="99" spans="1:11" x14ac:dyDescent="0.3">
      <c r="A99" s="1" t="s">
        <v>586</v>
      </c>
      <c r="B99" s="8">
        <v>45077</v>
      </c>
      <c r="C99" s="1" t="s">
        <v>585</v>
      </c>
      <c r="D99" s="1" t="s">
        <v>406</v>
      </c>
      <c r="E99" s="1">
        <v>1</v>
      </c>
      <c r="F99" s="7">
        <v>45047</v>
      </c>
      <c r="G99">
        <v>980</v>
      </c>
      <c r="H99" t="s">
        <v>75</v>
      </c>
      <c r="I99" t="s">
        <v>76</v>
      </c>
      <c r="J99" s="12">
        <v>245100453</v>
      </c>
      <c r="K99" s="12">
        <v>0</v>
      </c>
    </row>
    <row r="100" spans="1:11" x14ac:dyDescent="0.3">
      <c r="A100" s="1" t="s">
        <v>586</v>
      </c>
      <c r="B100" s="8">
        <v>45077</v>
      </c>
      <c r="C100" s="1" t="s">
        <v>585</v>
      </c>
      <c r="D100" s="1" t="s">
        <v>406</v>
      </c>
      <c r="E100" s="1">
        <v>1</v>
      </c>
      <c r="F100" s="7">
        <v>45047</v>
      </c>
      <c r="G100">
        <v>418</v>
      </c>
      <c r="H100" t="s">
        <v>77</v>
      </c>
      <c r="I100" t="s">
        <v>78</v>
      </c>
      <c r="J100" s="12">
        <v>31035287</v>
      </c>
      <c r="K100" s="12">
        <v>0</v>
      </c>
    </row>
    <row r="101" spans="1:11" x14ac:dyDescent="0.3">
      <c r="A101" s="1" t="s">
        <v>586</v>
      </c>
      <c r="B101" s="8">
        <v>45077</v>
      </c>
      <c r="C101" s="1" t="s">
        <v>585</v>
      </c>
      <c r="D101" s="1" t="s">
        <v>406</v>
      </c>
      <c r="E101" s="1">
        <v>1</v>
      </c>
      <c r="F101" s="7">
        <v>45047</v>
      </c>
      <c r="G101">
        <v>979</v>
      </c>
      <c r="H101" t="s">
        <v>561</v>
      </c>
      <c r="I101" t="s">
        <v>562</v>
      </c>
      <c r="J101" s="12">
        <v>113151005</v>
      </c>
      <c r="K101" s="12">
        <v>0</v>
      </c>
    </row>
    <row r="102" spans="1:11" x14ac:dyDescent="0.3">
      <c r="A102" s="1" t="s">
        <v>586</v>
      </c>
      <c r="B102" s="8">
        <v>45077</v>
      </c>
      <c r="C102" s="1" t="s">
        <v>585</v>
      </c>
      <c r="D102" s="1" t="s">
        <v>406</v>
      </c>
      <c r="E102" s="1">
        <v>1</v>
      </c>
      <c r="F102" s="7">
        <v>45047</v>
      </c>
      <c r="G102">
        <v>437</v>
      </c>
      <c r="H102" t="s">
        <v>85</v>
      </c>
      <c r="I102" t="s">
        <v>86</v>
      </c>
      <c r="J102" s="12">
        <v>3600000</v>
      </c>
      <c r="K102" s="12">
        <v>0</v>
      </c>
    </row>
    <row r="103" spans="1:11" x14ac:dyDescent="0.3">
      <c r="A103" s="1" t="s">
        <v>586</v>
      </c>
      <c r="B103" s="8">
        <v>45077</v>
      </c>
      <c r="C103" s="1" t="s">
        <v>585</v>
      </c>
      <c r="D103" s="1" t="s">
        <v>406</v>
      </c>
      <c r="E103" s="1">
        <v>1</v>
      </c>
      <c r="F103" s="7">
        <v>45047</v>
      </c>
      <c r="G103">
        <v>441</v>
      </c>
      <c r="H103" t="s">
        <v>91</v>
      </c>
      <c r="I103" t="s">
        <v>92</v>
      </c>
      <c r="J103" s="12">
        <v>54685583</v>
      </c>
      <c r="K103" s="12">
        <v>0</v>
      </c>
    </row>
    <row r="104" spans="1:11" x14ac:dyDescent="0.3">
      <c r="A104" s="1" t="s">
        <v>586</v>
      </c>
      <c r="B104" s="8">
        <v>45077</v>
      </c>
      <c r="C104" s="1" t="s">
        <v>585</v>
      </c>
      <c r="D104" s="1" t="s">
        <v>406</v>
      </c>
      <c r="E104" s="1">
        <v>1</v>
      </c>
      <c r="F104" s="7">
        <v>45047</v>
      </c>
      <c r="G104">
        <v>450</v>
      </c>
      <c r="H104" t="s">
        <v>183</v>
      </c>
      <c r="I104" t="s">
        <v>184</v>
      </c>
      <c r="J104" s="12">
        <v>114877666.111</v>
      </c>
      <c r="K104" s="12">
        <v>0</v>
      </c>
    </row>
    <row r="105" spans="1:11" x14ac:dyDescent="0.3">
      <c r="A105" s="1" t="s">
        <v>586</v>
      </c>
      <c r="B105" s="8">
        <v>45077</v>
      </c>
      <c r="C105" s="1" t="s">
        <v>585</v>
      </c>
      <c r="D105" s="1" t="s">
        <v>406</v>
      </c>
      <c r="E105" s="1">
        <v>1</v>
      </c>
      <c r="F105" s="7">
        <v>45047</v>
      </c>
      <c r="G105">
        <v>1780</v>
      </c>
      <c r="H105" t="s">
        <v>95</v>
      </c>
      <c r="I105" t="s">
        <v>96</v>
      </c>
      <c r="J105" s="12">
        <v>13731002</v>
      </c>
      <c r="K105" s="12">
        <v>0</v>
      </c>
    </row>
    <row r="106" spans="1:11" x14ac:dyDescent="0.3">
      <c r="A106" s="1" t="s">
        <v>586</v>
      </c>
      <c r="B106" s="8">
        <v>45077</v>
      </c>
      <c r="C106" s="1" t="s">
        <v>585</v>
      </c>
      <c r="D106" s="1" t="s">
        <v>406</v>
      </c>
      <c r="E106" s="1">
        <v>1</v>
      </c>
      <c r="F106" s="7">
        <v>45047</v>
      </c>
      <c r="G106">
        <v>981</v>
      </c>
      <c r="H106" t="s">
        <v>93</v>
      </c>
      <c r="I106" t="s">
        <v>94</v>
      </c>
      <c r="J106" s="12">
        <v>8330953</v>
      </c>
      <c r="K106" s="12">
        <v>0</v>
      </c>
    </row>
    <row r="107" spans="1:11" x14ac:dyDescent="0.3">
      <c r="A107" s="1" t="s">
        <v>586</v>
      </c>
      <c r="B107" s="8">
        <v>45077</v>
      </c>
      <c r="C107" s="1" t="s">
        <v>585</v>
      </c>
      <c r="D107" s="1" t="s">
        <v>406</v>
      </c>
      <c r="E107" s="1">
        <v>1</v>
      </c>
      <c r="F107" s="7">
        <v>45047</v>
      </c>
      <c r="G107">
        <v>439</v>
      </c>
      <c r="H107" t="s">
        <v>181</v>
      </c>
      <c r="I107" t="s">
        <v>182</v>
      </c>
      <c r="J107" s="12">
        <v>12329000</v>
      </c>
      <c r="K107" s="12">
        <v>0</v>
      </c>
    </row>
    <row r="108" spans="1:11" x14ac:dyDescent="0.3">
      <c r="A108" s="1" t="s">
        <v>586</v>
      </c>
      <c r="B108" s="8">
        <v>45077</v>
      </c>
      <c r="C108" s="1" t="s">
        <v>585</v>
      </c>
      <c r="D108" s="1" t="s">
        <v>406</v>
      </c>
      <c r="E108" s="1">
        <v>1</v>
      </c>
      <c r="F108" s="7">
        <v>45047</v>
      </c>
      <c r="G108">
        <v>438</v>
      </c>
      <c r="H108" t="s">
        <v>87</v>
      </c>
      <c r="I108" t="s">
        <v>88</v>
      </c>
      <c r="J108" s="12">
        <v>83413602</v>
      </c>
      <c r="K108" s="12">
        <v>0</v>
      </c>
    </row>
    <row r="109" spans="1:11" x14ac:dyDescent="0.3">
      <c r="A109" s="1" t="s">
        <v>586</v>
      </c>
      <c r="B109" s="8">
        <v>45077</v>
      </c>
      <c r="C109" s="1" t="s">
        <v>585</v>
      </c>
      <c r="D109" s="1" t="s">
        <v>406</v>
      </c>
      <c r="E109" s="1">
        <v>1</v>
      </c>
      <c r="F109" s="7">
        <v>45047</v>
      </c>
      <c r="G109">
        <v>453</v>
      </c>
      <c r="H109" t="s">
        <v>199</v>
      </c>
      <c r="I109" t="s">
        <v>200</v>
      </c>
      <c r="J109" s="12">
        <v>649765</v>
      </c>
      <c r="K109" s="12">
        <v>0</v>
      </c>
    </row>
    <row r="110" spans="1:11" x14ac:dyDescent="0.3">
      <c r="A110" s="1" t="s">
        <v>586</v>
      </c>
      <c r="B110" s="8">
        <v>45077</v>
      </c>
      <c r="C110" s="1" t="s">
        <v>585</v>
      </c>
      <c r="D110" s="1" t="s">
        <v>406</v>
      </c>
      <c r="E110" s="1">
        <v>1</v>
      </c>
      <c r="F110" s="7">
        <v>45047</v>
      </c>
      <c r="G110">
        <v>457</v>
      </c>
      <c r="H110" t="s">
        <v>97</v>
      </c>
      <c r="I110" t="s">
        <v>98</v>
      </c>
      <c r="J110" s="12">
        <v>25478724</v>
      </c>
      <c r="K110" s="12">
        <v>0</v>
      </c>
    </row>
    <row r="111" spans="1:11" x14ac:dyDescent="0.3">
      <c r="A111" s="1" t="s">
        <v>586</v>
      </c>
      <c r="B111" s="8">
        <v>45077</v>
      </c>
      <c r="C111" s="1" t="s">
        <v>585</v>
      </c>
      <c r="D111" s="1" t="s">
        <v>406</v>
      </c>
      <c r="E111" s="1">
        <v>1</v>
      </c>
      <c r="F111" s="7">
        <v>45047</v>
      </c>
      <c r="G111">
        <v>461</v>
      </c>
      <c r="H111" t="s">
        <v>101</v>
      </c>
      <c r="I111" t="s">
        <v>102</v>
      </c>
      <c r="J111" s="12">
        <v>1250000</v>
      </c>
      <c r="K111" s="12">
        <v>0</v>
      </c>
    </row>
    <row r="112" spans="1:11" x14ac:dyDescent="0.3">
      <c r="A112" s="1" t="s">
        <v>586</v>
      </c>
      <c r="B112" s="8">
        <v>45077</v>
      </c>
      <c r="C112" s="1" t="s">
        <v>585</v>
      </c>
      <c r="D112" s="1" t="s">
        <v>406</v>
      </c>
      <c r="E112" s="1">
        <v>1</v>
      </c>
      <c r="F112" s="7">
        <v>45047</v>
      </c>
      <c r="G112">
        <v>462</v>
      </c>
      <c r="H112" t="s">
        <v>103</v>
      </c>
      <c r="I112" t="s">
        <v>104</v>
      </c>
      <c r="J112" s="12">
        <v>860500</v>
      </c>
      <c r="K112" s="12">
        <v>0</v>
      </c>
    </row>
    <row r="113" spans="1:11" x14ac:dyDescent="0.3">
      <c r="A113" s="1" t="s">
        <v>586</v>
      </c>
      <c r="B113" s="8">
        <v>45077</v>
      </c>
      <c r="C113" s="1" t="s">
        <v>585</v>
      </c>
      <c r="D113" s="1" t="s">
        <v>406</v>
      </c>
      <c r="E113" s="1">
        <v>1</v>
      </c>
      <c r="F113" s="7">
        <v>45047</v>
      </c>
      <c r="G113">
        <v>455</v>
      </c>
      <c r="H113" t="s">
        <v>105</v>
      </c>
      <c r="I113" t="s">
        <v>106</v>
      </c>
      <c r="J113" s="12">
        <v>79699910</v>
      </c>
      <c r="K113" s="12">
        <v>0</v>
      </c>
    </row>
    <row r="114" spans="1:11" x14ac:dyDescent="0.3">
      <c r="A114" s="1" t="s">
        <v>586</v>
      </c>
      <c r="B114" s="8">
        <v>45077</v>
      </c>
      <c r="C114" s="1" t="s">
        <v>585</v>
      </c>
      <c r="D114" s="1" t="s">
        <v>406</v>
      </c>
      <c r="E114" s="1">
        <v>1</v>
      </c>
      <c r="F114" s="7">
        <v>45047</v>
      </c>
      <c r="G114">
        <v>456</v>
      </c>
      <c r="H114" t="s">
        <v>626</v>
      </c>
      <c r="I114" t="s">
        <v>627</v>
      </c>
      <c r="J114" s="12">
        <v>42441320</v>
      </c>
      <c r="K114" s="12">
        <v>0</v>
      </c>
    </row>
    <row r="115" spans="1:11" x14ac:dyDescent="0.3">
      <c r="A115" s="1" t="s">
        <v>586</v>
      </c>
      <c r="B115" s="8">
        <v>45077</v>
      </c>
      <c r="C115" s="1" t="s">
        <v>585</v>
      </c>
      <c r="D115" s="1" t="s">
        <v>406</v>
      </c>
      <c r="E115" s="1">
        <v>1</v>
      </c>
      <c r="F115" s="7">
        <v>45047</v>
      </c>
      <c r="G115">
        <v>466</v>
      </c>
      <c r="H115" t="s">
        <v>107</v>
      </c>
      <c r="I115" t="s">
        <v>108</v>
      </c>
      <c r="J115" s="12">
        <v>54637824.32</v>
      </c>
      <c r="K115" s="12">
        <v>0</v>
      </c>
    </row>
    <row r="116" spans="1:11" x14ac:dyDescent="0.3">
      <c r="A116" s="1" t="s">
        <v>586</v>
      </c>
      <c r="B116" s="8">
        <v>45077</v>
      </c>
      <c r="C116" s="1" t="s">
        <v>585</v>
      </c>
      <c r="D116" s="1" t="s">
        <v>406</v>
      </c>
      <c r="E116" s="1">
        <v>1</v>
      </c>
      <c r="F116" s="7">
        <v>45047</v>
      </c>
      <c r="G116">
        <v>459</v>
      </c>
      <c r="H116" t="s">
        <v>115</v>
      </c>
      <c r="I116" t="s">
        <v>116</v>
      </c>
      <c r="J116" s="12">
        <v>4694594.5833299998</v>
      </c>
      <c r="K116" s="12">
        <v>0</v>
      </c>
    </row>
    <row r="117" spans="1:11" x14ac:dyDescent="0.3">
      <c r="A117" s="1" t="s">
        <v>586</v>
      </c>
      <c r="B117" s="8">
        <v>45077</v>
      </c>
      <c r="C117" s="1" t="s">
        <v>585</v>
      </c>
      <c r="D117" s="1" t="s">
        <v>406</v>
      </c>
      <c r="E117" s="1">
        <v>1</v>
      </c>
      <c r="F117" s="7">
        <v>45047</v>
      </c>
      <c r="G117">
        <v>469</v>
      </c>
      <c r="H117" t="s">
        <v>109</v>
      </c>
      <c r="I117" t="s">
        <v>110</v>
      </c>
      <c r="J117" s="12">
        <v>6075319</v>
      </c>
      <c r="K117" s="12">
        <v>0</v>
      </c>
    </row>
    <row r="118" spans="1:11" x14ac:dyDescent="0.3">
      <c r="A118" s="1" t="s">
        <v>586</v>
      </c>
      <c r="B118" s="8">
        <v>45077</v>
      </c>
      <c r="C118" s="1" t="s">
        <v>585</v>
      </c>
      <c r="D118" s="1" t="s">
        <v>406</v>
      </c>
      <c r="E118" s="1">
        <v>1</v>
      </c>
      <c r="F118" s="7">
        <v>45047</v>
      </c>
      <c r="G118">
        <v>471</v>
      </c>
      <c r="H118" t="s">
        <v>201</v>
      </c>
      <c r="I118" t="s">
        <v>202</v>
      </c>
      <c r="J118" s="12">
        <v>2075000</v>
      </c>
      <c r="K118" s="12">
        <v>0</v>
      </c>
    </row>
    <row r="119" spans="1:11" x14ac:dyDescent="0.3">
      <c r="A119" s="1" t="s">
        <v>586</v>
      </c>
      <c r="B119" s="8">
        <v>45077</v>
      </c>
      <c r="C119" s="1" t="s">
        <v>585</v>
      </c>
      <c r="D119" s="1" t="s">
        <v>406</v>
      </c>
      <c r="E119" s="1">
        <v>1</v>
      </c>
      <c r="F119" s="7">
        <v>45047</v>
      </c>
      <c r="G119">
        <v>474</v>
      </c>
      <c r="H119" t="s">
        <v>117</v>
      </c>
      <c r="I119" t="s">
        <v>118</v>
      </c>
      <c r="J119" s="12">
        <v>88831982</v>
      </c>
      <c r="K119" s="12">
        <v>0</v>
      </c>
    </row>
    <row r="120" spans="1:11" x14ac:dyDescent="0.3">
      <c r="A120" s="1" t="s">
        <v>586</v>
      </c>
      <c r="B120" s="8">
        <v>45077</v>
      </c>
      <c r="C120" s="1" t="s">
        <v>585</v>
      </c>
      <c r="D120" s="1" t="s">
        <v>406</v>
      </c>
      <c r="E120" s="1">
        <v>1</v>
      </c>
      <c r="F120" s="7">
        <v>45047</v>
      </c>
      <c r="G120">
        <v>483</v>
      </c>
      <c r="H120" t="s">
        <v>121</v>
      </c>
      <c r="I120" t="s">
        <v>122</v>
      </c>
      <c r="J120" s="12">
        <v>11794875</v>
      </c>
      <c r="K120" s="12">
        <v>0</v>
      </c>
    </row>
    <row r="121" spans="1:11" x14ac:dyDescent="0.3">
      <c r="A121" s="1" t="s">
        <v>586</v>
      </c>
      <c r="B121" s="8">
        <v>45077</v>
      </c>
      <c r="C121" s="1" t="s">
        <v>585</v>
      </c>
      <c r="D121" s="1" t="s">
        <v>406</v>
      </c>
      <c r="E121" s="1">
        <v>1</v>
      </c>
      <c r="F121" s="7">
        <v>45047</v>
      </c>
      <c r="G121">
        <v>489</v>
      </c>
      <c r="H121" t="s">
        <v>127</v>
      </c>
      <c r="I121" t="s">
        <v>128</v>
      </c>
      <c r="J121" s="12">
        <v>48770448</v>
      </c>
      <c r="K121" s="12">
        <v>0</v>
      </c>
    </row>
    <row r="122" spans="1:11" x14ac:dyDescent="0.3">
      <c r="A122" s="1" t="s">
        <v>586</v>
      </c>
      <c r="B122" s="8">
        <v>45077</v>
      </c>
      <c r="C122" s="1" t="s">
        <v>585</v>
      </c>
      <c r="D122" s="1" t="s">
        <v>406</v>
      </c>
      <c r="E122" s="1">
        <v>1</v>
      </c>
      <c r="F122" s="7">
        <v>45047</v>
      </c>
      <c r="G122">
        <v>982</v>
      </c>
      <c r="H122" t="s">
        <v>185</v>
      </c>
      <c r="I122" t="s">
        <v>186</v>
      </c>
      <c r="J122" s="12">
        <v>1845160</v>
      </c>
      <c r="K122" s="12">
        <v>0</v>
      </c>
    </row>
    <row r="123" spans="1:11" x14ac:dyDescent="0.3">
      <c r="A123" s="1" t="s">
        <v>586</v>
      </c>
      <c r="B123" s="8">
        <v>45077</v>
      </c>
      <c r="C123" s="1" t="s">
        <v>585</v>
      </c>
      <c r="D123" s="1" t="s">
        <v>406</v>
      </c>
      <c r="E123" s="1">
        <v>1</v>
      </c>
      <c r="F123" s="7">
        <v>45047</v>
      </c>
      <c r="G123">
        <v>786</v>
      </c>
      <c r="H123" t="s">
        <v>388</v>
      </c>
      <c r="I123" t="s">
        <v>389</v>
      </c>
      <c r="J123" s="12">
        <v>86529194.5</v>
      </c>
      <c r="K123" s="12">
        <v>0</v>
      </c>
    </row>
    <row r="124" spans="1:11" x14ac:dyDescent="0.3">
      <c r="A124" s="1" t="s">
        <v>586</v>
      </c>
      <c r="B124" s="8">
        <v>45077</v>
      </c>
      <c r="C124" s="1" t="s">
        <v>585</v>
      </c>
      <c r="D124" s="1" t="s">
        <v>406</v>
      </c>
      <c r="E124" s="1">
        <v>1</v>
      </c>
      <c r="F124" s="7">
        <v>45047</v>
      </c>
      <c r="G124">
        <v>475</v>
      </c>
      <c r="H124" t="s">
        <v>119</v>
      </c>
      <c r="I124" t="s">
        <v>120</v>
      </c>
      <c r="J124" s="12">
        <v>651143366</v>
      </c>
      <c r="K124" s="12">
        <v>0</v>
      </c>
    </row>
    <row r="125" spans="1:11" x14ac:dyDescent="0.3">
      <c r="A125" s="1" t="s">
        <v>586</v>
      </c>
      <c r="B125" s="8">
        <v>45077</v>
      </c>
      <c r="C125" s="1" t="s">
        <v>585</v>
      </c>
      <c r="D125" s="1" t="s">
        <v>406</v>
      </c>
      <c r="E125" s="1">
        <v>1</v>
      </c>
      <c r="F125" s="7">
        <v>45047</v>
      </c>
      <c r="G125">
        <v>458</v>
      </c>
      <c r="H125" t="s">
        <v>628</v>
      </c>
      <c r="I125" t="s">
        <v>629</v>
      </c>
      <c r="J125" s="12">
        <v>893562.91666500003</v>
      </c>
      <c r="K125" s="12">
        <v>0</v>
      </c>
    </row>
    <row r="126" spans="1:11" x14ac:dyDescent="0.3">
      <c r="A126" s="1" t="s">
        <v>586</v>
      </c>
      <c r="B126" s="8">
        <v>45077</v>
      </c>
      <c r="C126" s="1" t="s">
        <v>585</v>
      </c>
      <c r="D126" s="1" t="s">
        <v>406</v>
      </c>
      <c r="E126" s="1">
        <v>1</v>
      </c>
      <c r="F126" s="7">
        <v>45047</v>
      </c>
      <c r="G126">
        <v>464</v>
      </c>
      <c r="H126" t="s">
        <v>377</v>
      </c>
      <c r="I126" t="s">
        <v>378</v>
      </c>
      <c r="J126" s="12">
        <v>91599750</v>
      </c>
      <c r="K126" s="12">
        <v>0</v>
      </c>
    </row>
    <row r="127" spans="1:11" x14ac:dyDescent="0.3">
      <c r="A127" s="1" t="s">
        <v>586</v>
      </c>
      <c r="B127" s="8">
        <v>45077</v>
      </c>
      <c r="C127" s="1" t="s">
        <v>585</v>
      </c>
      <c r="D127" s="1" t="s">
        <v>406</v>
      </c>
      <c r="E127" s="1">
        <v>1</v>
      </c>
      <c r="F127" s="7">
        <v>45047</v>
      </c>
      <c r="G127">
        <v>985</v>
      </c>
      <c r="H127" t="s">
        <v>129</v>
      </c>
      <c r="I127" t="s">
        <v>130</v>
      </c>
      <c r="J127" s="12">
        <v>21948718</v>
      </c>
      <c r="K127" s="12">
        <v>0</v>
      </c>
    </row>
    <row r="128" spans="1:11" x14ac:dyDescent="0.3">
      <c r="A128" s="1" t="s">
        <v>586</v>
      </c>
      <c r="B128" s="8">
        <v>45077</v>
      </c>
      <c r="C128" s="1" t="s">
        <v>585</v>
      </c>
      <c r="D128" s="1" t="s">
        <v>406</v>
      </c>
      <c r="E128" s="1">
        <v>1</v>
      </c>
      <c r="F128" s="7">
        <v>45047</v>
      </c>
      <c r="G128">
        <v>493</v>
      </c>
      <c r="H128" t="s">
        <v>131</v>
      </c>
      <c r="I128" t="s">
        <v>132</v>
      </c>
      <c r="J128" s="12">
        <v>116736020.069445</v>
      </c>
      <c r="K128" s="12">
        <v>0</v>
      </c>
    </row>
    <row r="129" spans="1:12" x14ac:dyDescent="0.3">
      <c r="A129" s="1" t="s">
        <v>586</v>
      </c>
      <c r="B129" s="8">
        <v>45077</v>
      </c>
      <c r="C129" s="1" t="s">
        <v>585</v>
      </c>
      <c r="D129" s="1" t="s">
        <v>406</v>
      </c>
      <c r="E129" s="1">
        <v>1</v>
      </c>
      <c r="F129" s="7">
        <v>45047</v>
      </c>
      <c r="G129">
        <v>494</v>
      </c>
      <c r="H129" t="s">
        <v>133</v>
      </c>
      <c r="I129" t="s">
        <v>134</v>
      </c>
      <c r="J129" s="12">
        <v>9258882.4583299998</v>
      </c>
      <c r="K129" s="12">
        <v>0</v>
      </c>
    </row>
    <row r="130" spans="1:12" x14ac:dyDescent="0.3">
      <c r="A130" s="1" t="s">
        <v>586</v>
      </c>
      <c r="B130" s="8">
        <v>45077</v>
      </c>
      <c r="C130" s="1" t="s">
        <v>585</v>
      </c>
      <c r="D130" s="1" t="s">
        <v>406</v>
      </c>
      <c r="E130" s="1">
        <v>1</v>
      </c>
      <c r="F130" s="7">
        <v>45047</v>
      </c>
      <c r="G130">
        <v>496</v>
      </c>
      <c r="H130" t="s">
        <v>135</v>
      </c>
      <c r="I130" t="s">
        <v>136</v>
      </c>
      <c r="J130" s="12">
        <v>12068781.66667</v>
      </c>
      <c r="K130" s="12">
        <v>0</v>
      </c>
    </row>
    <row r="131" spans="1:12" x14ac:dyDescent="0.3">
      <c r="A131" s="1" t="s">
        <v>586</v>
      </c>
      <c r="B131" s="8">
        <v>45077</v>
      </c>
      <c r="C131" s="1" t="s">
        <v>585</v>
      </c>
      <c r="D131" s="1" t="s">
        <v>406</v>
      </c>
      <c r="E131" s="1">
        <v>1</v>
      </c>
      <c r="F131" s="7">
        <v>45047</v>
      </c>
      <c r="G131">
        <v>497</v>
      </c>
      <c r="H131" t="s">
        <v>137</v>
      </c>
      <c r="I131" t="s">
        <v>138</v>
      </c>
      <c r="J131" s="12">
        <v>104841158.729155</v>
      </c>
      <c r="K131" s="12">
        <v>0</v>
      </c>
    </row>
    <row r="132" spans="1:12" x14ac:dyDescent="0.3">
      <c r="A132" s="1" t="s">
        <v>586</v>
      </c>
      <c r="B132" s="8">
        <v>45077</v>
      </c>
      <c r="C132" s="1" t="s">
        <v>585</v>
      </c>
      <c r="D132" s="1" t="s">
        <v>406</v>
      </c>
      <c r="E132" s="1">
        <v>1</v>
      </c>
      <c r="F132" s="7">
        <v>45047</v>
      </c>
      <c r="G132">
        <v>495</v>
      </c>
      <c r="H132" t="s">
        <v>385</v>
      </c>
      <c r="I132" t="s">
        <v>386</v>
      </c>
      <c r="J132" s="12">
        <v>25869298.802085001</v>
      </c>
      <c r="K132" s="12">
        <v>0</v>
      </c>
    </row>
    <row r="133" spans="1:12" x14ac:dyDescent="0.3">
      <c r="A133" s="1" t="s">
        <v>586</v>
      </c>
      <c r="B133" s="8">
        <v>45077</v>
      </c>
      <c r="C133" s="1" t="s">
        <v>585</v>
      </c>
      <c r="D133" s="1" t="s">
        <v>406</v>
      </c>
      <c r="E133" s="1">
        <v>1</v>
      </c>
      <c r="F133" s="7">
        <v>45047</v>
      </c>
      <c r="G133">
        <v>499</v>
      </c>
      <c r="H133" t="s">
        <v>139</v>
      </c>
      <c r="I133" t="s">
        <v>140</v>
      </c>
      <c r="J133" s="12">
        <v>235050157.08333501</v>
      </c>
      <c r="K133" s="12">
        <v>0</v>
      </c>
    </row>
    <row r="134" spans="1:12" x14ac:dyDescent="0.3">
      <c r="A134" s="1" t="s">
        <v>586</v>
      </c>
      <c r="B134" s="8">
        <v>45077</v>
      </c>
      <c r="C134" s="1" t="s">
        <v>585</v>
      </c>
      <c r="D134" s="1" t="s">
        <v>406</v>
      </c>
      <c r="E134" s="1">
        <v>1</v>
      </c>
      <c r="F134" s="7">
        <v>45047</v>
      </c>
      <c r="G134">
        <v>484</v>
      </c>
      <c r="H134" t="s">
        <v>123</v>
      </c>
      <c r="I134" t="s">
        <v>124</v>
      </c>
      <c r="J134" s="12">
        <v>22389400</v>
      </c>
      <c r="K134" s="12">
        <v>0</v>
      </c>
    </row>
    <row r="135" spans="1:12" x14ac:dyDescent="0.3">
      <c r="A135" s="1" t="s">
        <v>586</v>
      </c>
      <c r="B135" s="8">
        <v>45077</v>
      </c>
      <c r="C135" s="1" t="s">
        <v>585</v>
      </c>
      <c r="D135" s="1" t="s">
        <v>406</v>
      </c>
      <c r="E135" s="1">
        <v>1</v>
      </c>
      <c r="F135" s="7">
        <v>45047</v>
      </c>
      <c r="G135">
        <v>507</v>
      </c>
      <c r="H135" t="s">
        <v>387</v>
      </c>
      <c r="I135" t="s">
        <v>212</v>
      </c>
      <c r="J135" s="12">
        <v>22522525</v>
      </c>
      <c r="K135" s="12">
        <v>0</v>
      </c>
    </row>
    <row r="136" spans="1:12" x14ac:dyDescent="0.3">
      <c r="A136" s="1" t="s">
        <v>586</v>
      </c>
      <c r="B136" s="8">
        <v>45077</v>
      </c>
      <c r="C136" s="1" t="s">
        <v>585</v>
      </c>
      <c r="D136" s="1" t="s">
        <v>406</v>
      </c>
      <c r="E136" s="1">
        <v>1</v>
      </c>
      <c r="F136" s="7">
        <v>45047</v>
      </c>
      <c r="G136">
        <v>503</v>
      </c>
      <c r="H136" t="s">
        <v>203</v>
      </c>
      <c r="I136" t="s">
        <v>204</v>
      </c>
      <c r="J136" s="12">
        <v>7109609</v>
      </c>
      <c r="K136" s="12">
        <v>0</v>
      </c>
    </row>
    <row r="137" spans="1:12" x14ac:dyDescent="0.3">
      <c r="A137" s="1" t="s">
        <v>586</v>
      </c>
      <c r="B137" s="8">
        <v>45077</v>
      </c>
      <c r="C137" s="1" t="s">
        <v>585</v>
      </c>
      <c r="D137" s="1" t="s">
        <v>406</v>
      </c>
      <c r="E137" s="1">
        <v>1</v>
      </c>
      <c r="F137" s="7">
        <v>45047</v>
      </c>
      <c r="G137">
        <v>780</v>
      </c>
      <c r="H137" t="s">
        <v>141</v>
      </c>
      <c r="I137" t="s">
        <v>142</v>
      </c>
      <c r="J137" s="12">
        <v>2443000.06</v>
      </c>
      <c r="K137" s="12">
        <v>0</v>
      </c>
    </row>
    <row r="138" spans="1:12" x14ac:dyDescent="0.3">
      <c r="A138" s="1" t="s">
        <v>586</v>
      </c>
      <c r="B138" s="8">
        <v>45077</v>
      </c>
      <c r="C138" s="1" t="s">
        <v>585</v>
      </c>
      <c r="D138" s="1" t="s">
        <v>406</v>
      </c>
      <c r="E138" s="1">
        <v>1</v>
      </c>
      <c r="F138" s="7">
        <v>45047</v>
      </c>
      <c r="G138">
        <v>782</v>
      </c>
      <c r="H138" t="s">
        <v>143</v>
      </c>
      <c r="I138" t="s">
        <v>144</v>
      </c>
      <c r="J138" s="12">
        <v>21.14</v>
      </c>
      <c r="K138" s="12">
        <v>0</v>
      </c>
    </row>
    <row r="139" spans="1:12" x14ac:dyDescent="0.3">
      <c r="A139" s="1" t="s">
        <v>586</v>
      </c>
      <c r="B139" s="8">
        <v>45077</v>
      </c>
      <c r="C139" s="1" t="s">
        <v>585</v>
      </c>
      <c r="D139" s="1" t="s">
        <v>406</v>
      </c>
      <c r="E139" s="1">
        <v>1</v>
      </c>
      <c r="F139" s="7">
        <v>45047</v>
      </c>
      <c r="G139">
        <v>789</v>
      </c>
      <c r="H139" t="s">
        <v>145</v>
      </c>
      <c r="I139" t="s">
        <v>146</v>
      </c>
      <c r="J139" s="12">
        <v>28639870.43</v>
      </c>
      <c r="K139" s="12">
        <v>0</v>
      </c>
    </row>
    <row r="140" spans="1:12" x14ac:dyDescent="0.3">
      <c r="A140" s="1" t="s">
        <v>586</v>
      </c>
      <c r="B140" s="8">
        <v>45077</v>
      </c>
      <c r="C140" s="1" t="s">
        <v>585</v>
      </c>
      <c r="D140" s="1" t="s">
        <v>406</v>
      </c>
      <c r="E140" s="1">
        <v>1</v>
      </c>
      <c r="F140" s="7">
        <v>45047</v>
      </c>
      <c r="G140">
        <v>787</v>
      </c>
      <c r="H140" t="s">
        <v>390</v>
      </c>
      <c r="I140" t="s">
        <v>391</v>
      </c>
      <c r="J140" s="12">
        <v>5879125</v>
      </c>
      <c r="K140" s="12">
        <v>0</v>
      </c>
    </row>
    <row r="141" spans="1:12" x14ac:dyDescent="0.3">
      <c r="J141" s="12"/>
      <c r="K141" s="12"/>
      <c r="L141" s="13"/>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5097C-73AA-438D-AC3E-0DBDD0284BD4}">
  <sheetPr>
    <tabColor rgb="FFFF0000"/>
  </sheetPr>
  <dimension ref="A1:O23"/>
  <sheetViews>
    <sheetView topLeftCell="E7" zoomScale="85" zoomScaleNormal="85" workbookViewId="0">
      <selection activeCell="H22" sqref="H22"/>
    </sheetView>
  </sheetViews>
  <sheetFormatPr defaultColWidth="24" defaultRowHeight="12.75" x14ac:dyDescent="0.2"/>
  <cols>
    <col min="1" max="1" width="42.75" style="25" customWidth="1"/>
    <col min="2" max="2" width="33" style="25" bestFit="1" customWidth="1"/>
    <col min="3" max="3" width="38.625" style="25" customWidth="1"/>
    <col min="4" max="4" width="32.125" style="25" customWidth="1"/>
    <col min="5" max="5" width="23.75" style="25" customWidth="1"/>
    <col min="6" max="7" width="22.125" style="25" customWidth="1"/>
    <col min="8" max="8" width="23.125" style="25" bestFit="1" customWidth="1"/>
    <col min="9" max="9" width="58" style="25" customWidth="1"/>
    <col min="10" max="10" width="29.375" style="25" customWidth="1"/>
    <col min="11" max="11" width="28.875" style="25" customWidth="1"/>
    <col min="12" max="12" width="37.75" style="26" customWidth="1"/>
    <col min="13" max="13" width="35.25" style="26" customWidth="1"/>
    <col min="14" max="14" width="42.875" style="25" bestFit="1" customWidth="1"/>
    <col min="15" max="15" width="24" style="26"/>
    <col min="16" max="16384" width="24" style="25"/>
  </cols>
  <sheetData>
    <row r="1" spans="1:15" s="17" customFormat="1" ht="15" customHeight="1" x14ac:dyDescent="0.2">
      <c r="A1" s="14" t="s">
        <v>396</v>
      </c>
      <c r="B1" s="14" t="s">
        <v>397</v>
      </c>
      <c r="C1" s="14" t="s">
        <v>398</v>
      </c>
      <c r="D1" s="14" t="s">
        <v>399</v>
      </c>
      <c r="E1" s="14" t="s">
        <v>400</v>
      </c>
      <c r="F1" s="14" t="s">
        <v>401</v>
      </c>
      <c r="G1" s="14"/>
      <c r="H1" s="15" t="s">
        <v>402</v>
      </c>
      <c r="I1" s="14" t="s">
        <v>403</v>
      </c>
      <c r="J1" s="14" t="s">
        <v>404</v>
      </c>
      <c r="K1" s="14" t="s">
        <v>405</v>
      </c>
      <c r="L1" s="15" t="s">
        <v>630</v>
      </c>
      <c r="M1" s="15" t="s">
        <v>631</v>
      </c>
      <c r="N1" s="16" t="s">
        <v>632</v>
      </c>
      <c r="O1" s="15" t="s">
        <v>633</v>
      </c>
    </row>
    <row r="2" spans="1:15" s="17" customFormat="1" ht="15" customHeight="1" x14ac:dyDescent="0.2">
      <c r="A2" s="14" t="s">
        <v>634</v>
      </c>
      <c r="B2" s="14" t="s">
        <v>635</v>
      </c>
      <c r="C2" s="14" t="s">
        <v>636</v>
      </c>
      <c r="D2" s="14" t="s">
        <v>637</v>
      </c>
      <c r="E2" s="14" t="s">
        <v>638</v>
      </c>
      <c r="F2" s="14" t="s">
        <v>639</v>
      </c>
      <c r="G2" s="14"/>
      <c r="H2" s="15" t="s">
        <v>640</v>
      </c>
      <c r="I2" s="14" t="s">
        <v>641</v>
      </c>
      <c r="J2" s="14" t="s">
        <v>1</v>
      </c>
      <c r="K2" s="14" t="s">
        <v>2</v>
      </c>
      <c r="L2" s="15" t="s">
        <v>642</v>
      </c>
      <c r="M2" s="15" t="s">
        <v>643</v>
      </c>
      <c r="N2" s="16" t="s">
        <v>644</v>
      </c>
      <c r="O2" s="15" t="s">
        <v>633</v>
      </c>
    </row>
    <row r="3" spans="1:15" s="21" customFormat="1" ht="229.5" customHeight="1" x14ac:dyDescent="0.2">
      <c r="A3" s="18" t="s">
        <v>645</v>
      </c>
      <c r="B3" s="18" t="s">
        <v>646</v>
      </c>
      <c r="C3" s="18" t="s">
        <v>647</v>
      </c>
      <c r="D3" s="18" t="s">
        <v>648</v>
      </c>
      <c r="E3" s="18" t="s">
        <v>649</v>
      </c>
      <c r="F3" s="18" t="s">
        <v>650</v>
      </c>
      <c r="G3" s="18"/>
      <c r="H3" s="19" t="s">
        <v>651</v>
      </c>
      <c r="I3" s="18" t="s">
        <v>652</v>
      </c>
      <c r="J3" s="18" t="s">
        <v>653</v>
      </c>
      <c r="K3" s="18" t="s">
        <v>654</v>
      </c>
      <c r="L3" s="19" t="s">
        <v>655</v>
      </c>
      <c r="M3" s="19" t="s">
        <v>656</v>
      </c>
      <c r="N3" s="20" t="s">
        <v>657</v>
      </c>
      <c r="O3" s="19"/>
    </row>
    <row r="4" spans="1:15" s="17" customFormat="1" x14ac:dyDescent="0.2">
      <c r="A4" s="14" t="s">
        <v>658</v>
      </c>
      <c r="B4" s="14" t="s">
        <v>635</v>
      </c>
      <c r="C4" s="22" t="s">
        <v>659</v>
      </c>
      <c r="D4" s="22" t="s">
        <v>659</v>
      </c>
      <c r="E4" s="22" t="s">
        <v>660</v>
      </c>
      <c r="F4" s="22" t="s">
        <v>635</v>
      </c>
      <c r="G4" s="22"/>
      <c r="H4" s="15" t="s">
        <v>658</v>
      </c>
      <c r="I4" s="22" t="s">
        <v>659</v>
      </c>
      <c r="J4" s="14" t="s">
        <v>661</v>
      </c>
      <c r="K4" s="14" t="s">
        <v>661</v>
      </c>
      <c r="L4" s="23" t="s">
        <v>659</v>
      </c>
      <c r="M4" s="23" t="s">
        <v>659</v>
      </c>
      <c r="N4" s="24" t="s">
        <v>659</v>
      </c>
      <c r="O4" s="15"/>
    </row>
    <row r="5" spans="1:15" s="17" customFormat="1" x14ac:dyDescent="0.2">
      <c r="A5" s="14" t="s">
        <v>662</v>
      </c>
      <c r="B5" s="14" t="s">
        <v>663</v>
      </c>
      <c r="C5" s="14" t="s">
        <v>659</v>
      </c>
      <c r="D5" s="14" t="s">
        <v>659</v>
      </c>
      <c r="E5" s="14"/>
      <c r="F5" s="14" t="s">
        <v>664</v>
      </c>
      <c r="G5" s="14"/>
      <c r="H5" s="15" t="s">
        <v>665</v>
      </c>
      <c r="I5" s="14" t="s">
        <v>659</v>
      </c>
      <c r="J5" s="14"/>
      <c r="K5" s="14"/>
      <c r="L5" s="15" t="s">
        <v>659</v>
      </c>
      <c r="M5" s="15" t="s">
        <v>659</v>
      </c>
      <c r="N5" s="16" t="s">
        <v>659</v>
      </c>
      <c r="O5" s="15"/>
    </row>
    <row r="6" spans="1:15" ht="16.5" x14ac:dyDescent="0.3">
      <c r="A6" s="1" t="s">
        <v>807</v>
      </c>
      <c r="B6" s="8">
        <v>45077</v>
      </c>
      <c r="C6" s="25" t="s">
        <v>666</v>
      </c>
      <c r="D6" s="25" t="s">
        <v>667</v>
      </c>
      <c r="E6" s="25">
        <v>1</v>
      </c>
      <c r="F6" s="7">
        <v>45047</v>
      </c>
      <c r="G6" s="33">
        <v>747</v>
      </c>
      <c r="H6" s="25" t="s">
        <v>672</v>
      </c>
      <c r="I6" s="28" t="s">
        <v>668</v>
      </c>
      <c r="J6" s="110">
        <v>1702640.8000001907</v>
      </c>
      <c r="K6" s="110">
        <v>0</v>
      </c>
      <c r="L6" s="30"/>
      <c r="M6" s="30"/>
    </row>
    <row r="7" spans="1:15" ht="16.5" x14ac:dyDescent="0.3">
      <c r="A7" s="1" t="s">
        <v>807</v>
      </c>
      <c r="B7" s="8">
        <v>45077</v>
      </c>
      <c r="C7" s="25" t="s">
        <v>666</v>
      </c>
      <c r="D7" s="25" t="s">
        <v>667</v>
      </c>
      <c r="E7" s="25">
        <v>1</v>
      </c>
      <c r="F7" s="7">
        <v>45047</v>
      </c>
      <c r="G7" s="33">
        <v>541</v>
      </c>
      <c r="H7" s="25" t="s">
        <v>8</v>
      </c>
      <c r="I7" s="28" t="s">
        <v>9</v>
      </c>
      <c r="J7" s="110">
        <v>10680425000</v>
      </c>
      <c r="K7" s="110">
        <v>0</v>
      </c>
    </row>
    <row r="8" spans="1:15" ht="16.5" x14ac:dyDescent="0.3">
      <c r="A8" s="1" t="s">
        <v>807</v>
      </c>
      <c r="B8" s="27">
        <v>45077</v>
      </c>
      <c r="C8" s="25" t="s">
        <v>666</v>
      </c>
      <c r="D8" s="25" t="s">
        <v>667</v>
      </c>
      <c r="E8" s="25">
        <v>1</v>
      </c>
      <c r="F8" s="7">
        <v>45047</v>
      </c>
      <c r="G8" s="33">
        <v>321</v>
      </c>
      <c r="H8" s="25" t="s">
        <v>673</v>
      </c>
      <c r="I8" s="28" t="s">
        <v>669</v>
      </c>
      <c r="J8" s="110">
        <v>2184725315</v>
      </c>
      <c r="K8" s="110">
        <v>0</v>
      </c>
    </row>
    <row r="9" spans="1:15" ht="16.5" x14ac:dyDescent="0.3">
      <c r="A9" s="1" t="s">
        <v>807</v>
      </c>
      <c r="B9" s="27">
        <v>45077</v>
      </c>
      <c r="C9" s="25" t="s">
        <v>666</v>
      </c>
      <c r="D9" s="25" t="s">
        <v>667</v>
      </c>
      <c r="E9" s="25">
        <v>1</v>
      </c>
      <c r="F9" s="7">
        <v>45047</v>
      </c>
      <c r="G9" s="33">
        <v>561</v>
      </c>
      <c r="H9" s="25" t="s">
        <v>674</v>
      </c>
      <c r="I9" s="31" t="s">
        <v>670</v>
      </c>
      <c r="J9" s="110">
        <v>681818182</v>
      </c>
      <c r="K9" s="110">
        <v>0</v>
      </c>
    </row>
    <row r="10" spans="1:15" ht="16.5" x14ac:dyDescent="0.3">
      <c r="A10" s="1" t="s">
        <v>807</v>
      </c>
      <c r="B10" s="27">
        <v>45077</v>
      </c>
      <c r="C10" s="25" t="s">
        <v>666</v>
      </c>
      <c r="D10" s="25" t="s">
        <v>667</v>
      </c>
      <c r="E10" s="25">
        <v>1</v>
      </c>
      <c r="F10" s="7">
        <v>45047</v>
      </c>
      <c r="G10" s="33">
        <v>1533</v>
      </c>
      <c r="H10" s="25">
        <v>15100</v>
      </c>
      <c r="I10" s="31" t="s">
        <v>287</v>
      </c>
      <c r="J10" s="110">
        <v>4738861875</v>
      </c>
      <c r="K10" s="110">
        <v>0</v>
      </c>
    </row>
    <row r="11" spans="1:15" ht="16.5" x14ac:dyDescent="0.3">
      <c r="A11" s="1" t="s">
        <v>807</v>
      </c>
      <c r="B11" s="27">
        <v>45077</v>
      </c>
      <c r="C11" s="25" t="s">
        <v>666</v>
      </c>
      <c r="D11" s="25" t="s">
        <v>667</v>
      </c>
      <c r="E11" s="25">
        <v>1</v>
      </c>
      <c r="F11" s="7">
        <v>45047</v>
      </c>
      <c r="G11" s="33">
        <v>333</v>
      </c>
      <c r="H11" s="25" t="s">
        <v>28</v>
      </c>
      <c r="I11" s="32" t="s">
        <v>29</v>
      </c>
      <c r="J11" s="110">
        <v>0</v>
      </c>
      <c r="K11" s="110">
        <v>22500000</v>
      </c>
    </row>
    <row r="12" spans="1:15" ht="16.5" x14ac:dyDescent="0.3">
      <c r="A12" s="1" t="s">
        <v>807</v>
      </c>
      <c r="B12" s="27">
        <v>45077</v>
      </c>
      <c r="C12" s="25" t="s">
        <v>666</v>
      </c>
      <c r="D12" s="25" t="s">
        <v>667</v>
      </c>
      <c r="E12" s="25">
        <v>1</v>
      </c>
      <c r="F12" s="7">
        <v>45047</v>
      </c>
      <c r="G12" s="33">
        <v>970</v>
      </c>
      <c r="H12" s="108">
        <v>21107</v>
      </c>
      <c r="I12" s="109" t="s">
        <v>617</v>
      </c>
      <c r="J12" s="111">
        <v>0</v>
      </c>
      <c r="K12" s="112">
        <v>1587000000</v>
      </c>
    </row>
    <row r="13" spans="1:15" ht="16.5" x14ac:dyDescent="0.3">
      <c r="A13" s="1" t="s">
        <v>807</v>
      </c>
      <c r="B13" s="27">
        <v>45077</v>
      </c>
      <c r="C13" s="25" t="s">
        <v>666</v>
      </c>
      <c r="D13" s="25" t="s">
        <v>667</v>
      </c>
      <c r="E13" s="25">
        <v>1</v>
      </c>
      <c r="F13" s="7">
        <v>45047</v>
      </c>
      <c r="G13" s="33">
        <v>1726</v>
      </c>
      <c r="H13" s="108">
        <v>24102</v>
      </c>
      <c r="I13" s="109" t="s">
        <v>520</v>
      </c>
      <c r="J13" s="111">
        <v>0</v>
      </c>
      <c r="K13" s="113">
        <v>488000000</v>
      </c>
    </row>
    <row r="14" spans="1:15" s="26" customFormat="1" ht="16.5" x14ac:dyDescent="0.3">
      <c r="A14" s="1" t="s">
        <v>807</v>
      </c>
      <c r="B14" s="27">
        <v>45077</v>
      </c>
      <c r="C14" s="25" t="s">
        <v>666</v>
      </c>
      <c r="D14" s="25" t="s">
        <v>667</v>
      </c>
      <c r="E14" s="25">
        <v>1</v>
      </c>
      <c r="F14" s="7">
        <v>45047</v>
      </c>
      <c r="G14" s="33">
        <v>478</v>
      </c>
      <c r="H14" s="25" t="s">
        <v>675</v>
      </c>
      <c r="I14" s="28" t="s">
        <v>671</v>
      </c>
      <c r="J14" s="110">
        <v>0</v>
      </c>
      <c r="K14" s="110">
        <v>2.2599999999999998</v>
      </c>
      <c r="N14" s="25"/>
    </row>
    <row r="15" spans="1:15" s="26" customFormat="1" ht="16.5" x14ac:dyDescent="0.3">
      <c r="A15" s="1" t="s">
        <v>807</v>
      </c>
      <c r="B15" s="27">
        <v>45077</v>
      </c>
      <c r="C15" s="25" t="s">
        <v>666</v>
      </c>
      <c r="D15" s="25" t="s">
        <v>667</v>
      </c>
      <c r="E15" s="25">
        <v>1</v>
      </c>
      <c r="F15" s="7">
        <v>45047</v>
      </c>
      <c r="G15" s="33">
        <v>615</v>
      </c>
      <c r="H15" s="25" t="s">
        <v>48</v>
      </c>
      <c r="I15" s="28" t="s">
        <v>49</v>
      </c>
      <c r="J15" s="110">
        <v>0</v>
      </c>
      <c r="K15" s="110">
        <v>244130215</v>
      </c>
      <c r="N15" s="25"/>
    </row>
    <row r="16" spans="1:15" s="26" customFormat="1" ht="16.5" x14ac:dyDescent="0.3">
      <c r="A16" s="1" t="s">
        <v>807</v>
      </c>
      <c r="B16" s="27">
        <v>45077</v>
      </c>
      <c r="C16" s="25" t="s">
        <v>666</v>
      </c>
      <c r="D16" s="25" t="s">
        <v>667</v>
      </c>
      <c r="E16" s="25">
        <v>1</v>
      </c>
      <c r="F16" s="7">
        <v>45047</v>
      </c>
      <c r="G16" s="33">
        <v>412</v>
      </c>
      <c r="H16" s="25" t="s">
        <v>618</v>
      </c>
      <c r="I16" s="28" t="s">
        <v>619</v>
      </c>
      <c r="J16" s="110">
        <v>0</v>
      </c>
      <c r="K16" s="110">
        <v>16000000000</v>
      </c>
      <c r="N16" s="25"/>
    </row>
    <row r="17" spans="1:14" s="26" customFormat="1" ht="16.5" x14ac:dyDescent="0.3">
      <c r="A17" s="1" t="s">
        <v>807</v>
      </c>
      <c r="B17" s="27">
        <v>45077</v>
      </c>
      <c r="C17" s="25" t="s">
        <v>666</v>
      </c>
      <c r="D17" s="25" t="s">
        <v>667</v>
      </c>
      <c r="E17" s="25">
        <v>1</v>
      </c>
      <c r="F17" s="7">
        <v>45047</v>
      </c>
      <c r="G17" s="33">
        <v>410</v>
      </c>
      <c r="H17" s="25" t="s">
        <v>57</v>
      </c>
      <c r="I17" s="28" t="s">
        <v>58</v>
      </c>
      <c r="J17" s="110">
        <v>52763404.456</v>
      </c>
      <c r="K17" s="110">
        <v>0</v>
      </c>
      <c r="N17" s="25"/>
    </row>
    <row r="18" spans="1:14" s="26" customFormat="1" ht="16.5" x14ac:dyDescent="0.3">
      <c r="A18" s="1" t="s">
        <v>807</v>
      </c>
      <c r="B18" s="27">
        <v>45077</v>
      </c>
      <c r="C18" s="25" t="s">
        <v>666</v>
      </c>
      <c r="D18" s="25" t="s">
        <v>667</v>
      </c>
      <c r="E18" s="25">
        <v>1</v>
      </c>
      <c r="F18" s="7">
        <v>45047</v>
      </c>
      <c r="G18" s="33">
        <v>462</v>
      </c>
      <c r="H18" s="25" t="s">
        <v>103</v>
      </c>
      <c r="I18" s="28" t="s">
        <v>104</v>
      </c>
      <c r="J18" s="110">
        <v>50000</v>
      </c>
      <c r="K18" s="110">
        <v>0</v>
      </c>
      <c r="N18" s="25"/>
    </row>
    <row r="19" spans="1:14" s="26" customFormat="1" ht="16.5" x14ac:dyDescent="0.3">
      <c r="A19" s="1" t="s">
        <v>807</v>
      </c>
      <c r="B19" s="27">
        <v>45077</v>
      </c>
      <c r="C19" s="25" t="s">
        <v>666</v>
      </c>
      <c r="D19" s="25" t="s">
        <v>667</v>
      </c>
      <c r="E19" s="25">
        <v>1</v>
      </c>
      <c r="F19" s="7">
        <v>45047</v>
      </c>
      <c r="G19" s="33">
        <v>466</v>
      </c>
      <c r="H19" s="25" t="s">
        <v>107</v>
      </c>
      <c r="I19" s="28" t="s">
        <v>108</v>
      </c>
      <c r="J19" s="110">
        <v>1163800</v>
      </c>
      <c r="K19" s="110">
        <v>0</v>
      </c>
      <c r="N19" s="25"/>
    </row>
    <row r="20" spans="1:14" s="26" customFormat="1" ht="16.5" x14ac:dyDescent="0.3">
      <c r="A20" s="1" t="s">
        <v>807</v>
      </c>
      <c r="B20" s="27">
        <v>45077</v>
      </c>
      <c r="C20" s="25" t="s">
        <v>666</v>
      </c>
      <c r="D20" s="25" t="s">
        <v>667</v>
      </c>
      <c r="E20" s="25">
        <v>1</v>
      </c>
      <c r="F20" s="7">
        <v>45047</v>
      </c>
      <c r="G20" s="33">
        <v>780</v>
      </c>
      <c r="H20" s="25" t="s">
        <v>141</v>
      </c>
      <c r="I20" s="28" t="s">
        <v>142</v>
      </c>
      <c r="J20" s="110">
        <v>120000</v>
      </c>
      <c r="K20" s="110">
        <v>0</v>
      </c>
      <c r="N20" s="25"/>
    </row>
    <row r="21" spans="1:14" x14ac:dyDescent="0.2">
      <c r="J21" s="29"/>
      <c r="K21" s="29"/>
      <c r="L21" s="30"/>
    </row>
    <row r="23" spans="1:14" s="26" customFormat="1" x14ac:dyDescent="0.2">
      <c r="A23" s="25"/>
      <c r="B23" s="25"/>
      <c r="C23" s="25"/>
      <c r="D23" s="25"/>
      <c r="E23" s="25"/>
      <c r="F23" s="25"/>
      <c r="G23" s="25"/>
      <c r="H23" s="25"/>
      <c r="I23" s="25"/>
      <c r="J23" s="29"/>
      <c r="K23" s="29"/>
      <c r="N23" s="25"/>
    </row>
  </sheetData>
  <pageMargins left="0.75" right="0.75" top="1" bottom="1" header="0.5" footer="0.5"/>
  <pageSetup orientation="portrait" horizont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49D67-37EE-45DE-9F62-A3D88F17CE54}">
  <dimension ref="A1:O90"/>
  <sheetViews>
    <sheetView topLeftCell="G83" zoomScaleNormal="100" workbookViewId="0">
      <selection activeCell="J90" sqref="J90"/>
    </sheetView>
  </sheetViews>
  <sheetFormatPr defaultColWidth="24" defaultRowHeight="12.75" x14ac:dyDescent="0.2"/>
  <cols>
    <col min="1" max="1" width="26.75" style="25" customWidth="1"/>
    <col min="2" max="2" width="33" style="25" bestFit="1" customWidth="1"/>
    <col min="3" max="3" width="38.625" style="25" customWidth="1"/>
    <col min="4" max="4" width="32.125" style="25" customWidth="1"/>
    <col min="5" max="5" width="23.75" style="25" customWidth="1"/>
    <col min="6" max="7" width="22.125" style="25" customWidth="1"/>
    <col min="8" max="8" width="23.125" style="25" bestFit="1" customWidth="1"/>
    <col min="9" max="9" width="49.5" style="25" bestFit="1" customWidth="1"/>
    <col min="10" max="10" width="29.375" style="25" customWidth="1"/>
    <col min="11" max="11" width="28.875" style="25" customWidth="1"/>
    <col min="12" max="12" width="37.75" style="26" customWidth="1"/>
    <col min="13" max="13" width="35.25" style="26" customWidth="1"/>
    <col min="14" max="14" width="42.875" style="25" bestFit="1" customWidth="1"/>
    <col min="15" max="15" width="24" style="26"/>
    <col min="16" max="16384" width="24" style="25"/>
  </cols>
  <sheetData>
    <row r="1" spans="1:15" s="17" customFormat="1" ht="15" customHeight="1" x14ac:dyDescent="0.2">
      <c r="A1" s="14" t="s">
        <v>396</v>
      </c>
      <c r="B1" s="14" t="s">
        <v>397</v>
      </c>
      <c r="C1" s="14" t="s">
        <v>398</v>
      </c>
      <c r="D1" s="14" t="s">
        <v>399</v>
      </c>
      <c r="E1" s="14" t="s">
        <v>400</v>
      </c>
      <c r="F1" s="14" t="s">
        <v>401</v>
      </c>
      <c r="G1" s="14"/>
      <c r="H1" s="15" t="s">
        <v>402</v>
      </c>
      <c r="I1" s="14" t="s">
        <v>403</v>
      </c>
      <c r="J1" s="14" t="s">
        <v>404</v>
      </c>
      <c r="K1" s="14" t="s">
        <v>405</v>
      </c>
      <c r="L1" s="15" t="s">
        <v>630</v>
      </c>
      <c r="M1" s="15" t="s">
        <v>631</v>
      </c>
      <c r="N1" s="16" t="s">
        <v>632</v>
      </c>
      <c r="O1" s="15" t="s">
        <v>633</v>
      </c>
    </row>
    <row r="2" spans="1:15" s="17" customFormat="1" ht="15" customHeight="1" x14ac:dyDescent="0.2">
      <c r="A2" s="14" t="s">
        <v>634</v>
      </c>
      <c r="B2" s="14" t="s">
        <v>635</v>
      </c>
      <c r="C2" s="14" t="s">
        <v>636</v>
      </c>
      <c r="D2" s="14" t="s">
        <v>637</v>
      </c>
      <c r="E2" s="14" t="s">
        <v>638</v>
      </c>
      <c r="F2" s="14" t="s">
        <v>639</v>
      </c>
      <c r="G2" s="14"/>
      <c r="H2" s="15" t="s">
        <v>640</v>
      </c>
      <c r="I2" s="14" t="s">
        <v>641</v>
      </c>
      <c r="J2" s="14" t="s">
        <v>1</v>
      </c>
      <c r="K2" s="14" t="s">
        <v>2</v>
      </c>
      <c r="L2" s="15" t="s">
        <v>642</v>
      </c>
      <c r="M2" s="15" t="s">
        <v>643</v>
      </c>
      <c r="N2" s="16" t="s">
        <v>644</v>
      </c>
      <c r="O2" s="15" t="s">
        <v>633</v>
      </c>
    </row>
    <row r="3" spans="1:15" s="21" customFormat="1" ht="229.5" customHeight="1" x14ac:dyDescent="0.2">
      <c r="A3" s="18" t="s">
        <v>645</v>
      </c>
      <c r="B3" s="18" t="s">
        <v>646</v>
      </c>
      <c r="C3" s="18" t="s">
        <v>647</v>
      </c>
      <c r="D3" s="18" t="s">
        <v>648</v>
      </c>
      <c r="E3" s="18" t="s">
        <v>649</v>
      </c>
      <c r="F3" s="18" t="s">
        <v>650</v>
      </c>
      <c r="G3" s="18"/>
      <c r="H3" s="19" t="s">
        <v>651</v>
      </c>
      <c r="I3" s="18" t="s">
        <v>652</v>
      </c>
      <c r="J3" s="18" t="s">
        <v>653</v>
      </c>
      <c r="K3" s="18" t="s">
        <v>654</v>
      </c>
      <c r="L3" s="19" t="s">
        <v>655</v>
      </c>
      <c r="M3" s="19" t="s">
        <v>656</v>
      </c>
      <c r="N3" s="20" t="s">
        <v>657</v>
      </c>
      <c r="O3" s="19"/>
    </row>
    <row r="4" spans="1:15" s="17" customFormat="1" x14ac:dyDescent="0.2">
      <c r="A4" s="14" t="s">
        <v>658</v>
      </c>
      <c r="B4" s="14" t="s">
        <v>635</v>
      </c>
      <c r="C4" s="22" t="s">
        <v>659</v>
      </c>
      <c r="D4" s="22" t="s">
        <v>659</v>
      </c>
      <c r="E4" s="22" t="s">
        <v>660</v>
      </c>
      <c r="F4" s="22" t="s">
        <v>635</v>
      </c>
      <c r="G4" s="22"/>
      <c r="H4" s="15" t="s">
        <v>658</v>
      </c>
      <c r="I4" s="22" t="s">
        <v>659</v>
      </c>
      <c r="J4" s="14" t="s">
        <v>661</v>
      </c>
      <c r="K4" s="14" t="s">
        <v>661</v>
      </c>
      <c r="L4" s="23" t="s">
        <v>659</v>
      </c>
      <c r="M4" s="23" t="s">
        <v>659</v>
      </c>
      <c r="N4" s="24" t="s">
        <v>659</v>
      </c>
      <c r="O4" s="15"/>
    </row>
    <row r="5" spans="1:15" s="17" customFormat="1" x14ac:dyDescent="0.2">
      <c r="A5" s="14" t="s">
        <v>662</v>
      </c>
      <c r="B5" s="14" t="s">
        <v>663</v>
      </c>
      <c r="C5" s="14" t="s">
        <v>659</v>
      </c>
      <c r="D5" s="14" t="s">
        <v>659</v>
      </c>
      <c r="E5" s="14"/>
      <c r="F5" s="14" t="s">
        <v>664</v>
      </c>
      <c r="G5" s="14"/>
      <c r="H5" s="15" t="s">
        <v>665</v>
      </c>
      <c r="I5" s="14" t="s">
        <v>659</v>
      </c>
      <c r="J5" s="14"/>
      <c r="K5" s="14"/>
      <c r="L5" s="15" t="s">
        <v>659</v>
      </c>
      <c r="M5" s="15" t="s">
        <v>659</v>
      </c>
      <c r="N5" s="16" t="s">
        <v>659</v>
      </c>
      <c r="O5" s="15"/>
    </row>
    <row r="6" spans="1:15" ht="16.5" x14ac:dyDescent="0.3">
      <c r="A6" s="1" t="s">
        <v>685</v>
      </c>
      <c r="B6" s="27">
        <v>45077</v>
      </c>
      <c r="C6" s="25" t="s">
        <v>684</v>
      </c>
      <c r="D6" s="25" t="s">
        <v>667</v>
      </c>
      <c r="E6" s="25">
        <v>1</v>
      </c>
      <c r="F6" s="7">
        <v>45047</v>
      </c>
      <c r="G6" s="33">
        <v>742</v>
      </c>
      <c r="H6" s="25" t="s">
        <v>676</v>
      </c>
      <c r="I6" s="28" t="s">
        <v>677</v>
      </c>
      <c r="J6" s="34">
        <v>563093501.76069903</v>
      </c>
      <c r="K6" s="34">
        <v>0</v>
      </c>
      <c r="L6" s="30"/>
      <c r="M6" s="30"/>
    </row>
    <row r="7" spans="1:15" ht="16.5" x14ac:dyDescent="0.3">
      <c r="A7" s="1" t="s">
        <v>685</v>
      </c>
      <c r="B7" s="27">
        <v>45077</v>
      </c>
      <c r="C7" s="25" t="s">
        <v>684</v>
      </c>
      <c r="D7" s="25" t="s">
        <v>667</v>
      </c>
      <c r="E7" s="25">
        <v>1</v>
      </c>
      <c r="F7" s="7">
        <v>45047</v>
      </c>
      <c r="G7" s="33">
        <v>538</v>
      </c>
      <c r="H7" s="25">
        <v>12011</v>
      </c>
      <c r="I7" s="28" t="s">
        <v>7</v>
      </c>
      <c r="J7" s="34">
        <v>14051281.82</v>
      </c>
      <c r="K7" s="34">
        <v>0</v>
      </c>
    </row>
    <row r="8" spans="1:15" ht="16.5" x14ac:dyDescent="0.3">
      <c r="A8" s="1" t="s">
        <v>685</v>
      </c>
      <c r="B8" s="27">
        <v>45077</v>
      </c>
      <c r="C8" s="25" t="s">
        <v>684</v>
      </c>
      <c r="D8" s="25" t="s">
        <v>667</v>
      </c>
      <c r="E8" s="25">
        <v>1</v>
      </c>
      <c r="F8" s="7">
        <v>45047</v>
      </c>
      <c r="G8" s="33">
        <v>318</v>
      </c>
      <c r="H8" s="25">
        <v>12101</v>
      </c>
      <c r="I8" s="28" t="s">
        <v>31</v>
      </c>
      <c r="J8" s="34">
        <v>2315107446.0949998</v>
      </c>
      <c r="K8" s="34">
        <v>0</v>
      </c>
    </row>
    <row r="9" spans="1:15" ht="16.5" x14ac:dyDescent="0.3">
      <c r="A9" s="1" t="s">
        <v>685</v>
      </c>
      <c r="B9" s="27">
        <v>45077</v>
      </c>
      <c r="C9" s="25" t="s">
        <v>684</v>
      </c>
      <c r="D9" s="25" t="s">
        <v>667</v>
      </c>
      <c r="E9" s="25">
        <v>1</v>
      </c>
      <c r="F9" s="7">
        <v>45047</v>
      </c>
      <c r="G9" s="33">
        <v>331</v>
      </c>
      <c r="H9" s="25">
        <v>12114</v>
      </c>
      <c r="I9" s="31" t="s">
        <v>426</v>
      </c>
      <c r="J9" s="34">
        <v>6663317</v>
      </c>
      <c r="K9" s="34">
        <v>0</v>
      </c>
    </row>
    <row r="10" spans="1:15" ht="16.5" x14ac:dyDescent="0.3">
      <c r="A10" s="1" t="s">
        <v>685</v>
      </c>
      <c r="B10" s="27">
        <v>45077</v>
      </c>
      <c r="C10" s="25" t="s">
        <v>684</v>
      </c>
      <c r="D10" s="25" t="s">
        <v>667</v>
      </c>
      <c r="E10" s="25">
        <v>1</v>
      </c>
      <c r="F10" s="7">
        <v>45047</v>
      </c>
      <c r="G10" s="33">
        <v>1489</v>
      </c>
      <c r="H10" s="25">
        <v>121217</v>
      </c>
      <c r="I10" s="31" t="s">
        <v>284</v>
      </c>
      <c r="J10" s="34">
        <v>3492538</v>
      </c>
      <c r="K10" s="34">
        <v>0</v>
      </c>
    </row>
    <row r="11" spans="1:15" ht="16.5" x14ac:dyDescent="0.3">
      <c r="A11" s="1" t="s">
        <v>685</v>
      </c>
      <c r="B11" s="27">
        <v>45077</v>
      </c>
      <c r="C11" s="25" t="s">
        <v>684</v>
      </c>
      <c r="D11" s="25" t="s">
        <v>667</v>
      </c>
      <c r="E11" s="25">
        <v>1</v>
      </c>
      <c r="F11" s="7">
        <v>45047</v>
      </c>
      <c r="G11" s="33">
        <v>848</v>
      </c>
      <c r="H11" s="25">
        <v>121214</v>
      </c>
      <c r="I11" s="32" t="s">
        <v>274</v>
      </c>
      <c r="J11" s="34">
        <v>2245431</v>
      </c>
      <c r="K11" s="34">
        <v>0</v>
      </c>
    </row>
    <row r="12" spans="1:15" ht="16.5" x14ac:dyDescent="0.3">
      <c r="A12" s="1" t="s">
        <v>685</v>
      </c>
      <c r="B12" s="27">
        <v>45077</v>
      </c>
      <c r="C12" s="25" t="s">
        <v>684</v>
      </c>
      <c r="D12" s="25" t="s">
        <v>667</v>
      </c>
      <c r="E12" s="25">
        <v>1</v>
      </c>
      <c r="F12" s="7">
        <v>45047</v>
      </c>
      <c r="G12" s="33">
        <v>560</v>
      </c>
      <c r="H12" s="25">
        <v>13209</v>
      </c>
      <c r="I12" s="28" t="s">
        <v>280</v>
      </c>
      <c r="J12" s="34">
        <v>1829513</v>
      </c>
      <c r="K12" s="34">
        <v>0</v>
      </c>
    </row>
    <row r="13" spans="1:15" s="26" customFormat="1" ht="16.5" x14ac:dyDescent="0.3">
      <c r="A13" s="1" t="s">
        <v>685</v>
      </c>
      <c r="B13" s="27">
        <v>45077</v>
      </c>
      <c r="C13" s="25" t="s">
        <v>684</v>
      </c>
      <c r="D13" s="25" t="s">
        <v>667</v>
      </c>
      <c r="E13" s="25">
        <v>1</v>
      </c>
      <c r="F13" s="7">
        <v>45047</v>
      </c>
      <c r="G13" s="33">
        <v>544</v>
      </c>
      <c r="H13" s="25">
        <v>13033</v>
      </c>
      <c r="I13" s="28" t="s">
        <v>256</v>
      </c>
      <c r="J13" s="34">
        <v>541917</v>
      </c>
      <c r="K13" s="34">
        <v>0</v>
      </c>
      <c r="N13" s="25"/>
    </row>
    <row r="14" spans="1:15" s="26" customFormat="1" ht="16.5" x14ac:dyDescent="0.3">
      <c r="A14" s="1" t="s">
        <v>685</v>
      </c>
      <c r="B14" s="27">
        <v>45077</v>
      </c>
      <c r="C14" s="25" t="s">
        <v>684</v>
      </c>
      <c r="D14" s="25" t="s">
        <v>667</v>
      </c>
      <c r="E14" s="25">
        <v>1</v>
      </c>
      <c r="F14" s="7">
        <v>45047</v>
      </c>
      <c r="G14" s="33">
        <v>598</v>
      </c>
      <c r="H14" s="25">
        <v>13140</v>
      </c>
      <c r="I14" s="28" t="s">
        <v>295</v>
      </c>
      <c r="J14" s="34">
        <v>40000000</v>
      </c>
      <c r="K14" s="34">
        <v>0</v>
      </c>
      <c r="N14" s="25"/>
    </row>
    <row r="15" spans="1:15" s="26" customFormat="1" ht="16.5" x14ac:dyDescent="0.3">
      <c r="A15" s="1" t="s">
        <v>685</v>
      </c>
      <c r="B15" s="27">
        <v>45077</v>
      </c>
      <c r="C15" s="25" t="s">
        <v>684</v>
      </c>
      <c r="D15" s="25" t="s">
        <v>667</v>
      </c>
      <c r="E15" s="25">
        <v>1</v>
      </c>
      <c r="F15" s="7">
        <v>45047</v>
      </c>
      <c r="G15" s="33">
        <v>585</v>
      </c>
      <c r="H15" s="25">
        <v>16311</v>
      </c>
      <c r="I15" s="28" t="s">
        <v>23</v>
      </c>
      <c r="J15" s="34">
        <v>28605834</v>
      </c>
      <c r="K15" s="34">
        <v>0</v>
      </c>
      <c r="N15" s="25"/>
    </row>
    <row r="16" spans="1:15" s="26" customFormat="1" ht="16.5" x14ac:dyDescent="0.3">
      <c r="A16" s="1" t="s">
        <v>685</v>
      </c>
      <c r="B16" s="27">
        <v>45077</v>
      </c>
      <c r="C16" s="25" t="s">
        <v>684</v>
      </c>
      <c r="D16" s="25" t="s">
        <v>667</v>
      </c>
      <c r="E16" s="25">
        <v>1</v>
      </c>
      <c r="F16" s="7">
        <v>45047</v>
      </c>
      <c r="G16" s="33">
        <v>591</v>
      </c>
      <c r="H16" s="25">
        <v>16377</v>
      </c>
      <c r="I16" s="28" t="s">
        <v>25</v>
      </c>
      <c r="J16" s="34">
        <v>2338144.9900000002</v>
      </c>
      <c r="K16" s="34">
        <v>0</v>
      </c>
      <c r="N16" s="25"/>
    </row>
    <row r="17" spans="1:14" s="26" customFormat="1" ht="16.5" x14ac:dyDescent="0.3">
      <c r="A17" s="1" t="s">
        <v>685</v>
      </c>
      <c r="B17" s="27">
        <v>45077</v>
      </c>
      <c r="C17" s="25" t="s">
        <v>684</v>
      </c>
      <c r="D17" s="25" t="s">
        <v>667</v>
      </c>
      <c r="E17" s="25">
        <v>1</v>
      </c>
      <c r="F17" s="7">
        <v>45047</v>
      </c>
      <c r="G17" s="33">
        <v>766</v>
      </c>
      <c r="H17" s="25">
        <v>16120</v>
      </c>
      <c r="I17" s="28" t="s">
        <v>477</v>
      </c>
      <c r="J17" s="34">
        <v>96296300</v>
      </c>
      <c r="K17" s="34">
        <v>0</v>
      </c>
      <c r="N17" s="25"/>
    </row>
    <row r="18" spans="1:14" s="26" customFormat="1" ht="16.5" x14ac:dyDescent="0.3">
      <c r="A18" s="1" t="s">
        <v>685</v>
      </c>
      <c r="B18" s="27">
        <v>45077</v>
      </c>
      <c r="C18" s="25" t="s">
        <v>684</v>
      </c>
      <c r="D18" s="25" t="s">
        <v>667</v>
      </c>
      <c r="E18" s="25">
        <v>1</v>
      </c>
      <c r="F18" s="7">
        <v>45047</v>
      </c>
      <c r="G18" s="33">
        <v>768</v>
      </c>
      <c r="H18" s="25">
        <v>16140</v>
      </c>
      <c r="I18" s="28" t="s">
        <v>175</v>
      </c>
      <c r="J18" s="34">
        <v>2060104</v>
      </c>
      <c r="K18" s="34">
        <v>0</v>
      </c>
      <c r="N18" s="25"/>
    </row>
    <row r="19" spans="1:14" s="26" customFormat="1" ht="16.5" x14ac:dyDescent="0.3">
      <c r="A19" s="1" t="s">
        <v>685</v>
      </c>
      <c r="B19" s="27">
        <v>45077</v>
      </c>
      <c r="C19" s="25" t="s">
        <v>684</v>
      </c>
      <c r="D19" s="25" t="s">
        <v>667</v>
      </c>
      <c r="E19" s="25">
        <v>1</v>
      </c>
      <c r="F19" s="7">
        <v>45047</v>
      </c>
      <c r="G19" s="33">
        <v>769</v>
      </c>
      <c r="H19" s="25">
        <v>16150</v>
      </c>
      <c r="I19" s="28" t="s">
        <v>27</v>
      </c>
      <c r="J19" s="34">
        <v>65722630.93338</v>
      </c>
      <c r="K19" s="34">
        <v>0</v>
      </c>
      <c r="N19" s="25"/>
    </row>
    <row r="20" spans="1:14" ht="16.5" x14ac:dyDescent="0.3">
      <c r="A20" s="1" t="s">
        <v>685</v>
      </c>
      <c r="B20" s="27">
        <v>45077</v>
      </c>
      <c r="C20" s="25" t="s">
        <v>684</v>
      </c>
      <c r="D20" s="25" t="s">
        <v>667</v>
      </c>
      <c r="E20" s="25">
        <v>1</v>
      </c>
      <c r="F20" s="7">
        <v>45047</v>
      </c>
      <c r="G20" s="25">
        <v>385</v>
      </c>
      <c r="H20" s="25">
        <v>17111</v>
      </c>
      <c r="I20" s="25" t="s">
        <v>150</v>
      </c>
      <c r="J20" s="34">
        <v>1596000</v>
      </c>
      <c r="K20" s="34">
        <v>0</v>
      </c>
      <c r="L20" s="30"/>
    </row>
    <row r="21" spans="1:14" ht="16.5" x14ac:dyDescent="0.3">
      <c r="A21" s="1" t="s">
        <v>685</v>
      </c>
      <c r="B21" s="27">
        <v>45077</v>
      </c>
      <c r="C21" s="25" t="s">
        <v>684</v>
      </c>
      <c r="D21" s="25" t="s">
        <v>667</v>
      </c>
      <c r="E21" s="25">
        <v>1</v>
      </c>
      <c r="F21" s="7">
        <v>45047</v>
      </c>
      <c r="G21" s="25">
        <v>398</v>
      </c>
      <c r="H21" s="25">
        <v>17211</v>
      </c>
      <c r="I21" s="25" t="s">
        <v>152</v>
      </c>
      <c r="J21" s="34">
        <v>0</v>
      </c>
      <c r="K21" s="34">
        <v>299250</v>
      </c>
    </row>
    <row r="22" spans="1:14" s="26" customFormat="1" ht="16.5" x14ac:dyDescent="0.3">
      <c r="A22" s="1" t="s">
        <v>685</v>
      </c>
      <c r="B22" s="27">
        <v>45077</v>
      </c>
      <c r="C22" s="25" t="s">
        <v>684</v>
      </c>
      <c r="D22" s="25" t="s">
        <v>667</v>
      </c>
      <c r="E22" s="25">
        <v>1</v>
      </c>
      <c r="F22" s="7">
        <v>45047</v>
      </c>
      <c r="G22" s="25">
        <v>387</v>
      </c>
      <c r="H22" s="25">
        <v>17133</v>
      </c>
      <c r="I22" s="25" t="s">
        <v>166</v>
      </c>
      <c r="J22" s="34">
        <v>21174000</v>
      </c>
      <c r="K22" s="34">
        <v>0</v>
      </c>
      <c r="N22" s="25"/>
    </row>
    <row r="23" spans="1:14" ht="16.5" x14ac:dyDescent="0.3">
      <c r="A23" s="1" t="s">
        <v>685</v>
      </c>
      <c r="B23" s="27">
        <v>45077</v>
      </c>
      <c r="C23" s="25" t="s">
        <v>684</v>
      </c>
      <c r="D23" s="25" t="s">
        <v>667</v>
      </c>
      <c r="E23" s="25">
        <v>1</v>
      </c>
      <c r="F23" s="7">
        <v>45047</v>
      </c>
      <c r="G23" s="25">
        <v>399</v>
      </c>
      <c r="H23" s="25">
        <v>17222</v>
      </c>
      <c r="I23" s="25" t="s">
        <v>154</v>
      </c>
      <c r="J23" s="34">
        <v>0</v>
      </c>
      <c r="K23" s="34">
        <v>3754093.7500069998</v>
      </c>
    </row>
    <row r="24" spans="1:14" ht="16.5" x14ac:dyDescent="0.3">
      <c r="A24" s="1" t="s">
        <v>685</v>
      </c>
      <c r="B24" s="27">
        <v>45077</v>
      </c>
      <c r="C24" s="25" t="s">
        <v>684</v>
      </c>
      <c r="D24" s="25" t="s">
        <v>667</v>
      </c>
      <c r="E24" s="25">
        <v>1</v>
      </c>
      <c r="F24" s="7">
        <v>45047</v>
      </c>
      <c r="G24" s="25">
        <v>389</v>
      </c>
      <c r="H24" s="25">
        <v>17155</v>
      </c>
      <c r="I24" s="25" t="s">
        <v>164</v>
      </c>
      <c r="J24" s="34">
        <v>130294265</v>
      </c>
      <c r="K24" s="34">
        <v>0</v>
      </c>
    </row>
    <row r="25" spans="1:14" ht="16.5" x14ac:dyDescent="0.3">
      <c r="A25" s="1" t="s">
        <v>685</v>
      </c>
      <c r="B25" s="27">
        <v>45077</v>
      </c>
      <c r="C25" s="25" t="s">
        <v>684</v>
      </c>
      <c r="D25" s="25" t="s">
        <v>667</v>
      </c>
      <c r="E25" s="25">
        <v>1</v>
      </c>
      <c r="F25" s="7">
        <v>45047</v>
      </c>
      <c r="G25" s="25">
        <v>400</v>
      </c>
      <c r="H25" s="25">
        <v>17233</v>
      </c>
      <c r="I25" s="25" t="s">
        <v>156</v>
      </c>
      <c r="J25" s="34">
        <v>0</v>
      </c>
      <c r="K25" s="34">
        <v>35438717.999995999</v>
      </c>
    </row>
    <row r="26" spans="1:14" ht="16.5" x14ac:dyDescent="0.3">
      <c r="A26" s="1" t="s">
        <v>685</v>
      </c>
      <c r="B26" s="27">
        <v>45077</v>
      </c>
      <c r="C26" s="25" t="s">
        <v>684</v>
      </c>
      <c r="D26" s="25" t="s">
        <v>667</v>
      </c>
      <c r="E26" s="25">
        <v>1</v>
      </c>
      <c r="F26" s="7">
        <v>45047</v>
      </c>
      <c r="G26" s="25">
        <v>975</v>
      </c>
      <c r="H26" s="25">
        <v>17165</v>
      </c>
      <c r="I26" s="25" t="s">
        <v>678</v>
      </c>
      <c r="J26" s="34">
        <v>151143681</v>
      </c>
      <c r="K26" s="34">
        <v>0</v>
      </c>
    </row>
    <row r="27" spans="1:14" ht="16.5" x14ac:dyDescent="0.3">
      <c r="A27" s="1" t="s">
        <v>685</v>
      </c>
      <c r="B27" s="27">
        <v>45077</v>
      </c>
      <c r="C27" s="25" t="s">
        <v>684</v>
      </c>
      <c r="D27" s="25" t="s">
        <v>667</v>
      </c>
      <c r="E27" s="25">
        <v>1</v>
      </c>
      <c r="F27" s="7">
        <v>45047</v>
      </c>
      <c r="G27" s="25">
        <v>401</v>
      </c>
      <c r="H27" s="25">
        <v>17244</v>
      </c>
      <c r="I27" s="25" t="s">
        <v>158</v>
      </c>
      <c r="J27" s="34">
        <v>0</v>
      </c>
      <c r="K27" s="34">
        <v>44083573.625</v>
      </c>
    </row>
    <row r="28" spans="1:14" ht="16.5" x14ac:dyDescent="0.3">
      <c r="A28" s="1" t="s">
        <v>685</v>
      </c>
      <c r="B28" s="27">
        <v>45077</v>
      </c>
      <c r="C28" s="25" t="s">
        <v>684</v>
      </c>
      <c r="D28" s="25" t="s">
        <v>667</v>
      </c>
      <c r="E28" s="25">
        <v>1</v>
      </c>
      <c r="F28" s="7">
        <v>45047</v>
      </c>
      <c r="G28" s="25">
        <v>333</v>
      </c>
      <c r="H28" s="25">
        <v>21100</v>
      </c>
      <c r="I28" s="25" t="s">
        <v>29</v>
      </c>
      <c r="J28" s="34">
        <v>0</v>
      </c>
      <c r="K28" s="34">
        <v>642981255.125</v>
      </c>
    </row>
    <row r="29" spans="1:14" ht="16.5" x14ac:dyDescent="0.3">
      <c r="A29" s="1" t="s">
        <v>685</v>
      </c>
      <c r="B29" s="27">
        <v>45077</v>
      </c>
      <c r="C29" s="25" t="s">
        <v>684</v>
      </c>
      <c r="D29" s="25" t="s">
        <v>667</v>
      </c>
      <c r="E29" s="25">
        <v>1</v>
      </c>
      <c r="F29" s="7">
        <v>45047</v>
      </c>
      <c r="G29" s="25">
        <v>970</v>
      </c>
      <c r="H29" s="25">
        <v>21107</v>
      </c>
      <c r="I29" s="25" t="s">
        <v>617</v>
      </c>
      <c r="J29" s="34"/>
      <c r="K29" s="34">
        <v>384931</v>
      </c>
    </row>
    <row r="30" spans="1:14" ht="16.5" x14ac:dyDescent="0.3">
      <c r="A30" s="1" t="s">
        <v>685</v>
      </c>
      <c r="B30" s="27">
        <v>45077</v>
      </c>
      <c r="C30" s="25" t="s">
        <v>684</v>
      </c>
      <c r="D30" s="25" t="s">
        <v>667</v>
      </c>
      <c r="E30" s="25">
        <v>1</v>
      </c>
      <c r="F30" s="7">
        <v>45047</v>
      </c>
      <c r="G30" s="25">
        <v>1536</v>
      </c>
      <c r="H30" s="25">
        <v>15103</v>
      </c>
      <c r="I30" s="25" t="s">
        <v>679</v>
      </c>
      <c r="J30" s="34">
        <v>0</v>
      </c>
      <c r="K30" s="34">
        <v>405103667</v>
      </c>
    </row>
    <row r="31" spans="1:14" ht="16.5" x14ac:dyDescent="0.3">
      <c r="A31" s="1" t="s">
        <v>685</v>
      </c>
      <c r="B31" s="27">
        <v>45077</v>
      </c>
      <c r="C31" s="25" t="s">
        <v>684</v>
      </c>
      <c r="D31" s="25" t="s">
        <v>667</v>
      </c>
      <c r="E31" s="25">
        <v>1</v>
      </c>
      <c r="F31" s="7">
        <v>45047</v>
      </c>
      <c r="G31" s="25">
        <v>1537</v>
      </c>
      <c r="H31" s="25">
        <v>15104</v>
      </c>
      <c r="I31" s="25" t="s">
        <v>680</v>
      </c>
      <c r="J31" s="34">
        <v>0</v>
      </c>
      <c r="K31" s="34">
        <v>405103678</v>
      </c>
    </row>
    <row r="32" spans="1:14" ht="16.5" x14ac:dyDescent="0.3">
      <c r="A32" s="1" t="s">
        <v>685</v>
      </c>
      <c r="B32" s="27">
        <v>45077</v>
      </c>
      <c r="C32" s="25" t="s">
        <v>684</v>
      </c>
      <c r="D32" s="25" t="s">
        <v>667</v>
      </c>
      <c r="E32" s="25">
        <v>1</v>
      </c>
      <c r="F32" s="7">
        <v>45047</v>
      </c>
      <c r="G32" s="25">
        <v>1079</v>
      </c>
      <c r="H32" s="25">
        <v>22701</v>
      </c>
      <c r="I32" s="25" t="s">
        <v>33</v>
      </c>
      <c r="J32" s="34">
        <v>0</v>
      </c>
      <c r="K32" s="34">
        <v>222744101.78</v>
      </c>
    </row>
    <row r="33" spans="1:11" ht="16.5" x14ac:dyDescent="0.3">
      <c r="A33" s="1" t="s">
        <v>685</v>
      </c>
      <c r="B33" s="27">
        <v>45077</v>
      </c>
      <c r="C33" s="25" t="s">
        <v>684</v>
      </c>
      <c r="D33" s="25" t="s">
        <v>667</v>
      </c>
      <c r="E33" s="25">
        <v>1</v>
      </c>
      <c r="F33" s="7">
        <v>45047</v>
      </c>
      <c r="G33" s="25">
        <v>606</v>
      </c>
      <c r="H33" s="25">
        <v>22100</v>
      </c>
      <c r="I33" s="25" t="s">
        <v>35</v>
      </c>
      <c r="J33" s="34">
        <v>0</v>
      </c>
      <c r="K33" s="34">
        <v>17227696.180100001</v>
      </c>
    </row>
    <row r="34" spans="1:11" ht="16.5" x14ac:dyDescent="0.3">
      <c r="A34" s="1" t="s">
        <v>685</v>
      </c>
      <c r="B34" s="27">
        <v>45077</v>
      </c>
      <c r="C34" s="25" t="s">
        <v>684</v>
      </c>
      <c r="D34" s="25" t="s">
        <v>667</v>
      </c>
      <c r="E34" s="25">
        <v>1</v>
      </c>
      <c r="F34" s="7">
        <v>45047</v>
      </c>
      <c r="G34" s="25">
        <v>609</v>
      </c>
      <c r="H34" s="25">
        <v>22400</v>
      </c>
      <c r="I34" s="25" t="s">
        <v>37</v>
      </c>
      <c r="J34" s="34">
        <v>0</v>
      </c>
      <c r="K34" s="34">
        <v>1256690.645</v>
      </c>
    </row>
    <row r="35" spans="1:11" ht="16.5" x14ac:dyDescent="0.3">
      <c r="A35" s="1" t="s">
        <v>685</v>
      </c>
      <c r="B35" s="27">
        <v>45077</v>
      </c>
      <c r="C35" s="25" t="s">
        <v>684</v>
      </c>
      <c r="D35" s="25" t="s">
        <v>667</v>
      </c>
      <c r="E35" s="25">
        <v>1</v>
      </c>
      <c r="F35" s="7">
        <v>45047</v>
      </c>
      <c r="G35" s="25">
        <v>620</v>
      </c>
      <c r="H35" s="25">
        <v>23006</v>
      </c>
      <c r="I35" s="25" t="s">
        <v>41</v>
      </c>
      <c r="J35" s="34">
        <v>0</v>
      </c>
      <c r="K35" s="34">
        <v>20498040</v>
      </c>
    </row>
    <row r="36" spans="1:11" ht="16.5" x14ac:dyDescent="0.3">
      <c r="A36" s="1" t="s">
        <v>685</v>
      </c>
      <c r="B36" s="27">
        <v>45077</v>
      </c>
      <c r="C36" s="25" t="s">
        <v>684</v>
      </c>
      <c r="D36" s="25" t="s">
        <v>667</v>
      </c>
      <c r="E36" s="25">
        <v>1</v>
      </c>
      <c r="F36" s="7">
        <v>45047</v>
      </c>
      <c r="G36" s="25">
        <v>617</v>
      </c>
      <c r="H36" s="25">
        <v>23004</v>
      </c>
      <c r="I36" s="25" t="s">
        <v>45</v>
      </c>
      <c r="J36" s="34">
        <v>0</v>
      </c>
      <c r="K36" s="34">
        <v>56958335</v>
      </c>
    </row>
    <row r="37" spans="1:11" ht="16.5" x14ac:dyDescent="0.3">
      <c r="A37" s="1" t="s">
        <v>685</v>
      </c>
      <c r="B37" s="27">
        <v>45077</v>
      </c>
      <c r="C37" s="25" t="s">
        <v>684</v>
      </c>
      <c r="D37" s="25" t="s">
        <v>667</v>
      </c>
      <c r="E37" s="25">
        <v>1</v>
      </c>
      <c r="F37" s="7">
        <v>45047</v>
      </c>
      <c r="G37" s="25">
        <v>615</v>
      </c>
      <c r="H37" s="25">
        <v>23002</v>
      </c>
      <c r="I37" s="25" t="s">
        <v>49</v>
      </c>
      <c r="J37" s="34">
        <v>32094238</v>
      </c>
      <c r="K37" s="34">
        <v>0</v>
      </c>
    </row>
    <row r="38" spans="1:11" ht="16.5" x14ac:dyDescent="0.3">
      <c r="A38" s="1" t="s">
        <v>685</v>
      </c>
      <c r="B38" s="27">
        <v>45077</v>
      </c>
      <c r="C38" s="25" t="s">
        <v>684</v>
      </c>
      <c r="D38" s="25" t="s">
        <v>667</v>
      </c>
      <c r="E38" s="25">
        <v>1</v>
      </c>
      <c r="F38" s="7">
        <v>45047</v>
      </c>
      <c r="G38" s="25">
        <v>1748</v>
      </c>
      <c r="H38" s="25">
        <v>23106</v>
      </c>
      <c r="I38" s="25" t="s">
        <v>530</v>
      </c>
      <c r="J38" s="34">
        <v>0</v>
      </c>
      <c r="K38" s="34">
        <v>311667</v>
      </c>
    </row>
    <row r="39" spans="1:11" ht="16.5" x14ac:dyDescent="0.3">
      <c r="A39" s="1" t="s">
        <v>685</v>
      </c>
      <c r="B39" s="27">
        <v>45077</v>
      </c>
      <c r="C39" s="25" t="s">
        <v>684</v>
      </c>
      <c r="D39" s="25" t="s">
        <v>667</v>
      </c>
      <c r="E39" s="25">
        <v>1</v>
      </c>
      <c r="F39" s="7">
        <v>45047</v>
      </c>
      <c r="G39" s="25">
        <v>1745</v>
      </c>
      <c r="H39" s="25">
        <v>23103</v>
      </c>
      <c r="I39" s="25" t="s">
        <v>532</v>
      </c>
      <c r="J39" s="34">
        <v>0</v>
      </c>
      <c r="K39" s="34">
        <v>4935512</v>
      </c>
    </row>
    <row r="40" spans="1:11" ht="16.5" x14ac:dyDescent="0.3">
      <c r="A40" s="1" t="s">
        <v>685</v>
      </c>
      <c r="B40" s="27">
        <v>45077</v>
      </c>
      <c r="C40" s="25" t="s">
        <v>684</v>
      </c>
      <c r="D40" s="25" t="s">
        <v>667</v>
      </c>
      <c r="E40" s="25">
        <v>1</v>
      </c>
      <c r="F40" s="7">
        <v>45047</v>
      </c>
      <c r="G40" s="25">
        <v>1746</v>
      </c>
      <c r="H40" s="25">
        <v>23104</v>
      </c>
      <c r="I40" s="25" t="s">
        <v>681</v>
      </c>
      <c r="J40" s="34">
        <v>0</v>
      </c>
      <c r="K40" s="34">
        <v>8608452</v>
      </c>
    </row>
    <row r="41" spans="1:11" ht="16.5" x14ac:dyDescent="0.3">
      <c r="A41" s="1" t="s">
        <v>685</v>
      </c>
      <c r="B41" s="27">
        <v>45077</v>
      </c>
      <c r="C41" s="25" t="s">
        <v>684</v>
      </c>
      <c r="D41" s="25" t="s">
        <v>667</v>
      </c>
      <c r="E41" s="25">
        <v>1</v>
      </c>
      <c r="F41" s="7">
        <v>45047</v>
      </c>
      <c r="G41" s="25">
        <v>1744</v>
      </c>
      <c r="H41" s="25">
        <v>23102</v>
      </c>
      <c r="I41" s="25" t="s">
        <v>528</v>
      </c>
      <c r="J41" s="34">
        <v>0</v>
      </c>
      <c r="K41" s="34">
        <v>1617174</v>
      </c>
    </row>
    <row r="42" spans="1:11" ht="16.5" x14ac:dyDescent="0.3">
      <c r="A42" s="1" t="s">
        <v>685</v>
      </c>
      <c r="B42" s="27">
        <v>45077</v>
      </c>
      <c r="C42" s="25" t="s">
        <v>684</v>
      </c>
      <c r="D42" s="25" t="s">
        <v>667</v>
      </c>
      <c r="E42" s="25">
        <v>1</v>
      </c>
      <c r="F42" s="7">
        <v>45047</v>
      </c>
      <c r="G42" s="25">
        <v>977</v>
      </c>
      <c r="H42" s="25">
        <v>22900</v>
      </c>
      <c r="I42" s="25" t="s">
        <v>538</v>
      </c>
      <c r="J42" s="34">
        <v>0</v>
      </c>
      <c r="K42" s="34">
        <v>21288502</v>
      </c>
    </row>
    <row r="43" spans="1:11" ht="16.5" x14ac:dyDescent="0.3">
      <c r="A43" s="1" t="s">
        <v>685</v>
      </c>
      <c r="B43" s="27">
        <v>45077</v>
      </c>
      <c r="C43" s="25" t="s">
        <v>684</v>
      </c>
      <c r="D43" s="25" t="s">
        <v>667</v>
      </c>
      <c r="E43" s="25">
        <v>1</v>
      </c>
      <c r="F43" s="7">
        <v>45047</v>
      </c>
      <c r="G43" s="25">
        <v>623</v>
      </c>
      <c r="H43" s="25">
        <v>25000</v>
      </c>
      <c r="I43" s="25" t="s">
        <v>4</v>
      </c>
      <c r="J43" s="34">
        <v>0</v>
      </c>
      <c r="K43" s="34">
        <v>2684924</v>
      </c>
    </row>
    <row r="44" spans="1:11" ht="16.5" x14ac:dyDescent="0.3">
      <c r="A44" s="1" t="s">
        <v>685</v>
      </c>
      <c r="B44" s="27">
        <v>45077</v>
      </c>
      <c r="C44" s="25" t="s">
        <v>684</v>
      </c>
      <c r="D44" s="25" t="s">
        <v>667</v>
      </c>
      <c r="E44" s="25">
        <v>1</v>
      </c>
      <c r="F44" s="7">
        <v>45047</v>
      </c>
      <c r="G44" s="25">
        <v>626</v>
      </c>
      <c r="H44" s="25">
        <v>26000</v>
      </c>
      <c r="I44" s="25" t="s">
        <v>169</v>
      </c>
      <c r="J44" s="34">
        <v>0</v>
      </c>
      <c r="K44" s="34">
        <v>10000000</v>
      </c>
    </row>
    <row r="45" spans="1:11" ht="16.5" x14ac:dyDescent="0.3">
      <c r="A45" s="1" t="s">
        <v>685</v>
      </c>
      <c r="B45" s="27">
        <v>45077</v>
      </c>
      <c r="C45" s="25" t="s">
        <v>684</v>
      </c>
      <c r="D45" s="25" t="s">
        <v>667</v>
      </c>
      <c r="E45" s="25">
        <v>1</v>
      </c>
      <c r="F45" s="7">
        <v>45047</v>
      </c>
      <c r="G45" s="25">
        <v>410</v>
      </c>
      <c r="H45" s="25">
        <v>32100</v>
      </c>
      <c r="I45" s="25" t="s">
        <v>58</v>
      </c>
      <c r="J45" s="34">
        <v>0</v>
      </c>
      <c r="K45" s="34">
        <v>893594918.64290297</v>
      </c>
    </row>
    <row r="46" spans="1:11" ht="16.5" x14ac:dyDescent="0.3">
      <c r="A46" s="1" t="s">
        <v>685</v>
      </c>
      <c r="B46" s="27">
        <v>45077</v>
      </c>
      <c r="C46" s="25" t="s">
        <v>684</v>
      </c>
      <c r="D46" s="25" t="s">
        <v>667</v>
      </c>
      <c r="E46" s="25">
        <v>1</v>
      </c>
      <c r="F46" s="7">
        <v>45047</v>
      </c>
      <c r="G46" s="25">
        <v>412</v>
      </c>
      <c r="H46" s="25">
        <v>34100</v>
      </c>
      <c r="I46" s="25" t="s">
        <v>619</v>
      </c>
      <c r="J46" s="34">
        <v>0</v>
      </c>
      <c r="K46" s="34">
        <v>633750000</v>
      </c>
    </row>
    <row r="47" spans="1:11" ht="16.5" x14ac:dyDescent="0.3">
      <c r="A47" s="1" t="s">
        <v>685</v>
      </c>
      <c r="B47" s="27">
        <v>45077</v>
      </c>
      <c r="C47" s="25" t="s">
        <v>684</v>
      </c>
      <c r="D47" s="25" t="s">
        <v>667</v>
      </c>
      <c r="E47" s="25">
        <v>1</v>
      </c>
      <c r="F47" s="7">
        <v>45047</v>
      </c>
      <c r="G47" s="25">
        <v>509</v>
      </c>
      <c r="H47" s="25">
        <v>40011</v>
      </c>
      <c r="I47" s="25" t="s">
        <v>60</v>
      </c>
      <c r="J47" s="34">
        <v>0</v>
      </c>
      <c r="K47" s="34">
        <v>3737744152</v>
      </c>
    </row>
    <row r="48" spans="1:11" ht="16.5" x14ac:dyDescent="0.3">
      <c r="A48" s="1" t="s">
        <v>685</v>
      </c>
      <c r="B48" s="27">
        <v>45077</v>
      </c>
      <c r="C48" s="25" t="s">
        <v>684</v>
      </c>
      <c r="D48" s="25" t="s">
        <v>667</v>
      </c>
      <c r="E48" s="25">
        <v>1</v>
      </c>
      <c r="F48" s="7">
        <v>45047</v>
      </c>
      <c r="G48" s="25">
        <v>378</v>
      </c>
      <c r="H48" s="25">
        <v>51210</v>
      </c>
      <c r="I48" s="25" t="s">
        <v>68</v>
      </c>
      <c r="J48" s="34">
        <v>2143621980</v>
      </c>
      <c r="K48" s="34">
        <v>0</v>
      </c>
    </row>
    <row r="49" spans="1:11" ht="16.5" x14ac:dyDescent="0.3">
      <c r="A49" s="1" t="s">
        <v>685</v>
      </c>
      <c r="B49" s="27">
        <v>45077</v>
      </c>
      <c r="C49" s="25" t="s">
        <v>684</v>
      </c>
      <c r="D49" s="25" t="s">
        <v>667</v>
      </c>
      <c r="E49" s="25">
        <v>1</v>
      </c>
      <c r="F49" s="7">
        <v>45047</v>
      </c>
      <c r="G49" s="25">
        <v>752</v>
      </c>
      <c r="H49" s="25">
        <v>51510</v>
      </c>
      <c r="I49" s="25" t="s">
        <v>70</v>
      </c>
      <c r="J49" s="34">
        <v>449300000</v>
      </c>
      <c r="K49" s="34">
        <v>0</v>
      </c>
    </row>
    <row r="50" spans="1:11" ht="16.5" x14ac:dyDescent="0.3">
      <c r="A50" s="1" t="s">
        <v>685</v>
      </c>
      <c r="B50" s="27">
        <v>45077</v>
      </c>
      <c r="C50" s="25" t="s">
        <v>684</v>
      </c>
      <c r="D50" s="25" t="s">
        <v>667</v>
      </c>
      <c r="E50" s="25">
        <v>1</v>
      </c>
      <c r="F50" s="7">
        <v>45047</v>
      </c>
      <c r="G50" s="25">
        <v>423</v>
      </c>
      <c r="H50" s="25">
        <v>61211</v>
      </c>
      <c r="I50" s="25" t="s">
        <v>72</v>
      </c>
      <c r="J50" s="34">
        <v>237533333</v>
      </c>
      <c r="K50" s="34">
        <v>0</v>
      </c>
    </row>
    <row r="51" spans="1:11" ht="16.5" x14ac:dyDescent="0.3">
      <c r="A51" s="1" t="s">
        <v>685</v>
      </c>
      <c r="B51" s="27">
        <v>45077</v>
      </c>
      <c r="C51" s="25" t="s">
        <v>684</v>
      </c>
      <c r="D51" s="25" t="s">
        <v>667</v>
      </c>
      <c r="E51" s="25">
        <v>1</v>
      </c>
      <c r="F51" s="7">
        <v>45047</v>
      </c>
      <c r="G51" s="25">
        <v>424</v>
      </c>
      <c r="H51" s="25">
        <v>61222</v>
      </c>
      <c r="I51" s="25" t="s">
        <v>74</v>
      </c>
      <c r="J51" s="34">
        <v>4450000</v>
      </c>
      <c r="K51" s="34">
        <v>0</v>
      </c>
    </row>
    <row r="52" spans="1:11" ht="16.5" x14ac:dyDescent="0.3">
      <c r="A52" s="1" t="s">
        <v>685</v>
      </c>
      <c r="B52" s="27">
        <v>45077</v>
      </c>
      <c r="C52" s="25" t="s">
        <v>684</v>
      </c>
      <c r="D52" s="25" t="s">
        <v>667</v>
      </c>
      <c r="E52" s="25">
        <v>1</v>
      </c>
      <c r="F52" s="7">
        <v>45047</v>
      </c>
      <c r="G52" s="25">
        <v>433</v>
      </c>
      <c r="H52" s="25">
        <v>61422</v>
      </c>
      <c r="I52" s="25" t="s">
        <v>82</v>
      </c>
      <c r="J52" s="34">
        <v>54658449.909999996</v>
      </c>
      <c r="K52" s="34">
        <v>0</v>
      </c>
    </row>
    <row r="53" spans="1:11" ht="16.5" x14ac:dyDescent="0.3">
      <c r="A53" s="1" t="s">
        <v>685</v>
      </c>
      <c r="B53" s="27">
        <v>45077</v>
      </c>
      <c r="C53" s="25" t="s">
        <v>684</v>
      </c>
      <c r="D53" s="25" t="s">
        <v>667</v>
      </c>
      <c r="E53" s="25">
        <v>1</v>
      </c>
      <c r="F53" s="7">
        <v>45047</v>
      </c>
      <c r="G53" s="25">
        <v>434</v>
      </c>
      <c r="H53" s="25">
        <v>61433</v>
      </c>
      <c r="I53" s="25" t="s">
        <v>84</v>
      </c>
      <c r="J53" s="34">
        <v>56958335</v>
      </c>
      <c r="K53" s="34">
        <v>0</v>
      </c>
    </row>
    <row r="54" spans="1:11" ht="16.5" x14ac:dyDescent="0.3">
      <c r="A54" s="1" t="s">
        <v>685</v>
      </c>
      <c r="B54" s="27">
        <v>45077</v>
      </c>
      <c r="C54" s="25" t="s">
        <v>684</v>
      </c>
      <c r="D54" s="25" t="s">
        <v>667</v>
      </c>
      <c r="E54" s="25">
        <v>1</v>
      </c>
      <c r="F54" s="7">
        <v>45047</v>
      </c>
      <c r="G54" s="25">
        <v>421</v>
      </c>
      <c r="H54" s="25">
        <v>61144</v>
      </c>
      <c r="I54" s="25" t="s">
        <v>90</v>
      </c>
      <c r="J54" s="34">
        <v>153216550</v>
      </c>
      <c r="K54" s="34">
        <v>0</v>
      </c>
    </row>
    <row r="55" spans="1:11" ht="16.5" x14ac:dyDescent="0.3">
      <c r="A55" s="1" t="s">
        <v>685</v>
      </c>
      <c r="B55" s="27">
        <v>45077</v>
      </c>
      <c r="C55" s="25" t="s">
        <v>684</v>
      </c>
      <c r="D55" s="25" t="s">
        <v>667</v>
      </c>
      <c r="E55" s="25">
        <v>1</v>
      </c>
      <c r="F55" s="7">
        <v>45047</v>
      </c>
      <c r="G55" s="25">
        <v>980</v>
      </c>
      <c r="H55" s="25">
        <v>61110</v>
      </c>
      <c r="I55" s="25" t="s">
        <v>76</v>
      </c>
      <c r="J55" s="34">
        <v>56327388</v>
      </c>
      <c r="K55" s="34">
        <v>0</v>
      </c>
    </row>
    <row r="56" spans="1:11" ht="16.5" x14ac:dyDescent="0.3">
      <c r="A56" s="1" t="s">
        <v>685</v>
      </c>
      <c r="B56" s="27">
        <v>45077</v>
      </c>
      <c r="C56" s="25" t="s">
        <v>684</v>
      </c>
      <c r="D56" s="25" t="s">
        <v>667</v>
      </c>
      <c r="E56" s="25">
        <v>1</v>
      </c>
      <c r="F56" s="7">
        <v>45047</v>
      </c>
      <c r="G56" s="25">
        <v>418</v>
      </c>
      <c r="H56" s="25">
        <v>61111</v>
      </c>
      <c r="I56" s="25" t="s">
        <v>78</v>
      </c>
      <c r="J56" s="34">
        <v>4996788</v>
      </c>
      <c r="K56" s="34">
        <v>0</v>
      </c>
    </row>
    <row r="57" spans="1:11" ht="16.5" x14ac:dyDescent="0.3">
      <c r="A57" s="1" t="s">
        <v>685</v>
      </c>
      <c r="B57" s="27">
        <v>45077</v>
      </c>
      <c r="C57" s="25" t="s">
        <v>684</v>
      </c>
      <c r="D57" s="25" t="s">
        <v>667</v>
      </c>
      <c r="E57" s="25">
        <v>1</v>
      </c>
      <c r="F57" s="7">
        <v>45047</v>
      </c>
      <c r="G57" s="25">
        <v>428</v>
      </c>
      <c r="H57" s="25">
        <v>61311</v>
      </c>
      <c r="I57" s="25" t="s">
        <v>80</v>
      </c>
      <c r="J57" s="34">
        <v>13175000</v>
      </c>
      <c r="K57" s="34">
        <v>0</v>
      </c>
    </row>
    <row r="58" spans="1:11" ht="16.5" x14ac:dyDescent="0.3">
      <c r="A58" s="1" t="s">
        <v>685</v>
      </c>
      <c r="B58" s="27">
        <v>45077</v>
      </c>
      <c r="C58" s="25" t="s">
        <v>684</v>
      </c>
      <c r="D58" s="25" t="s">
        <v>667</v>
      </c>
      <c r="E58" s="25">
        <v>1</v>
      </c>
      <c r="F58" s="7">
        <v>45047</v>
      </c>
      <c r="G58" s="25">
        <v>437</v>
      </c>
      <c r="H58" s="25">
        <v>61511</v>
      </c>
      <c r="I58" s="25" t="s">
        <v>86</v>
      </c>
      <c r="J58" s="34">
        <v>300000</v>
      </c>
      <c r="K58" s="34">
        <v>0</v>
      </c>
    </row>
    <row r="59" spans="1:11" ht="16.5" x14ac:dyDescent="0.3">
      <c r="A59" s="1" t="s">
        <v>685</v>
      </c>
      <c r="B59" s="27">
        <v>45077</v>
      </c>
      <c r="C59" s="25" t="s">
        <v>684</v>
      </c>
      <c r="D59" s="25" t="s">
        <v>667</v>
      </c>
      <c r="E59" s="25">
        <v>1</v>
      </c>
      <c r="F59" s="7">
        <v>45047</v>
      </c>
      <c r="G59" s="25">
        <v>441</v>
      </c>
      <c r="H59" s="25">
        <v>61555</v>
      </c>
      <c r="I59" s="25" t="s">
        <v>92</v>
      </c>
      <c r="J59" s="34">
        <v>8599104</v>
      </c>
      <c r="K59" s="34">
        <v>0</v>
      </c>
    </row>
    <row r="60" spans="1:11" ht="16.5" x14ac:dyDescent="0.3">
      <c r="A60" s="1" t="s">
        <v>685</v>
      </c>
      <c r="B60" s="27">
        <v>45077</v>
      </c>
      <c r="C60" s="25" t="s">
        <v>684</v>
      </c>
      <c r="D60" s="25" t="s">
        <v>667</v>
      </c>
      <c r="E60" s="25">
        <v>1</v>
      </c>
      <c r="F60" s="7">
        <v>45047</v>
      </c>
      <c r="G60" s="25">
        <v>450</v>
      </c>
      <c r="H60" s="25">
        <v>61633</v>
      </c>
      <c r="I60" s="25" t="s">
        <v>184</v>
      </c>
      <c r="J60" s="34">
        <v>10300535</v>
      </c>
      <c r="K60" s="34">
        <v>0</v>
      </c>
    </row>
    <row r="61" spans="1:11" ht="16.5" x14ac:dyDescent="0.3">
      <c r="A61" s="1" t="s">
        <v>685</v>
      </c>
      <c r="B61" s="27">
        <v>45077</v>
      </c>
      <c r="C61" s="25" t="s">
        <v>684</v>
      </c>
      <c r="D61" s="25" t="s">
        <v>667</v>
      </c>
      <c r="E61" s="25">
        <v>1</v>
      </c>
      <c r="F61" s="7">
        <v>45047</v>
      </c>
      <c r="G61" s="25">
        <v>1780</v>
      </c>
      <c r="H61" s="25">
        <v>61655</v>
      </c>
      <c r="I61" s="25" t="s">
        <v>96</v>
      </c>
      <c r="J61" s="34">
        <v>145000</v>
      </c>
      <c r="K61" s="34">
        <v>0</v>
      </c>
    </row>
    <row r="62" spans="1:11" ht="16.5" x14ac:dyDescent="0.3">
      <c r="A62" s="1" t="s">
        <v>685</v>
      </c>
      <c r="B62" s="27">
        <v>45077</v>
      </c>
      <c r="C62" s="25" t="s">
        <v>684</v>
      </c>
      <c r="D62" s="25" t="s">
        <v>667</v>
      </c>
      <c r="E62" s="25">
        <v>1</v>
      </c>
      <c r="F62" s="7">
        <v>45047</v>
      </c>
      <c r="G62" s="25">
        <v>981</v>
      </c>
      <c r="H62" s="25">
        <v>61612</v>
      </c>
      <c r="I62" s="25" t="s">
        <v>94</v>
      </c>
      <c r="J62" s="34">
        <v>2250000</v>
      </c>
      <c r="K62" s="34">
        <v>0</v>
      </c>
    </row>
    <row r="63" spans="1:11" ht="16.5" x14ac:dyDescent="0.3">
      <c r="A63" s="1" t="s">
        <v>685</v>
      </c>
      <c r="B63" s="27">
        <v>45077</v>
      </c>
      <c r="C63" s="25" t="s">
        <v>684</v>
      </c>
      <c r="D63" s="25" t="s">
        <v>667</v>
      </c>
      <c r="E63" s="25">
        <v>1</v>
      </c>
      <c r="F63" s="7">
        <v>45047</v>
      </c>
      <c r="G63" s="25">
        <v>439</v>
      </c>
      <c r="H63" s="25">
        <v>61533</v>
      </c>
      <c r="I63" s="25" t="s">
        <v>182</v>
      </c>
      <c r="J63" s="34">
        <v>50000</v>
      </c>
      <c r="K63" s="34">
        <v>0</v>
      </c>
    </row>
    <row r="64" spans="1:11" ht="16.5" x14ac:dyDescent="0.3">
      <c r="A64" s="1" t="s">
        <v>685</v>
      </c>
      <c r="B64" s="27">
        <v>45077</v>
      </c>
      <c r="C64" s="25" t="s">
        <v>684</v>
      </c>
      <c r="D64" s="25" t="s">
        <v>667</v>
      </c>
      <c r="E64" s="25">
        <v>1</v>
      </c>
      <c r="F64" s="7">
        <v>45047</v>
      </c>
      <c r="G64" s="25">
        <v>438</v>
      </c>
      <c r="H64" s="25">
        <v>61522</v>
      </c>
      <c r="I64" s="25" t="s">
        <v>88</v>
      </c>
      <c r="J64" s="34">
        <v>13592950</v>
      </c>
      <c r="K64" s="34">
        <v>0</v>
      </c>
    </row>
    <row r="65" spans="1:11" ht="16.5" x14ac:dyDescent="0.3">
      <c r="A65" s="1" t="s">
        <v>685</v>
      </c>
      <c r="B65" s="27">
        <v>45077</v>
      </c>
      <c r="C65" s="25" t="s">
        <v>684</v>
      </c>
      <c r="D65" s="25" t="s">
        <v>667</v>
      </c>
      <c r="E65" s="25">
        <v>1</v>
      </c>
      <c r="F65" s="7">
        <v>45047</v>
      </c>
      <c r="G65" s="25">
        <v>453</v>
      </c>
      <c r="H65" s="25">
        <v>61701</v>
      </c>
      <c r="I65" s="25" t="s">
        <v>200</v>
      </c>
      <c r="J65" s="34">
        <v>319680</v>
      </c>
      <c r="K65" s="34">
        <v>0</v>
      </c>
    </row>
    <row r="66" spans="1:11" ht="16.5" x14ac:dyDescent="0.3">
      <c r="A66" s="1" t="s">
        <v>685</v>
      </c>
      <c r="B66" s="27">
        <v>45077</v>
      </c>
      <c r="C66" s="25" t="s">
        <v>684</v>
      </c>
      <c r="D66" s="25" t="s">
        <v>667</v>
      </c>
      <c r="E66" s="25">
        <v>1</v>
      </c>
      <c r="F66" s="7">
        <v>45047</v>
      </c>
      <c r="G66" s="25">
        <v>457</v>
      </c>
      <c r="H66" s="25">
        <v>61705</v>
      </c>
      <c r="I66" s="25" t="s">
        <v>98</v>
      </c>
      <c r="J66" s="34">
        <v>3566350.2</v>
      </c>
      <c r="K66" s="34">
        <v>0</v>
      </c>
    </row>
    <row r="67" spans="1:11" ht="16.5" x14ac:dyDescent="0.3">
      <c r="A67" s="1" t="s">
        <v>685</v>
      </c>
      <c r="B67" s="27">
        <v>45077</v>
      </c>
      <c r="C67" s="25" t="s">
        <v>684</v>
      </c>
      <c r="D67" s="25" t="s">
        <v>667</v>
      </c>
      <c r="E67" s="25">
        <v>1</v>
      </c>
      <c r="F67" s="7">
        <v>45047</v>
      </c>
      <c r="G67" s="25">
        <v>461</v>
      </c>
      <c r="H67" s="25">
        <v>61709</v>
      </c>
      <c r="I67" s="25" t="s">
        <v>102</v>
      </c>
      <c r="J67" s="34">
        <v>510000</v>
      </c>
      <c r="K67" s="34">
        <v>0</v>
      </c>
    </row>
    <row r="68" spans="1:11" ht="16.5" x14ac:dyDescent="0.3">
      <c r="A68" s="1" t="s">
        <v>685</v>
      </c>
      <c r="B68" s="27">
        <v>45077</v>
      </c>
      <c r="C68" s="25" t="s">
        <v>684</v>
      </c>
      <c r="D68" s="25" t="s">
        <v>667</v>
      </c>
      <c r="E68" s="25">
        <v>1</v>
      </c>
      <c r="F68" s="7">
        <v>45047</v>
      </c>
      <c r="G68" s="25">
        <v>462</v>
      </c>
      <c r="H68" s="25">
        <v>61710</v>
      </c>
      <c r="I68" s="25" t="s">
        <v>104</v>
      </c>
      <c r="J68" s="34">
        <v>266000</v>
      </c>
      <c r="K68" s="34">
        <v>0</v>
      </c>
    </row>
    <row r="69" spans="1:11" ht="16.5" x14ac:dyDescent="0.3">
      <c r="A69" s="1" t="s">
        <v>685</v>
      </c>
      <c r="B69" s="27">
        <v>45077</v>
      </c>
      <c r="C69" s="25" t="s">
        <v>684</v>
      </c>
      <c r="D69" s="25" t="s">
        <v>667</v>
      </c>
      <c r="E69" s="25">
        <v>1</v>
      </c>
      <c r="F69" s="7">
        <v>45047</v>
      </c>
      <c r="G69" s="25">
        <v>455</v>
      </c>
      <c r="H69" s="25">
        <v>61703</v>
      </c>
      <c r="I69" s="25" t="s">
        <v>106</v>
      </c>
      <c r="J69" s="34">
        <v>6131000</v>
      </c>
      <c r="K69" s="34">
        <v>0</v>
      </c>
    </row>
    <row r="70" spans="1:11" ht="16.5" x14ac:dyDescent="0.3">
      <c r="A70" s="1" t="s">
        <v>685</v>
      </c>
      <c r="B70" s="27">
        <v>45077</v>
      </c>
      <c r="C70" s="25" t="s">
        <v>684</v>
      </c>
      <c r="D70" s="25" t="s">
        <v>667</v>
      </c>
      <c r="E70" s="25">
        <v>1</v>
      </c>
      <c r="F70" s="7">
        <v>45047</v>
      </c>
      <c r="G70" s="25">
        <v>466</v>
      </c>
      <c r="H70" s="25">
        <v>61714</v>
      </c>
      <c r="I70" s="25" t="s">
        <v>108</v>
      </c>
      <c r="J70" s="34">
        <v>20156914.98663</v>
      </c>
      <c r="K70" s="34">
        <v>0</v>
      </c>
    </row>
    <row r="71" spans="1:11" ht="16.5" x14ac:dyDescent="0.3">
      <c r="A71" s="1" t="s">
        <v>685</v>
      </c>
      <c r="B71" s="27">
        <v>45077</v>
      </c>
      <c r="C71" s="25" t="s">
        <v>684</v>
      </c>
      <c r="D71" s="25" t="s">
        <v>667</v>
      </c>
      <c r="E71" s="25">
        <v>1</v>
      </c>
      <c r="F71" s="7">
        <v>45047</v>
      </c>
      <c r="G71" s="25">
        <v>467</v>
      </c>
      <c r="H71" s="25">
        <v>61715</v>
      </c>
      <c r="I71" s="25" t="s">
        <v>114</v>
      </c>
      <c r="J71" s="34">
        <v>40123455</v>
      </c>
      <c r="K71" s="34">
        <v>0</v>
      </c>
    </row>
    <row r="72" spans="1:11" ht="16.5" x14ac:dyDescent="0.3">
      <c r="A72" s="1" t="s">
        <v>685</v>
      </c>
      <c r="B72" s="27">
        <v>45077</v>
      </c>
      <c r="C72" s="25" t="s">
        <v>684</v>
      </c>
      <c r="D72" s="25" t="s">
        <v>667</v>
      </c>
      <c r="E72" s="25">
        <v>1</v>
      </c>
      <c r="F72" s="7">
        <v>45047</v>
      </c>
      <c r="G72" s="25">
        <v>459</v>
      </c>
      <c r="H72" s="25">
        <v>61707</v>
      </c>
      <c r="I72" s="25" t="s">
        <v>116</v>
      </c>
      <c r="J72" s="34">
        <v>4972928.3333299998</v>
      </c>
      <c r="K72" s="34">
        <v>0</v>
      </c>
    </row>
    <row r="73" spans="1:11" ht="16.5" x14ac:dyDescent="0.3">
      <c r="A73" s="1" t="s">
        <v>685</v>
      </c>
      <c r="B73" s="27">
        <v>45077</v>
      </c>
      <c r="C73" s="25" t="s">
        <v>684</v>
      </c>
      <c r="D73" s="25" t="s">
        <v>667</v>
      </c>
      <c r="E73" s="25">
        <v>1</v>
      </c>
      <c r="F73" s="7">
        <v>45047</v>
      </c>
      <c r="G73" s="25">
        <v>469</v>
      </c>
      <c r="H73" s="25">
        <v>61717</v>
      </c>
      <c r="I73" s="25" t="s">
        <v>110</v>
      </c>
      <c r="J73" s="34">
        <v>2153814</v>
      </c>
      <c r="K73" s="34">
        <v>0</v>
      </c>
    </row>
    <row r="74" spans="1:11" ht="16.5" x14ac:dyDescent="0.3">
      <c r="A74" s="1" t="s">
        <v>685</v>
      </c>
      <c r="B74" s="27">
        <v>45077</v>
      </c>
      <c r="C74" s="25" t="s">
        <v>684</v>
      </c>
      <c r="D74" s="25" t="s">
        <v>667</v>
      </c>
      <c r="E74" s="25">
        <v>1</v>
      </c>
      <c r="F74" s="7">
        <v>45047</v>
      </c>
      <c r="G74" s="25">
        <v>474</v>
      </c>
      <c r="H74" s="25">
        <v>61811</v>
      </c>
      <c r="I74" s="25" t="s">
        <v>118</v>
      </c>
      <c r="J74" s="34">
        <v>1097787</v>
      </c>
      <c r="K74" s="34">
        <v>0</v>
      </c>
    </row>
    <row r="75" spans="1:11" ht="16.5" x14ac:dyDescent="0.3">
      <c r="A75" s="1" t="s">
        <v>685</v>
      </c>
      <c r="B75" s="27">
        <v>45077</v>
      </c>
      <c r="C75" s="25" t="s">
        <v>684</v>
      </c>
      <c r="D75" s="25" t="s">
        <v>667</v>
      </c>
      <c r="E75" s="25">
        <v>1</v>
      </c>
      <c r="F75" s="7">
        <v>45047</v>
      </c>
      <c r="G75" s="25">
        <v>483</v>
      </c>
      <c r="H75" s="25">
        <v>61922</v>
      </c>
      <c r="I75" s="25" t="s">
        <v>122</v>
      </c>
      <c r="J75" s="34">
        <v>436667</v>
      </c>
      <c r="K75" s="34">
        <v>0</v>
      </c>
    </row>
    <row r="76" spans="1:11" ht="16.5" x14ac:dyDescent="0.3">
      <c r="A76" s="1" t="s">
        <v>685</v>
      </c>
      <c r="B76" s="27">
        <v>45077</v>
      </c>
      <c r="C76" s="25" t="s">
        <v>684</v>
      </c>
      <c r="D76" s="25" t="s">
        <v>667</v>
      </c>
      <c r="E76" s="25">
        <v>1</v>
      </c>
      <c r="F76" s="7">
        <v>45047</v>
      </c>
      <c r="G76" s="25">
        <v>489</v>
      </c>
      <c r="H76" s="25">
        <v>61988</v>
      </c>
      <c r="I76" s="25" t="s">
        <v>128</v>
      </c>
      <c r="J76" s="34">
        <v>306002</v>
      </c>
      <c r="K76" s="34">
        <v>0</v>
      </c>
    </row>
    <row r="77" spans="1:11" ht="16.5" x14ac:dyDescent="0.3">
      <c r="A77" s="1" t="s">
        <v>685</v>
      </c>
      <c r="B77" s="27">
        <v>45077</v>
      </c>
      <c r="C77" s="25" t="s">
        <v>684</v>
      </c>
      <c r="D77" s="25" t="s">
        <v>667</v>
      </c>
      <c r="E77" s="25">
        <v>1</v>
      </c>
      <c r="F77" s="7">
        <v>45047</v>
      </c>
      <c r="G77" s="25">
        <v>1509</v>
      </c>
      <c r="H77" s="25">
        <v>71316</v>
      </c>
      <c r="I77" s="25" t="s">
        <v>682</v>
      </c>
      <c r="J77" s="34">
        <v>366667</v>
      </c>
      <c r="K77" s="34">
        <v>0</v>
      </c>
    </row>
    <row r="78" spans="1:11" ht="16.5" x14ac:dyDescent="0.3">
      <c r="A78" s="1" t="s">
        <v>685</v>
      </c>
      <c r="B78" s="27">
        <v>45077</v>
      </c>
      <c r="C78" s="25" t="s">
        <v>684</v>
      </c>
      <c r="D78" s="25" t="s">
        <v>667</v>
      </c>
      <c r="E78" s="25">
        <v>1</v>
      </c>
      <c r="F78" s="7">
        <v>45047</v>
      </c>
      <c r="G78" s="25">
        <v>1506</v>
      </c>
      <c r="H78" s="25">
        <v>71313</v>
      </c>
      <c r="I78" s="25" t="s">
        <v>683</v>
      </c>
      <c r="J78" s="34">
        <v>5806486</v>
      </c>
      <c r="K78" s="34">
        <v>0</v>
      </c>
    </row>
    <row r="79" spans="1:11" ht="16.5" x14ac:dyDescent="0.3">
      <c r="A79" s="1" t="s">
        <v>685</v>
      </c>
      <c r="B79" s="27">
        <v>45077</v>
      </c>
      <c r="C79" s="25" t="s">
        <v>684</v>
      </c>
      <c r="D79" s="25" t="s">
        <v>667</v>
      </c>
      <c r="E79" s="25">
        <v>1</v>
      </c>
      <c r="F79" s="7">
        <v>45047</v>
      </c>
      <c r="G79" s="25">
        <v>1507</v>
      </c>
      <c r="H79" s="25">
        <v>71314</v>
      </c>
      <c r="I79" s="25" t="s">
        <v>554</v>
      </c>
      <c r="J79" s="34">
        <v>10127592</v>
      </c>
      <c r="K79" s="34">
        <v>0</v>
      </c>
    </row>
    <row r="80" spans="1:11" ht="16.5" x14ac:dyDescent="0.3">
      <c r="A80" s="1" t="s">
        <v>685</v>
      </c>
      <c r="B80" s="27">
        <v>45077</v>
      </c>
      <c r="C80" s="25" t="s">
        <v>684</v>
      </c>
      <c r="D80" s="25" t="s">
        <v>667</v>
      </c>
      <c r="E80" s="25">
        <v>1</v>
      </c>
      <c r="F80" s="7">
        <v>45047</v>
      </c>
      <c r="G80" s="25">
        <v>475</v>
      </c>
      <c r="H80" s="25">
        <v>61822</v>
      </c>
      <c r="I80" s="25" t="s">
        <v>120</v>
      </c>
      <c r="J80" s="34">
        <v>260000000</v>
      </c>
      <c r="K80" s="34">
        <v>0</v>
      </c>
    </row>
    <row r="81" spans="1:12" ht="16.5" x14ac:dyDescent="0.3">
      <c r="A81" s="1" t="s">
        <v>685</v>
      </c>
      <c r="B81" s="27">
        <v>45077</v>
      </c>
      <c r="C81" s="25" t="s">
        <v>684</v>
      </c>
      <c r="D81" s="25" t="s">
        <v>667</v>
      </c>
      <c r="E81" s="25">
        <v>1</v>
      </c>
      <c r="F81" s="7">
        <v>45047</v>
      </c>
      <c r="G81" s="25">
        <v>985</v>
      </c>
      <c r="H81" s="25">
        <v>62020</v>
      </c>
      <c r="I81" s="25" t="s">
        <v>130</v>
      </c>
      <c r="J81" s="34">
        <v>69928203</v>
      </c>
      <c r="K81" s="34">
        <v>0</v>
      </c>
    </row>
    <row r="82" spans="1:12" ht="16.5" x14ac:dyDescent="0.3">
      <c r="A82" s="1" t="s">
        <v>685</v>
      </c>
      <c r="B82" s="27">
        <v>45077</v>
      </c>
      <c r="C82" s="25" t="s">
        <v>684</v>
      </c>
      <c r="D82" s="25" t="s">
        <v>667</v>
      </c>
      <c r="E82" s="25">
        <v>1</v>
      </c>
      <c r="F82" s="7">
        <v>45047</v>
      </c>
      <c r="G82" s="25">
        <v>493</v>
      </c>
      <c r="H82" s="25">
        <v>65011</v>
      </c>
      <c r="I82" s="25" t="s">
        <v>132</v>
      </c>
      <c r="J82" s="34">
        <v>31488266.875</v>
      </c>
      <c r="K82" s="34">
        <v>0</v>
      </c>
    </row>
    <row r="83" spans="1:12" ht="16.5" x14ac:dyDescent="0.3">
      <c r="A83" s="1" t="s">
        <v>685</v>
      </c>
      <c r="B83" s="27">
        <v>45077</v>
      </c>
      <c r="C83" s="25" t="s">
        <v>684</v>
      </c>
      <c r="D83" s="25" t="s">
        <v>667</v>
      </c>
      <c r="E83" s="25">
        <v>1</v>
      </c>
      <c r="F83" s="7">
        <v>45047</v>
      </c>
      <c r="G83" s="25">
        <v>494</v>
      </c>
      <c r="H83" s="25">
        <v>65022</v>
      </c>
      <c r="I83" s="25" t="s">
        <v>134</v>
      </c>
      <c r="J83" s="34">
        <v>2169327.0833379999</v>
      </c>
      <c r="K83" s="34">
        <v>0</v>
      </c>
    </row>
    <row r="84" spans="1:12" ht="16.5" x14ac:dyDescent="0.3">
      <c r="A84" s="1" t="s">
        <v>685</v>
      </c>
      <c r="B84" s="27">
        <v>45077</v>
      </c>
      <c r="C84" s="25" t="s">
        <v>684</v>
      </c>
      <c r="D84" s="25" t="s">
        <v>667</v>
      </c>
      <c r="E84" s="25">
        <v>1</v>
      </c>
      <c r="F84" s="7">
        <v>45047</v>
      </c>
      <c r="G84" s="25">
        <v>496</v>
      </c>
      <c r="H84" s="25">
        <v>65044</v>
      </c>
      <c r="I84" s="25" t="s">
        <v>136</v>
      </c>
      <c r="J84" s="34">
        <v>166250</v>
      </c>
      <c r="K84" s="34">
        <v>0</v>
      </c>
    </row>
    <row r="85" spans="1:12" ht="16.5" x14ac:dyDescent="0.3">
      <c r="A85" s="1" t="s">
        <v>685</v>
      </c>
      <c r="B85" s="27">
        <v>45077</v>
      </c>
      <c r="C85" s="25" t="s">
        <v>684</v>
      </c>
      <c r="D85" s="25" t="s">
        <v>667</v>
      </c>
      <c r="E85" s="25">
        <v>1</v>
      </c>
      <c r="F85" s="7">
        <v>45047</v>
      </c>
      <c r="G85" s="25">
        <v>497</v>
      </c>
      <c r="H85" s="25">
        <v>65055</v>
      </c>
      <c r="I85" s="25" t="s">
        <v>138</v>
      </c>
      <c r="J85" s="34">
        <v>12611358.354166999</v>
      </c>
      <c r="K85" s="34">
        <v>0</v>
      </c>
    </row>
    <row r="86" spans="1:12" ht="16.5" x14ac:dyDescent="0.3">
      <c r="A86" s="1" t="s">
        <v>685</v>
      </c>
      <c r="B86" s="27">
        <v>45077</v>
      </c>
      <c r="C86" s="25" t="s">
        <v>684</v>
      </c>
      <c r="D86" s="25" t="s">
        <v>667</v>
      </c>
      <c r="E86" s="25">
        <v>1</v>
      </c>
      <c r="F86" s="7">
        <v>45047</v>
      </c>
      <c r="G86" s="25">
        <v>484</v>
      </c>
      <c r="H86" s="25">
        <v>61933</v>
      </c>
      <c r="I86" s="25" t="s">
        <v>124</v>
      </c>
      <c r="J86" s="34">
        <v>9292500</v>
      </c>
      <c r="K86" s="34">
        <v>0</v>
      </c>
    </row>
    <row r="87" spans="1:12" ht="16.5" x14ac:dyDescent="0.3">
      <c r="A87" s="1" t="s">
        <v>685</v>
      </c>
      <c r="B87" s="27">
        <v>45077</v>
      </c>
      <c r="C87" s="25" t="s">
        <v>684</v>
      </c>
      <c r="D87" s="25" t="s">
        <v>667</v>
      </c>
      <c r="E87" s="25">
        <v>1</v>
      </c>
      <c r="F87" s="7">
        <v>45047</v>
      </c>
      <c r="G87" s="25">
        <v>503</v>
      </c>
      <c r="H87" s="25">
        <v>66011</v>
      </c>
      <c r="I87" s="25" t="s">
        <v>204</v>
      </c>
      <c r="J87" s="34">
        <v>218589</v>
      </c>
      <c r="K87" s="34">
        <v>0</v>
      </c>
    </row>
    <row r="88" spans="1:12" ht="16.5" x14ac:dyDescent="0.3">
      <c r="A88" s="1" t="s">
        <v>685</v>
      </c>
      <c r="B88" s="27">
        <v>45077</v>
      </c>
      <c r="C88" s="25" t="s">
        <v>684</v>
      </c>
      <c r="D88" s="25" t="s">
        <v>667</v>
      </c>
      <c r="E88" s="25">
        <v>1</v>
      </c>
      <c r="F88" s="7">
        <v>45047</v>
      </c>
      <c r="G88" s="25">
        <v>780</v>
      </c>
      <c r="H88" s="25">
        <v>72111</v>
      </c>
      <c r="I88" s="25" t="s">
        <v>142</v>
      </c>
      <c r="J88" s="34">
        <v>326700</v>
      </c>
      <c r="K88" s="34">
        <v>0</v>
      </c>
    </row>
    <row r="89" spans="1:12" ht="16.5" x14ac:dyDescent="0.3">
      <c r="A89" s="1" t="s">
        <v>685</v>
      </c>
      <c r="B89" s="27">
        <v>45077</v>
      </c>
      <c r="C89" s="25" t="s">
        <v>684</v>
      </c>
      <c r="D89" s="25" t="s">
        <v>667</v>
      </c>
      <c r="E89" s="25">
        <v>1</v>
      </c>
      <c r="F89" s="7">
        <v>45047</v>
      </c>
      <c r="G89" s="25">
        <v>782</v>
      </c>
      <c r="H89" s="25">
        <v>72120</v>
      </c>
      <c r="I89" s="25" t="s">
        <v>144</v>
      </c>
      <c r="J89" s="34">
        <v>1237.4099999999999</v>
      </c>
      <c r="K89" s="34">
        <v>0</v>
      </c>
    </row>
    <row r="90" spans="1:12" x14ac:dyDescent="0.2">
      <c r="J90" s="34">
        <f>SUM(J6:J89)</f>
        <v>7170369331.751544</v>
      </c>
      <c r="K90" s="34">
        <f>SUM(K6:K89)</f>
        <v>7170369331.7480059</v>
      </c>
      <c r="L90" s="35"/>
    </row>
  </sheetData>
  <pageMargins left="0.75" right="0.75" top="1" bottom="1" header="0.5" footer="0.5"/>
  <pageSetup orientation="portrait" horizont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29DB5-9070-473C-B109-9F9F6E9AD1EC}">
  <dimension ref="A1:O125"/>
  <sheetViews>
    <sheetView tabSelected="1" topLeftCell="F31" zoomScaleNormal="100" workbookViewId="0">
      <selection activeCell="I10" sqref="I10"/>
    </sheetView>
  </sheetViews>
  <sheetFormatPr defaultColWidth="24" defaultRowHeight="12.75" x14ac:dyDescent="0.2"/>
  <cols>
    <col min="1" max="1" width="26.75" style="25" customWidth="1"/>
    <col min="2" max="2" width="33" style="25" bestFit="1" customWidth="1"/>
    <col min="3" max="3" width="38.625" style="25" customWidth="1"/>
    <col min="4" max="4" width="32.125" style="25" customWidth="1"/>
    <col min="5" max="5" width="23.75" style="25" customWidth="1"/>
    <col min="6" max="7" width="22.125" style="25" customWidth="1"/>
    <col min="8" max="8" width="23.125" style="25" bestFit="1" customWidth="1"/>
    <col min="9" max="9" width="49.5" style="25" bestFit="1" customWidth="1"/>
    <col min="10" max="10" width="29.375" style="25" customWidth="1"/>
    <col min="11" max="11" width="28.875" style="25" customWidth="1"/>
    <col min="12" max="12" width="37.75" style="26" customWidth="1"/>
    <col min="13" max="13" width="35.25" style="26" customWidth="1"/>
    <col min="14" max="14" width="42.875" style="25" bestFit="1" customWidth="1"/>
    <col min="15" max="15" width="24" style="26"/>
    <col min="16" max="16384" width="24" style="25"/>
  </cols>
  <sheetData>
    <row r="1" spans="1:15" s="17" customFormat="1" ht="15" customHeight="1" x14ac:dyDescent="0.2">
      <c r="A1" s="14" t="s">
        <v>396</v>
      </c>
      <c r="B1" s="14" t="s">
        <v>397</v>
      </c>
      <c r="C1" s="14" t="s">
        <v>398</v>
      </c>
      <c r="D1" s="14" t="s">
        <v>399</v>
      </c>
      <c r="E1" s="14" t="s">
        <v>400</v>
      </c>
      <c r="F1" s="14" t="s">
        <v>401</v>
      </c>
      <c r="G1" s="14"/>
      <c r="H1" s="15" t="s">
        <v>402</v>
      </c>
      <c r="I1" s="14" t="s">
        <v>403</v>
      </c>
      <c r="J1" s="14" t="s">
        <v>404</v>
      </c>
      <c r="K1" s="14" t="s">
        <v>405</v>
      </c>
      <c r="L1" s="15" t="s">
        <v>630</v>
      </c>
      <c r="M1" s="15" t="s">
        <v>631</v>
      </c>
      <c r="N1" s="16" t="s">
        <v>632</v>
      </c>
      <c r="O1" s="15" t="s">
        <v>633</v>
      </c>
    </row>
    <row r="2" spans="1:15" s="17" customFormat="1" ht="15" customHeight="1" x14ac:dyDescent="0.2">
      <c r="A2" s="14" t="s">
        <v>634</v>
      </c>
      <c r="B2" s="14" t="s">
        <v>635</v>
      </c>
      <c r="C2" s="14" t="s">
        <v>636</v>
      </c>
      <c r="D2" s="14" t="s">
        <v>637</v>
      </c>
      <c r="E2" s="14" t="s">
        <v>638</v>
      </c>
      <c r="F2" s="14" t="s">
        <v>639</v>
      </c>
      <c r="G2" s="14"/>
      <c r="H2" s="15" t="s">
        <v>640</v>
      </c>
      <c r="I2" s="14" t="s">
        <v>641</v>
      </c>
      <c r="J2" s="14" t="s">
        <v>1</v>
      </c>
      <c r="K2" s="14" t="s">
        <v>2</v>
      </c>
      <c r="L2" s="15" t="s">
        <v>642</v>
      </c>
      <c r="M2" s="15" t="s">
        <v>643</v>
      </c>
      <c r="N2" s="16" t="s">
        <v>644</v>
      </c>
      <c r="O2" s="15" t="s">
        <v>633</v>
      </c>
    </row>
    <row r="3" spans="1:15" s="21" customFormat="1" ht="229.5" customHeight="1" x14ac:dyDescent="0.2">
      <c r="A3" s="18" t="s">
        <v>645</v>
      </c>
      <c r="B3" s="18" t="s">
        <v>646</v>
      </c>
      <c r="C3" s="18" t="s">
        <v>647</v>
      </c>
      <c r="D3" s="18" t="s">
        <v>648</v>
      </c>
      <c r="E3" s="18" t="s">
        <v>649</v>
      </c>
      <c r="F3" s="18" t="s">
        <v>650</v>
      </c>
      <c r="G3" s="18"/>
      <c r="H3" s="19" t="s">
        <v>651</v>
      </c>
      <c r="I3" s="18" t="s">
        <v>652</v>
      </c>
      <c r="J3" s="18" t="s">
        <v>653</v>
      </c>
      <c r="K3" s="18" t="s">
        <v>654</v>
      </c>
      <c r="L3" s="19" t="s">
        <v>655</v>
      </c>
      <c r="M3" s="19" t="s">
        <v>656</v>
      </c>
      <c r="N3" s="20" t="s">
        <v>657</v>
      </c>
      <c r="O3" s="19"/>
    </row>
    <row r="4" spans="1:15" s="17" customFormat="1" x14ac:dyDescent="0.2">
      <c r="A4" s="14" t="s">
        <v>658</v>
      </c>
      <c r="B4" s="14" t="s">
        <v>635</v>
      </c>
      <c r="C4" s="22" t="s">
        <v>659</v>
      </c>
      <c r="D4" s="22" t="s">
        <v>659</v>
      </c>
      <c r="E4" s="22" t="s">
        <v>660</v>
      </c>
      <c r="F4" s="22" t="s">
        <v>635</v>
      </c>
      <c r="G4" s="22"/>
      <c r="H4" s="15" t="s">
        <v>658</v>
      </c>
      <c r="I4" s="22" t="s">
        <v>659</v>
      </c>
      <c r="J4" s="14" t="s">
        <v>661</v>
      </c>
      <c r="K4" s="14" t="s">
        <v>661</v>
      </c>
      <c r="L4" s="23" t="s">
        <v>659</v>
      </c>
      <c r="M4" s="23" t="s">
        <v>659</v>
      </c>
      <c r="N4" s="24" t="s">
        <v>659</v>
      </c>
      <c r="O4" s="15"/>
    </row>
    <row r="5" spans="1:15" s="17" customFormat="1" x14ac:dyDescent="0.2">
      <c r="A5" s="14" t="s">
        <v>662</v>
      </c>
      <c r="B5" s="14" t="s">
        <v>663</v>
      </c>
      <c r="C5" s="14" t="s">
        <v>659</v>
      </c>
      <c r="D5" s="14" t="s">
        <v>659</v>
      </c>
      <c r="E5" s="14"/>
      <c r="F5" s="14" t="s">
        <v>664</v>
      </c>
      <c r="G5" s="14"/>
      <c r="H5" s="15" t="s">
        <v>665</v>
      </c>
      <c r="I5" s="14" t="s">
        <v>659</v>
      </c>
      <c r="J5" s="14"/>
      <c r="K5" s="14"/>
      <c r="L5" s="15" t="s">
        <v>659</v>
      </c>
      <c r="M5" s="15" t="s">
        <v>659</v>
      </c>
      <c r="N5" s="16" t="s">
        <v>659</v>
      </c>
      <c r="O5" s="15"/>
    </row>
    <row r="6" spans="1:15" ht="16.5" x14ac:dyDescent="0.3">
      <c r="A6" s="1" t="s">
        <v>687</v>
      </c>
      <c r="B6" s="27">
        <v>45077</v>
      </c>
      <c r="C6" s="25" t="s">
        <v>686</v>
      </c>
      <c r="D6" s="25" t="s">
        <v>667</v>
      </c>
      <c r="E6" s="25">
        <v>1</v>
      </c>
      <c r="F6" s="7">
        <v>45047</v>
      </c>
      <c r="G6">
        <v>265</v>
      </c>
      <c r="H6" t="s">
        <v>698</v>
      </c>
      <c r="I6" t="s">
        <v>699</v>
      </c>
      <c r="J6" s="34">
        <v>6224818</v>
      </c>
      <c r="K6" s="34">
        <v>0</v>
      </c>
      <c r="L6" s="30"/>
      <c r="M6" s="30"/>
    </row>
    <row r="7" spans="1:15" ht="16.5" x14ac:dyDescent="0.3">
      <c r="A7" s="1" t="s">
        <v>687</v>
      </c>
      <c r="B7" s="27">
        <v>45077</v>
      </c>
      <c r="C7" s="25" t="s">
        <v>686</v>
      </c>
      <c r="D7" s="25" t="s">
        <v>667</v>
      </c>
      <c r="E7" s="25">
        <v>1</v>
      </c>
      <c r="F7" s="7">
        <v>45047</v>
      </c>
      <c r="G7">
        <v>730</v>
      </c>
      <c r="H7" t="s">
        <v>700</v>
      </c>
      <c r="I7" t="s">
        <v>701</v>
      </c>
      <c r="J7" s="34">
        <v>4002778665.6138968</v>
      </c>
      <c r="K7" s="34">
        <v>0</v>
      </c>
    </row>
    <row r="8" spans="1:15" ht="16.5" x14ac:dyDescent="0.3">
      <c r="A8" s="1" t="s">
        <v>687</v>
      </c>
      <c r="B8" s="27">
        <v>45077</v>
      </c>
      <c r="C8" s="25" t="s">
        <v>686</v>
      </c>
      <c r="D8" s="25" t="s">
        <v>667</v>
      </c>
      <c r="E8" s="25">
        <v>1</v>
      </c>
      <c r="F8" s="7">
        <v>45047</v>
      </c>
      <c r="G8">
        <v>267</v>
      </c>
      <c r="H8" t="s">
        <v>702</v>
      </c>
      <c r="I8" t="s">
        <v>703</v>
      </c>
      <c r="J8" s="34">
        <v>35978074.399999999</v>
      </c>
      <c r="K8" s="34">
        <v>0</v>
      </c>
    </row>
    <row r="9" spans="1:15" ht="16.5" x14ac:dyDescent="0.3">
      <c r="A9" s="1" t="s">
        <v>687</v>
      </c>
      <c r="B9" s="27">
        <v>45077</v>
      </c>
      <c r="C9" s="25" t="s">
        <v>686</v>
      </c>
      <c r="D9" s="25" t="s">
        <v>667</v>
      </c>
      <c r="E9" s="25">
        <v>1</v>
      </c>
      <c r="F9" s="7">
        <v>45047</v>
      </c>
      <c r="G9">
        <v>538</v>
      </c>
      <c r="H9" t="s">
        <v>6</v>
      </c>
      <c r="I9" t="s">
        <v>7</v>
      </c>
      <c r="J9" s="34">
        <v>1492399570.4423621</v>
      </c>
      <c r="K9" s="34">
        <v>0</v>
      </c>
    </row>
    <row r="10" spans="1:15" ht="16.5" x14ac:dyDescent="0.3">
      <c r="A10" s="1" t="s">
        <v>687</v>
      </c>
      <c r="B10" s="27">
        <v>45077</v>
      </c>
      <c r="C10" s="25" t="s">
        <v>686</v>
      </c>
      <c r="D10" s="25" t="s">
        <v>667</v>
      </c>
      <c r="E10" s="25">
        <v>1</v>
      </c>
      <c r="F10" s="7">
        <v>45047</v>
      </c>
      <c r="G10">
        <v>318</v>
      </c>
      <c r="H10">
        <v>12101</v>
      </c>
      <c r="I10" t="s">
        <v>31</v>
      </c>
      <c r="J10" s="34">
        <v>8295095171.0566998</v>
      </c>
      <c r="K10" s="34">
        <v>0</v>
      </c>
    </row>
    <row r="11" spans="1:15" ht="16.5" x14ac:dyDescent="0.3">
      <c r="A11" s="1" t="s">
        <v>687</v>
      </c>
      <c r="B11" s="27">
        <v>45077</v>
      </c>
      <c r="C11" s="25" t="s">
        <v>686</v>
      </c>
      <c r="D11" s="25" t="s">
        <v>667</v>
      </c>
      <c r="E11" s="25">
        <v>1</v>
      </c>
      <c r="F11" s="7">
        <v>45047</v>
      </c>
      <c r="G11">
        <v>331</v>
      </c>
      <c r="H11" t="s">
        <v>425</v>
      </c>
      <c r="I11" t="s">
        <v>426</v>
      </c>
      <c r="J11" s="34">
        <v>19980000</v>
      </c>
      <c r="K11" s="34">
        <v>0</v>
      </c>
    </row>
    <row r="12" spans="1:15" ht="16.5" x14ac:dyDescent="0.3">
      <c r="A12" s="1" t="s">
        <v>687</v>
      </c>
      <c r="B12" s="27">
        <v>45077</v>
      </c>
      <c r="C12" s="25" t="s">
        <v>686</v>
      </c>
      <c r="D12" s="25" t="s">
        <v>667</v>
      </c>
      <c r="E12" s="25">
        <v>1</v>
      </c>
      <c r="F12" s="7">
        <v>45047</v>
      </c>
      <c r="G12">
        <v>1482</v>
      </c>
      <c r="H12" t="s">
        <v>439</v>
      </c>
      <c r="I12" t="s">
        <v>440</v>
      </c>
      <c r="J12" s="34">
        <v>401520200</v>
      </c>
      <c r="K12" s="34">
        <v>0</v>
      </c>
    </row>
    <row r="13" spans="1:15" s="26" customFormat="1" ht="16.5" x14ac:dyDescent="0.3">
      <c r="A13" s="1" t="s">
        <v>687</v>
      </c>
      <c r="B13" s="27">
        <v>45077</v>
      </c>
      <c r="C13" s="25" t="s">
        <v>686</v>
      </c>
      <c r="D13" s="25" t="s">
        <v>667</v>
      </c>
      <c r="E13" s="25">
        <v>1</v>
      </c>
      <c r="F13" s="7">
        <v>45047</v>
      </c>
      <c r="G13">
        <v>541</v>
      </c>
      <c r="H13">
        <v>13000</v>
      </c>
      <c r="I13" t="s">
        <v>9</v>
      </c>
      <c r="J13" s="34">
        <v>2242550</v>
      </c>
      <c r="K13" s="34">
        <v>0</v>
      </c>
      <c r="N13" s="25"/>
    </row>
    <row r="14" spans="1:15" s="26" customFormat="1" ht="16.5" x14ac:dyDescent="0.3">
      <c r="A14" s="1" t="s">
        <v>687</v>
      </c>
      <c r="B14" s="27">
        <v>45077</v>
      </c>
      <c r="C14" s="25" t="s">
        <v>686</v>
      </c>
      <c r="D14" s="25" t="s">
        <v>667</v>
      </c>
      <c r="E14" s="25">
        <v>1</v>
      </c>
      <c r="F14" s="7">
        <v>45047</v>
      </c>
      <c r="G14">
        <v>846</v>
      </c>
      <c r="H14">
        <v>121212</v>
      </c>
      <c r="I14" t="s">
        <v>11</v>
      </c>
      <c r="J14" s="34">
        <v>760000</v>
      </c>
      <c r="K14" s="34">
        <v>0</v>
      </c>
      <c r="N14" s="25"/>
    </row>
    <row r="15" spans="1:15" s="26" customFormat="1" ht="16.5" x14ac:dyDescent="0.3">
      <c r="A15" s="1" t="s">
        <v>687</v>
      </c>
      <c r="B15" s="27">
        <v>45077</v>
      </c>
      <c r="C15" s="25" t="s">
        <v>686</v>
      </c>
      <c r="D15" s="25" t="s">
        <v>667</v>
      </c>
      <c r="E15" s="25">
        <v>1</v>
      </c>
      <c r="F15" s="7">
        <v>45047</v>
      </c>
      <c r="G15">
        <v>847</v>
      </c>
      <c r="H15">
        <v>121213</v>
      </c>
      <c r="I15" t="s">
        <v>272</v>
      </c>
      <c r="J15" s="34">
        <v>8658452</v>
      </c>
      <c r="K15" s="34">
        <v>0</v>
      </c>
      <c r="N15" s="25"/>
    </row>
    <row r="16" spans="1:15" s="26" customFormat="1" ht="16.5" x14ac:dyDescent="0.3">
      <c r="A16" s="1" t="s">
        <v>687</v>
      </c>
      <c r="B16" s="27">
        <v>45077</v>
      </c>
      <c r="C16" s="25" t="s">
        <v>686</v>
      </c>
      <c r="D16" s="25" t="s">
        <v>667</v>
      </c>
      <c r="E16" s="25">
        <v>1</v>
      </c>
      <c r="F16" s="7">
        <v>45047</v>
      </c>
      <c r="G16">
        <v>319</v>
      </c>
      <c r="H16">
        <v>12102</v>
      </c>
      <c r="I16" t="s">
        <v>704</v>
      </c>
      <c r="J16" s="34">
        <v>3673346394</v>
      </c>
      <c r="K16" s="34">
        <v>0</v>
      </c>
      <c r="N16" s="25"/>
    </row>
    <row r="17" spans="1:14" s="26" customFormat="1" ht="16.5" x14ac:dyDescent="0.3">
      <c r="A17" s="1" t="s">
        <v>687</v>
      </c>
      <c r="B17" s="27">
        <v>45077</v>
      </c>
      <c r="C17" s="25" t="s">
        <v>686</v>
      </c>
      <c r="D17" s="25" t="s">
        <v>667</v>
      </c>
      <c r="E17" s="25">
        <v>1</v>
      </c>
      <c r="F17" s="7">
        <v>45047</v>
      </c>
      <c r="G17">
        <v>1542</v>
      </c>
      <c r="H17">
        <v>15109</v>
      </c>
      <c r="I17" t="s">
        <v>705</v>
      </c>
      <c r="J17" s="34">
        <v>405103678</v>
      </c>
      <c r="K17" s="34">
        <v>0</v>
      </c>
      <c r="N17" s="25"/>
    </row>
    <row r="18" spans="1:14" s="26" customFormat="1" ht="16.5" x14ac:dyDescent="0.3">
      <c r="A18" s="1" t="s">
        <v>687</v>
      </c>
      <c r="B18" s="27">
        <v>45077</v>
      </c>
      <c r="C18" s="25" t="s">
        <v>686</v>
      </c>
      <c r="D18" s="25" t="s">
        <v>667</v>
      </c>
      <c r="E18" s="25">
        <v>1</v>
      </c>
      <c r="F18" s="7">
        <v>45047</v>
      </c>
      <c r="G18">
        <v>564</v>
      </c>
      <c r="H18">
        <v>14033</v>
      </c>
      <c r="I18" t="s">
        <v>15</v>
      </c>
      <c r="J18" s="34">
        <v>77536600</v>
      </c>
      <c r="K18" s="34">
        <v>0</v>
      </c>
      <c r="N18" s="25"/>
    </row>
    <row r="19" spans="1:14" s="26" customFormat="1" ht="16.5" x14ac:dyDescent="0.3">
      <c r="A19" s="1" t="s">
        <v>687</v>
      </c>
      <c r="B19" s="27">
        <v>45077</v>
      </c>
      <c r="C19" s="25" t="s">
        <v>686</v>
      </c>
      <c r="D19" s="25" t="s">
        <v>667</v>
      </c>
      <c r="E19" s="25">
        <v>1</v>
      </c>
      <c r="F19" s="7">
        <v>45047</v>
      </c>
      <c r="G19">
        <v>563</v>
      </c>
      <c r="H19">
        <v>14022</v>
      </c>
      <c r="I19" t="s">
        <v>21</v>
      </c>
      <c r="J19" s="34">
        <v>7880826</v>
      </c>
      <c r="K19" s="34">
        <v>0</v>
      </c>
      <c r="N19" s="25"/>
    </row>
    <row r="20" spans="1:14" ht="16.5" x14ac:dyDescent="0.3">
      <c r="A20" s="1" t="s">
        <v>687</v>
      </c>
      <c r="B20" s="27">
        <v>45077</v>
      </c>
      <c r="C20" s="25" t="s">
        <v>686</v>
      </c>
      <c r="D20" s="25" t="s">
        <v>667</v>
      </c>
      <c r="E20" s="25">
        <v>1</v>
      </c>
      <c r="F20" s="7">
        <v>45047</v>
      </c>
      <c r="G20">
        <v>562</v>
      </c>
      <c r="H20">
        <v>14011</v>
      </c>
      <c r="I20" t="s">
        <v>19</v>
      </c>
      <c r="J20" s="34">
        <v>104513100</v>
      </c>
      <c r="K20" s="34">
        <v>0</v>
      </c>
      <c r="L20" s="30"/>
    </row>
    <row r="21" spans="1:14" ht="16.5" x14ac:dyDescent="0.3">
      <c r="A21" s="1" t="s">
        <v>687</v>
      </c>
      <c r="B21" s="27">
        <v>45077</v>
      </c>
      <c r="C21" s="25" t="s">
        <v>686</v>
      </c>
      <c r="D21" s="25" t="s">
        <v>667</v>
      </c>
      <c r="E21" s="25">
        <v>1</v>
      </c>
      <c r="F21" s="7">
        <v>45047</v>
      </c>
      <c r="G21">
        <v>578</v>
      </c>
      <c r="H21">
        <v>14187</v>
      </c>
      <c r="I21" t="s">
        <v>706</v>
      </c>
      <c r="J21" s="34">
        <v>5920265</v>
      </c>
      <c r="K21" s="34">
        <v>0</v>
      </c>
    </row>
    <row r="22" spans="1:14" s="26" customFormat="1" ht="16.5" x14ac:dyDescent="0.3">
      <c r="A22" s="1" t="s">
        <v>687</v>
      </c>
      <c r="B22" s="27">
        <v>45077</v>
      </c>
      <c r="C22" s="25" t="s">
        <v>686</v>
      </c>
      <c r="D22" s="25" t="s">
        <v>667</v>
      </c>
      <c r="E22" s="25">
        <v>1</v>
      </c>
      <c r="F22" s="7">
        <v>45047</v>
      </c>
      <c r="G22">
        <v>579</v>
      </c>
      <c r="H22">
        <v>14198</v>
      </c>
      <c r="I22" t="s">
        <v>707</v>
      </c>
      <c r="J22" s="34">
        <v>7356718</v>
      </c>
      <c r="K22" s="34">
        <v>0</v>
      </c>
      <c r="N22" s="25"/>
    </row>
    <row r="23" spans="1:14" ht="16.5" x14ac:dyDescent="0.3">
      <c r="A23" s="1" t="s">
        <v>687</v>
      </c>
      <c r="B23" s="27">
        <v>45077</v>
      </c>
      <c r="C23" s="25" t="s">
        <v>686</v>
      </c>
      <c r="D23" s="25" t="s">
        <v>667</v>
      </c>
      <c r="E23" s="25">
        <v>1</v>
      </c>
      <c r="F23" s="7">
        <v>45047</v>
      </c>
      <c r="G23">
        <v>585</v>
      </c>
      <c r="H23">
        <v>16311</v>
      </c>
      <c r="I23" t="s">
        <v>23</v>
      </c>
      <c r="J23" s="34">
        <v>651767769.63</v>
      </c>
      <c r="K23" s="34">
        <v>0</v>
      </c>
    </row>
    <row r="24" spans="1:14" ht="16.5" x14ac:dyDescent="0.3">
      <c r="A24" s="1" t="s">
        <v>687</v>
      </c>
      <c r="B24" s="27">
        <v>45077</v>
      </c>
      <c r="C24" s="25" t="s">
        <v>686</v>
      </c>
      <c r="D24" s="25" t="s">
        <v>667</v>
      </c>
      <c r="E24" s="25">
        <v>1</v>
      </c>
      <c r="F24" s="7">
        <v>45047</v>
      </c>
      <c r="G24">
        <v>586</v>
      </c>
      <c r="H24">
        <v>16322</v>
      </c>
      <c r="I24" t="s">
        <v>171</v>
      </c>
      <c r="J24" s="34">
        <v>15265744</v>
      </c>
      <c r="K24" s="34">
        <v>0</v>
      </c>
    </row>
    <row r="25" spans="1:14" ht="16.5" x14ac:dyDescent="0.3">
      <c r="A25" s="1" t="s">
        <v>687</v>
      </c>
      <c r="B25" s="27">
        <v>45077</v>
      </c>
      <c r="C25" s="25" t="s">
        <v>686</v>
      </c>
      <c r="D25" s="25" t="s">
        <v>667</v>
      </c>
      <c r="E25" s="25">
        <v>1</v>
      </c>
      <c r="F25" s="7">
        <v>45047</v>
      </c>
      <c r="G25">
        <v>590</v>
      </c>
      <c r="H25">
        <v>16366</v>
      </c>
      <c r="I25" t="s">
        <v>610</v>
      </c>
      <c r="J25" s="34">
        <v>625108778</v>
      </c>
      <c r="K25" s="34">
        <v>0</v>
      </c>
    </row>
    <row r="26" spans="1:14" ht="16.5" x14ac:dyDescent="0.3">
      <c r="A26" s="1" t="s">
        <v>687</v>
      </c>
      <c r="B26" s="27">
        <v>45077</v>
      </c>
      <c r="C26" s="25" t="s">
        <v>686</v>
      </c>
      <c r="D26" s="25" t="s">
        <v>667</v>
      </c>
      <c r="E26" s="25">
        <v>1</v>
      </c>
      <c r="F26" s="7">
        <v>45047</v>
      </c>
      <c r="G26">
        <v>591</v>
      </c>
      <c r="H26">
        <v>16377</v>
      </c>
      <c r="I26" t="s">
        <v>25</v>
      </c>
      <c r="J26" s="34">
        <v>110055852.162</v>
      </c>
      <c r="K26" s="34">
        <v>0</v>
      </c>
    </row>
    <row r="27" spans="1:14" ht="16.5" x14ac:dyDescent="0.3">
      <c r="A27" s="1" t="s">
        <v>687</v>
      </c>
      <c r="B27" s="27">
        <v>45077</v>
      </c>
      <c r="C27" s="25" t="s">
        <v>686</v>
      </c>
      <c r="D27" s="25" t="s">
        <v>667</v>
      </c>
      <c r="E27" s="25">
        <v>1</v>
      </c>
      <c r="F27" s="7">
        <v>45047</v>
      </c>
      <c r="G27">
        <v>767</v>
      </c>
      <c r="H27">
        <v>16130</v>
      </c>
      <c r="I27" t="s">
        <v>173</v>
      </c>
      <c r="J27" s="34">
        <v>12716666.525</v>
      </c>
      <c r="K27" s="34">
        <v>0</v>
      </c>
    </row>
    <row r="28" spans="1:14" ht="16.5" x14ac:dyDescent="0.3">
      <c r="A28" s="1" t="s">
        <v>687</v>
      </c>
      <c r="B28" s="27">
        <v>45077</v>
      </c>
      <c r="C28" s="25" t="s">
        <v>686</v>
      </c>
      <c r="D28" s="25" t="s">
        <v>667</v>
      </c>
      <c r="E28" s="25">
        <v>1</v>
      </c>
      <c r="F28" s="7">
        <v>45047</v>
      </c>
      <c r="G28">
        <v>768</v>
      </c>
      <c r="H28">
        <v>16140</v>
      </c>
      <c r="I28" t="s">
        <v>175</v>
      </c>
      <c r="J28" s="34">
        <v>12737203.443334</v>
      </c>
      <c r="K28" s="34">
        <v>0</v>
      </c>
    </row>
    <row r="29" spans="1:14" ht="16.5" x14ac:dyDescent="0.3">
      <c r="A29" s="1" t="s">
        <v>687</v>
      </c>
      <c r="B29" s="27">
        <v>45077</v>
      </c>
      <c r="C29" s="25" t="s">
        <v>686</v>
      </c>
      <c r="D29" s="25" t="s">
        <v>667</v>
      </c>
      <c r="E29" s="25">
        <v>1</v>
      </c>
      <c r="F29" s="7">
        <v>45047</v>
      </c>
      <c r="G29">
        <v>769</v>
      </c>
      <c r="H29">
        <v>16150</v>
      </c>
      <c r="I29" t="s">
        <v>27</v>
      </c>
      <c r="J29" s="34">
        <v>738801571.51839995</v>
      </c>
      <c r="K29" s="34">
        <v>0</v>
      </c>
    </row>
    <row r="30" spans="1:14" ht="16.5" x14ac:dyDescent="0.3">
      <c r="A30" s="1" t="s">
        <v>687</v>
      </c>
      <c r="B30" s="27">
        <v>45077</v>
      </c>
      <c r="C30" s="25" t="s">
        <v>686</v>
      </c>
      <c r="D30" s="25" t="s">
        <v>667</v>
      </c>
      <c r="E30" s="25">
        <v>1</v>
      </c>
      <c r="F30" s="7">
        <v>45047</v>
      </c>
      <c r="G30">
        <v>375</v>
      </c>
      <c r="H30">
        <v>18203</v>
      </c>
      <c r="I30" t="s">
        <v>612</v>
      </c>
      <c r="J30" s="34">
        <v>146641123</v>
      </c>
      <c r="K30" s="34">
        <v>0</v>
      </c>
    </row>
    <row r="31" spans="1:14" ht="16.5" x14ac:dyDescent="0.3">
      <c r="A31" s="1" t="s">
        <v>687</v>
      </c>
      <c r="B31" s="27">
        <v>45077</v>
      </c>
      <c r="C31" s="25" t="s">
        <v>686</v>
      </c>
      <c r="D31" s="25" t="s">
        <v>667</v>
      </c>
      <c r="E31" s="25">
        <v>1</v>
      </c>
      <c r="F31" s="7">
        <v>45047</v>
      </c>
      <c r="G31">
        <v>386</v>
      </c>
      <c r="H31">
        <v>17122</v>
      </c>
      <c r="I31" t="s">
        <v>305</v>
      </c>
      <c r="J31" s="34">
        <v>24484893</v>
      </c>
      <c r="K31" s="34">
        <v>0</v>
      </c>
    </row>
    <row r="32" spans="1:14" ht="16.5" x14ac:dyDescent="0.3">
      <c r="A32" s="1" t="s">
        <v>687</v>
      </c>
      <c r="B32" s="27">
        <v>45077</v>
      </c>
      <c r="C32" s="25" t="s">
        <v>686</v>
      </c>
      <c r="D32" s="25" t="s">
        <v>667</v>
      </c>
      <c r="E32" s="25">
        <v>1</v>
      </c>
      <c r="F32" s="7">
        <v>45047</v>
      </c>
      <c r="G32">
        <v>398</v>
      </c>
      <c r="H32">
        <v>17211</v>
      </c>
      <c r="I32" t="s">
        <v>152</v>
      </c>
      <c r="J32" s="34">
        <v>0</v>
      </c>
      <c r="K32" s="34">
        <v>13137053.281297</v>
      </c>
    </row>
    <row r="33" spans="1:11" ht="16.5" x14ac:dyDescent="0.3">
      <c r="A33" s="1" t="s">
        <v>687</v>
      </c>
      <c r="B33" s="27">
        <v>45077</v>
      </c>
      <c r="C33" s="25" t="s">
        <v>686</v>
      </c>
      <c r="D33" s="25" t="s">
        <v>667</v>
      </c>
      <c r="E33" s="25">
        <v>1</v>
      </c>
      <c r="F33" s="7">
        <v>45047</v>
      </c>
      <c r="G33">
        <v>387</v>
      </c>
      <c r="H33">
        <v>17133</v>
      </c>
      <c r="I33" t="s">
        <v>166</v>
      </c>
      <c r="J33" s="34">
        <v>102708050</v>
      </c>
      <c r="K33" s="34">
        <v>0</v>
      </c>
    </row>
    <row r="34" spans="1:11" ht="16.5" x14ac:dyDescent="0.3">
      <c r="A34" s="1" t="s">
        <v>687</v>
      </c>
      <c r="B34" s="27">
        <v>45077</v>
      </c>
      <c r="C34" s="25" t="s">
        <v>686</v>
      </c>
      <c r="D34" s="25" t="s">
        <v>667</v>
      </c>
      <c r="E34" s="25">
        <v>1</v>
      </c>
      <c r="F34" s="7">
        <v>45047</v>
      </c>
      <c r="G34">
        <v>399</v>
      </c>
      <c r="H34">
        <v>17222</v>
      </c>
      <c r="I34" t="s">
        <v>154</v>
      </c>
      <c r="J34" s="34">
        <v>0</v>
      </c>
      <c r="K34" s="34">
        <v>20892306.666687999</v>
      </c>
    </row>
    <row r="35" spans="1:11" ht="16.5" x14ac:dyDescent="0.3">
      <c r="A35" s="1" t="s">
        <v>687</v>
      </c>
      <c r="B35" s="27">
        <v>45077</v>
      </c>
      <c r="C35" s="25" t="s">
        <v>686</v>
      </c>
      <c r="D35" s="25" t="s">
        <v>667</v>
      </c>
      <c r="E35" s="25">
        <v>1</v>
      </c>
      <c r="F35" s="7">
        <v>45047</v>
      </c>
      <c r="G35">
        <v>389</v>
      </c>
      <c r="H35">
        <v>17155</v>
      </c>
      <c r="I35" t="s">
        <v>164</v>
      </c>
      <c r="J35" s="34">
        <v>937437399</v>
      </c>
      <c r="K35" s="34">
        <v>0</v>
      </c>
    </row>
    <row r="36" spans="1:11" ht="16.5" x14ac:dyDescent="0.3">
      <c r="A36" s="1" t="s">
        <v>687</v>
      </c>
      <c r="B36" s="27">
        <v>45077</v>
      </c>
      <c r="C36" s="25" t="s">
        <v>686</v>
      </c>
      <c r="D36" s="25" t="s">
        <v>667</v>
      </c>
      <c r="E36" s="25">
        <v>1</v>
      </c>
      <c r="F36" s="7">
        <v>45047</v>
      </c>
      <c r="G36">
        <v>400</v>
      </c>
      <c r="H36">
        <v>17233</v>
      </c>
      <c r="I36" t="s">
        <v>156</v>
      </c>
      <c r="J36" s="34">
        <v>0</v>
      </c>
      <c r="K36" s="34">
        <v>609449910.72418702</v>
      </c>
    </row>
    <row r="37" spans="1:11" ht="16.5" x14ac:dyDescent="0.3">
      <c r="A37" s="1" t="s">
        <v>687</v>
      </c>
      <c r="B37" s="27">
        <v>45077</v>
      </c>
      <c r="C37" s="25" t="s">
        <v>686</v>
      </c>
      <c r="D37" s="25" t="s">
        <v>667</v>
      </c>
      <c r="E37" s="25">
        <v>1</v>
      </c>
      <c r="F37" s="7">
        <v>45047</v>
      </c>
      <c r="G37">
        <v>390</v>
      </c>
      <c r="H37">
        <v>17166</v>
      </c>
      <c r="I37" t="s">
        <v>614</v>
      </c>
      <c r="J37" s="34">
        <v>919676584</v>
      </c>
      <c r="K37" s="34">
        <v>0</v>
      </c>
    </row>
    <row r="38" spans="1:11" ht="16.5" x14ac:dyDescent="0.3">
      <c r="A38" s="1" t="s">
        <v>687</v>
      </c>
      <c r="B38" s="27">
        <v>45077</v>
      </c>
      <c r="C38" s="25" t="s">
        <v>686</v>
      </c>
      <c r="D38" s="25" t="s">
        <v>667</v>
      </c>
      <c r="E38" s="25">
        <v>1</v>
      </c>
      <c r="F38" s="7">
        <v>45047</v>
      </c>
      <c r="G38">
        <v>401</v>
      </c>
      <c r="H38">
        <v>17244</v>
      </c>
      <c r="I38" t="s">
        <v>158</v>
      </c>
      <c r="J38" s="34">
        <v>0</v>
      </c>
      <c r="K38" s="34">
        <v>503710395.72226602</v>
      </c>
    </row>
    <row r="39" spans="1:11" ht="16.5" x14ac:dyDescent="0.3">
      <c r="A39" s="1" t="s">
        <v>687</v>
      </c>
      <c r="B39" s="27">
        <v>45077</v>
      </c>
      <c r="C39" s="25" t="s">
        <v>686</v>
      </c>
      <c r="D39" s="25" t="s">
        <v>667</v>
      </c>
      <c r="E39" s="25">
        <v>1</v>
      </c>
      <c r="F39" s="7">
        <v>45047</v>
      </c>
      <c r="G39" s="10">
        <v>395</v>
      </c>
      <c r="H39" s="10">
        <v>17221</v>
      </c>
      <c r="I39" s="10" t="s">
        <v>615</v>
      </c>
      <c r="J39" s="34">
        <v>1896291244</v>
      </c>
      <c r="K39" s="34">
        <v>0</v>
      </c>
    </row>
    <row r="40" spans="1:11" ht="16.5" x14ac:dyDescent="0.3">
      <c r="A40" s="1" t="s">
        <v>687</v>
      </c>
      <c r="B40" s="27">
        <v>45077</v>
      </c>
      <c r="C40" s="25" t="s">
        <v>686</v>
      </c>
      <c r="D40" s="25" t="s">
        <v>667</v>
      </c>
      <c r="E40" s="25">
        <v>1</v>
      </c>
      <c r="F40" s="7">
        <v>45047</v>
      </c>
      <c r="G40">
        <v>404</v>
      </c>
      <c r="H40">
        <v>17277</v>
      </c>
      <c r="I40" t="s">
        <v>160</v>
      </c>
      <c r="J40" s="34">
        <v>0</v>
      </c>
      <c r="K40" s="34">
        <v>1053495135.55556</v>
      </c>
    </row>
    <row r="41" spans="1:11" ht="16.5" x14ac:dyDescent="0.3">
      <c r="A41" s="1" t="s">
        <v>687</v>
      </c>
      <c r="B41" s="27">
        <v>45077</v>
      </c>
      <c r="C41" s="25" t="s">
        <v>686</v>
      </c>
      <c r="D41" s="25" t="s">
        <v>667</v>
      </c>
      <c r="E41" s="25">
        <v>1</v>
      </c>
      <c r="F41" s="7">
        <v>45047</v>
      </c>
      <c r="G41" s="10"/>
      <c r="H41" s="10">
        <v>17243</v>
      </c>
      <c r="I41" s="10" t="s">
        <v>708</v>
      </c>
      <c r="J41" s="34">
        <v>3500000</v>
      </c>
      <c r="K41" s="34">
        <v>0</v>
      </c>
    </row>
    <row r="42" spans="1:11" ht="16.5" x14ac:dyDescent="0.3">
      <c r="A42" s="1" t="s">
        <v>687</v>
      </c>
      <c r="B42" s="27">
        <v>45077</v>
      </c>
      <c r="C42" s="25" t="s">
        <v>686</v>
      </c>
      <c r="D42" s="25" t="s">
        <v>667</v>
      </c>
      <c r="E42" s="25">
        <v>1</v>
      </c>
      <c r="F42" s="7">
        <v>45047</v>
      </c>
      <c r="G42">
        <v>405</v>
      </c>
      <c r="H42">
        <v>17288</v>
      </c>
      <c r="I42" t="s">
        <v>481</v>
      </c>
      <c r="J42" s="34">
        <v>0</v>
      </c>
      <c r="K42" s="34">
        <v>3500000.0000160001</v>
      </c>
    </row>
    <row r="43" spans="1:11" ht="16.5" x14ac:dyDescent="0.3">
      <c r="A43" s="1" t="s">
        <v>687</v>
      </c>
      <c r="B43" s="27">
        <v>45077</v>
      </c>
      <c r="C43" s="25" t="s">
        <v>686</v>
      </c>
      <c r="D43" s="25" t="s">
        <v>667</v>
      </c>
      <c r="E43" s="25">
        <v>1</v>
      </c>
      <c r="F43" s="7">
        <v>45047</v>
      </c>
      <c r="G43">
        <v>1712</v>
      </c>
      <c r="H43">
        <v>18220</v>
      </c>
      <c r="I43" t="s">
        <v>709</v>
      </c>
      <c r="J43" s="34">
        <v>583750000</v>
      </c>
      <c r="K43" s="34">
        <v>0</v>
      </c>
    </row>
    <row r="44" spans="1:11" ht="16.5" x14ac:dyDescent="0.3">
      <c r="A44" s="1" t="s">
        <v>687</v>
      </c>
      <c r="B44" s="27">
        <v>45077</v>
      </c>
      <c r="C44" s="25" t="s">
        <v>686</v>
      </c>
      <c r="D44" s="25" t="s">
        <v>667</v>
      </c>
      <c r="E44" s="25">
        <v>1</v>
      </c>
      <c r="F44" s="7">
        <v>45047</v>
      </c>
      <c r="G44">
        <v>376</v>
      </c>
      <c r="H44">
        <v>18204</v>
      </c>
      <c r="I44" t="s">
        <v>710</v>
      </c>
      <c r="J44" s="34">
        <v>10000000</v>
      </c>
      <c r="K44" s="34">
        <v>0</v>
      </c>
    </row>
    <row r="45" spans="1:11" ht="16.5" x14ac:dyDescent="0.3">
      <c r="A45" s="1" t="s">
        <v>687</v>
      </c>
      <c r="B45" s="27">
        <v>45077</v>
      </c>
      <c r="C45" s="25" t="s">
        <v>686</v>
      </c>
      <c r="D45" s="25" t="s">
        <v>667</v>
      </c>
      <c r="E45" s="25">
        <v>1</v>
      </c>
      <c r="F45" s="7">
        <v>45047</v>
      </c>
      <c r="G45">
        <v>333</v>
      </c>
      <c r="H45">
        <v>21100</v>
      </c>
      <c r="I45" t="s">
        <v>29</v>
      </c>
      <c r="J45" s="34">
        <v>0</v>
      </c>
      <c r="K45" s="34">
        <v>728392083.86491692</v>
      </c>
    </row>
    <row r="46" spans="1:11" ht="16.5" x14ac:dyDescent="0.3">
      <c r="A46" s="1" t="s">
        <v>687</v>
      </c>
      <c r="B46" s="27">
        <v>45077</v>
      </c>
      <c r="C46" s="25" t="s">
        <v>686</v>
      </c>
      <c r="D46" s="25" t="s">
        <v>667</v>
      </c>
      <c r="E46" s="25">
        <v>1</v>
      </c>
      <c r="F46" s="7">
        <v>45047</v>
      </c>
      <c r="G46">
        <v>970</v>
      </c>
      <c r="H46">
        <v>21107</v>
      </c>
      <c r="I46" t="s">
        <v>617</v>
      </c>
      <c r="J46" s="34">
        <v>0</v>
      </c>
      <c r="K46" s="34">
        <v>2374527.2599999998</v>
      </c>
    </row>
    <row r="47" spans="1:11" ht="16.5" x14ac:dyDescent="0.3">
      <c r="A47" s="1" t="s">
        <v>687</v>
      </c>
      <c r="B47" s="27">
        <v>45077</v>
      </c>
      <c r="C47" s="25" t="s">
        <v>686</v>
      </c>
      <c r="D47" s="25" t="s">
        <v>667</v>
      </c>
      <c r="E47" s="25">
        <v>1</v>
      </c>
      <c r="F47" s="7">
        <v>45047</v>
      </c>
      <c r="G47">
        <v>954</v>
      </c>
      <c r="H47">
        <v>21103</v>
      </c>
      <c r="I47" t="s">
        <v>514</v>
      </c>
      <c r="J47" s="34">
        <v>0</v>
      </c>
      <c r="K47" s="34">
        <v>6917437.5800000001</v>
      </c>
    </row>
    <row r="48" spans="1:11" ht="16.5" x14ac:dyDescent="0.3">
      <c r="A48" s="1" t="s">
        <v>687</v>
      </c>
      <c r="B48" s="27">
        <v>45077</v>
      </c>
      <c r="C48" s="25" t="s">
        <v>686</v>
      </c>
      <c r="D48" s="25" t="s">
        <v>667</v>
      </c>
      <c r="E48" s="25">
        <v>1</v>
      </c>
      <c r="F48" s="7">
        <v>45047</v>
      </c>
      <c r="G48">
        <v>1079</v>
      </c>
      <c r="H48">
        <v>22701</v>
      </c>
      <c r="I48" t="s">
        <v>33</v>
      </c>
      <c r="J48" s="34">
        <v>0</v>
      </c>
      <c r="K48" s="34">
        <v>426386272.01578498</v>
      </c>
    </row>
    <row r="49" spans="1:11" ht="16.5" x14ac:dyDescent="0.3">
      <c r="A49" s="1" t="s">
        <v>687</v>
      </c>
      <c r="B49" s="27">
        <v>45077</v>
      </c>
      <c r="C49" s="25" t="s">
        <v>686</v>
      </c>
      <c r="D49" s="25" t="s">
        <v>667</v>
      </c>
      <c r="E49" s="25">
        <v>1</v>
      </c>
      <c r="F49" s="7">
        <v>45047</v>
      </c>
      <c r="G49">
        <v>606</v>
      </c>
      <c r="H49">
        <v>22100</v>
      </c>
      <c r="I49" t="s">
        <v>35</v>
      </c>
      <c r="J49" s="34">
        <v>0</v>
      </c>
      <c r="K49" s="34">
        <v>9020454.0384</v>
      </c>
    </row>
    <row r="50" spans="1:11" ht="16.5" x14ac:dyDescent="0.3">
      <c r="A50" s="1" t="s">
        <v>687</v>
      </c>
      <c r="B50" s="27">
        <v>45077</v>
      </c>
      <c r="C50" s="25" t="s">
        <v>686</v>
      </c>
      <c r="D50" s="25" t="s">
        <v>667</v>
      </c>
      <c r="E50" s="25">
        <v>1</v>
      </c>
      <c r="F50" s="7">
        <v>45047</v>
      </c>
      <c r="G50">
        <v>609</v>
      </c>
      <c r="H50">
        <v>22400</v>
      </c>
      <c r="I50" t="s">
        <v>37</v>
      </c>
      <c r="J50" s="34">
        <v>0</v>
      </c>
      <c r="K50" s="34">
        <v>4689946.8596860003</v>
      </c>
    </row>
    <row r="51" spans="1:11" ht="16.5" x14ac:dyDescent="0.3">
      <c r="A51" s="1" t="s">
        <v>687</v>
      </c>
      <c r="B51" s="27">
        <v>45077</v>
      </c>
      <c r="C51" s="25" t="s">
        <v>686</v>
      </c>
      <c r="D51" s="25" t="s">
        <v>667</v>
      </c>
      <c r="E51" s="25">
        <v>1</v>
      </c>
      <c r="F51" s="7">
        <v>45047</v>
      </c>
      <c r="G51">
        <v>610</v>
      </c>
      <c r="H51">
        <v>22500</v>
      </c>
      <c r="I51" t="s">
        <v>39</v>
      </c>
      <c r="J51" s="34">
        <v>0</v>
      </c>
      <c r="K51" s="34">
        <v>860343.39899999998</v>
      </c>
    </row>
    <row r="52" spans="1:11" ht="16.5" x14ac:dyDescent="0.3">
      <c r="A52" s="1" t="s">
        <v>687</v>
      </c>
      <c r="B52" s="27">
        <v>45077</v>
      </c>
      <c r="C52" s="25" t="s">
        <v>686</v>
      </c>
      <c r="D52" s="25" t="s">
        <v>667</v>
      </c>
      <c r="E52" s="25">
        <v>1</v>
      </c>
      <c r="F52" s="7">
        <v>45047</v>
      </c>
      <c r="G52">
        <v>620</v>
      </c>
      <c r="H52">
        <v>23006</v>
      </c>
      <c r="I52" t="s">
        <v>41</v>
      </c>
      <c r="J52" s="34">
        <v>0</v>
      </c>
      <c r="K52" s="34">
        <v>47869735</v>
      </c>
    </row>
    <row r="53" spans="1:11" ht="16.5" x14ac:dyDescent="0.3">
      <c r="A53" s="1" t="s">
        <v>687</v>
      </c>
      <c r="B53" s="27">
        <v>45077</v>
      </c>
      <c r="C53" s="25" t="s">
        <v>686</v>
      </c>
      <c r="D53" s="25" t="s">
        <v>667</v>
      </c>
      <c r="E53" s="25">
        <v>1</v>
      </c>
      <c r="F53" s="7">
        <v>45047</v>
      </c>
      <c r="G53">
        <v>617</v>
      </c>
      <c r="H53">
        <v>23004</v>
      </c>
      <c r="I53" t="s">
        <v>45</v>
      </c>
      <c r="J53" s="34">
        <v>0</v>
      </c>
      <c r="K53" s="34">
        <v>246120809</v>
      </c>
    </row>
    <row r="54" spans="1:11" ht="16.5" x14ac:dyDescent="0.3">
      <c r="A54" s="1" t="s">
        <v>687</v>
      </c>
      <c r="B54" s="27">
        <v>45077</v>
      </c>
      <c r="C54" s="25" t="s">
        <v>686</v>
      </c>
      <c r="D54" s="25" t="s">
        <v>667</v>
      </c>
      <c r="E54" s="25">
        <v>1</v>
      </c>
      <c r="F54" s="7">
        <v>45047</v>
      </c>
      <c r="G54">
        <v>1748</v>
      </c>
      <c r="H54">
        <v>23106</v>
      </c>
      <c r="I54" t="s">
        <v>530</v>
      </c>
      <c r="J54" s="34">
        <v>0</v>
      </c>
      <c r="K54" s="34">
        <v>1416667</v>
      </c>
    </row>
    <row r="55" spans="1:11" ht="16.5" x14ac:dyDescent="0.3">
      <c r="A55" s="1" t="s">
        <v>687</v>
      </c>
      <c r="B55" s="27">
        <v>45077</v>
      </c>
      <c r="C55" s="25" t="s">
        <v>686</v>
      </c>
      <c r="D55" s="25" t="s">
        <v>667</v>
      </c>
      <c r="E55" s="25">
        <v>1</v>
      </c>
      <c r="F55" s="7">
        <v>45047</v>
      </c>
      <c r="G55">
        <v>613</v>
      </c>
      <c r="H55">
        <v>23000</v>
      </c>
      <c r="I55" t="s">
        <v>711</v>
      </c>
      <c r="J55" s="34">
        <v>0</v>
      </c>
      <c r="K55" s="34">
        <v>650637380.61000001</v>
      </c>
    </row>
    <row r="56" spans="1:11" ht="16.5" x14ac:dyDescent="0.3">
      <c r="A56" s="1" t="s">
        <v>687</v>
      </c>
      <c r="B56" s="27">
        <v>45077</v>
      </c>
      <c r="C56" s="25" t="s">
        <v>686</v>
      </c>
      <c r="D56" s="25" t="s">
        <v>667</v>
      </c>
      <c r="E56" s="25">
        <v>1</v>
      </c>
      <c r="F56" s="7">
        <v>45047</v>
      </c>
      <c r="G56">
        <v>1745</v>
      </c>
      <c r="H56">
        <v>23103</v>
      </c>
      <c r="I56" t="s">
        <v>532</v>
      </c>
      <c r="J56" s="34">
        <v>0</v>
      </c>
      <c r="K56" s="34">
        <v>4743794</v>
      </c>
    </row>
    <row r="57" spans="1:11" ht="16.5" x14ac:dyDescent="0.3">
      <c r="A57" s="1" t="s">
        <v>687</v>
      </c>
      <c r="B57" s="27">
        <v>45077</v>
      </c>
      <c r="C57" s="25" t="s">
        <v>686</v>
      </c>
      <c r="D57" s="25" t="s">
        <v>667</v>
      </c>
      <c r="E57" s="25">
        <v>1</v>
      </c>
      <c r="F57" s="7">
        <v>45047</v>
      </c>
      <c r="G57">
        <v>1743</v>
      </c>
      <c r="H57">
        <v>23101</v>
      </c>
      <c r="I57" t="s">
        <v>196</v>
      </c>
      <c r="J57" s="34">
        <v>0</v>
      </c>
      <c r="K57" s="34">
        <v>1478133</v>
      </c>
    </row>
    <row r="58" spans="1:11" ht="16.5" x14ac:dyDescent="0.3">
      <c r="A58" s="1" t="s">
        <v>687</v>
      </c>
      <c r="B58" s="27">
        <v>45077</v>
      </c>
      <c r="C58" s="25" t="s">
        <v>686</v>
      </c>
      <c r="D58" s="25" t="s">
        <v>667</v>
      </c>
      <c r="E58" s="25">
        <v>1</v>
      </c>
      <c r="F58" s="7">
        <v>45047</v>
      </c>
      <c r="G58">
        <v>632</v>
      </c>
      <c r="H58">
        <v>29022</v>
      </c>
      <c r="I58" t="s">
        <v>207</v>
      </c>
      <c r="J58" s="34">
        <v>0</v>
      </c>
      <c r="K58" s="34">
        <v>22522525</v>
      </c>
    </row>
    <row r="59" spans="1:11" ht="16.5" x14ac:dyDescent="0.3">
      <c r="A59" s="1" t="s">
        <v>687</v>
      </c>
      <c r="B59" s="27">
        <v>45077</v>
      </c>
      <c r="C59" s="25" t="s">
        <v>686</v>
      </c>
      <c r="D59" s="25" t="s">
        <v>667</v>
      </c>
      <c r="E59" s="25">
        <v>1</v>
      </c>
      <c r="F59" s="7">
        <v>45047</v>
      </c>
      <c r="G59">
        <v>1602</v>
      </c>
      <c r="H59">
        <v>27112</v>
      </c>
      <c r="I59" t="s">
        <v>51</v>
      </c>
      <c r="J59" s="34">
        <v>0</v>
      </c>
      <c r="K59" s="34">
        <v>8135012.9900000002</v>
      </c>
    </row>
    <row r="60" spans="1:11" ht="16.5" x14ac:dyDescent="0.3">
      <c r="A60" s="1" t="s">
        <v>687</v>
      </c>
      <c r="B60" s="27">
        <v>45077</v>
      </c>
      <c r="C60" s="25" t="s">
        <v>686</v>
      </c>
      <c r="D60" s="25" t="s">
        <v>667</v>
      </c>
      <c r="E60" s="25">
        <v>1</v>
      </c>
      <c r="F60" s="7">
        <v>45047</v>
      </c>
      <c r="G60">
        <v>977</v>
      </c>
      <c r="H60">
        <v>22900</v>
      </c>
      <c r="I60" t="s">
        <v>538</v>
      </c>
      <c r="J60" s="34">
        <v>0</v>
      </c>
      <c r="K60" s="34">
        <v>80132873</v>
      </c>
    </row>
    <row r="61" spans="1:11" ht="16.5" x14ac:dyDescent="0.3">
      <c r="A61" s="1" t="s">
        <v>687</v>
      </c>
      <c r="B61" s="27">
        <v>45077</v>
      </c>
      <c r="C61" s="25" t="s">
        <v>686</v>
      </c>
      <c r="D61" s="25" t="s">
        <v>667</v>
      </c>
      <c r="E61" s="25">
        <v>1</v>
      </c>
      <c r="F61" s="7">
        <v>45047</v>
      </c>
      <c r="G61">
        <v>976</v>
      </c>
      <c r="H61">
        <v>22800</v>
      </c>
      <c r="I61" t="s">
        <v>339</v>
      </c>
      <c r="J61" s="34">
        <v>0</v>
      </c>
      <c r="K61" s="34">
        <v>1098660.5</v>
      </c>
    </row>
    <row r="62" spans="1:11" ht="16.5" x14ac:dyDescent="0.3">
      <c r="A62" s="1" t="s">
        <v>687</v>
      </c>
      <c r="B62" s="27">
        <v>45077</v>
      </c>
      <c r="C62" s="25" t="s">
        <v>686</v>
      </c>
      <c r="D62" s="25" t="s">
        <v>667</v>
      </c>
      <c r="E62" s="25">
        <v>1</v>
      </c>
      <c r="F62" s="7">
        <v>45047</v>
      </c>
      <c r="G62">
        <v>623</v>
      </c>
      <c r="H62">
        <v>25000</v>
      </c>
      <c r="I62" t="s">
        <v>4</v>
      </c>
      <c r="J62" s="34">
        <v>0</v>
      </c>
      <c r="K62" s="34">
        <v>8323531</v>
      </c>
    </row>
    <row r="63" spans="1:11" ht="16.5" x14ac:dyDescent="0.3">
      <c r="A63" s="1" t="s">
        <v>687</v>
      </c>
      <c r="B63" s="27">
        <v>45077</v>
      </c>
      <c r="C63" s="25" t="s">
        <v>686</v>
      </c>
      <c r="D63" s="25" t="s">
        <v>667</v>
      </c>
      <c r="E63" s="25">
        <v>1</v>
      </c>
      <c r="F63" s="7">
        <v>45047</v>
      </c>
      <c r="G63">
        <v>652</v>
      </c>
      <c r="H63">
        <v>26500</v>
      </c>
      <c r="I63" t="s">
        <v>180</v>
      </c>
      <c r="J63" s="34">
        <v>0</v>
      </c>
      <c r="K63" s="34">
        <v>468302006.38</v>
      </c>
    </row>
    <row r="64" spans="1:11" ht="16.5" x14ac:dyDescent="0.3">
      <c r="A64" s="1" t="s">
        <v>687</v>
      </c>
      <c r="B64" s="27">
        <v>45077</v>
      </c>
      <c r="C64" s="25" t="s">
        <v>686</v>
      </c>
      <c r="D64" s="25" t="s">
        <v>667</v>
      </c>
      <c r="E64" s="25">
        <v>1</v>
      </c>
      <c r="F64" s="7">
        <v>45047</v>
      </c>
      <c r="G64">
        <v>626</v>
      </c>
      <c r="H64">
        <v>26000</v>
      </c>
      <c r="I64" t="s">
        <v>169</v>
      </c>
      <c r="J64" s="34">
        <v>0</v>
      </c>
      <c r="K64" s="34">
        <v>11012228565.84</v>
      </c>
    </row>
    <row r="65" spans="1:11" ht="16.5" x14ac:dyDescent="0.3">
      <c r="A65" s="1" t="s">
        <v>687</v>
      </c>
      <c r="B65" s="27">
        <v>45077</v>
      </c>
      <c r="C65" s="25" t="s">
        <v>686</v>
      </c>
      <c r="D65" s="25" t="s">
        <v>667</v>
      </c>
      <c r="E65" s="25">
        <v>1</v>
      </c>
      <c r="F65" s="7">
        <v>45047</v>
      </c>
      <c r="G65">
        <v>1776</v>
      </c>
      <c r="H65">
        <v>29012</v>
      </c>
      <c r="I65" t="s">
        <v>712</v>
      </c>
      <c r="J65" s="34">
        <v>0</v>
      </c>
      <c r="K65" s="34">
        <v>865897569.58000004</v>
      </c>
    </row>
    <row r="66" spans="1:11" ht="16.5" x14ac:dyDescent="0.3">
      <c r="A66" s="1" t="s">
        <v>687</v>
      </c>
      <c r="B66" s="27">
        <v>45077</v>
      </c>
      <c r="C66" s="25" t="s">
        <v>686</v>
      </c>
      <c r="D66" s="25" t="s">
        <v>667</v>
      </c>
      <c r="E66" s="25">
        <v>1</v>
      </c>
      <c r="F66" s="7">
        <v>45047</v>
      </c>
      <c r="G66">
        <v>1777</v>
      </c>
      <c r="H66">
        <v>29023</v>
      </c>
      <c r="I66" t="s">
        <v>713</v>
      </c>
      <c r="J66" s="34">
        <v>0</v>
      </c>
      <c r="K66" s="34">
        <v>182686774.25999999</v>
      </c>
    </row>
    <row r="67" spans="1:11" ht="16.5" x14ac:dyDescent="0.3">
      <c r="A67" s="1" t="s">
        <v>687</v>
      </c>
      <c r="B67" s="27">
        <v>45077</v>
      </c>
      <c r="C67" s="25" t="s">
        <v>686</v>
      </c>
      <c r="D67" s="25" t="s">
        <v>667</v>
      </c>
      <c r="E67" s="25">
        <v>1</v>
      </c>
      <c r="F67" s="7">
        <v>45047</v>
      </c>
      <c r="G67">
        <v>410</v>
      </c>
      <c r="H67">
        <v>32100</v>
      </c>
      <c r="I67" t="s">
        <v>58</v>
      </c>
      <c r="J67" s="34">
        <v>0</v>
      </c>
      <c r="K67" s="34">
        <v>6831699454.8560963</v>
      </c>
    </row>
    <row r="68" spans="1:11" ht="16.5" x14ac:dyDescent="0.3">
      <c r="A68" s="1" t="s">
        <v>687</v>
      </c>
      <c r="B68" s="27">
        <v>45077</v>
      </c>
      <c r="C68" s="25" t="s">
        <v>686</v>
      </c>
      <c r="D68" s="25" t="s">
        <v>667</v>
      </c>
      <c r="E68" s="25">
        <v>1</v>
      </c>
      <c r="F68" s="7">
        <v>45047</v>
      </c>
      <c r="G68">
        <v>411</v>
      </c>
      <c r="H68">
        <v>33100</v>
      </c>
      <c r="I68" t="s">
        <v>542</v>
      </c>
      <c r="J68" s="34">
        <v>2004459956</v>
      </c>
      <c r="K68" s="34">
        <v>0</v>
      </c>
    </row>
    <row r="69" spans="1:11" ht="16.5" x14ac:dyDescent="0.3">
      <c r="A69" s="1" t="s">
        <v>687</v>
      </c>
      <c r="B69" s="27">
        <v>45077</v>
      </c>
      <c r="C69" s="25" t="s">
        <v>686</v>
      </c>
      <c r="D69" s="25" t="s">
        <v>667</v>
      </c>
      <c r="E69" s="25">
        <v>1</v>
      </c>
      <c r="F69" s="7">
        <v>45047</v>
      </c>
      <c r="G69">
        <v>412</v>
      </c>
      <c r="H69">
        <v>34100</v>
      </c>
      <c r="I69" t="s">
        <v>619</v>
      </c>
      <c r="J69" s="34">
        <v>0</v>
      </c>
      <c r="K69" s="34">
        <v>800000000</v>
      </c>
    </row>
    <row r="70" spans="1:11" ht="16.5" x14ac:dyDescent="0.3">
      <c r="A70" s="1" t="s">
        <v>687</v>
      </c>
      <c r="B70" s="27">
        <v>45077</v>
      </c>
      <c r="C70" s="25" t="s">
        <v>686</v>
      </c>
      <c r="D70" s="25" t="s">
        <v>667</v>
      </c>
      <c r="E70" s="25">
        <v>1</v>
      </c>
      <c r="F70" s="7">
        <v>45047</v>
      </c>
      <c r="G70">
        <v>509</v>
      </c>
      <c r="H70">
        <v>40011</v>
      </c>
      <c r="I70" t="s">
        <v>60</v>
      </c>
      <c r="J70" s="34">
        <v>0</v>
      </c>
      <c r="K70" s="34">
        <v>6933912278.9499998</v>
      </c>
    </row>
    <row r="71" spans="1:11" ht="16.5" x14ac:dyDescent="0.3">
      <c r="A71" s="1" t="s">
        <v>687</v>
      </c>
      <c r="B71" s="27">
        <v>45077</v>
      </c>
      <c r="C71" s="25" t="s">
        <v>686</v>
      </c>
      <c r="D71" s="25" t="s">
        <v>667</v>
      </c>
      <c r="E71" s="25">
        <v>1</v>
      </c>
      <c r="F71" s="7">
        <v>45047</v>
      </c>
      <c r="G71">
        <v>518</v>
      </c>
      <c r="H71">
        <v>40012</v>
      </c>
      <c r="I71" t="s">
        <v>714</v>
      </c>
      <c r="J71" s="34">
        <v>0</v>
      </c>
      <c r="K71" s="34">
        <v>3673346394</v>
      </c>
    </row>
    <row r="72" spans="1:11" ht="16.5" x14ac:dyDescent="0.3">
      <c r="A72" s="1" t="s">
        <v>687</v>
      </c>
      <c r="B72" s="27">
        <v>45077</v>
      </c>
      <c r="C72" s="25" t="s">
        <v>686</v>
      </c>
      <c r="D72" s="25" t="s">
        <v>667</v>
      </c>
      <c r="E72" s="25">
        <v>1</v>
      </c>
      <c r="F72" s="7">
        <v>45047</v>
      </c>
      <c r="G72">
        <v>1721</v>
      </c>
      <c r="H72">
        <v>71340</v>
      </c>
      <c r="I72" t="s">
        <v>198</v>
      </c>
      <c r="J72" s="34">
        <v>0</v>
      </c>
      <c r="K72" s="34">
        <v>1785443.9</v>
      </c>
    </row>
    <row r="73" spans="1:11" ht="16.5" x14ac:dyDescent="0.3">
      <c r="A73" s="1" t="s">
        <v>687</v>
      </c>
      <c r="B73" s="27">
        <v>45077</v>
      </c>
      <c r="C73" s="25" t="s">
        <v>686</v>
      </c>
      <c r="D73" s="25" t="s">
        <v>667</v>
      </c>
      <c r="E73" s="25">
        <v>1</v>
      </c>
      <c r="F73" s="7">
        <v>45047</v>
      </c>
      <c r="G73">
        <v>1512</v>
      </c>
      <c r="H73">
        <v>71319</v>
      </c>
      <c r="I73" t="s">
        <v>625</v>
      </c>
      <c r="J73" s="34">
        <v>0</v>
      </c>
      <c r="K73" s="34">
        <v>10127592</v>
      </c>
    </row>
    <row r="74" spans="1:11" ht="16.5" x14ac:dyDescent="0.3">
      <c r="A74" s="1" t="s">
        <v>687</v>
      </c>
      <c r="B74" s="27">
        <v>45077</v>
      </c>
      <c r="C74" s="25" t="s">
        <v>686</v>
      </c>
      <c r="D74" s="25" t="s">
        <v>667</v>
      </c>
      <c r="E74" s="25">
        <v>1</v>
      </c>
      <c r="F74" s="7">
        <v>45047</v>
      </c>
      <c r="G74">
        <v>378</v>
      </c>
      <c r="H74">
        <v>51210</v>
      </c>
      <c r="I74" t="s">
        <v>68</v>
      </c>
      <c r="J74" s="34">
        <v>2020689724.2853999</v>
      </c>
      <c r="K74" s="34">
        <v>0</v>
      </c>
    </row>
    <row r="75" spans="1:11" ht="16.5" x14ac:dyDescent="0.3">
      <c r="A75" s="1" t="s">
        <v>687</v>
      </c>
      <c r="B75" s="27">
        <v>45077</v>
      </c>
      <c r="C75" s="25" t="s">
        <v>686</v>
      </c>
      <c r="D75" s="25" t="s">
        <v>667</v>
      </c>
      <c r="E75" s="25">
        <v>1</v>
      </c>
      <c r="F75" s="7">
        <v>45047</v>
      </c>
      <c r="G75">
        <v>752</v>
      </c>
      <c r="H75">
        <v>51510</v>
      </c>
      <c r="I75" t="s">
        <v>70</v>
      </c>
      <c r="J75" s="34">
        <v>2150567892</v>
      </c>
      <c r="K75" s="34">
        <v>0</v>
      </c>
    </row>
    <row r="76" spans="1:11" ht="16.5" x14ac:dyDescent="0.3">
      <c r="A76" s="1" t="s">
        <v>687</v>
      </c>
      <c r="B76" s="27">
        <v>45077</v>
      </c>
      <c r="C76" s="25" t="s">
        <v>686</v>
      </c>
      <c r="D76" s="25" t="s">
        <v>667</v>
      </c>
      <c r="E76" s="25">
        <v>1</v>
      </c>
      <c r="F76" s="7">
        <v>45047</v>
      </c>
      <c r="G76">
        <v>423</v>
      </c>
      <c r="H76">
        <v>61211</v>
      </c>
      <c r="I76" t="s">
        <v>72</v>
      </c>
      <c r="J76" s="34">
        <v>761496543</v>
      </c>
      <c r="K76" s="34">
        <v>0</v>
      </c>
    </row>
    <row r="77" spans="1:11" ht="16.5" x14ac:dyDescent="0.3">
      <c r="A77" s="1" t="s">
        <v>687</v>
      </c>
      <c r="B77" s="27">
        <v>45077</v>
      </c>
      <c r="C77" s="25" t="s">
        <v>686</v>
      </c>
      <c r="D77" s="25" t="s">
        <v>667</v>
      </c>
      <c r="E77" s="25">
        <v>1</v>
      </c>
      <c r="F77" s="7">
        <v>45047</v>
      </c>
      <c r="G77">
        <v>424</v>
      </c>
      <c r="H77">
        <v>61222</v>
      </c>
      <c r="I77" t="s">
        <v>74</v>
      </c>
      <c r="J77" s="34">
        <v>20000000</v>
      </c>
      <c r="K77" s="34">
        <v>0</v>
      </c>
    </row>
    <row r="78" spans="1:11" ht="16.5" x14ac:dyDescent="0.3">
      <c r="A78" s="1" t="s">
        <v>687</v>
      </c>
      <c r="B78" s="27">
        <v>45077</v>
      </c>
      <c r="C78" s="25" t="s">
        <v>686</v>
      </c>
      <c r="D78" s="25" t="s">
        <v>667</v>
      </c>
      <c r="E78" s="25">
        <v>1</v>
      </c>
      <c r="F78" s="7">
        <v>45047</v>
      </c>
      <c r="G78">
        <v>433</v>
      </c>
      <c r="H78">
        <v>61422</v>
      </c>
      <c r="I78" t="s">
        <v>82</v>
      </c>
      <c r="J78" s="34">
        <v>240341623.44999999</v>
      </c>
      <c r="K78" s="34">
        <v>0</v>
      </c>
    </row>
    <row r="79" spans="1:11" ht="16.5" x14ac:dyDescent="0.3">
      <c r="A79" s="1" t="s">
        <v>687</v>
      </c>
      <c r="B79" s="27">
        <v>45077</v>
      </c>
      <c r="C79" s="25" t="s">
        <v>686</v>
      </c>
      <c r="D79" s="25" t="s">
        <v>667</v>
      </c>
      <c r="E79" s="25">
        <v>1</v>
      </c>
      <c r="F79" s="7">
        <v>45047</v>
      </c>
      <c r="G79">
        <v>434</v>
      </c>
      <c r="H79">
        <v>61433</v>
      </c>
      <c r="I79" t="s">
        <v>84</v>
      </c>
      <c r="J79" s="34">
        <v>246120810</v>
      </c>
      <c r="K79" s="34">
        <v>0</v>
      </c>
    </row>
    <row r="80" spans="1:11" ht="16.5" x14ac:dyDescent="0.3">
      <c r="A80" s="1" t="s">
        <v>687</v>
      </c>
      <c r="B80" s="27">
        <v>45077</v>
      </c>
      <c r="C80" s="25" t="s">
        <v>686</v>
      </c>
      <c r="D80" s="25" t="s">
        <v>667</v>
      </c>
      <c r="E80" s="25">
        <v>1</v>
      </c>
      <c r="F80" s="7">
        <v>45047</v>
      </c>
      <c r="G80">
        <v>421</v>
      </c>
      <c r="H80">
        <v>61144</v>
      </c>
      <c r="I80" t="s">
        <v>90</v>
      </c>
      <c r="J80" s="34">
        <v>538838784</v>
      </c>
      <c r="K80" s="34">
        <v>0</v>
      </c>
    </row>
    <row r="81" spans="1:11" ht="16.5" x14ac:dyDescent="0.3">
      <c r="A81" s="1" t="s">
        <v>687</v>
      </c>
      <c r="B81" s="27">
        <v>45077</v>
      </c>
      <c r="C81" s="25" t="s">
        <v>686</v>
      </c>
      <c r="D81" s="25" t="s">
        <v>667</v>
      </c>
      <c r="E81" s="25">
        <v>1</v>
      </c>
      <c r="F81" s="7">
        <v>45047</v>
      </c>
      <c r="G81">
        <v>980</v>
      </c>
      <c r="H81">
        <v>61110</v>
      </c>
      <c r="I81" t="s">
        <v>76</v>
      </c>
      <c r="J81" s="34">
        <v>195570045</v>
      </c>
      <c r="K81" s="34">
        <v>0</v>
      </c>
    </row>
    <row r="82" spans="1:11" ht="16.5" x14ac:dyDescent="0.3">
      <c r="A82" s="1" t="s">
        <v>687</v>
      </c>
      <c r="B82" s="27">
        <v>45077</v>
      </c>
      <c r="C82" s="25" t="s">
        <v>686</v>
      </c>
      <c r="D82" s="25" t="s">
        <v>667</v>
      </c>
      <c r="E82" s="25">
        <v>1</v>
      </c>
      <c r="F82" s="7">
        <v>45047</v>
      </c>
      <c r="G82">
        <v>418</v>
      </c>
      <c r="H82">
        <v>61111</v>
      </c>
      <c r="I82" t="s">
        <v>78</v>
      </c>
      <c r="J82" s="34">
        <v>15927706</v>
      </c>
      <c r="K82" s="34">
        <v>0</v>
      </c>
    </row>
    <row r="83" spans="1:11" ht="16.5" x14ac:dyDescent="0.3">
      <c r="A83" s="1" t="s">
        <v>687</v>
      </c>
      <c r="B83" s="27">
        <v>45077</v>
      </c>
      <c r="C83" s="25" t="s">
        <v>686</v>
      </c>
      <c r="D83" s="25" t="s">
        <v>667</v>
      </c>
      <c r="E83" s="25">
        <v>1</v>
      </c>
      <c r="F83" s="7">
        <v>45047</v>
      </c>
      <c r="G83">
        <v>979</v>
      </c>
      <c r="H83">
        <v>61310</v>
      </c>
      <c r="I83" t="s">
        <v>562</v>
      </c>
      <c r="J83" s="34">
        <v>86722805</v>
      </c>
      <c r="K83" s="34">
        <v>0</v>
      </c>
    </row>
    <row r="84" spans="1:11" ht="16.5" x14ac:dyDescent="0.3">
      <c r="A84" s="1" t="s">
        <v>687</v>
      </c>
      <c r="B84" s="27">
        <v>45077</v>
      </c>
      <c r="C84" s="25" t="s">
        <v>686</v>
      </c>
      <c r="D84" s="25" t="s">
        <v>667</v>
      </c>
      <c r="E84" s="25">
        <v>1</v>
      </c>
      <c r="F84" s="7">
        <v>45047</v>
      </c>
      <c r="G84">
        <v>437</v>
      </c>
      <c r="H84">
        <v>61511</v>
      </c>
      <c r="I84" t="s">
        <v>86</v>
      </c>
      <c r="J84" s="34">
        <v>6066000</v>
      </c>
      <c r="K84" s="34">
        <v>0</v>
      </c>
    </row>
    <row r="85" spans="1:11" ht="16.5" x14ac:dyDescent="0.3">
      <c r="A85" s="1" t="s">
        <v>687</v>
      </c>
      <c r="B85" s="27">
        <v>45077</v>
      </c>
      <c r="C85" s="25" t="s">
        <v>686</v>
      </c>
      <c r="D85" s="25" t="s">
        <v>667</v>
      </c>
      <c r="E85" s="25">
        <v>1</v>
      </c>
      <c r="F85" s="7">
        <v>45047</v>
      </c>
      <c r="G85">
        <v>441</v>
      </c>
      <c r="H85">
        <v>61555</v>
      </c>
      <c r="I85" t="s">
        <v>92</v>
      </c>
      <c r="J85" s="34">
        <v>54106775</v>
      </c>
      <c r="K85" s="34">
        <v>0</v>
      </c>
    </row>
    <row r="86" spans="1:11" ht="16.5" x14ac:dyDescent="0.3">
      <c r="A86" s="1" t="s">
        <v>687</v>
      </c>
      <c r="B86" s="27">
        <v>45077</v>
      </c>
      <c r="C86" s="25" t="s">
        <v>686</v>
      </c>
      <c r="D86" s="25" t="s">
        <v>667</v>
      </c>
      <c r="E86" s="25">
        <v>1</v>
      </c>
      <c r="F86" s="7">
        <v>45047</v>
      </c>
      <c r="G86">
        <v>450</v>
      </c>
      <c r="H86">
        <v>61633</v>
      </c>
      <c r="I86" t="s">
        <v>184</v>
      </c>
      <c r="J86" s="34">
        <v>53308549.119999997</v>
      </c>
      <c r="K86" s="34">
        <v>0</v>
      </c>
    </row>
    <row r="87" spans="1:11" ht="16.5" x14ac:dyDescent="0.3">
      <c r="A87" s="1" t="s">
        <v>687</v>
      </c>
      <c r="B87" s="27">
        <v>45077</v>
      </c>
      <c r="C87" s="25" t="s">
        <v>686</v>
      </c>
      <c r="D87" s="25" t="s">
        <v>667</v>
      </c>
      <c r="E87" s="25">
        <v>1</v>
      </c>
      <c r="F87" s="7">
        <v>45047</v>
      </c>
      <c r="G87">
        <v>1780</v>
      </c>
      <c r="H87">
        <v>61655</v>
      </c>
      <c r="I87" t="s">
        <v>96</v>
      </c>
      <c r="J87" s="34">
        <v>9083333.3499999996</v>
      </c>
      <c r="K87" s="34">
        <v>0</v>
      </c>
    </row>
    <row r="88" spans="1:11" ht="16.5" x14ac:dyDescent="0.3">
      <c r="A88" s="1" t="s">
        <v>687</v>
      </c>
      <c r="B88" s="27">
        <v>45077</v>
      </c>
      <c r="C88" s="25" t="s">
        <v>686</v>
      </c>
      <c r="D88" s="25" t="s">
        <v>667</v>
      </c>
      <c r="E88" s="25">
        <v>1</v>
      </c>
      <c r="F88" s="7">
        <v>45047</v>
      </c>
      <c r="G88">
        <v>981</v>
      </c>
      <c r="H88">
        <v>61612</v>
      </c>
      <c r="I88" t="s">
        <v>94</v>
      </c>
      <c r="J88" s="34">
        <v>9958261</v>
      </c>
      <c r="K88" s="34">
        <v>0</v>
      </c>
    </row>
    <row r="89" spans="1:11" ht="16.5" x14ac:dyDescent="0.3">
      <c r="A89" s="1" t="s">
        <v>687</v>
      </c>
      <c r="B89" s="27">
        <v>45077</v>
      </c>
      <c r="C89" s="25" t="s">
        <v>686</v>
      </c>
      <c r="D89" s="25" t="s">
        <v>667</v>
      </c>
      <c r="E89" s="25">
        <v>1</v>
      </c>
      <c r="F89" s="7">
        <v>45047</v>
      </c>
      <c r="G89">
        <v>440</v>
      </c>
      <c r="H89">
        <v>61544</v>
      </c>
      <c r="I89" t="s">
        <v>376</v>
      </c>
      <c r="J89" s="34">
        <v>5000000</v>
      </c>
      <c r="K89" s="34">
        <v>0</v>
      </c>
    </row>
    <row r="90" spans="1:11" ht="16.5" x14ac:dyDescent="0.3">
      <c r="A90" s="1" t="s">
        <v>687</v>
      </c>
      <c r="B90" s="27">
        <v>45077</v>
      </c>
      <c r="C90" s="25" t="s">
        <v>686</v>
      </c>
      <c r="D90" s="25" t="s">
        <v>667</v>
      </c>
      <c r="E90" s="25">
        <v>1</v>
      </c>
      <c r="F90" s="7">
        <v>45047</v>
      </c>
      <c r="G90">
        <v>439</v>
      </c>
      <c r="H90">
        <v>61533</v>
      </c>
      <c r="I90" t="s">
        <v>182</v>
      </c>
      <c r="J90" s="34">
        <v>8306000</v>
      </c>
      <c r="K90" s="34">
        <v>0</v>
      </c>
    </row>
    <row r="91" spans="1:11" ht="16.5" x14ac:dyDescent="0.3">
      <c r="A91" s="1" t="s">
        <v>687</v>
      </c>
      <c r="B91" s="27">
        <v>45077</v>
      </c>
      <c r="C91" s="25" t="s">
        <v>686</v>
      </c>
      <c r="D91" s="25" t="s">
        <v>667</v>
      </c>
      <c r="E91" s="25">
        <v>1</v>
      </c>
      <c r="F91" s="7">
        <v>45047</v>
      </c>
      <c r="G91">
        <v>438</v>
      </c>
      <c r="H91">
        <v>61522</v>
      </c>
      <c r="I91" t="s">
        <v>88</v>
      </c>
      <c r="J91" s="34">
        <v>57692580</v>
      </c>
      <c r="K91" s="34">
        <v>0</v>
      </c>
    </row>
    <row r="92" spans="1:11" ht="16.5" x14ac:dyDescent="0.3">
      <c r="A92" s="1" t="s">
        <v>687</v>
      </c>
      <c r="B92" s="27">
        <v>45077</v>
      </c>
      <c r="C92" s="25" t="s">
        <v>686</v>
      </c>
      <c r="D92" s="25" t="s">
        <v>667</v>
      </c>
      <c r="E92" s="25">
        <v>1</v>
      </c>
      <c r="F92" s="7">
        <v>45047</v>
      </c>
      <c r="G92">
        <v>453</v>
      </c>
      <c r="H92">
        <v>61701</v>
      </c>
      <c r="I92" t="s">
        <v>200</v>
      </c>
      <c r="J92" s="34">
        <v>842439</v>
      </c>
      <c r="K92" s="34">
        <v>0</v>
      </c>
    </row>
    <row r="93" spans="1:11" ht="16.5" x14ac:dyDescent="0.3">
      <c r="A93" s="1" t="s">
        <v>687</v>
      </c>
      <c r="B93" s="27">
        <v>45077</v>
      </c>
      <c r="C93" s="25" t="s">
        <v>686</v>
      </c>
      <c r="D93" s="25" t="s">
        <v>667</v>
      </c>
      <c r="E93" s="25">
        <v>1</v>
      </c>
      <c r="F93" s="7">
        <v>45047</v>
      </c>
      <c r="G93">
        <v>457</v>
      </c>
      <c r="H93">
        <v>61705</v>
      </c>
      <c r="I93" t="s">
        <v>98</v>
      </c>
      <c r="J93" s="34">
        <v>11228743</v>
      </c>
      <c r="K93" s="34">
        <v>0</v>
      </c>
    </row>
    <row r="94" spans="1:11" ht="16.5" x14ac:dyDescent="0.3">
      <c r="A94" s="1" t="s">
        <v>687</v>
      </c>
      <c r="B94" s="27">
        <v>45077</v>
      </c>
      <c r="C94" s="25" t="s">
        <v>686</v>
      </c>
      <c r="D94" s="25" t="s">
        <v>667</v>
      </c>
      <c r="E94" s="25">
        <v>1</v>
      </c>
      <c r="F94" s="7">
        <v>45047</v>
      </c>
      <c r="G94">
        <v>461</v>
      </c>
      <c r="H94">
        <v>61709</v>
      </c>
      <c r="I94" t="s">
        <v>102</v>
      </c>
      <c r="J94" s="34">
        <v>1220000</v>
      </c>
      <c r="K94" s="34">
        <v>0</v>
      </c>
    </row>
    <row r="95" spans="1:11" ht="16.5" x14ac:dyDescent="0.3">
      <c r="A95" s="1" t="s">
        <v>687</v>
      </c>
      <c r="B95" s="27">
        <v>45077</v>
      </c>
      <c r="C95" s="25" t="s">
        <v>686</v>
      </c>
      <c r="D95" s="25" t="s">
        <v>667</v>
      </c>
      <c r="E95" s="25">
        <v>1</v>
      </c>
      <c r="F95" s="7">
        <v>45047</v>
      </c>
      <c r="G95">
        <v>462</v>
      </c>
      <c r="H95">
        <v>61710</v>
      </c>
      <c r="I95" t="s">
        <v>104</v>
      </c>
      <c r="J95" s="34">
        <v>1472499</v>
      </c>
      <c r="K95" s="34">
        <v>0</v>
      </c>
    </row>
    <row r="96" spans="1:11" ht="16.5" x14ac:dyDescent="0.3">
      <c r="A96" s="1" t="s">
        <v>687</v>
      </c>
      <c r="B96" s="27">
        <v>45077</v>
      </c>
      <c r="C96" s="25" t="s">
        <v>686</v>
      </c>
      <c r="D96" s="25" t="s">
        <v>667</v>
      </c>
      <c r="E96" s="25">
        <v>1</v>
      </c>
      <c r="F96" s="7">
        <v>45047</v>
      </c>
      <c r="G96">
        <v>455</v>
      </c>
      <c r="H96">
        <v>61703</v>
      </c>
      <c r="I96" t="s">
        <v>106</v>
      </c>
      <c r="J96" s="34">
        <v>66899675</v>
      </c>
      <c r="K96" s="34">
        <v>0</v>
      </c>
    </row>
    <row r="97" spans="1:11" ht="16.5" x14ac:dyDescent="0.3">
      <c r="A97" s="1" t="s">
        <v>687</v>
      </c>
      <c r="B97" s="27">
        <v>45077</v>
      </c>
      <c r="C97" s="25" t="s">
        <v>686</v>
      </c>
      <c r="D97" s="25" t="s">
        <v>667</v>
      </c>
      <c r="E97" s="25">
        <v>1</v>
      </c>
      <c r="F97" s="7">
        <v>45047</v>
      </c>
      <c r="G97">
        <v>466</v>
      </c>
      <c r="H97">
        <v>61714</v>
      </c>
      <c r="I97" t="s">
        <v>108</v>
      </c>
      <c r="J97" s="34">
        <v>126086186.64</v>
      </c>
      <c r="K97" s="34">
        <v>0</v>
      </c>
    </row>
    <row r="98" spans="1:11" ht="16.5" x14ac:dyDescent="0.3">
      <c r="A98" s="1" t="s">
        <v>687</v>
      </c>
      <c r="B98" s="27">
        <v>45077</v>
      </c>
      <c r="C98" s="25" t="s">
        <v>686</v>
      </c>
      <c r="D98" s="25" t="s">
        <v>667</v>
      </c>
      <c r="E98" s="25">
        <v>1</v>
      </c>
      <c r="F98" s="7">
        <v>45047</v>
      </c>
      <c r="G98">
        <v>459</v>
      </c>
      <c r="H98">
        <v>61707</v>
      </c>
      <c r="I98" t="s">
        <v>116</v>
      </c>
      <c r="J98" s="34">
        <v>2644459.5</v>
      </c>
      <c r="K98" s="34">
        <v>0</v>
      </c>
    </row>
    <row r="99" spans="1:11" ht="16.5" x14ac:dyDescent="0.3">
      <c r="A99" s="1" t="s">
        <v>687</v>
      </c>
      <c r="B99" s="27">
        <v>45077</v>
      </c>
      <c r="C99" s="25" t="s">
        <v>686</v>
      </c>
      <c r="D99" s="25" t="s">
        <v>667</v>
      </c>
      <c r="E99" s="25">
        <v>1</v>
      </c>
      <c r="F99" s="7">
        <v>45047</v>
      </c>
      <c r="G99">
        <v>469</v>
      </c>
      <c r="H99">
        <v>61717</v>
      </c>
      <c r="I99" t="s">
        <v>110</v>
      </c>
      <c r="J99" s="34">
        <v>1480052</v>
      </c>
      <c r="K99" s="34">
        <v>0</v>
      </c>
    </row>
    <row r="100" spans="1:11" ht="16.5" x14ac:dyDescent="0.3">
      <c r="A100" s="1" t="s">
        <v>687</v>
      </c>
      <c r="B100" s="27">
        <v>45077</v>
      </c>
      <c r="C100" s="25" t="s">
        <v>686</v>
      </c>
      <c r="D100" s="25" t="s">
        <v>667</v>
      </c>
      <c r="E100" s="25">
        <v>1</v>
      </c>
      <c r="F100" s="7">
        <v>45047</v>
      </c>
      <c r="G100">
        <v>474</v>
      </c>
      <c r="H100">
        <v>61811</v>
      </c>
      <c r="I100" t="s">
        <v>118</v>
      </c>
      <c r="J100" s="34">
        <v>6135487</v>
      </c>
      <c r="K100" s="34">
        <v>0</v>
      </c>
    </row>
    <row r="101" spans="1:11" ht="16.5" x14ac:dyDescent="0.3">
      <c r="A101" s="1" t="s">
        <v>687</v>
      </c>
      <c r="B101" s="27">
        <v>45077</v>
      </c>
      <c r="C101" s="25" t="s">
        <v>686</v>
      </c>
      <c r="D101" s="25" t="s">
        <v>667</v>
      </c>
      <c r="E101" s="25">
        <v>1</v>
      </c>
      <c r="F101" s="7">
        <v>45047</v>
      </c>
      <c r="G101">
        <v>483</v>
      </c>
      <c r="H101">
        <v>61922</v>
      </c>
      <c r="I101" t="s">
        <v>122</v>
      </c>
      <c r="J101" s="34">
        <v>6812151</v>
      </c>
      <c r="K101" s="34">
        <v>0</v>
      </c>
    </row>
    <row r="102" spans="1:11" ht="16.5" x14ac:dyDescent="0.3">
      <c r="A102" s="1" t="s">
        <v>687</v>
      </c>
      <c r="B102" s="27">
        <v>45077</v>
      </c>
      <c r="C102" s="25" t="s">
        <v>686</v>
      </c>
      <c r="D102" s="25" t="s">
        <v>667</v>
      </c>
      <c r="E102" s="25">
        <v>1</v>
      </c>
      <c r="F102" s="7">
        <v>45047</v>
      </c>
      <c r="G102">
        <v>487</v>
      </c>
      <c r="H102">
        <v>61966</v>
      </c>
      <c r="I102" t="s">
        <v>206</v>
      </c>
      <c r="J102" s="34">
        <v>1500000</v>
      </c>
      <c r="K102" s="34">
        <v>0</v>
      </c>
    </row>
    <row r="103" spans="1:11" ht="16.5" x14ac:dyDescent="0.3">
      <c r="A103" s="1" t="s">
        <v>687</v>
      </c>
      <c r="B103" s="27">
        <v>45077</v>
      </c>
      <c r="C103" s="25" t="s">
        <v>686</v>
      </c>
      <c r="D103" s="25" t="s">
        <v>667</v>
      </c>
      <c r="E103" s="25">
        <v>1</v>
      </c>
      <c r="F103" s="7">
        <v>45047</v>
      </c>
      <c r="G103">
        <v>489</v>
      </c>
      <c r="H103">
        <v>61988</v>
      </c>
      <c r="I103" t="s">
        <v>128</v>
      </c>
      <c r="J103" s="34">
        <v>4045000</v>
      </c>
      <c r="K103" s="34">
        <v>0</v>
      </c>
    </row>
    <row r="104" spans="1:11" ht="16.5" x14ac:dyDescent="0.3">
      <c r="A104" s="1" t="s">
        <v>687</v>
      </c>
      <c r="B104" s="27">
        <v>45077</v>
      </c>
      <c r="C104" s="25" t="s">
        <v>686</v>
      </c>
      <c r="D104" s="25" t="s">
        <v>667</v>
      </c>
      <c r="E104" s="25">
        <v>1</v>
      </c>
      <c r="F104" s="7">
        <v>45047</v>
      </c>
      <c r="G104">
        <v>491</v>
      </c>
      <c r="H104">
        <v>62010</v>
      </c>
      <c r="I104" t="s">
        <v>384</v>
      </c>
      <c r="J104" s="34">
        <v>2935000</v>
      </c>
      <c r="K104" s="34">
        <v>0</v>
      </c>
    </row>
    <row r="105" spans="1:11" ht="16.5" x14ac:dyDescent="0.3">
      <c r="A105" s="1" t="s">
        <v>687</v>
      </c>
      <c r="B105" s="27">
        <v>45077</v>
      </c>
      <c r="C105" s="25" t="s">
        <v>686</v>
      </c>
      <c r="D105" s="25" t="s">
        <v>667</v>
      </c>
      <c r="E105" s="25">
        <v>1</v>
      </c>
      <c r="F105" s="7">
        <v>45047</v>
      </c>
      <c r="G105">
        <v>1779</v>
      </c>
      <c r="H105">
        <v>72131</v>
      </c>
      <c r="I105" t="s">
        <v>574</v>
      </c>
      <c r="J105" s="34">
        <v>48790421</v>
      </c>
      <c r="K105" s="34">
        <v>0</v>
      </c>
    </row>
    <row r="106" spans="1:11" ht="16.5" x14ac:dyDescent="0.3">
      <c r="A106" s="1" t="s">
        <v>687</v>
      </c>
      <c r="B106" s="27">
        <v>45077</v>
      </c>
      <c r="C106" s="25" t="s">
        <v>686</v>
      </c>
      <c r="D106" s="25" t="s">
        <v>667</v>
      </c>
      <c r="E106" s="25">
        <v>1</v>
      </c>
      <c r="F106" s="7">
        <v>45047</v>
      </c>
      <c r="G106">
        <v>1531</v>
      </c>
      <c r="H106">
        <v>73260</v>
      </c>
      <c r="I106" t="s">
        <v>715</v>
      </c>
      <c r="J106" s="34">
        <v>31701333</v>
      </c>
      <c r="K106" s="34">
        <v>0</v>
      </c>
    </row>
    <row r="107" spans="1:11" ht="16.5" x14ac:dyDescent="0.3">
      <c r="A107" s="1" t="s">
        <v>687</v>
      </c>
      <c r="B107" s="27">
        <v>45077</v>
      </c>
      <c r="C107" s="25" t="s">
        <v>686</v>
      </c>
      <c r="D107" s="25" t="s">
        <v>667</v>
      </c>
      <c r="E107" s="25">
        <v>1</v>
      </c>
      <c r="F107" s="7">
        <v>45047</v>
      </c>
      <c r="G107">
        <v>1520</v>
      </c>
      <c r="H107">
        <v>73150</v>
      </c>
      <c r="I107" t="s">
        <v>580</v>
      </c>
      <c r="J107" s="34">
        <v>21666668</v>
      </c>
      <c r="K107" s="34">
        <v>0</v>
      </c>
    </row>
    <row r="108" spans="1:11" ht="16.5" x14ac:dyDescent="0.3">
      <c r="A108" s="1" t="s">
        <v>687</v>
      </c>
      <c r="B108" s="27">
        <v>45077</v>
      </c>
      <c r="C108" s="25" t="s">
        <v>686</v>
      </c>
      <c r="D108" s="25" t="s">
        <v>667</v>
      </c>
      <c r="E108" s="25">
        <v>1</v>
      </c>
      <c r="F108" s="7">
        <v>45047</v>
      </c>
      <c r="G108">
        <v>1517</v>
      </c>
      <c r="H108">
        <v>73120</v>
      </c>
      <c r="I108" t="s">
        <v>584</v>
      </c>
      <c r="J108" s="34">
        <v>5580934</v>
      </c>
      <c r="K108" s="34">
        <v>0</v>
      </c>
    </row>
    <row r="109" spans="1:11" ht="16.5" x14ac:dyDescent="0.3">
      <c r="A109" s="1" t="s">
        <v>687</v>
      </c>
      <c r="B109" s="27">
        <v>45077</v>
      </c>
      <c r="C109" s="25" t="s">
        <v>686</v>
      </c>
      <c r="D109" s="25" t="s">
        <v>667</v>
      </c>
      <c r="E109" s="25">
        <v>1</v>
      </c>
      <c r="F109" s="7">
        <v>45047</v>
      </c>
      <c r="G109">
        <v>475</v>
      </c>
      <c r="H109">
        <v>61822</v>
      </c>
      <c r="I109" t="s">
        <v>120</v>
      </c>
      <c r="J109" s="34">
        <v>608000000</v>
      </c>
      <c r="K109" s="34">
        <v>0</v>
      </c>
    </row>
    <row r="110" spans="1:11" ht="16.5" x14ac:dyDescent="0.3">
      <c r="A110" s="1" t="s">
        <v>687</v>
      </c>
      <c r="B110" s="27">
        <v>45077</v>
      </c>
      <c r="C110" s="25" t="s">
        <v>686</v>
      </c>
      <c r="D110" s="25" t="s">
        <v>667</v>
      </c>
      <c r="E110" s="25">
        <v>1</v>
      </c>
      <c r="F110" s="7">
        <v>45047</v>
      </c>
      <c r="G110">
        <v>464</v>
      </c>
      <c r="H110">
        <v>61712</v>
      </c>
      <c r="I110" t="s">
        <v>378</v>
      </c>
      <c r="J110" s="34">
        <v>55443000</v>
      </c>
      <c r="K110" s="34">
        <v>0</v>
      </c>
    </row>
    <row r="111" spans="1:11" ht="16.5" x14ac:dyDescent="0.3">
      <c r="A111" s="1" t="s">
        <v>687</v>
      </c>
      <c r="B111" s="27">
        <v>45077</v>
      </c>
      <c r="C111" s="25" t="s">
        <v>686</v>
      </c>
      <c r="D111" s="25" t="s">
        <v>667</v>
      </c>
      <c r="E111" s="25">
        <v>1</v>
      </c>
      <c r="F111" s="7">
        <v>45047</v>
      </c>
      <c r="G111">
        <v>982</v>
      </c>
      <c r="H111">
        <v>61634</v>
      </c>
      <c r="I111" t="s">
        <v>186</v>
      </c>
      <c r="J111" s="34">
        <v>220650.58</v>
      </c>
      <c r="K111" s="34">
        <v>0</v>
      </c>
    </row>
    <row r="112" spans="1:11" ht="16.5" x14ac:dyDescent="0.3">
      <c r="A112" s="1" t="s">
        <v>687</v>
      </c>
      <c r="B112" s="27">
        <v>45077</v>
      </c>
      <c r="C112" s="25" t="s">
        <v>686</v>
      </c>
      <c r="D112" s="25" t="s">
        <v>667</v>
      </c>
      <c r="E112" s="25">
        <v>1</v>
      </c>
      <c r="F112" s="7">
        <v>45047</v>
      </c>
      <c r="G112">
        <v>985</v>
      </c>
      <c r="H112">
        <v>62020</v>
      </c>
      <c r="I112" t="s">
        <v>130</v>
      </c>
      <c r="J112" s="34">
        <v>68410402</v>
      </c>
      <c r="K112" s="34">
        <v>0</v>
      </c>
    </row>
    <row r="113" spans="1:12" ht="16.5" x14ac:dyDescent="0.3">
      <c r="A113" s="1" t="s">
        <v>687</v>
      </c>
      <c r="B113" s="27">
        <v>45077</v>
      </c>
      <c r="C113" s="25" t="s">
        <v>686</v>
      </c>
      <c r="D113" s="25" t="s">
        <v>667</v>
      </c>
      <c r="E113" s="25">
        <v>1</v>
      </c>
      <c r="F113" s="7">
        <v>45047</v>
      </c>
      <c r="G113">
        <v>449</v>
      </c>
      <c r="H113">
        <v>61622</v>
      </c>
      <c r="I113" t="s">
        <v>188</v>
      </c>
      <c r="J113" s="34">
        <v>11282051</v>
      </c>
      <c r="K113" s="34">
        <v>0</v>
      </c>
    </row>
    <row r="114" spans="1:12" ht="16.5" x14ac:dyDescent="0.3">
      <c r="A114" s="1" t="s">
        <v>687</v>
      </c>
      <c r="B114" s="27">
        <v>45077</v>
      </c>
      <c r="C114" s="25" t="s">
        <v>686</v>
      </c>
      <c r="D114" s="25" t="s">
        <v>667</v>
      </c>
      <c r="E114" s="25">
        <v>1</v>
      </c>
      <c r="F114" s="7">
        <v>45047</v>
      </c>
      <c r="G114">
        <v>493</v>
      </c>
      <c r="H114">
        <v>65011</v>
      </c>
      <c r="I114" t="s">
        <v>132</v>
      </c>
      <c r="J114" s="34">
        <v>63866429.444444999</v>
      </c>
      <c r="K114" s="34">
        <v>0</v>
      </c>
    </row>
    <row r="115" spans="1:12" ht="16.5" x14ac:dyDescent="0.3">
      <c r="A115" s="1" t="s">
        <v>687</v>
      </c>
      <c r="B115" s="27">
        <v>45077</v>
      </c>
      <c r="C115" s="25" t="s">
        <v>686</v>
      </c>
      <c r="D115" s="25" t="s">
        <v>667</v>
      </c>
      <c r="E115" s="25">
        <v>1</v>
      </c>
      <c r="F115" s="7">
        <v>45047</v>
      </c>
      <c r="G115">
        <v>494</v>
      </c>
      <c r="H115">
        <v>65022</v>
      </c>
      <c r="I115" t="s">
        <v>134</v>
      </c>
      <c r="J115" s="34">
        <v>8080005.2250009999</v>
      </c>
      <c r="K115" s="34">
        <v>0</v>
      </c>
    </row>
    <row r="116" spans="1:12" ht="16.5" x14ac:dyDescent="0.3">
      <c r="A116" s="1" t="s">
        <v>687</v>
      </c>
      <c r="B116" s="27">
        <v>45077</v>
      </c>
      <c r="C116" s="25" t="s">
        <v>686</v>
      </c>
      <c r="D116" s="25" t="s">
        <v>667</v>
      </c>
      <c r="E116" s="25">
        <v>1</v>
      </c>
      <c r="F116" s="7">
        <v>45047</v>
      </c>
      <c r="G116">
        <v>496</v>
      </c>
      <c r="H116">
        <v>65044</v>
      </c>
      <c r="I116" t="s">
        <v>136</v>
      </c>
      <c r="J116" s="34">
        <v>1275254.8500000001</v>
      </c>
      <c r="K116" s="34">
        <v>0</v>
      </c>
    </row>
    <row r="117" spans="1:12" ht="16.5" x14ac:dyDescent="0.3">
      <c r="A117" s="1" t="s">
        <v>687</v>
      </c>
      <c r="B117" s="27">
        <v>45077</v>
      </c>
      <c r="C117" s="25" t="s">
        <v>686</v>
      </c>
      <c r="D117" s="25" t="s">
        <v>667</v>
      </c>
      <c r="E117" s="25">
        <v>1</v>
      </c>
      <c r="F117" s="7">
        <v>45047</v>
      </c>
      <c r="G117">
        <v>497</v>
      </c>
      <c r="H117">
        <v>65055</v>
      </c>
      <c r="I117" t="s">
        <v>138</v>
      </c>
      <c r="J117" s="34">
        <v>74915929.645831004</v>
      </c>
      <c r="K117" s="34">
        <v>0</v>
      </c>
    </row>
    <row r="118" spans="1:12" ht="16.5" x14ac:dyDescent="0.3">
      <c r="A118" s="1" t="s">
        <v>687</v>
      </c>
      <c r="B118" s="27">
        <v>45077</v>
      </c>
      <c r="C118" s="25" t="s">
        <v>686</v>
      </c>
      <c r="D118" s="25" t="s">
        <v>667</v>
      </c>
      <c r="E118" s="25">
        <v>1</v>
      </c>
      <c r="F118" s="7">
        <v>45047</v>
      </c>
      <c r="G118">
        <v>499</v>
      </c>
      <c r="H118">
        <v>65077</v>
      </c>
      <c r="I118" t="s">
        <v>140</v>
      </c>
      <c r="J118" s="34">
        <v>131686891.95</v>
      </c>
      <c r="K118" s="34">
        <v>0</v>
      </c>
    </row>
    <row r="119" spans="1:12" ht="16.5" x14ac:dyDescent="0.3">
      <c r="A119" s="1" t="s">
        <v>687</v>
      </c>
      <c r="B119" s="27">
        <v>45077</v>
      </c>
      <c r="C119" s="25" t="s">
        <v>686</v>
      </c>
      <c r="D119" s="25" t="s">
        <v>667</v>
      </c>
      <c r="E119" s="25">
        <v>1</v>
      </c>
      <c r="F119" s="7">
        <v>45047</v>
      </c>
      <c r="G119">
        <v>484</v>
      </c>
      <c r="H119">
        <v>61933</v>
      </c>
      <c r="I119" t="s">
        <v>124</v>
      </c>
      <c r="J119" s="34">
        <v>18900000</v>
      </c>
      <c r="K119" s="34">
        <v>0</v>
      </c>
    </row>
    <row r="120" spans="1:12" ht="16.5" x14ac:dyDescent="0.3">
      <c r="A120" s="1" t="s">
        <v>687</v>
      </c>
      <c r="B120" s="27">
        <v>45077</v>
      </c>
      <c r="C120" s="25" t="s">
        <v>686</v>
      </c>
      <c r="D120" s="25" t="s">
        <v>667</v>
      </c>
      <c r="E120" s="25">
        <v>1</v>
      </c>
      <c r="F120" s="7">
        <v>45047</v>
      </c>
      <c r="G120">
        <v>507</v>
      </c>
      <c r="H120">
        <v>66055</v>
      </c>
      <c r="I120" t="s">
        <v>212</v>
      </c>
      <c r="J120" s="34">
        <v>22522525</v>
      </c>
      <c r="K120" s="34">
        <v>0</v>
      </c>
    </row>
    <row r="121" spans="1:12" ht="16.5" x14ac:dyDescent="0.3">
      <c r="A121" s="1" t="s">
        <v>687</v>
      </c>
      <c r="B121" s="27">
        <v>45077</v>
      </c>
      <c r="C121" s="25" t="s">
        <v>686</v>
      </c>
      <c r="D121" s="25" t="s">
        <v>667</v>
      </c>
      <c r="E121" s="25">
        <v>1</v>
      </c>
      <c r="F121" s="7">
        <v>45047</v>
      </c>
      <c r="G121">
        <v>503</v>
      </c>
      <c r="H121">
        <v>66011</v>
      </c>
      <c r="I121" t="s">
        <v>204</v>
      </c>
      <c r="J121" s="34">
        <v>3897268</v>
      </c>
      <c r="K121" s="34">
        <v>0</v>
      </c>
    </row>
    <row r="122" spans="1:12" ht="16.5" x14ac:dyDescent="0.3">
      <c r="A122" s="1" t="s">
        <v>687</v>
      </c>
      <c r="B122" s="27">
        <v>45077</v>
      </c>
      <c r="C122" s="25" t="s">
        <v>686</v>
      </c>
      <c r="D122" s="25" t="s">
        <v>667</v>
      </c>
      <c r="E122" s="25">
        <v>1</v>
      </c>
      <c r="F122" s="7">
        <v>45047</v>
      </c>
      <c r="G122">
        <v>780</v>
      </c>
      <c r="H122">
        <v>72111</v>
      </c>
      <c r="I122" t="s">
        <v>142</v>
      </c>
      <c r="J122" s="34">
        <v>1943635.92</v>
      </c>
      <c r="K122" s="34">
        <v>0</v>
      </c>
    </row>
    <row r="123" spans="1:12" ht="16.5" x14ac:dyDescent="0.3">
      <c r="A123" s="1" t="s">
        <v>687</v>
      </c>
      <c r="B123" s="27">
        <v>45077</v>
      </c>
      <c r="C123" s="25" t="s">
        <v>686</v>
      </c>
      <c r="D123" s="25" t="s">
        <v>667</v>
      </c>
      <c r="E123" s="25">
        <v>1</v>
      </c>
      <c r="F123" s="7">
        <v>45047</v>
      </c>
      <c r="G123">
        <v>782</v>
      </c>
      <c r="H123">
        <v>72120</v>
      </c>
      <c r="I123" t="s">
        <v>144</v>
      </c>
      <c r="J123" s="34">
        <v>0</v>
      </c>
      <c r="K123" s="34">
        <v>811.92</v>
      </c>
    </row>
    <row r="124" spans="1:12" ht="16.5" x14ac:dyDescent="0.3">
      <c r="A124" s="1" t="s">
        <v>687</v>
      </c>
      <c r="B124" s="27">
        <v>45077</v>
      </c>
      <c r="C124" s="25" t="s">
        <v>686</v>
      </c>
      <c r="D124" s="25" t="s">
        <v>667</v>
      </c>
      <c r="E124" s="25">
        <v>1</v>
      </c>
      <c r="F124" s="7">
        <v>45047</v>
      </c>
      <c r="G124">
        <v>789</v>
      </c>
      <c r="H124">
        <v>72127</v>
      </c>
      <c r="I124" t="s">
        <v>146</v>
      </c>
      <c r="J124" s="34">
        <v>1311440</v>
      </c>
      <c r="K124" s="34">
        <v>0</v>
      </c>
    </row>
    <row r="125" spans="1:12" x14ac:dyDescent="0.2">
      <c r="J125" s="34">
        <f>SUM(J6:J124)</f>
        <v>35235291879.75235</v>
      </c>
      <c r="K125" s="34">
        <f>SUM(K6:K124)</f>
        <v>35235291879.753899</v>
      </c>
      <c r="L125" s="35"/>
    </row>
  </sheetData>
  <pageMargins left="0.75" right="0.75" top="1" bottom="1" header="0.5" footer="0.5"/>
  <pageSetup orientation="portrait" horizont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BDF40-72DC-42C5-B54B-1D9FA53384DC}">
  <dimension ref="A1:O73"/>
  <sheetViews>
    <sheetView topLeftCell="C37" zoomScaleNormal="100" workbookViewId="0">
      <selection activeCell="G6" sqref="G6"/>
    </sheetView>
  </sheetViews>
  <sheetFormatPr defaultColWidth="24" defaultRowHeight="12.75" x14ac:dyDescent="0.2"/>
  <cols>
    <col min="1" max="1" width="26.75" style="25" customWidth="1"/>
    <col min="2" max="2" width="33" style="25" bestFit="1" customWidth="1"/>
    <col min="3" max="3" width="38.625" style="25" customWidth="1"/>
    <col min="4" max="4" width="32.125" style="25" customWidth="1"/>
    <col min="5" max="5" width="23.75" style="25" customWidth="1"/>
    <col min="6" max="7" width="22.125" style="25" customWidth="1"/>
    <col min="8" max="8" width="23.125" style="25" bestFit="1" customWidth="1"/>
    <col min="9" max="9" width="49.5" style="25" bestFit="1" customWidth="1"/>
    <col min="10" max="10" width="29.375" style="25" customWidth="1"/>
    <col min="11" max="11" width="28.875" style="25" customWidth="1"/>
    <col min="12" max="12" width="37.75" style="26" customWidth="1"/>
    <col min="13" max="13" width="35.25" style="26" customWidth="1"/>
    <col min="14" max="14" width="42.875" style="25" bestFit="1" customWidth="1"/>
    <col min="15" max="15" width="24" style="26"/>
    <col min="16" max="16384" width="24" style="25"/>
  </cols>
  <sheetData>
    <row r="1" spans="1:15" s="17" customFormat="1" ht="15" customHeight="1" x14ac:dyDescent="0.2">
      <c r="A1" s="14" t="s">
        <v>396</v>
      </c>
      <c r="B1" s="14" t="s">
        <v>397</v>
      </c>
      <c r="C1" s="14" t="s">
        <v>398</v>
      </c>
      <c r="D1" s="14" t="s">
        <v>399</v>
      </c>
      <c r="E1" s="14" t="s">
        <v>400</v>
      </c>
      <c r="F1" s="14" t="s">
        <v>401</v>
      </c>
      <c r="G1" s="14"/>
      <c r="H1" s="15" t="s">
        <v>402</v>
      </c>
      <c r="I1" s="14" t="s">
        <v>403</v>
      </c>
      <c r="J1" s="14" t="s">
        <v>404</v>
      </c>
      <c r="K1" s="14" t="s">
        <v>405</v>
      </c>
      <c r="L1" s="15" t="s">
        <v>630</v>
      </c>
      <c r="M1" s="15" t="s">
        <v>631</v>
      </c>
      <c r="N1" s="16" t="s">
        <v>632</v>
      </c>
      <c r="O1" s="15" t="s">
        <v>633</v>
      </c>
    </row>
    <row r="2" spans="1:15" s="17" customFormat="1" ht="15" customHeight="1" x14ac:dyDescent="0.2">
      <c r="A2" s="14" t="s">
        <v>634</v>
      </c>
      <c r="B2" s="14" t="s">
        <v>635</v>
      </c>
      <c r="C2" s="14" t="s">
        <v>636</v>
      </c>
      <c r="D2" s="14" t="s">
        <v>637</v>
      </c>
      <c r="E2" s="14" t="s">
        <v>638</v>
      </c>
      <c r="F2" s="14" t="s">
        <v>639</v>
      </c>
      <c r="G2" s="14"/>
      <c r="H2" s="15" t="s">
        <v>640</v>
      </c>
      <c r="I2" s="14" t="s">
        <v>641</v>
      </c>
      <c r="J2" s="14" t="s">
        <v>1</v>
      </c>
      <c r="K2" s="14" t="s">
        <v>2</v>
      </c>
      <c r="L2" s="15" t="s">
        <v>642</v>
      </c>
      <c r="M2" s="15" t="s">
        <v>643</v>
      </c>
      <c r="N2" s="16" t="s">
        <v>644</v>
      </c>
      <c r="O2" s="15" t="s">
        <v>633</v>
      </c>
    </row>
    <row r="3" spans="1:15" s="21" customFormat="1" ht="229.5" customHeight="1" x14ac:dyDescent="0.2">
      <c r="A3" s="18" t="s">
        <v>645</v>
      </c>
      <c r="B3" s="18" t="s">
        <v>646</v>
      </c>
      <c r="C3" s="18" t="s">
        <v>647</v>
      </c>
      <c r="D3" s="18" t="s">
        <v>648</v>
      </c>
      <c r="E3" s="18" t="s">
        <v>649</v>
      </c>
      <c r="F3" s="18" t="s">
        <v>650</v>
      </c>
      <c r="G3" s="18"/>
      <c r="H3" s="19" t="s">
        <v>651</v>
      </c>
      <c r="I3" s="18" t="s">
        <v>652</v>
      </c>
      <c r="J3" s="18" t="s">
        <v>653</v>
      </c>
      <c r="K3" s="18" t="s">
        <v>654</v>
      </c>
      <c r="L3" s="19" t="s">
        <v>655</v>
      </c>
      <c r="M3" s="19" t="s">
        <v>656</v>
      </c>
      <c r="N3" s="20" t="s">
        <v>657</v>
      </c>
      <c r="O3" s="19"/>
    </row>
    <row r="4" spans="1:15" s="17" customFormat="1" x14ac:dyDescent="0.2">
      <c r="A4" s="14" t="s">
        <v>658</v>
      </c>
      <c r="B4" s="14" t="s">
        <v>635</v>
      </c>
      <c r="C4" s="22" t="s">
        <v>659</v>
      </c>
      <c r="D4" s="22" t="s">
        <v>659</v>
      </c>
      <c r="E4" s="22" t="s">
        <v>660</v>
      </c>
      <c r="F4" s="22" t="s">
        <v>635</v>
      </c>
      <c r="G4" s="22"/>
      <c r="H4" s="15" t="s">
        <v>658</v>
      </c>
      <c r="I4" s="22" t="s">
        <v>659</v>
      </c>
      <c r="J4" s="14" t="s">
        <v>661</v>
      </c>
      <c r="K4" s="14" t="s">
        <v>661</v>
      </c>
      <c r="L4" s="23" t="s">
        <v>659</v>
      </c>
      <c r="M4" s="23" t="s">
        <v>659</v>
      </c>
      <c r="N4" s="24" t="s">
        <v>659</v>
      </c>
      <c r="O4" s="15"/>
    </row>
    <row r="5" spans="1:15" s="17" customFormat="1" x14ac:dyDescent="0.2">
      <c r="A5" s="14" t="s">
        <v>662</v>
      </c>
      <c r="B5" s="14" t="s">
        <v>663</v>
      </c>
      <c r="C5" s="14" t="s">
        <v>659</v>
      </c>
      <c r="D5" s="14" t="s">
        <v>659</v>
      </c>
      <c r="E5" s="14"/>
      <c r="F5" s="14" t="s">
        <v>664</v>
      </c>
      <c r="G5" s="14"/>
      <c r="H5" s="15" t="s">
        <v>665</v>
      </c>
      <c r="I5" s="14" t="s">
        <v>659</v>
      </c>
      <c r="J5" s="14"/>
      <c r="K5" s="14"/>
      <c r="L5" s="15" t="s">
        <v>659</v>
      </c>
      <c r="M5" s="15" t="s">
        <v>659</v>
      </c>
      <c r="N5" s="16" t="s">
        <v>659</v>
      </c>
      <c r="O5" s="15"/>
    </row>
    <row r="6" spans="1:15" ht="16.5" x14ac:dyDescent="0.3">
      <c r="A6" s="1" t="s">
        <v>697</v>
      </c>
      <c r="B6" s="27">
        <v>45077</v>
      </c>
      <c r="C6" s="25" t="s">
        <v>696</v>
      </c>
      <c r="D6" s="25" t="s">
        <v>667</v>
      </c>
      <c r="E6" s="25">
        <v>1</v>
      </c>
      <c r="F6" s="7">
        <v>45047</v>
      </c>
      <c r="G6" s="33">
        <v>741</v>
      </c>
      <c r="H6" s="25" t="s">
        <v>688</v>
      </c>
      <c r="I6" s="28" t="s">
        <v>689</v>
      </c>
      <c r="J6" s="34">
        <v>2082981219.6600001</v>
      </c>
      <c r="K6" s="34">
        <v>0</v>
      </c>
      <c r="L6" s="30"/>
      <c r="M6" s="30"/>
    </row>
    <row r="7" spans="1:15" ht="16.5" x14ac:dyDescent="0.3">
      <c r="A7" s="1" t="s">
        <v>697</v>
      </c>
      <c r="B7" s="27">
        <v>45077</v>
      </c>
      <c r="C7" s="25" t="s">
        <v>696</v>
      </c>
      <c r="D7" s="25" t="s">
        <v>667</v>
      </c>
      <c r="E7" s="25">
        <v>1</v>
      </c>
      <c r="F7" s="7">
        <v>45047</v>
      </c>
      <c r="G7" s="33">
        <v>287</v>
      </c>
      <c r="H7" s="25" t="s">
        <v>690</v>
      </c>
      <c r="I7" s="28" t="s">
        <v>691</v>
      </c>
      <c r="J7" s="34">
        <v>38036242</v>
      </c>
      <c r="K7" s="34">
        <v>0</v>
      </c>
    </row>
    <row r="8" spans="1:15" ht="16.5" x14ac:dyDescent="0.3">
      <c r="A8" s="1" t="s">
        <v>697</v>
      </c>
      <c r="B8" s="27">
        <v>45077</v>
      </c>
      <c r="C8" s="25" t="s">
        <v>696</v>
      </c>
      <c r="D8" s="25" t="s">
        <v>667</v>
      </c>
      <c r="E8" s="25">
        <v>1</v>
      </c>
      <c r="F8" s="7">
        <v>45047</v>
      </c>
      <c r="G8" s="33">
        <v>288</v>
      </c>
      <c r="H8" s="25" t="s">
        <v>692</v>
      </c>
      <c r="I8" s="28" t="s">
        <v>693</v>
      </c>
      <c r="J8" s="34">
        <v>109581638.51000001</v>
      </c>
      <c r="K8" s="34">
        <v>0</v>
      </c>
    </row>
    <row r="9" spans="1:15" ht="16.5" x14ac:dyDescent="0.3">
      <c r="A9" s="1" t="s">
        <v>697</v>
      </c>
      <c r="B9" s="27">
        <v>45077</v>
      </c>
      <c r="C9" s="25" t="s">
        <v>696</v>
      </c>
      <c r="D9" s="25" t="s">
        <v>667</v>
      </c>
      <c r="E9" s="25">
        <v>1</v>
      </c>
      <c r="F9" s="7">
        <v>45047</v>
      </c>
      <c r="G9" s="33">
        <v>318</v>
      </c>
      <c r="H9" s="25">
        <v>12101</v>
      </c>
      <c r="I9" s="31" t="s">
        <v>31</v>
      </c>
      <c r="J9" s="34">
        <v>406356401.27999997</v>
      </c>
      <c r="K9" s="34">
        <v>0</v>
      </c>
    </row>
    <row r="10" spans="1:15" ht="16.5" x14ac:dyDescent="0.3">
      <c r="A10" s="1" t="s">
        <v>697</v>
      </c>
      <c r="B10" s="27">
        <v>45077</v>
      </c>
      <c r="C10" s="25" t="s">
        <v>696</v>
      </c>
      <c r="D10" s="25" t="s">
        <v>667</v>
      </c>
      <c r="E10" s="25">
        <v>1</v>
      </c>
      <c r="F10" s="7">
        <v>45047</v>
      </c>
      <c r="G10" s="33">
        <v>541</v>
      </c>
      <c r="H10" s="25">
        <v>13000</v>
      </c>
      <c r="I10" s="31" t="s">
        <v>9</v>
      </c>
      <c r="J10" s="34">
        <v>2461933</v>
      </c>
      <c r="K10" s="34">
        <v>0</v>
      </c>
    </row>
    <row r="11" spans="1:15" ht="16.5" x14ac:dyDescent="0.3">
      <c r="A11" s="1" t="s">
        <v>697</v>
      </c>
      <c r="B11" s="27">
        <v>45077</v>
      </c>
      <c r="C11" s="25" t="s">
        <v>696</v>
      </c>
      <c r="D11" s="25" t="s">
        <v>667</v>
      </c>
      <c r="E11" s="25">
        <v>1</v>
      </c>
      <c r="F11" s="7">
        <v>45047</v>
      </c>
      <c r="G11" s="33">
        <v>841</v>
      </c>
      <c r="H11" s="25">
        <v>121207</v>
      </c>
      <c r="I11" s="32" t="s">
        <v>248</v>
      </c>
      <c r="J11" s="34">
        <v>6252564</v>
      </c>
      <c r="K11" s="34">
        <v>0</v>
      </c>
    </row>
    <row r="12" spans="1:15" ht="16.5" x14ac:dyDescent="0.3">
      <c r="A12" s="1" t="s">
        <v>697</v>
      </c>
      <c r="B12" s="27">
        <v>45077</v>
      </c>
      <c r="C12" s="25" t="s">
        <v>696</v>
      </c>
      <c r="D12" s="25" t="s">
        <v>667</v>
      </c>
      <c r="E12" s="25">
        <v>1</v>
      </c>
      <c r="F12" s="7">
        <v>45047</v>
      </c>
      <c r="G12" s="33">
        <v>585</v>
      </c>
      <c r="H12" s="25">
        <v>16311</v>
      </c>
      <c r="I12" s="28" t="s">
        <v>23</v>
      </c>
      <c r="J12" s="34">
        <v>49346531.380000003</v>
      </c>
      <c r="K12" s="34">
        <v>0</v>
      </c>
    </row>
    <row r="13" spans="1:15" s="26" customFormat="1" ht="16.5" x14ac:dyDescent="0.3">
      <c r="A13" s="1" t="s">
        <v>697</v>
      </c>
      <c r="B13" s="27">
        <v>45077</v>
      </c>
      <c r="C13" s="25" t="s">
        <v>696</v>
      </c>
      <c r="D13" s="25" t="s">
        <v>667</v>
      </c>
      <c r="E13" s="25">
        <v>1</v>
      </c>
      <c r="F13" s="7">
        <v>45047</v>
      </c>
      <c r="G13" s="33">
        <v>586</v>
      </c>
      <c r="H13" s="25">
        <v>16322</v>
      </c>
      <c r="I13" s="28" t="s">
        <v>171</v>
      </c>
      <c r="J13" s="34">
        <v>134140</v>
      </c>
      <c r="K13" s="34">
        <v>0</v>
      </c>
      <c r="N13" s="25"/>
    </row>
    <row r="14" spans="1:15" s="26" customFormat="1" ht="16.5" x14ac:dyDescent="0.3">
      <c r="A14" s="1" t="s">
        <v>697</v>
      </c>
      <c r="B14" s="27">
        <v>45077</v>
      </c>
      <c r="C14" s="25" t="s">
        <v>696</v>
      </c>
      <c r="D14" s="25" t="s">
        <v>667</v>
      </c>
      <c r="E14" s="25">
        <v>1</v>
      </c>
      <c r="F14" s="7">
        <v>45047</v>
      </c>
      <c r="G14" s="33">
        <v>591</v>
      </c>
      <c r="H14" s="25">
        <v>16377</v>
      </c>
      <c r="I14" s="28" t="s">
        <v>25</v>
      </c>
      <c r="J14" s="34">
        <v>61391471.350000001</v>
      </c>
      <c r="K14" s="34">
        <v>0</v>
      </c>
      <c r="N14" s="25"/>
    </row>
    <row r="15" spans="1:15" s="26" customFormat="1" ht="16.5" x14ac:dyDescent="0.3">
      <c r="A15" s="1" t="s">
        <v>697</v>
      </c>
      <c r="B15" s="27">
        <v>45077</v>
      </c>
      <c r="C15" s="25" t="s">
        <v>696</v>
      </c>
      <c r="D15" s="25" t="s">
        <v>667</v>
      </c>
      <c r="E15" s="25">
        <v>1</v>
      </c>
      <c r="F15" s="7">
        <v>45047</v>
      </c>
      <c r="G15" s="33">
        <v>592</v>
      </c>
      <c r="H15" s="25">
        <v>16388</v>
      </c>
      <c r="I15" s="28" t="s">
        <v>297</v>
      </c>
      <c r="J15" s="34">
        <v>2180473</v>
      </c>
      <c r="K15" s="34">
        <v>0</v>
      </c>
      <c r="N15" s="25"/>
    </row>
    <row r="16" spans="1:15" s="26" customFormat="1" ht="16.5" x14ac:dyDescent="0.3">
      <c r="A16" s="1" t="s">
        <v>697</v>
      </c>
      <c r="B16" s="27">
        <v>45077</v>
      </c>
      <c r="C16" s="25" t="s">
        <v>696</v>
      </c>
      <c r="D16" s="25" t="s">
        <v>667</v>
      </c>
      <c r="E16" s="25">
        <v>1</v>
      </c>
      <c r="F16" s="7">
        <v>45047</v>
      </c>
      <c r="G16" s="33">
        <v>767</v>
      </c>
      <c r="H16" s="25">
        <v>16130</v>
      </c>
      <c r="I16" s="28" t="s">
        <v>173</v>
      </c>
      <c r="J16" s="34">
        <v>1108335</v>
      </c>
      <c r="K16" s="34">
        <v>0</v>
      </c>
      <c r="N16" s="25"/>
    </row>
    <row r="17" spans="1:14" s="26" customFormat="1" ht="16.5" x14ac:dyDescent="0.3">
      <c r="A17" s="1" t="s">
        <v>697</v>
      </c>
      <c r="B17" s="27">
        <v>45077</v>
      </c>
      <c r="C17" s="25" t="s">
        <v>696</v>
      </c>
      <c r="D17" s="25" t="s">
        <v>667</v>
      </c>
      <c r="E17" s="25">
        <v>1</v>
      </c>
      <c r="F17" s="7">
        <v>45047</v>
      </c>
      <c r="G17" s="33">
        <v>768</v>
      </c>
      <c r="H17" s="25">
        <v>16140</v>
      </c>
      <c r="I17" s="28" t="s">
        <v>175</v>
      </c>
      <c r="J17" s="34">
        <v>2856218.95</v>
      </c>
      <c r="K17" s="34">
        <v>0</v>
      </c>
      <c r="N17" s="25"/>
    </row>
    <row r="18" spans="1:14" s="26" customFormat="1" ht="16.5" x14ac:dyDescent="0.3">
      <c r="A18" s="1" t="s">
        <v>697</v>
      </c>
      <c r="B18" s="27">
        <v>45077</v>
      </c>
      <c r="C18" s="25" t="s">
        <v>696</v>
      </c>
      <c r="D18" s="25" t="s">
        <v>667</v>
      </c>
      <c r="E18" s="25">
        <v>1</v>
      </c>
      <c r="F18" s="7">
        <v>45047</v>
      </c>
      <c r="G18" s="33">
        <v>769</v>
      </c>
      <c r="H18" s="25">
        <v>16150</v>
      </c>
      <c r="I18" s="28" t="s">
        <v>27</v>
      </c>
      <c r="J18" s="34">
        <v>20066665.210000001</v>
      </c>
      <c r="K18" s="34">
        <v>0</v>
      </c>
      <c r="N18" s="25"/>
    </row>
    <row r="19" spans="1:14" s="26" customFormat="1" ht="16.5" x14ac:dyDescent="0.3">
      <c r="A19" s="1" t="s">
        <v>697</v>
      </c>
      <c r="B19" s="27">
        <v>45077</v>
      </c>
      <c r="C19" s="25" t="s">
        <v>696</v>
      </c>
      <c r="D19" s="25" t="s">
        <v>667</v>
      </c>
      <c r="E19" s="25">
        <v>1</v>
      </c>
      <c r="F19" s="7">
        <v>45047</v>
      </c>
      <c r="G19" s="33">
        <v>538</v>
      </c>
      <c r="H19" s="25">
        <v>12011</v>
      </c>
      <c r="I19" s="28" t="s">
        <v>7</v>
      </c>
      <c r="J19" s="34">
        <v>614449808.5</v>
      </c>
      <c r="K19" s="34">
        <v>0</v>
      </c>
      <c r="N19" s="25"/>
    </row>
    <row r="20" spans="1:14" ht="16.5" x14ac:dyDescent="0.3">
      <c r="A20" s="1" t="s">
        <v>697</v>
      </c>
      <c r="B20" s="27">
        <v>45077</v>
      </c>
      <c r="C20" s="25" t="s">
        <v>696</v>
      </c>
      <c r="D20" s="25" t="s">
        <v>667</v>
      </c>
      <c r="E20" s="25">
        <v>1</v>
      </c>
      <c r="F20" s="7">
        <v>45047</v>
      </c>
      <c r="G20" s="25">
        <v>389</v>
      </c>
      <c r="H20" s="25">
        <v>17155</v>
      </c>
      <c r="I20" s="25" t="s">
        <v>164</v>
      </c>
      <c r="J20" s="34">
        <v>38782624</v>
      </c>
      <c r="K20" s="34">
        <v>0</v>
      </c>
      <c r="L20" s="30"/>
    </row>
    <row r="21" spans="1:14" ht="16.5" x14ac:dyDescent="0.3">
      <c r="A21" s="1" t="s">
        <v>697</v>
      </c>
      <c r="B21" s="27">
        <v>45077</v>
      </c>
      <c r="C21" s="25" t="s">
        <v>696</v>
      </c>
      <c r="D21" s="25" t="s">
        <v>667</v>
      </c>
      <c r="E21" s="25">
        <v>1</v>
      </c>
      <c r="F21" s="7">
        <v>45047</v>
      </c>
      <c r="G21" s="25">
        <v>400</v>
      </c>
      <c r="H21" s="25">
        <v>17233</v>
      </c>
      <c r="I21" s="25" t="s">
        <v>156</v>
      </c>
      <c r="J21" s="34">
        <v>0</v>
      </c>
      <c r="K21" s="34">
        <v>19293528.666634999</v>
      </c>
    </row>
    <row r="22" spans="1:14" s="26" customFormat="1" ht="16.5" x14ac:dyDescent="0.3">
      <c r="A22" s="1" t="s">
        <v>697</v>
      </c>
      <c r="B22" s="27">
        <v>45077</v>
      </c>
      <c r="C22" s="25" t="s">
        <v>696</v>
      </c>
      <c r="D22" s="25" t="s">
        <v>667</v>
      </c>
      <c r="E22" s="25">
        <v>1</v>
      </c>
      <c r="F22" s="7">
        <v>45047</v>
      </c>
      <c r="G22" s="25">
        <v>333</v>
      </c>
      <c r="H22" s="25">
        <v>21100</v>
      </c>
      <c r="I22" s="25" t="s">
        <v>29</v>
      </c>
      <c r="J22" s="34">
        <v>0</v>
      </c>
      <c r="K22" s="34">
        <v>227018300.05499995</v>
      </c>
      <c r="N22" s="25"/>
    </row>
    <row r="23" spans="1:14" ht="16.5" x14ac:dyDescent="0.3">
      <c r="A23" s="1" t="s">
        <v>697</v>
      </c>
      <c r="B23" s="27">
        <v>45077</v>
      </c>
      <c r="C23" s="25" t="s">
        <v>696</v>
      </c>
      <c r="D23" s="25" t="s">
        <v>667</v>
      </c>
      <c r="E23" s="25">
        <v>1</v>
      </c>
      <c r="F23" s="7">
        <v>45047</v>
      </c>
      <c r="G23" s="25">
        <v>970</v>
      </c>
      <c r="H23" s="25">
        <v>21107</v>
      </c>
      <c r="I23" s="25" t="s">
        <v>617</v>
      </c>
      <c r="J23" s="34">
        <v>0</v>
      </c>
      <c r="K23" s="34">
        <v>449875</v>
      </c>
    </row>
    <row r="24" spans="1:14" ht="16.5" x14ac:dyDescent="0.3">
      <c r="A24" s="1" t="s">
        <v>697</v>
      </c>
      <c r="B24" s="27">
        <v>45077</v>
      </c>
      <c r="C24" s="25" t="s">
        <v>696</v>
      </c>
      <c r="D24" s="25" t="s">
        <v>667</v>
      </c>
      <c r="E24" s="25">
        <v>1</v>
      </c>
      <c r="F24" s="7">
        <v>45047</v>
      </c>
      <c r="G24" s="25">
        <v>954</v>
      </c>
      <c r="H24" s="25">
        <v>21103</v>
      </c>
      <c r="I24" s="25" t="s">
        <v>514</v>
      </c>
      <c r="J24" s="34">
        <v>0</v>
      </c>
      <c r="K24" s="34">
        <v>2109593</v>
      </c>
    </row>
    <row r="25" spans="1:14" ht="16.5" x14ac:dyDescent="0.3">
      <c r="A25" s="1" t="s">
        <v>697</v>
      </c>
      <c r="B25" s="27">
        <v>45077</v>
      </c>
      <c r="C25" s="25" t="s">
        <v>696</v>
      </c>
      <c r="D25" s="25" t="s">
        <v>667</v>
      </c>
      <c r="E25" s="25">
        <v>1</v>
      </c>
      <c r="F25" s="7">
        <v>45047</v>
      </c>
      <c r="G25" s="25">
        <v>969</v>
      </c>
      <c r="H25" s="25">
        <v>21106</v>
      </c>
      <c r="I25" s="25" t="s">
        <v>516</v>
      </c>
      <c r="J25" s="34">
        <v>0</v>
      </c>
      <c r="K25" s="34">
        <v>838648810</v>
      </c>
    </row>
    <row r="26" spans="1:14" ht="16.5" x14ac:dyDescent="0.3">
      <c r="A26" s="1" t="s">
        <v>697</v>
      </c>
      <c r="B26" s="27">
        <v>45077</v>
      </c>
      <c r="C26" s="25" t="s">
        <v>696</v>
      </c>
      <c r="D26" s="25" t="s">
        <v>667</v>
      </c>
      <c r="E26" s="25">
        <v>1</v>
      </c>
      <c r="F26" s="7">
        <v>45047</v>
      </c>
      <c r="G26" s="25">
        <v>609</v>
      </c>
      <c r="H26" s="25">
        <v>22400</v>
      </c>
      <c r="I26" s="25" t="s">
        <v>37</v>
      </c>
      <c r="J26" s="34">
        <v>0</v>
      </c>
      <c r="K26" s="34">
        <v>812819.82499999995</v>
      </c>
    </row>
    <row r="27" spans="1:14" ht="16.5" x14ac:dyDescent="0.3">
      <c r="A27" s="1" t="s">
        <v>697</v>
      </c>
      <c r="B27" s="27">
        <v>45077</v>
      </c>
      <c r="C27" s="25" t="s">
        <v>696</v>
      </c>
      <c r="D27" s="25" t="s">
        <v>667</v>
      </c>
      <c r="E27" s="25">
        <v>1</v>
      </c>
      <c r="F27" s="7">
        <v>45047</v>
      </c>
      <c r="G27" s="25">
        <v>606</v>
      </c>
      <c r="H27" s="25">
        <v>22100</v>
      </c>
      <c r="I27" s="25" t="s">
        <v>35</v>
      </c>
      <c r="J27" s="34">
        <v>0</v>
      </c>
      <c r="K27" s="34">
        <v>9206129.9100000001</v>
      </c>
    </row>
    <row r="28" spans="1:14" ht="16.5" x14ac:dyDescent="0.3">
      <c r="A28" s="1" t="s">
        <v>697</v>
      </c>
      <c r="B28" s="27">
        <v>45077</v>
      </c>
      <c r="C28" s="25" t="s">
        <v>696</v>
      </c>
      <c r="D28" s="25" t="s">
        <v>667</v>
      </c>
      <c r="E28" s="25">
        <v>1</v>
      </c>
      <c r="F28" s="7">
        <v>45047</v>
      </c>
      <c r="G28" s="25">
        <v>610</v>
      </c>
      <c r="H28" s="25">
        <v>22500</v>
      </c>
      <c r="I28" s="25" t="s">
        <v>39</v>
      </c>
      <c r="J28" s="34">
        <v>0</v>
      </c>
      <c r="K28" s="34">
        <v>31006.3</v>
      </c>
    </row>
    <row r="29" spans="1:14" ht="16.5" x14ac:dyDescent="0.3">
      <c r="A29" s="1" t="s">
        <v>697</v>
      </c>
      <c r="B29" s="27">
        <v>45077</v>
      </c>
      <c r="C29" s="25" t="s">
        <v>696</v>
      </c>
      <c r="D29" s="25" t="s">
        <v>667</v>
      </c>
      <c r="E29" s="25">
        <v>1</v>
      </c>
      <c r="F29" s="7">
        <v>45047</v>
      </c>
      <c r="G29" s="25">
        <v>1079</v>
      </c>
      <c r="H29" s="25">
        <v>22701</v>
      </c>
      <c r="I29" s="25" t="s">
        <v>33</v>
      </c>
      <c r="J29" s="34">
        <v>0</v>
      </c>
      <c r="K29" s="34">
        <v>40269554.460000001</v>
      </c>
    </row>
    <row r="30" spans="1:14" ht="16.5" x14ac:dyDescent="0.3">
      <c r="A30" s="1" t="s">
        <v>697</v>
      </c>
      <c r="B30" s="27">
        <v>45077</v>
      </c>
      <c r="C30" s="25" t="s">
        <v>696</v>
      </c>
      <c r="D30" s="25" t="s">
        <v>667</v>
      </c>
      <c r="E30" s="25">
        <v>1</v>
      </c>
      <c r="F30" s="7">
        <v>45047</v>
      </c>
      <c r="G30" s="25">
        <v>620</v>
      </c>
      <c r="H30" s="25">
        <v>23006</v>
      </c>
      <c r="I30" s="25" t="s">
        <v>41</v>
      </c>
      <c r="J30" s="34">
        <v>0</v>
      </c>
      <c r="K30" s="34">
        <v>5880162</v>
      </c>
    </row>
    <row r="31" spans="1:14" ht="16.5" x14ac:dyDescent="0.3">
      <c r="A31" s="1" t="s">
        <v>697</v>
      </c>
      <c r="B31" s="27">
        <v>45077</v>
      </c>
      <c r="C31" s="25" t="s">
        <v>696</v>
      </c>
      <c r="D31" s="25" t="s">
        <v>667</v>
      </c>
      <c r="E31" s="25">
        <v>1</v>
      </c>
      <c r="F31" s="7">
        <v>45047</v>
      </c>
      <c r="G31" s="25">
        <v>617</v>
      </c>
      <c r="H31" s="25">
        <v>23004</v>
      </c>
      <c r="I31" s="25" t="s">
        <v>45</v>
      </c>
      <c r="J31" s="34">
        <v>0</v>
      </c>
      <c r="K31" s="34">
        <v>30630660</v>
      </c>
    </row>
    <row r="32" spans="1:14" ht="16.5" x14ac:dyDescent="0.3">
      <c r="A32" s="1" t="s">
        <v>697</v>
      </c>
      <c r="B32" s="27">
        <v>45077</v>
      </c>
      <c r="C32" s="25" t="s">
        <v>696</v>
      </c>
      <c r="D32" s="25" t="s">
        <v>667</v>
      </c>
      <c r="E32" s="25">
        <v>1</v>
      </c>
      <c r="F32" s="7">
        <v>45047</v>
      </c>
      <c r="G32" s="25">
        <v>977</v>
      </c>
      <c r="H32" s="25">
        <v>22900</v>
      </c>
      <c r="I32" s="25" t="s">
        <v>538</v>
      </c>
      <c r="J32" s="34">
        <v>0</v>
      </c>
      <c r="K32" s="34">
        <v>4876685</v>
      </c>
    </row>
    <row r="33" spans="1:11" ht="16.5" x14ac:dyDescent="0.3">
      <c r="A33" s="1" t="s">
        <v>697</v>
      </c>
      <c r="B33" s="27">
        <v>45077</v>
      </c>
      <c r="C33" s="25" t="s">
        <v>696</v>
      </c>
      <c r="D33" s="25" t="s">
        <v>667</v>
      </c>
      <c r="E33" s="25">
        <v>1</v>
      </c>
      <c r="F33" s="7">
        <v>45047</v>
      </c>
      <c r="G33" s="25">
        <v>615</v>
      </c>
      <c r="H33" s="25">
        <v>23002</v>
      </c>
      <c r="I33" s="25" t="s">
        <v>49</v>
      </c>
      <c r="J33" s="34">
        <v>0</v>
      </c>
      <c r="K33" s="34">
        <v>37025317.780000001</v>
      </c>
    </row>
    <row r="34" spans="1:11" ht="16.5" x14ac:dyDescent="0.3">
      <c r="A34" s="1" t="s">
        <v>697</v>
      </c>
      <c r="B34" s="27">
        <v>45077</v>
      </c>
      <c r="C34" s="25" t="s">
        <v>696</v>
      </c>
      <c r="D34" s="25" t="s">
        <v>667</v>
      </c>
      <c r="E34" s="25">
        <v>1</v>
      </c>
      <c r="F34" s="7">
        <v>45047</v>
      </c>
      <c r="G34" s="25">
        <v>1602</v>
      </c>
      <c r="H34" s="25">
        <v>27112</v>
      </c>
      <c r="I34" s="25" t="s">
        <v>51</v>
      </c>
      <c r="J34" s="34">
        <v>0</v>
      </c>
      <c r="K34" s="34">
        <v>1586997</v>
      </c>
    </row>
    <row r="35" spans="1:11" ht="16.5" x14ac:dyDescent="0.3">
      <c r="A35" s="1" t="s">
        <v>697</v>
      </c>
      <c r="B35" s="27">
        <v>45077</v>
      </c>
      <c r="C35" s="25" t="s">
        <v>696</v>
      </c>
      <c r="D35" s="25" t="s">
        <v>667</v>
      </c>
      <c r="E35" s="25">
        <v>1</v>
      </c>
      <c r="F35" s="7">
        <v>45047</v>
      </c>
      <c r="G35" s="25">
        <v>1601</v>
      </c>
      <c r="H35" s="25">
        <v>27111</v>
      </c>
      <c r="I35" s="25" t="s">
        <v>53</v>
      </c>
      <c r="J35" s="34">
        <v>0</v>
      </c>
      <c r="K35" s="34">
        <v>1675571</v>
      </c>
    </row>
    <row r="36" spans="1:11" ht="16.5" x14ac:dyDescent="0.3">
      <c r="A36" s="1" t="s">
        <v>697</v>
      </c>
      <c r="B36" s="27">
        <v>45077</v>
      </c>
      <c r="C36" s="25" t="s">
        <v>696</v>
      </c>
      <c r="D36" s="25" t="s">
        <v>667</v>
      </c>
      <c r="E36" s="25">
        <v>1</v>
      </c>
      <c r="F36" s="7">
        <v>45047</v>
      </c>
      <c r="G36" s="25">
        <v>652</v>
      </c>
      <c r="H36" s="25">
        <v>26500</v>
      </c>
      <c r="I36" s="25" t="s">
        <v>180</v>
      </c>
      <c r="J36" s="34">
        <v>0</v>
      </c>
      <c r="K36" s="34">
        <v>744000</v>
      </c>
    </row>
    <row r="37" spans="1:11" ht="16.5" x14ac:dyDescent="0.3">
      <c r="A37" s="1" t="s">
        <v>697</v>
      </c>
      <c r="B37" s="27">
        <v>45077</v>
      </c>
      <c r="C37" s="25" t="s">
        <v>696</v>
      </c>
      <c r="D37" s="25" t="s">
        <v>667</v>
      </c>
      <c r="E37" s="25">
        <v>1</v>
      </c>
      <c r="F37" s="7">
        <v>45047</v>
      </c>
      <c r="G37" s="25">
        <v>410</v>
      </c>
      <c r="H37" s="25">
        <v>32100</v>
      </c>
      <c r="I37" s="25" t="s">
        <v>58</v>
      </c>
      <c r="J37" s="34">
        <v>0</v>
      </c>
      <c r="K37" s="34">
        <v>404176253.94002497</v>
      </c>
    </row>
    <row r="38" spans="1:11" ht="16.5" x14ac:dyDescent="0.3">
      <c r="A38" s="1" t="s">
        <v>697</v>
      </c>
      <c r="B38" s="27">
        <v>45077</v>
      </c>
      <c r="C38" s="25" t="s">
        <v>696</v>
      </c>
      <c r="D38" s="25" t="s">
        <v>667</v>
      </c>
      <c r="E38" s="25">
        <v>1</v>
      </c>
      <c r="F38" s="7">
        <v>45047</v>
      </c>
      <c r="G38" s="25">
        <v>412</v>
      </c>
      <c r="H38" s="25">
        <v>34100</v>
      </c>
      <c r="I38" s="25" t="s">
        <v>619</v>
      </c>
      <c r="J38" s="34">
        <v>0</v>
      </c>
      <c r="K38" s="34">
        <v>2500000000</v>
      </c>
    </row>
    <row r="39" spans="1:11" ht="16.5" x14ac:dyDescent="0.3">
      <c r="A39" s="1" t="s">
        <v>697</v>
      </c>
      <c r="B39" s="27">
        <v>45077</v>
      </c>
      <c r="C39" s="25" t="s">
        <v>696</v>
      </c>
      <c r="D39" s="25" t="s">
        <v>667</v>
      </c>
      <c r="E39" s="25">
        <v>1</v>
      </c>
      <c r="F39" s="7">
        <v>45047</v>
      </c>
      <c r="G39" s="25">
        <v>509</v>
      </c>
      <c r="H39" s="25">
        <v>40011</v>
      </c>
      <c r="I39" s="25" t="s">
        <v>60</v>
      </c>
      <c r="J39" s="34">
        <v>0</v>
      </c>
      <c r="K39" s="34">
        <v>266045126</v>
      </c>
    </row>
    <row r="40" spans="1:11" ht="16.5" x14ac:dyDescent="0.3">
      <c r="A40" s="1" t="s">
        <v>697</v>
      </c>
      <c r="B40" s="27">
        <v>45077</v>
      </c>
      <c r="C40" s="25" t="s">
        <v>696</v>
      </c>
      <c r="D40" s="25" t="s">
        <v>667</v>
      </c>
      <c r="E40" s="25">
        <v>1</v>
      </c>
      <c r="F40" s="7">
        <v>45047</v>
      </c>
      <c r="G40" s="25">
        <v>525</v>
      </c>
      <c r="H40" s="25">
        <v>40019</v>
      </c>
      <c r="I40" s="25" t="s">
        <v>694</v>
      </c>
      <c r="J40" s="34">
        <v>0</v>
      </c>
      <c r="K40" s="34">
        <v>2197724240</v>
      </c>
    </row>
    <row r="41" spans="1:11" ht="16.5" x14ac:dyDescent="0.3">
      <c r="A41" s="1" t="s">
        <v>697</v>
      </c>
      <c r="B41" s="27">
        <v>45077</v>
      </c>
      <c r="C41" s="25" t="s">
        <v>696</v>
      </c>
      <c r="D41" s="25" t="s">
        <v>667</v>
      </c>
      <c r="E41" s="25">
        <v>1</v>
      </c>
      <c r="F41" s="7">
        <v>45047</v>
      </c>
      <c r="G41" s="25">
        <v>1721</v>
      </c>
      <c r="H41" s="25">
        <v>71340</v>
      </c>
      <c r="I41" s="25" t="s">
        <v>198</v>
      </c>
      <c r="J41" s="34">
        <v>0</v>
      </c>
      <c r="K41" s="34">
        <v>4680126.1900000004</v>
      </c>
    </row>
    <row r="42" spans="1:11" ht="16.5" x14ac:dyDescent="0.3">
      <c r="A42" s="1" t="s">
        <v>697</v>
      </c>
      <c r="B42" s="27">
        <v>45077</v>
      </c>
      <c r="C42" s="25" t="s">
        <v>696</v>
      </c>
      <c r="D42" s="25" t="s">
        <v>667</v>
      </c>
      <c r="E42" s="25">
        <v>1</v>
      </c>
      <c r="F42" s="7">
        <v>45047</v>
      </c>
      <c r="G42" s="25">
        <v>1511</v>
      </c>
      <c r="H42" s="25">
        <v>71318</v>
      </c>
      <c r="I42" s="25" t="s">
        <v>354</v>
      </c>
      <c r="J42" s="34">
        <v>0</v>
      </c>
      <c r="K42" s="34">
        <v>12101738</v>
      </c>
    </row>
    <row r="43" spans="1:11" ht="16.5" x14ac:dyDescent="0.3">
      <c r="A43" s="1" t="s">
        <v>697</v>
      </c>
      <c r="B43" s="27">
        <v>45077</v>
      </c>
      <c r="C43" s="25" t="s">
        <v>696</v>
      </c>
      <c r="D43" s="25" t="s">
        <v>667</v>
      </c>
      <c r="E43" s="25">
        <v>1</v>
      </c>
      <c r="F43" s="7">
        <v>45047</v>
      </c>
      <c r="G43" s="25">
        <v>750</v>
      </c>
      <c r="H43" s="25">
        <v>51310</v>
      </c>
      <c r="I43" s="25" t="s">
        <v>695</v>
      </c>
      <c r="J43" s="34">
        <v>2197724240</v>
      </c>
      <c r="K43" s="34">
        <v>0</v>
      </c>
    </row>
    <row r="44" spans="1:11" ht="16.5" x14ac:dyDescent="0.3">
      <c r="A44" s="1" t="s">
        <v>697</v>
      </c>
      <c r="B44" s="27">
        <v>45077</v>
      </c>
      <c r="C44" s="25" t="s">
        <v>696</v>
      </c>
      <c r="D44" s="25" t="s">
        <v>667</v>
      </c>
      <c r="E44" s="25">
        <v>1</v>
      </c>
      <c r="F44" s="7">
        <v>45047</v>
      </c>
      <c r="G44" s="25">
        <v>423</v>
      </c>
      <c r="H44" s="25">
        <v>61211</v>
      </c>
      <c r="I44" s="25" t="s">
        <v>72</v>
      </c>
      <c r="J44" s="34">
        <v>362872283</v>
      </c>
      <c r="K44" s="34">
        <v>0</v>
      </c>
    </row>
    <row r="45" spans="1:11" ht="16.5" x14ac:dyDescent="0.3">
      <c r="A45" s="1" t="s">
        <v>697</v>
      </c>
      <c r="B45" s="27">
        <v>45077</v>
      </c>
      <c r="C45" s="25" t="s">
        <v>696</v>
      </c>
      <c r="D45" s="25" t="s">
        <v>667</v>
      </c>
      <c r="E45" s="25">
        <v>1</v>
      </c>
      <c r="F45" s="7">
        <v>45047</v>
      </c>
      <c r="G45" s="25">
        <v>424</v>
      </c>
      <c r="H45" s="25">
        <v>61222</v>
      </c>
      <c r="I45" s="25" t="s">
        <v>74</v>
      </c>
      <c r="J45" s="34">
        <v>3875000</v>
      </c>
      <c r="K45" s="34">
        <v>0</v>
      </c>
    </row>
    <row r="46" spans="1:11" ht="16.5" x14ac:dyDescent="0.3">
      <c r="A46" s="1" t="s">
        <v>697</v>
      </c>
      <c r="B46" s="27">
        <v>45077</v>
      </c>
      <c r="C46" s="25" t="s">
        <v>696</v>
      </c>
      <c r="D46" s="25" t="s">
        <v>667</v>
      </c>
      <c r="E46" s="25">
        <v>1</v>
      </c>
      <c r="F46" s="7">
        <v>45047</v>
      </c>
      <c r="G46" s="25">
        <v>433</v>
      </c>
      <c r="H46" s="25">
        <v>61422</v>
      </c>
      <c r="I46" s="25" t="s">
        <v>82</v>
      </c>
      <c r="J46" s="34">
        <v>24857496.559999999</v>
      </c>
      <c r="K46" s="34">
        <v>0</v>
      </c>
    </row>
    <row r="47" spans="1:11" ht="16.5" x14ac:dyDescent="0.3">
      <c r="A47" s="1" t="s">
        <v>697</v>
      </c>
      <c r="B47" s="27">
        <v>45077</v>
      </c>
      <c r="C47" s="25" t="s">
        <v>696</v>
      </c>
      <c r="D47" s="25" t="s">
        <v>667</v>
      </c>
      <c r="E47" s="25">
        <v>1</v>
      </c>
      <c r="F47" s="7">
        <v>45047</v>
      </c>
      <c r="G47" s="25">
        <v>434</v>
      </c>
      <c r="H47" s="25">
        <v>61433</v>
      </c>
      <c r="I47" s="25" t="s">
        <v>84</v>
      </c>
      <c r="J47" s="34">
        <v>30630660</v>
      </c>
      <c r="K47" s="34">
        <v>0</v>
      </c>
    </row>
    <row r="48" spans="1:11" ht="16.5" x14ac:dyDescent="0.3">
      <c r="A48" s="1" t="s">
        <v>697</v>
      </c>
      <c r="B48" s="27">
        <v>45077</v>
      </c>
      <c r="C48" s="25" t="s">
        <v>696</v>
      </c>
      <c r="D48" s="25" t="s">
        <v>667</v>
      </c>
      <c r="E48" s="25">
        <v>1</v>
      </c>
      <c r="F48" s="7">
        <v>45047</v>
      </c>
      <c r="G48" s="25">
        <v>421</v>
      </c>
      <c r="H48" s="25">
        <v>61144</v>
      </c>
      <c r="I48" s="25" t="s">
        <v>90</v>
      </c>
      <c r="J48" s="34">
        <v>25297675</v>
      </c>
      <c r="K48" s="34">
        <v>0</v>
      </c>
    </row>
    <row r="49" spans="1:11" ht="16.5" x14ac:dyDescent="0.3">
      <c r="A49" s="1" t="s">
        <v>697</v>
      </c>
      <c r="B49" s="27">
        <v>45077</v>
      </c>
      <c r="C49" s="25" t="s">
        <v>696</v>
      </c>
      <c r="D49" s="25" t="s">
        <v>667</v>
      </c>
      <c r="E49" s="25">
        <v>1</v>
      </c>
      <c r="F49" s="7">
        <v>45047</v>
      </c>
      <c r="G49" s="25">
        <v>980</v>
      </c>
      <c r="H49" s="25">
        <v>61110</v>
      </c>
      <c r="I49" s="25" t="s">
        <v>76</v>
      </c>
      <c r="J49" s="34">
        <v>27264967</v>
      </c>
      <c r="K49" s="34">
        <v>0</v>
      </c>
    </row>
    <row r="50" spans="1:11" ht="16.5" x14ac:dyDescent="0.3">
      <c r="A50" s="1" t="s">
        <v>697</v>
      </c>
      <c r="B50" s="27">
        <v>45077</v>
      </c>
      <c r="C50" s="25" t="s">
        <v>696</v>
      </c>
      <c r="D50" s="25" t="s">
        <v>667</v>
      </c>
      <c r="E50" s="25">
        <v>1</v>
      </c>
      <c r="F50" s="7">
        <v>45047</v>
      </c>
      <c r="G50" s="25">
        <v>418</v>
      </c>
      <c r="H50" s="25">
        <v>61111</v>
      </c>
      <c r="I50" s="25" t="s">
        <v>78</v>
      </c>
      <c r="J50" s="34">
        <v>2824609</v>
      </c>
      <c r="K50" s="34">
        <v>0</v>
      </c>
    </row>
    <row r="51" spans="1:11" ht="16.5" x14ac:dyDescent="0.3">
      <c r="A51" s="1" t="s">
        <v>697</v>
      </c>
      <c r="B51" s="27">
        <v>45077</v>
      </c>
      <c r="C51" s="25" t="s">
        <v>696</v>
      </c>
      <c r="D51" s="25" t="s">
        <v>667</v>
      </c>
      <c r="E51" s="25">
        <v>1</v>
      </c>
      <c r="F51" s="7">
        <v>45047</v>
      </c>
      <c r="G51" s="25">
        <v>979</v>
      </c>
      <c r="H51" s="25">
        <v>61310</v>
      </c>
      <c r="I51" s="25" t="s">
        <v>562</v>
      </c>
      <c r="J51" s="34">
        <v>8737500</v>
      </c>
      <c r="K51" s="34">
        <v>0</v>
      </c>
    </row>
    <row r="52" spans="1:11" ht="16.5" x14ac:dyDescent="0.3">
      <c r="A52" s="1" t="s">
        <v>697</v>
      </c>
      <c r="B52" s="27">
        <v>45077</v>
      </c>
      <c r="C52" s="25" t="s">
        <v>696</v>
      </c>
      <c r="D52" s="25" t="s">
        <v>667</v>
      </c>
      <c r="E52" s="25">
        <v>1</v>
      </c>
      <c r="F52" s="7">
        <v>45047</v>
      </c>
      <c r="G52" s="25">
        <v>428</v>
      </c>
      <c r="H52" s="25">
        <v>61311</v>
      </c>
      <c r="I52" s="25" t="s">
        <v>80</v>
      </c>
      <c r="J52" s="34">
        <v>6225000</v>
      </c>
      <c r="K52" s="34">
        <v>0</v>
      </c>
    </row>
    <row r="53" spans="1:11" ht="16.5" x14ac:dyDescent="0.3">
      <c r="A53" s="1" t="s">
        <v>697</v>
      </c>
      <c r="B53" s="27">
        <v>45077</v>
      </c>
      <c r="C53" s="25" t="s">
        <v>696</v>
      </c>
      <c r="D53" s="25" t="s">
        <v>667</v>
      </c>
      <c r="E53" s="25">
        <v>1</v>
      </c>
      <c r="F53" s="7">
        <v>45047</v>
      </c>
      <c r="G53" s="25">
        <v>437</v>
      </c>
      <c r="H53" s="25">
        <v>61511</v>
      </c>
      <c r="I53" s="25" t="s">
        <v>86</v>
      </c>
      <c r="J53" s="34">
        <v>100000</v>
      </c>
      <c r="K53" s="34">
        <v>0</v>
      </c>
    </row>
    <row r="54" spans="1:11" ht="16.5" x14ac:dyDescent="0.3">
      <c r="A54" s="1" t="s">
        <v>697</v>
      </c>
      <c r="B54" s="27">
        <v>45077</v>
      </c>
      <c r="C54" s="25" t="s">
        <v>696</v>
      </c>
      <c r="D54" s="25" t="s">
        <v>667</v>
      </c>
      <c r="E54" s="25">
        <v>1</v>
      </c>
      <c r="F54" s="7">
        <v>45047</v>
      </c>
      <c r="G54" s="25">
        <v>441</v>
      </c>
      <c r="H54" s="25">
        <v>61555</v>
      </c>
      <c r="I54" s="25" t="s">
        <v>92</v>
      </c>
      <c r="J54" s="34">
        <v>3418992</v>
      </c>
      <c r="K54" s="34">
        <v>0</v>
      </c>
    </row>
    <row r="55" spans="1:11" ht="16.5" x14ac:dyDescent="0.3">
      <c r="A55" s="1" t="s">
        <v>697</v>
      </c>
      <c r="B55" s="27">
        <v>45077</v>
      </c>
      <c r="C55" s="25" t="s">
        <v>696</v>
      </c>
      <c r="D55" s="25" t="s">
        <v>667</v>
      </c>
      <c r="E55" s="25">
        <v>1</v>
      </c>
      <c r="F55" s="7">
        <v>45047</v>
      </c>
      <c r="G55" s="25">
        <v>450</v>
      </c>
      <c r="H55" s="25">
        <v>61633</v>
      </c>
      <c r="I55" s="25" t="s">
        <v>184</v>
      </c>
      <c r="J55" s="34">
        <v>4066401.05</v>
      </c>
      <c r="K55" s="34">
        <v>0</v>
      </c>
    </row>
    <row r="56" spans="1:11" ht="16.5" x14ac:dyDescent="0.3">
      <c r="A56" s="1" t="s">
        <v>697</v>
      </c>
      <c r="B56" s="27">
        <v>45077</v>
      </c>
      <c r="C56" s="25" t="s">
        <v>696</v>
      </c>
      <c r="D56" s="25" t="s">
        <v>667</v>
      </c>
      <c r="E56" s="25">
        <v>1</v>
      </c>
      <c r="F56" s="7">
        <v>45047</v>
      </c>
      <c r="G56" s="25">
        <v>982</v>
      </c>
      <c r="H56" s="25">
        <v>61634</v>
      </c>
      <c r="I56" s="25" t="s">
        <v>186</v>
      </c>
      <c r="J56" s="34">
        <v>35000</v>
      </c>
      <c r="K56" s="34">
        <v>0</v>
      </c>
    </row>
    <row r="57" spans="1:11" ht="16.5" x14ac:dyDescent="0.3">
      <c r="A57" s="1" t="s">
        <v>697</v>
      </c>
      <c r="B57" s="27">
        <v>45077</v>
      </c>
      <c r="C57" s="25" t="s">
        <v>696</v>
      </c>
      <c r="D57" s="25" t="s">
        <v>667</v>
      </c>
      <c r="E57" s="25">
        <v>1</v>
      </c>
      <c r="F57" s="7">
        <v>45047</v>
      </c>
      <c r="G57" s="25">
        <v>1780</v>
      </c>
      <c r="H57" s="25">
        <v>61655</v>
      </c>
      <c r="I57" s="25" t="s">
        <v>96</v>
      </c>
      <c r="J57" s="34">
        <v>791665</v>
      </c>
      <c r="K57" s="34">
        <v>0</v>
      </c>
    </row>
    <row r="58" spans="1:11" ht="16.5" x14ac:dyDescent="0.3">
      <c r="A58" s="1" t="s">
        <v>697</v>
      </c>
      <c r="B58" s="27">
        <v>45077</v>
      </c>
      <c r="C58" s="25" t="s">
        <v>696</v>
      </c>
      <c r="D58" s="25" t="s">
        <v>667</v>
      </c>
      <c r="E58" s="25">
        <v>1</v>
      </c>
      <c r="F58" s="7">
        <v>45047</v>
      </c>
      <c r="G58" s="25">
        <v>438</v>
      </c>
      <c r="H58" s="25">
        <v>61522</v>
      </c>
      <c r="I58" s="25" t="s">
        <v>88</v>
      </c>
      <c r="J58" s="34">
        <v>44500</v>
      </c>
      <c r="K58" s="34">
        <v>0</v>
      </c>
    </row>
    <row r="59" spans="1:11" ht="16.5" x14ac:dyDescent="0.3">
      <c r="A59" s="1" t="s">
        <v>697</v>
      </c>
      <c r="B59" s="27">
        <v>45077</v>
      </c>
      <c r="C59" s="25" t="s">
        <v>696</v>
      </c>
      <c r="D59" s="25" t="s">
        <v>667</v>
      </c>
      <c r="E59" s="25">
        <v>1</v>
      </c>
      <c r="F59" s="7">
        <v>45047</v>
      </c>
      <c r="G59" s="25">
        <v>457</v>
      </c>
      <c r="H59" s="25">
        <v>61705</v>
      </c>
      <c r="I59" s="25" t="s">
        <v>98</v>
      </c>
      <c r="J59" s="34">
        <v>1450196</v>
      </c>
      <c r="K59" s="34">
        <v>0</v>
      </c>
    </row>
    <row r="60" spans="1:11" ht="16.5" x14ac:dyDescent="0.3">
      <c r="A60" s="1" t="s">
        <v>697</v>
      </c>
      <c r="B60" s="27">
        <v>45077</v>
      </c>
      <c r="C60" s="25" t="s">
        <v>696</v>
      </c>
      <c r="D60" s="25" t="s">
        <v>667</v>
      </c>
      <c r="E60" s="25">
        <v>1</v>
      </c>
      <c r="F60" s="7">
        <v>45047</v>
      </c>
      <c r="G60" s="25">
        <v>461</v>
      </c>
      <c r="H60" s="25">
        <v>61709</v>
      </c>
      <c r="I60" s="25" t="s">
        <v>102</v>
      </c>
      <c r="J60" s="34">
        <v>30000</v>
      </c>
      <c r="K60" s="34">
        <v>0</v>
      </c>
    </row>
    <row r="61" spans="1:11" ht="16.5" x14ac:dyDescent="0.3">
      <c r="A61" s="1" t="s">
        <v>697</v>
      </c>
      <c r="B61" s="27">
        <v>45077</v>
      </c>
      <c r="C61" s="25" t="s">
        <v>696</v>
      </c>
      <c r="D61" s="25" t="s">
        <v>667</v>
      </c>
      <c r="E61" s="25">
        <v>1</v>
      </c>
      <c r="F61" s="7">
        <v>45047</v>
      </c>
      <c r="G61" s="25">
        <v>462</v>
      </c>
      <c r="H61" s="25">
        <v>61710</v>
      </c>
      <c r="I61" s="25" t="s">
        <v>104</v>
      </c>
      <c r="J61" s="34">
        <v>158500</v>
      </c>
      <c r="K61" s="34">
        <v>0</v>
      </c>
    </row>
    <row r="62" spans="1:11" ht="16.5" x14ac:dyDescent="0.3">
      <c r="A62" s="1" t="s">
        <v>697</v>
      </c>
      <c r="B62" s="27">
        <v>45077</v>
      </c>
      <c r="C62" s="25" t="s">
        <v>696</v>
      </c>
      <c r="D62" s="25" t="s">
        <v>667</v>
      </c>
      <c r="E62" s="25">
        <v>1</v>
      </c>
      <c r="F62" s="7">
        <v>45047</v>
      </c>
      <c r="G62" s="25">
        <v>455</v>
      </c>
      <c r="H62" s="25">
        <v>61703</v>
      </c>
      <c r="I62" s="25" t="s">
        <v>106</v>
      </c>
      <c r="J62" s="34">
        <v>12485101</v>
      </c>
      <c r="K62" s="34">
        <v>0</v>
      </c>
    </row>
    <row r="63" spans="1:11" ht="16.5" x14ac:dyDescent="0.3">
      <c r="A63" s="1" t="s">
        <v>697</v>
      </c>
      <c r="B63" s="27">
        <v>45077</v>
      </c>
      <c r="C63" s="25" t="s">
        <v>696</v>
      </c>
      <c r="D63" s="25" t="s">
        <v>667</v>
      </c>
      <c r="E63" s="25">
        <v>1</v>
      </c>
      <c r="F63" s="7">
        <v>45047</v>
      </c>
      <c r="G63" s="25">
        <v>466</v>
      </c>
      <c r="H63" s="25">
        <v>61714</v>
      </c>
      <c r="I63" s="25" t="s">
        <v>108</v>
      </c>
      <c r="J63" s="34">
        <v>6463717</v>
      </c>
      <c r="K63" s="34">
        <v>0</v>
      </c>
    </row>
    <row r="64" spans="1:11" ht="16.5" x14ac:dyDescent="0.3">
      <c r="A64" s="1" t="s">
        <v>697</v>
      </c>
      <c r="B64" s="27">
        <v>45077</v>
      </c>
      <c r="C64" s="25" t="s">
        <v>696</v>
      </c>
      <c r="D64" s="25" t="s">
        <v>667</v>
      </c>
      <c r="E64" s="25">
        <v>1</v>
      </c>
      <c r="F64" s="7">
        <v>45047</v>
      </c>
      <c r="G64" s="25">
        <v>459</v>
      </c>
      <c r="H64" s="25">
        <v>61707</v>
      </c>
      <c r="I64" s="25" t="s">
        <v>116</v>
      </c>
      <c r="J64" s="34">
        <v>4785000</v>
      </c>
      <c r="K64" s="34">
        <v>0</v>
      </c>
    </row>
    <row r="65" spans="1:12" ht="16.5" x14ac:dyDescent="0.3">
      <c r="A65" s="1" t="s">
        <v>697</v>
      </c>
      <c r="B65" s="27">
        <v>45077</v>
      </c>
      <c r="C65" s="25" t="s">
        <v>696</v>
      </c>
      <c r="D65" s="25" t="s">
        <v>667</v>
      </c>
      <c r="E65" s="25">
        <v>1</v>
      </c>
      <c r="F65" s="7">
        <v>45047</v>
      </c>
      <c r="G65" s="25">
        <v>469</v>
      </c>
      <c r="H65" s="25">
        <v>61717</v>
      </c>
      <c r="I65" s="25" t="s">
        <v>110</v>
      </c>
      <c r="J65" s="34">
        <v>45000</v>
      </c>
      <c r="K65" s="34">
        <v>0</v>
      </c>
    </row>
    <row r="66" spans="1:12" ht="16.5" x14ac:dyDescent="0.3">
      <c r="A66" s="1" t="s">
        <v>697</v>
      </c>
      <c r="B66" s="27">
        <v>45077</v>
      </c>
      <c r="C66" s="25" t="s">
        <v>696</v>
      </c>
      <c r="D66" s="25" t="s">
        <v>667</v>
      </c>
      <c r="E66" s="25">
        <v>1</v>
      </c>
      <c r="F66" s="7">
        <v>45047</v>
      </c>
      <c r="G66" s="25">
        <v>474</v>
      </c>
      <c r="H66" s="25">
        <v>61811</v>
      </c>
      <c r="I66" s="25" t="s">
        <v>118</v>
      </c>
      <c r="J66" s="34">
        <v>1381556</v>
      </c>
      <c r="K66" s="34">
        <v>0</v>
      </c>
    </row>
    <row r="67" spans="1:12" ht="16.5" x14ac:dyDescent="0.3">
      <c r="A67" s="1" t="s">
        <v>697</v>
      </c>
      <c r="B67" s="27">
        <v>45077</v>
      </c>
      <c r="C67" s="25" t="s">
        <v>696</v>
      </c>
      <c r="D67" s="25" t="s">
        <v>667</v>
      </c>
      <c r="E67" s="25">
        <v>1</v>
      </c>
      <c r="F67" s="7">
        <v>45047</v>
      </c>
      <c r="G67" s="25">
        <v>449</v>
      </c>
      <c r="H67" s="25">
        <v>61622</v>
      </c>
      <c r="I67" s="25" t="s">
        <v>188</v>
      </c>
      <c r="J67" s="34">
        <v>90256412</v>
      </c>
      <c r="K67" s="34">
        <v>0</v>
      </c>
    </row>
    <row r="68" spans="1:12" ht="16.5" x14ac:dyDescent="0.3">
      <c r="A68" s="1" t="s">
        <v>697</v>
      </c>
      <c r="B68" s="27">
        <v>45077</v>
      </c>
      <c r="C68" s="25" t="s">
        <v>696</v>
      </c>
      <c r="D68" s="25" t="s">
        <v>667</v>
      </c>
      <c r="E68" s="25">
        <v>1</v>
      </c>
      <c r="F68" s="7">
        <v>45047</v>
      </c>
      <c r="G68" s="25">
        <v>475</v>
      </c>
      <c r="H68" s="25">
        <v>61822</v>
      </c>
      <c r="I68" s="25" t="s">
        <v>120</v>
      </c>
      <c r="J68" s="34">
        <v>345000000</v>
      </c>
      <c r="K68" s="34">
        <v>0</v>
      </c>
    </row>
    <row r="69" spans="1:12" ht="16.5" x14ac:dyDescent="0.3">
      <c r="A69" s="1" t="s">
        <v>697</v>
      </c>
      <c r="B69" s="27">
        <v>45077</v>
      </c>
      <c r="C69" s="25" t="s">
        <v>696</v>
      </c>
      <c r="D69" s="25" t="s">
        <v>667</v>
      </c>
      <c r="E69" s="25">
        <v>1</v>
      </c>
      <c r="F69" s="7">
        <v>45047</v>
      </c>
      <c r="G69" s="25">
        <v>497</v>
      </c>
      <c r="H69" s="25">
        <v>65055</v>
      </c>
      <c r="I69" s="25" t="s">
        <v>138</v>
      </c>
      <c r="J69" s="34">
        <v>4039856.6666600001</v>
      </c>
      <c r="K69" s="34">
        <v>0</v>
      </c>
    </row>
    <row r="70" spans="1:12" ht="16.5" x14ac:dyDescent="0.3">
      <c r="A70" s="1" t="s">
        <v>697</v>
      </c>
      <c r="B70" s="27">
        <v>45077</v>
      </c>
      <c r="C70" s="25" t="s">
        <v>696</v>
      </c>
      <c r="D70" s="25" t="s">
        <v>667</v>
      </c>
      <c r="E70" s="25">
        <v>1</v>
      </c>
      <c r="F70" s="7">
        <v>45047</v>
      </c>
      <c r="G70" s="25">
        <v>484</v>
      </c>
      <c r="H70" s="25">
        <v>61933</v>
      </c>
      <c r="I70" s="25" t="s">
        <v>124</v>
      </c>
      <c r="J70" s="34">
        <v>3300000</v>
      </c>
      <c r="K70" s="34">
        <v>0</v>
      </c>
    </row>
    <row r="71" spans="1:12" ht="16.5" x14ac:dyDescent="0.3">
      <c r="A71" s="1" t="s">
        <v>697</v>
      </c>
      <c r="B71" s="27">
        <v>45077</v>
      </c>
      <c r="C71" s="25" t="s">
        <v>696</v>
      </c>
      <c r="D71" s="25" t="s">
        <v>667</v>
      </c>
      <c r="E71" s="25">
        <v>1</v>
      </c>
      <c r="F71" s="7">
        <v>45047</v>
      </c>
      <c r="G71" s="25">
        <v>780</v>
      </c>
      <c r="H71" s="25">
        <v>72111</v>
      </c>
      <c r="I71" s="25" t="s">
        <v>142</v>
      </c>
      <c r="J71" s="34">
        <v>838900</v>
      </c>
      <c r="K71" s="34">
        <v>0</v>
      </c>
    </row>
    <row r="72" spans="1:12" ht="16.5" x14ac:dyDescent="0.3">
      <c r="A72" s="1" t="s">
        <v>697</v>
      </c>
      <c r="B72" s="27">
        <v>45077</v>
      </c>
      <c r="C72" s="25" t="s">
        <v>696</v>
      </c>
      <c r="D72" s="25" t="s">
        <v>667</v>
      </c>
      <c r="E72" s="25">
        <v>1</v>
      </c>
      <c r="F72" s="7">
        <v>45047</v>
      </c>
      <c r="G72" s="25">
        <v>782</v>
      </c>
      <c r="H72" s="25">
        <v>72120</v>
      </c>
      <c r="I72" s="25" t="s">
        <v>144</v>
      </c>
      <c r="J72" s="34">
        <v>1.01</v>
      </c>
      <c r="K72" s="34">
        <v>0</v>
      </c>
    </row>
    <row r="73" spans="1:12" x14ac:dyDescent="0.2">
      <c r="J73" s="34">
        <f>SUM(J6:J72)</f>
        <v>6604986494.1266613</v>
      </c>
      <c r="K73" s="34">
        <f>SUM(K6:K72)</f>
        <v>6604986494.1266594</v>
      </c>
      <c r="L73" s="35"/>
    </row>
  </sheetData>
  <pageMargins left="0.75" right="0.75" top="1" bottom="1" header="0.5" footer="0.5"/>
  <pageSetup orientation="portrait" horizont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AC3B9-2F6E-4A31-AABC-51AD80E65B10}">
  <dimension ref="A1:Q96"/>
  <sheetViews>
    <sheetView showOutlineSymbols="0" showWhiteSpace="0" topLeftCell="B6" zoomScale="70" zoomScaleNormal="70" workbookViewId="0">
      <selection activeCell="H28" sqref="H28"/>
    </sheetView>
  </sheetViews>
  <sheetFormatPr defaultColWidth="8.75" defaultRowHeight="16.5" x14ac:dyDescent="0.3"/>
  <cols>
    <col min="1" max="1" width="13.75" style="1" customWidth="1"/>
    <col min="2" max="2" width="19.625" style="1" customWidth="1"/>
    <col min="3" max="3" width="12.625" style="1" customWidth="1"/>
    <col min="4" max="4" width="14.75" style="1" customWidth="1"/>
    <col min="5" max="5" width="10.875" style="1" customWidth="1"/>
    <col min="6" max="6" width="12.625" style="1" customWidth="1"/>
    <col min="7" max="7" width="8.75" style="1"/>
    <col min="8" max="8" width="36.25" style="1" customWidth="1"/>
    <col min="9" max="9" width="85.375" style="1" customWidth="1"/>
    <col min="10" max="10" width="32.375" style="1" customWidth="1"/>
    <col min="11" max="11" width="24" style="1" customWidth="1"/>
    <col min="12" max="13" width="25.25" style="1" customWidth="1"/>
    <col min="14" max="14" width="25.25" style="1" bestFit="1" customWidth="1"/>
    <col min="15" max="15" width="24" style="1" bestFit="1" customWidth="1"/>
    <col min="16" max="16" width="8.75" style="1"/>
    <col min="17" max="17" width="13.75" style="1" customWidth="1"/>
    <col min="18" max="16384" width="8.75" style="1"/>
  </cols>
  <sheetData>
    <row r="1" spans="1:15" s="17" customFormat="1" ht="15" customHeight="1" x14ac:dyDescent="0.2">
      <c r="A1" s="14" t="s">
        <v>396</v>
      </c>
      <c r="B1" s="14" t="s">
        <v>397</v>
      </c>
      <c r="C1" s="14" t="s">
        <v>398</v>
      </c>
      <c r="D1" s="14" t="s">
        <v>399</v>
      </c>
      <c r="E1" s="14" t="s">
        <v>400</v>
      </c>
      <c r="F1" s="14" t="s">
        <v>401</v>
      </c>
      <c r="G1" s="14"/>
      <c r="H1" s="15" t="s">
        <v>402</v>
      </c>
      <c r="I1" s="14" t="s">
        <v>403</v>
      </c>
      <c r="J1" s="14" t="s">
        <v>404</v>
      </c>
      <c r="K1" s="14" t="s">
        <v>405</v>
      </c>
      <c r="L1" s="15" t="s">
        <v>630</v>
      </c>
      <c r="M1" s="15" t="s">
        <v>631</v>
      </c>
      <c r="N1" s="16" t="s">
        <v>632</v>
      </c>
      <c r="O1" s="15" t="s">
        <v>633</v>
      </c>
    </row>
    <row r="2" spans="1:15" s="17" customFormat="1" ht="15" customHeight="1" x14ac:dyDescent="0.2">
      <c r="A2" s="14" t="s">
        <v>634</v>
      </c>
      <c r="B2" s="14" t="s">
        <v>635</v>
      </c>
      <c r="C2" s="14" t="s">
        <v>636</v>
      </c>
      <c r="D2" s="14" t="s">
        <v>637</v>
      </c>
      <c r="E2" s="14" t="s">
        <v>638</v>
      </c>
      <c r="F2" s="14" t="s">
        <v>639</v>
      </c>
      <c r="G2" s="14"/>
      <c r="H2" s="15" t="s">
        <v>640</v>
      </c>
      <c r="I2" s="14" t="s">
        <v>641</v>
      </c>
      <c r="J2" s="14" t="s">
        <v>1</v>
      </c>
      <c r="K2" s="14" t="s">
        <v>2</v>
      </c>
      <c r="L2" s="15" t="s">
        <v>642</v>
      </c>
      <c r="M2" s="15" t="s">
        <v>643</v>
      </c>
      <c r="N2" s="16" t="s">
        <v>644</v>
      </c>
      <c r="O2" s="15" t="s">
        <v>633</v>
      </c>
    </row>
    <row r="3" spans="1:15" s="21" customFormat="1" ht="229.5" customHeight="1" x14ac:dyDescent="0.2">
      <c r="A3" s="18" t="s">
        <v>645</v>
      </c>
      <c r="B3" s="18" t="s">
        <v>646</v>
      </c>
      <c r="C3" s="18" t="s">
        <v>647</v>
      </c>
      <c r="D3" s="18" t="s">
        <v>648</v>
      </c>
      <c r="E3" s="18" t="s">
        <v>649</v>
      </c>
      <c r="F3" s="18" t="s">
        <v>650</v>
      </c>
      <c r="G3" s="18"/>
      <c r="H3" s="19" t="s">
        <v>651</v>
      </c>
      <c r="I3" s="18" t="s">
        <v>652</v>
      </c>
      <c r="J3" s="18" t="s">
        <v>653</v>
      </c>
      <c r="K3" s="18" t="s">
        <v>654</v>
      </c>
      <c r="L3" s="19" t="s">
        <v>655</v>
      </c>
      <c r="M3" s="19" t="s">
        <v>656</v>
      </c>
      <c r="N3" s="20" t="s">
        <v>657</v>
      </c>
      <c r="O3" s="19"/>
    </row>
    <row r="4" spans="1:15" s="17" customFormat="1" ht="12.75" x14ac:dyDescent="0.2">
      <c r="A4" s="14" t="s">
        <v>658</v>
      </c>
      <c r="B4" s="14" t="s">
        <v>635</v>
      </c>
      <c r="C4" s="22" t="s">
        <v>659</v>
      </c>
      <c r="D4" s="22" t="s">
        <v>659</v>
      </c>
      <c r="E4" s="22" t="s">
        <v>660</v>
      </c>
      <c r="F4" s="22" t="s">
        <v>635</v>
      </c>
      <c r="G4" s="22"/>
      <c r="H4" s="15" t="s">
        <v>658</v>
      </c>
      <c r="I4" s="22" t="s">
        <v>659</v>
      </c>
      <c r="J4" s="14" t="s">
        <v>661</v>
      </c>
      <c r="K4" s="14" t="s">
        <v>661</v>
      </c>
      <c r="L4" s="23" t="s">
        <v>659</v>
      </c>
      <c r="M4" s="23" t="s">
        <v>659</v>
      </c>
      <c r="N4" s="24" t="s">
        <v>659</v>
      </c>
      <c r="O4" s="15"/>
    </row>
    <row r="5" spans="1:15" s="17" customFormat="1" ht="12.75" x14ac:dyDescent="0.2">
      <c r="A5" s="14" t="s">
        <v>662</v>
      </c>
      <c r="B5" s="14" t="s">
        <v>663</v>
      </c>
      <c r="C5" s="14" t="s">
        <v>659</v>
      </c>
      <c r="D5" s="14" t="s">
        <v>659</v>
      </c>
      <c r="E5" s="14"/>
      <c r="F5" s="14" t="s">
        <v>664</v>
      </c>
      <c r="G5" s="14"/>
      <c r="H5" s="15" t="s">
        <v>665</v>
      </c>
      <c r="I5" s="14" t="s">
        <v>659</v>
      </c>
      <c r="J5" s="14"/>
      <c r="K5" s="14"/>
      <c r="L5" s="15" t="s">
        <v>659</v>
      </c>
      <c r="M5" s="15" t="s">
        <v>659</v>
      </c>
      <c r="N5" s="16" t="s">
        <v>659</v>
      </c>
      <c r="O5" s="15"/>
    </row>
    <row r="6" spans="1:15" ht="18" x14ac:dyDescent="0.35">
      <c r="A6" s="1" t="s">
        <v>716</v>
      </c>
      <c r="B6" s="8">
        <v>45077</v>
      </c>
      <c r="C6" s="1" t="s">
        <v>717</v>
      </c>
      <c r="D6" s="1" t="s">
        <v>406</v>
      </c>
      <c r="F6" s="7">
        <v>45047</v>
      </c>
      <c r="G6" s="1">
        <v>740</v>
      </c>
      <c r="H6" s="36" t="s">
        <v>718</v>
      </c>
      <c r="I6" s="36" t="s">
        <v>719</v>
      </c>
      <c r="J6" s="3">
        <v>406326047.57018</v>
      </c>
      <c r="K6" s="3">
        <v>0</v>
      </c>
      <c r="L6" s="3"/>
      <c r="M6" s="3"/>
    </row>
    <row r="7" spans="1:15" ht="18" x14ac:dyDescent="0.35">
      <c r="A7" s="1" t="s">
        <v>716</v>
      </c>
      <c r="B7" s="8">
        <v>45077</v>
      </c>
      <c r="C7" s="1" t="s">
        <v>717</v>
      </c>
      <c r="D7" s="1" t="s">
        <v>406</v>
      </c>
      <c r="F7" s="7">
        <v>45047</v>
      </c>
      <c r="G7" s="1">
        <v>285</v>
      </c>
      <c r="H7" s="36" t="s">
        <v>720</v>
      </c>
      <c r="I7" s="36" t="s">
        <v>721</v>
      </c>
      <c r="J7" s="3">
        <v>875000</v>
      </c>
      <c r="K7" s="3">
        <v>0</v>
      </c>
      <c r="L7" s="3"/>
      <c r="M7" s="3"/>
    </row>
    <row r="8" spans="1:15" ht="18" x14ac:dyDescent="0.35">
      <c r="A8" s="1" t="s">
        <v>716</v>
      </c>
      <c r="B8" s="8">
        <v>45077</v>
      </c>
      <c r="C8" s="1" t="s">
        <v>717</v>
      </c>
      <c r="D8" s="1" t="s">
        <v>406</v>
      </c>
      <c r="F8" s="7">
        <v>45047</v>
      </c>
      <c r="G8" s="1">
        <v>538</v>
      </c>
      <c r="H8" s="36" t="s">
        <v>6</v>
      </c>
      <c r="I8" s="36" t="s">
        <v>7</v>
      </c>
      <c r="J8" s="3">
        <v>32684308</v>
      </c>
      <c r="K8" s="3">
        <v>0</v>
      </c>
      <c r="L8" s="3"/>
      <c r="M8" s="3"/>
    </row>
    <row r="9" spans="1:15" ht="18" x14ac:dyDescent="0.35">
      <c r="A9" s="1" t="s">
        <v>716</v>
      </c>
      <c r="B9" s="8">
        <v>45077</v>
      </c>
      <c r="C9" s="1" t="s">
        <v>717</v>
      </c>
      <c r="D9" s="1" t="s">
        <v>406</v>
      </c>
      <c r="F9" s="7">
        <v>45047</v>
      </c>
      <c r="G9" s="1">
        <v>318</v>
      </c>
      <c r="H9" s="36">
        <v>12101</v>
      </c>
      <c r="I9" s="36" t="s">
        <v>31</v>
      </c>
      <c r="J9" s="3">
        <v>329511937.58999997</v>
      </c>
      <c r="K9" s="3">
        <v>0</v>
      </c>
      <c r="L9" s="3"/>
      <c r="M9" s="3"/>
    </row>
    <row r="10" spans="1:15" ht="18" x14ac:dyDescent="0.35">
      <c r="A10" s="1" t="s">
        <v>716</v>
      </c>
      <c r="B10" s="8">
        <v>45077</v>
      </c>
      <c r="C10" s="1" t="s">
        <v>717</v>
      </c>
      <c r="D10" s="1" t="s">
        <v>406</v>
      </c>
      <c r="F10" s="7">
        <v>45047</v>
      </c>
      <c r="G10" s="1">
        <v>846</v>
      </c>
      <c r="H10" s="36">
        <v>121212</v>
      </c>
      <c r="I10" s="36" t="s">
        <v>11</v>
      </c>
      <c r="J10" s="3">
        <v>10496083</v>
      </c>
      <c r="K10" s="3">
        <v>0</v>
      </c>
      <c r="L10" s="3"/>
      <c r="M10" s="3"/>
    </row>
    <row r="11" spans="1:15" ht="18" x14ac:dyDescent="0.35">
      <c r="A11" s="1" t="s">
        <v>716</v>
      </c>
      <c r="B11" s="8">
        <v>45077</v>
      </c>
      <c r="C11" s="1" t="s">
        <v>717</v>
      </c>
      <c r="D11" s="1" t="s">
        <v>406</v>
      </c>
      <c r="F11" s="7">
        <v>45047</v>
      </c>
      <c r="G11" s="1">
        <v>1534</v>
      </c>
      <c r="H11" s="36" t="s">
        <v>12</v>
      </c>
      <c r="I11" s="36" t="s">
        <v>13</v>
      </c>
      <c r="J11" s="3">
        <v>905100000</v>
      </c>
      <c r="K11" s="3">
        <v>0</v>
      </c>
      <c r="L11" s="3"/>
      <c r="M11" s="3"/>
    </row>
    <row r="12" spans="1:15" ht="18" x14ac:dyDescent="0.35">
      <c r="A12" s="1" t="s">
        <v>716</v>
      </c>
      <c r="B12" s="8">
        <v>45077</v>
      </c>
      <c r="C12" s="1" t="s">
        <v>717</v>
      </c>
      <c r="D12" s="1" t="s">
        <v>406</v>
      </c>
      <c r="F12" s="7">
        <v>45047</v>
      </c>
      <c r="G12" s="1">
        <v>565</v>
      </c>
      <c r="H12" s="36" t="s">
        <v>16</v>
      </c>
      <c r="I12" s="36" t="s">
        <v>17</v>
      </c>
      <c r="J12" s="3">
        <v>998891.8</v>
      </c>
      <c r="K12" s="3">
        <v>0</v>
      </c>
      <c r="L12" s="3"/>
      <c r="M12" s="3"/>
    </row>
    <row r="13" spans="1:15" ht="18" x14ac:dyDescent="0.35">
      <c r="A13" s="1" t="s">
        <v>716</v>
      </c>
      <c r="B13" s="8">
        <v>45077</v>
      </c>
      <c r="C13" s="1" t="s">
        <v>717</v>
      </c>
      <c r="D13" s="1" t="s">
        <v>406</v>
      </c>
      <c r="F13" s="7">
        <v>45047</v>
      </c>
      <c r="G13" s="1">
        <v>562</v>
      </c>
      <c r="H13" s="36" t="s">
        <v>18</v>
      </c>
      <c r="I13" s="36" t="s">
        <v>19</v>
      </c>
      <c r="J13" s="3">
        <v>5000000</v>
      </c>
      <c r="K13" s="3">
        <v>0</v>
      </c>
      <c r="L13" s="3"/>
      <c r="M13" s="3"/>
    </row>
    <row r="14" spans="1:15" ht="18" x14ac:dyDescent="0.35">
      <c r="A14" s="1" t="s">
        <v>716</v>
      </c>
      <c r="B14" s="8">
        <v>45077</v>
      </c>
      <c r="C14" s="1" t="s">
        <v>717</v>
      </c>
      <c r="D14" s="1" t="s">
        <v>406</v>
      </c>
      <c r="F14" s="7">
        <v>45047</v>
      </c>
      <c r="G14" s="1">
        <v>563</v>
      </c>
      <c r="H14" s="36" t="s">
        <v>20</v>
      </c>
      <c r="I14" s="36" t="s">
        <v>21</v>
      </c>
      <c r="J14" s="3">
        <v>822208</v>
      </c>
      <c r="K14" s="3">
        <v>0</v>
      </c>
      <c r="L14" s="3"/>
      <c r="M14" s="3"/>
    </row>
    <row r="15" spans="1:15" ht="18" x14ac:dyDescent="0.35">
      <c r="A15" s="1" t="s">
        <v>716</v>
      </c>
      <c r="B15" s="8">
        <v>45077</v>
      </c>
      <c r="C15" s="1" t="s">
        <v>717</v>
      </c>
      <c r="D15" s="1" t="s">
        <v>406</v>
      </c>
      <c r="F15" s="7">
        <v>45047</v>
      </c>
      <c r="G15" s="1">
        <v>585</v>
      </c>
      <c r="H15" s="36" t="s">
        <v>22</v>
      </c>
      <c r="I15" s="36" t="s">
        <v>23</v>
      </c>
      <c r="J15" s="3">
        <v>9873570</v>
      </c>
      <c r="K15" s="3">
        <v>0</v>
      </c>
      <c r="L15" s="3"/>
      <c r="M15" s="3"/>
    </row>
    <row r="16" spans="1:15" ht="18" x14ac:dyDescent="0.35">
      <c r="A16" s="1" t="s">
        <v>716</v>
      </c>
      <c r="B16" s="8">
        <v>45077</v>
      </c>
      <c r="C16" s="1" t="s">
        <v>717</v>
      </c>
      <c r="D16" s="1" t="s">
        <v>406</v>
      </c>
      <c r="F16" s="7">
        <v>45047</v>
      </c>
      <c r="G16" s="1">
        <v>591</v>
      </c>
      <c r="H16" s="36" t="s">
        <v>24</v>
      </c>
      <c r="I16" s="36" t="s">
        <v>25</v>
      </c>
      <c r="J16" s="3">
        <v>3535396.14</v>
      </c>
      <c r="K16" s="3">
        <v>0</v>
      </c>
      <c r="L16" s="3"/>
      <c r="M16" s="3"/>
    </row>
    <row r="17" spans="1:17" ht="18" x14ac:dyDescent="0.35">
      <c r="A17" s="1" t="s">
        <v>716</v>
      </c>
      <c r="B17" s="8">
        <v>45077</v>
      </c>
      <c r="C17" s="1" t="s">
        <v>717</v>
      </c>
      <c r="D17" s="1" t="s">
        <v>406</v>
      </c>
      <c r="F17" s="7">
        <v>45047</v>
      </c>
      <c r="G17" s="1">
        <v>769</v>
      </c>
      <c r="H17" s="36" t="s">
        <v>26</v>
      </c>
      <c r="I17" s="36" t="s">
        <v>27</v>
      </c>
      <c r="J17" s="3">
        <v>275063950.01999998</v>
      </c>
      <c r="K17" s="3">
        <v>0</v>
      </c>
      <c r="L17" s="3"/>
      <c r="M17" s="3"/>
    </row>
    <row r="18" spans="1:17" ht="18" x14ac:dyDescent="0.35">
      <c r="A18" s="1" t="s">
        <v>716</v>
      </c>
      <c r="B18" s="8">
        <v>45077</v>
      </c>
      <c r="C18" s="1" t="s">
        <v>717</v>
      </c>
      <c r="D18" s="1" t="s">
        <v>406</v>
      </c>
      <c r="F18" s="7">
        <v>45047</v>
      </c>
      <c r="G18" s="1">
        <v>385</v>
      </c>
      <c r="H18" s="36" t="s">
        <v>149</v>
      </c>
      <c r="I18" s="36" t="s">
        <v>150</v>
      </c>
      <c r="J18" s="3">
        <v>13974810</v>
      </c>
      <c r="K18" s="3">
        <v>0</v>
      </c>
      <c r="L18" s="3"/>
      <c r="M18" s="3"/>
    </row>
    <row r="19" spans="1:17" ht="18" x14ac:dyDescent="0.35">
      <c r="A19" s="1" t="s">
        <v>716</v>
      </c>
      <c r="B19" s="8">
        <v>45077</v>
      </c>
      <c r="C19" s="1" t="s">
        <v>717</v>
      </c>
      <c r="D19" s="1" t="s">
        <v>406</v>
      </c>
      <c r="F19" s="7">
        <v>45047</v>
      </c>
      <c r="G19" s="1">
        <v>398</v>
      </c>
      <c r="H19" s="36" t="s">
        <v>151</v>
      </c>
      <c r="I19" s="36" t="s">
        <v>152</v>
      </c>
      <c r="J19" s="3">
        <v>0</v>
      </c>
      <c r="K19" s="3">
        <v>2911418.75</v>
      </c>
      <c r="L19" s="3"/>
      <c r="M19" s="3"/>
    </row>
    <row r="20" spans="1:17" ht="18" x14ac:dyDescent="0.35">
      <c r="A20" s="1" t="s">
        <v>716</v>
      </c>
      <c r="B20" s="8">
        <v>45077</v>
      </c>
      <c r="C20" s="1" t="s">
        <v>717</v>
      </c>
      <c r="D20" s="1" t="s">
        <v>406</v>
      </c>
      <c r="F20" s="7">
        <v>45047</v>
      </c>
      <c r="G20" s="1">
        <v>387</v>
      </c>
      <c r="H20" s="36" t="s">
        <v>165</v>
      </c>
      <c r="I20" s="36" t="s">
        <v>166</v>
      </c>
      <c r="J20" s="3">
        <v>7548000</v>
      </c>
      <c r="K20" s="3">
        <v>0</v>
      </c>
      <c r="L20" s="3"/>
      <c r="M20" s="3"/>
    </row>
    <row r="21" spans="1:17" ht="18" x14ac:dyDescent="0.35">
      <c r="A21" s="1" t="s">
        <v>716</v>
      </c>
      <c r="B21" s="8">
        <v>45077</v>
      </c>
      <c r="C21" s="1" t="s">
        <v>717</v>
      </c>
      <c r="D21" s="1" t="s">
        <v>406</v>
      </c>
      <c r="F21" s="7">
        <v>45047</v>
      </c>
      <c r="G21" s="1">
        <v>387</v>
      </c>
      <c r="H21" s="36" t="s">
        <v>165</v>
      </c>
      <c r="I21" s="36" t="s">
        <v>166</v>
      </c>
      <c r="J21" s="3">
        <v>6768680</v>
      </c>
      <c r="K21" s="3"/>
      <c r="L21" s="3"/>
      <c r="M21" s="3"/>
    </row>
    <row r="22" spans="1:17" ht="18" x14ac:dyDescent="0.35">
      <c r="A22" s="1" t="s">
        <v>716</v>
      </c>
      <c r="B22" s="8">
        <v>45077</v>
      </c>
      <c r="C22" s="1" t="s">
        <v>717</v>
      </c>
      <c r="D22" s="1" t="s">
        <v>406</v>
      </c>
      <c r="F22" s="7">
        <v>45047</v>
      </c>
      <c r="G22" s="1">
        <v>388</v>
      </c>
      <c r="H22" s="36" t="s">
        <v>167</v>
      </c>
      <c r="I22" s="36" t="s">
        <v>168</v>
      </c>
      <c r="J22" s="3">
        <v>10294623</v>
      </c>
      <c r="K22" s="3"/>
      <c r="L22" s="3"/>
      <c r="M22" s="3"/>
    </row>
    <row r="23" spans="1:17" ht="18" x14ac:dyDescent="0.35">
      <c r="A23" s="1" t="s">
        <v>716</v>
      </c>
      <c r="B23" s="8">
        <v>45077</v>
      </c>
      <c r="C23" s="1" t="s">
        <v>717</v>
      </c>
      <c r="D23" s="1" t="s">
        <v>406</v>
      </c>
      <c r="F23" s="7">
        <v>45047</v>
      </c>
      <c r="G23" s="1">
        <v>399</v>
      </c>
      <c r="H23" s="36" t="s">
        <v>153</v>
      </c>
      <c r="I23" s="36" t="s">
        <v>154</v>
      </c>
      <c r="J23" s="3">
        <v>0</v>
      </c>
      <c r="K23" s="3">
        <v>5627498.2291700002</v>
      </c>
      <c r="L23" s="3"/>
      <c r="M23" s="3"/>
    </row>
    <row r="24" spans="1:17" ht="18" x14ac:dyDescent="0.35">
      <c r="A24" s="1" t="s">
        <v>716</v>
      </c>
      <c r="B24" s="8">
        <v>45077</v>
      </c>
      <c r="C24" s="1" t="s">
        <v>717</v>
      </c>
      <c r="D24" s="1" t="s">
        <v>406</v>
      </c>
      <c r="F24" s="7">
        <v>45047</v>
      </c>
      <c r="G24" s="1">
        <v>389</v>
      </c>
      <c r="H24" s="36" t="s">
        <v>163</v>
      </c>
      <c r="I24" s="36" t="s">
        <v>164</v>
      </c>
      <c r="J24" s="3">
        <v>344152685</v>
      </c>
      <c r="K24" s="3">
        <v>0</v>
      </c>
      <c r="L24" s="3"/>
      <c r="M24" s="3"/>
    </row>
    <row r="25" spans="1:17" ht="18" x14ac:dyDescent="0.35">
      <c r="A25" s="1" t="s">
        <v>716</v>
      </c>
      <c r="B25" s="8">
        <v>45077</v>
      </c>
      <c r="C25" s="1" t="s">
        <v>717</v>
      </c>
      <c r="D25" s="1" t="s">
        <v>406</v>
      </c>
      <c r="F25" s="7">
        <v>45047</v>
      </c>
      <c r="G25" s="1">
        <v>400</v>
      </c>
      <c r="H25" s="36" t="s">
        <v>155</v>
      </c>
      <c r="I25" s="36" t="s">
        <v>156</v>
      </c>
      <c r="J25" s="3">
        <v>0</v>
      </c>
      <c r="K25" s="3">
        <v>66148521.666648999</v>
      </c>
      <c r="L25" s="3"/>
      <c r="M25" s="3"/>
    </row>
    <row r="26" spans="1:17" ht="18" x14ac:dyDescent="0.35">
      <c r="A26" s="1" t="s">
        <v>716</v>
      </c>
      <c r="B26" s="8">
        <v>45077</v>
      </c>
      <c r="C26" s="1" t="s">
        <v>717</v>
      </c>
      <c r="D26" s="1" t="s">
        <v>406</v>
      </c>
      <c r="F26" s="7">
        <v>45047</v>
      </c>
      <c r="G26" s="1">
        <v>987</v>
      </c>
      <c r="H26" s="36" t="s">
        <v>722</v>
      </c>
      <c r="I26" s="36" t="s">
        <v>723</v>
      </c>
      <c r="J26" s="3">
        <v>303960203</v>
      </c>
      <c r="K26" s="3">
        <v>0</v>
      </c>
      <c r="L26" s="3"/>
      <c r="M26" s="3"/>
    </row>
    <row r="27" spans="1:17" ht="18" x14ac:dyDescent="0.35">
      <c r="A27" s="1" t="s">
        <v>716</v>
      </c>
      <c r="B27" s="8">
        <v>45077</v>
      </c>
      <c r="C27" s="1" t="s">
        <v>717</v>
      </c>
      <c r="D27" s="1" t="s">
        <v>406</v>
      </c>
      <c r="F27" s="7">
        <v>45047</v>
      </c>
      <c r="G27" s="1">
        <v>401</v>
      </c>
      <c r="H27" s="36" t="s">
        <v>157</v>
      </c>
      <c r="I27" s="36" t="s">
        <v>158</v>
      </c>
      <c r="J27" s="3">
        <v>0</v>
      </c>
      <c r="K27" s="3">
        <v>4249170.8958329996</v>
      </c>
      <c r="L27" s="3"/>
      <c r="M27" s="3"/>
    </row>
    <row r="28" spans="1:17" ht="18" x14ac:dyDescent="0.35">
      <c r="A28" s="1" t="s">
        <v>716</v>
      </c>
      <c r="B28" s="8">
        <v>45077</v>
      </c>
      <c r="C28" s="1" t="s">
        <v>717</v>
      </c>
      <c r="D28" s="1" t="s">
        <v>406</v>
      </c>
      <c r="F28" s="7">
        <v>45047</v>
      </c>
      <c r="G28" s="5"/>
      <c r="H28" s="37">
        <v>17224</v>
      </c>
      <c r="I28" s="37" t="s">
        <v>805</v>
      </c>
      <c r="J28" s="3">
        <v>229629629</v>
      </c>
      <c r="K28" s="3">
        <v>0</v>
      </c>
      <c r="L28" s="3"/>
      <c r="M28" s="3"/>
    </row>
    <row r="29" spans="1:17" ht="18" x14ac:dyDescent="0.35">
      <c r="A29" s="1" t="s">
        <v>716</v>
      </c>
      <c r="B29" s="8">
        <v>45077</v>
      </c>
      <c r="C29" s="1" t="s">
        <v>717</v>
      </c>
      <c r="D29" s="1" t="s">
        <v>406</v>
      </c>
      <c r="F29" s="7">
        <v>45047</v>
      </c>
      <c r="G29" s="1">
        <v>404</v>
      </c>
      <c r="H29" s="36" t="s">
        <v>159</v>
      </c>
      <c r="I29" s="36" t="s">
        <v>160</v>
      </c>
      <c r="J29" s="3">
        <v>0</v>
      </c>
      <c r="K29" s="3">
        <v>19135802.416666001</v>
      </c>
      <c r="L29" s="3"/>
      <c r="M29" s="3"/>
    </row>
    <row r="30" spans="1:17" ht="18" x14ac:dyDescent="0.35">
      <c r="A30" s="1" t="s">
        <v>716</v>
      </c>
      <c r="B30" s="8">
        <v>45077</v>
      </c>
      <c r="C30" s="1" t="s">
        <v>717</v>
      </c>
      <c r="D30" s="1" t="s">
        <v>406</v>
      </c>
      <c r="F30" s="7">
        <v>45047</v>
      </c>
      <c r="G30" s="1">
        <v>333</v>
      </c>
      <c r="H30" s="36" t="s">
        <v>28</v>
      </c>
      <c r="I30" s="36" t="s">
        <v>29</v>
      </c>
      <c r="J30" s="3">
        <v>0</v>
      </c>
      <c r="K30" s="3">
        <v>154356642.53999999</v>
      </c>
      <c r="L30" s="3"/>
      <c r="M30" s="3"/>
      <c r="Q30" s="38"/>
    </row>
    <row r="31" spans="1:17" ht="18" x14ac:dyDescent="0.35">
      <c r="A31" s="1" t="s">
        <v>716</v>
      </c>
      <c r="B31" s="8">
        <v>45077</v>
      </c>
      <c r="C31" s="1" t="s">
        <v>717</v>
      </c>
      <c r="D31" s="1" t="s">
        <v>406</v>
      </c>
      <c r="F31" s="7">
        <v>45047</v>
      </c>
      <c r="G31" s="1">
        <v>1769</v>
      </c>
      <c r="H31" s="36" t="s">
        <v>725</v>
      </c>
      <c r="I31" s="36" t="s">
        <v>726</v>
      </c>
      <c r="J31" s="3"/>
      <c r="K31" s="3">
        <v>111237417</v>
      </c>
      <c r="L31" s="3"/>
      <c r="M31" s="3"/>
    </row>
    <row r="32" spans="1:17" ht="18" x14ac:dyDescent="0.35">
      <c r="A32" s="1" t="s">
        <v>716</v>
      </c>
      <c r="B32" s="8">
        <v>45077</v>
      </c>
      <c r="C32" s="1" t="s">
        <v>717</v>
      </c>
      <c r="D32" s="1" t="s">
        <v>406</v>
      </c>
      <c r="F32" s="7">
        <v>45047</v>
      </c>
      <c r="G32" s="1">
        <v>1079</v>
      </c>
      <c r="H32" s="36" t="s">
        <v>32</v>
      </c>
      <c r="I32" s="36" t="s">
        <v>33</v>
      </c>
      <c r="J32" s="3">
        <v>0</v>
      </c>
      <c r="K32" s="3">
        <v>12099999.59</v>
      </c>
      <c r="L32" s="3"/>
      <c r="M32" s="3"/>
    </row>
    <row r="33" spans="1:13" ht="18" x14ac:dyDescent="0.35">
      <c r="A33" s="1" t="s">
        <v>716</v>
      </c>
      <c r="B33" s="8">
        <v>45077</v>
      </c>
      <c r="C33" s="1" t="s">
        <v>717</v>
      </c>
      <c r="D33" s="1" t="s">
        <v>406</v>
      </c>
      <c r="F33" s="7">
        <v>45047</v>
      </c>
      <c r="G33" s="1">
        <v>606</v>
      </c>
      <c r="H33" s="36" t="s">
        <v>34</v>
      </c>
      <c r="I33" s="36" t="s">
        <v>35</v>
      </c>
      <c r="J33" s="3">
        <v>8544809.9208199997</v>
      </c>
      <c r="K33" s="3">
        <v>0</v>
      </c>
      <c r="L33" s="3"/>
      <c r="M33" s="3"/>
    </row>
    <row r="34" spans="1:13" ht="18" x14ac:dyDescent="0.35">
      <c r="A34" s="1" t="s">
        <v>716</v>
      </c>
      <c r="B34" s="8">
        <v>45077</v>
      </c>
      <c r="C34" s="1" t="s">
        <v>717</v>
      </c>
      <c r="D34" s="1" t="s">
        <v>406</v>
      </c>
      <c r="F34" s="7">
        <v>45047</v>
      </c>
      <c r="G34" s="1">
        <v>609</v>
      </c>
      <c r="H34" s="36" t="s">
        <v>36</v>
      </c>
      <c r="I34" s="36" t="s">
        <v>37</v>
      </c>
      <c r="J34" s="3">
        <v>0</v>
      </c>
      <c r="K34" s="3">
        <v>28731.360000000001</v>
      </c>
      <c r="L34" s="3"/>
      <c r="M34" s="3"/>
    </row>
    <row r="35" spans="1:13" ht="18" x14ac:dyDescent="0.35">
      <c r="A35" s="1" t="s">
        <v>716</v>
      </c>
      <c r="B35" s="8">
        <v>45077</v>
      </c>
      <c r="C35" s="1" t="s">
        <v>717</v>
      </c>
      <c r="D35" s="1" t="s">
        <v>406</v>
      </c>
      <c r="F35" s="7">
        <v>45047</v>
      </c>
      <c r="G35" s="1">
        <v>610</v>
      </c>
      <c r="H35" s="36" t="s">
        <v>38</v>
      </c>
      <c r="I35" s="36" t="s">
        <v>39</v>
      </c>
      <c r="J35" s="3">
        <v>0</v>
      </c>
      <c r="K35" s="3">
        <v>4000001.7025000001</v>
      </c>
      <c r="L35" s="3"/>
      <c r="M35" s="3"/>
    </row>
    <row r="36" spans="1:13" ht="18" x14ac:dyDescent="0.35">
      <c r="A36" s="1" t="s">
        <v>716</v>
      </c>
      <c r="B36" s="8">
        <v>45077</v>
      </c>
      <c r="C36" s="1" t="s">
        <v>717</v>
      </c>
      <c r="D36" s="1" t="s">
        <v>406</v>
      </c>
      <c r="F36" s="7">
        <v>45047</v>
      </c>
      <c r="G36" s="1">
        <v>620</v>
      </c>
      <c r="H36" s="36" t="s">
        <v>40</v>
      </c>
      <c r="I36" s="36" t="s">
        <v>41</v>
      </c>
      <c r="J36" s="3">
        <v>0</v>
      </c>
      <c r="K36" s="3">
        <v>14079740</v>
      </c>
      <c r="L36" s="3"/>
      <c r="M36" s="3"/>
    </row>
    <row r="37" spans="1:13" ht="18" x14ac:dyDescent="0.35">
      <c r="A37" s="1" t="s">
        <v>716</v>
      </c>
      <c r="B37" s="8">
        <v>45077</v>
      </c>
      <c r="C37" s="1" t="s">
        <v>717</v>
      </c>
      <c r="D37" s="1" t="s">
        <v>406</v>
      </c>
      <c r="F37" s="7">
        <v>45047</v>
      </c>
      <c r="G37" s="1">
        <v>616</v>
      </c>
      <c r="H37" s="36" t="s">
        <v>42</v>
      </c>
      <c r="I37" s="36" t="s">
        <v>43</v>
      </c>
      <c r="J37" s="3">
        <v>2500000</v>
      </c>
      <c r="K37" s="3">
        <v>0</v>
      </c>
      <c r="L37" s="3"/>
      <c r="M37" s="3"/>
    </row>
    <row r="38" spans="1:13" ht="18" x14ac:dyDescent="0.35">
      <c r="A38" s="1" t="s">
        <v>716</v>
      </c>
      <c r="B38" s="8">
        <v>45077</v>
      </c>
      <c r="C38" s="1" t="s">
        <v>717</v>
      </c>
      <c r="D38" s="1" t="s">
        <v>406</v>
      </c>
      <c r="F38" s="7">
        <v>45047</v>
      </c>
      <c r="G38" s="1">
        <v>617</v>
      </c>
      <c r="H38" s="36" t="s">
        <v>44</v>
      </c>
      <c r="I38" s="36" t="s">
        <v>45</v>
      </c>
      <c r="J38" s="3">
        <v>0</v>
      </c>
      <c r="K38" s="3">
        <v>56250000</v>
      </c>
      <c r="L38" s="3"/>
      <c r="M38" s="3"/>
    </row>
    <row r="39" spans="1:13" ht="18" x14ac:dyDescent="0.35">
      <c r="A39" s="1" t="s">
        <v>716</v>
      </c>
      <c r="B39" s="8">
        <v>45077</v>
      </c>
      <c r="C39" s="1" t="s">
        <v>717</v>
      </c>
      <c r="D39" s="1" t="s">
        <v>406</v>
      </c>
      <c r="F39" s="7">
        <v>45047</v>
      </c>
      <c r="G39" s="1">
        <v>618</v>
      </c>
      <c r="H39" s="36" t="s">
        <v>46</v>
      </c>
      <c r="I39" s="36" t="s">
        <v>47</v>
      </c>
      <c r="J39" s="3">
        <v>0</v>
      </c>
      <c r="K39" s="3">
        <v>7500000</v>
      </c>
      <c r="L39" s="3"/>
      <c r="M39" s="3"/>
    </row>
    <row r="40" spans="1:13" ht="18" x14ac:dyDescent="0.35">
      <c r="A40" s="1" t="s">
        <v>716</v>
      </c>
      <c r="B40" s="8">
        <v>45077</v>
      </c>
      <c r="C40" s="1" t="s">
        <v>717</v>
      </c>
      <c r="D40" s="1" t="s">
        <v>406</v>
      </c>
      <c r="F40" s="7">
        <v>45047</v>
      </c>
      <c r="G40" s="1">
        <v>615</v>
      </c>
      <c r="H40" s="36" t="s">
        <v>48</v>
      </c>
      <c r="I40" s="36" t="s">
        <v>49</v>
      </c>
      <c r="J40" s="3">
        <v>0</v>
      </c>
      <c r="K40" s="3">
        <v>8078000</v>
      </c>
      <c r="L40" s="3"/>
      <c r="M40" s="3"/>
    </row>
    <row r="41" spans="1:13" ht="18" x14ac:dyDescent="0.35">
      <c r="A41" s="1" t="s">
        <v>716</v>
      </c>
      <c r="B41" s="8">
        <v>45077</v>
      </c>
      <c r="C41" s="1" t="s">
        <v>717</v>
      </c>
      <c r="D41" s="1" t="s">
        <v>406</v>
      </c>
      <c r="F41" s="7">
        <v>45047</v>
      </c>
      <c r="G41" s="1">
        <v>1602</v>
      </c>
      <c r="H41" s="36" t="s">
        <v>50</v>
      </c>
      <c r="I41" s="36" t="s">
        <v>51</v>
      </c>
      <c r="J41" s="3">
        <v>0</v>
      </c>
      <c r="K41" s="3">
        <v>7913267</v>
      </c>
      <c r="L41" s="3"/>
      <c r="M41" s="3"/>
    </row>
    <row r="42" spans="1:13" ht="18" x14ac:dyDescent="0.35">
      <c r="A42" s="1" t="s">
        <v>716</v>
      </c>
      <c r="B42" s="8">
        <v>45077</v>
      </c>
      <c r="C42" s="1" t="s">
        <v>717</v>
      </c>
      <c r="D42" s="1" t="s">
        <v>406</v>
      </c>
      <c r="F42" s="7">
        <v>45047</v>
      </c>
      <c r="G42" s="1">
        <v>1609</v>
      </c>
      <c r="H42" s="36" t="s">
        <v>727</v>
      </c>
      <c r="I42" s="36" t="s">
        <v>728</v>
      </c>
      <c r="J42" s="3">
        <v>0</v>
      </c>
      <c r="K42" s="3">
        <v>2245431</v>
      </c>
      <c r="L42" s="3"/>
      <c r="M42" s="3"/>
    </row>
    <row r="43" spans="1:13" ht="18" x14ac:dyDescent="0.35">
      <c r="A43" s="1" t="s">
        <v>716</v>
      </c>
      <c r="B43" s="8">
        <v>45077</v>
      </c>
      <c r="C43" s="1" t="s">
        <v>717</v>
      </c>
      <c r="D43" s="1" t="s">
        <v>406</v>
      </c>
      <c r="F43" s="7">
        <v>45047</v>
      </c>
      <c r="G43" s="1">
        <v>1601</v>
      </c>
      <c r="H43" s="36" t="s">
        <v>52</v>
      </c>
      <c r="I43" s="36" t="s">
        <v>53</v>
      </c>
      <c r="J43" s="3">
        <v>0</v>
      </c>
      <c r="K43" s="3">
        <v>2099848</v>
      </c>
      <c r="L43" s="3"/>
      <c r="M43" s="3"/>
    </row>
    <row r="44" spans="1:13" ht="18" x14ac:dyDescent="0.35">
      <c r="A44" s="1" t="s">
        <v>716</v>
      </c>
      <c r="B44" s="8">
        <v>45077</v>
      </c>
      <c r="C44" s="1" t="s">
        <v>717</v>
      </c>
      <c r="D44" s="1" t="s">
        <v>406</v>
      </c>
      <c r="F44" s="7">
        <v>45047</v>
      </c>
      <c r="G44" s="1">
        <v>1612</v>
      </c>
      <c r="H44" s="36" t="s">
        <v>729</v>
      </c>
      <c r="I44" s="36" t="s">
        <v>730</v>
      </c>
      <c r="J44" s="3">
        <v>0</v>
      </c>
      <c r="K44" s="3">
        <v>3221878</v>
      </c>
      <c r="L44" s="3"/>
      <c r="M44" s="3"/>
    </row>
    <row r="45" spans="1:13" ht="18" x14ac:dyDescent="0.35">
      <c r="A45" s="1" t="s">
        <v>716</v>
      </c>
      <c r="B45" s="8">
        <v>45077</v>
      </c>
      <c r="C45" s="1" t="s">
        <v>717</v>
      </c>
      <c r="D45" s="1" t="s">
        <v>406</v>
      </c>
      <c r="F45" s="7">
        <v>45047</v>
      </c>
      <c r="G45" s="1">
        <v>977</v>
      </c>
      <c r="H45" s="1" t="s">
        <v>537</v>
      </c>
      <c r="I45" s="1" t="s">
        <v>538</v>
      </c>
      <c r="J45" s="3"/>
      <c r="K45" s="3">
        <v>13501293</v>
      </c>
      <c r="L45" s="3"/>
      <c r="M45" s="3"/>
    </row>
    <row r="46" spans="1:13" ht="18" x14ac:dyDescent="0.35">
      <c r="A46" s="1" t="s">
        <v>716</v>
      </c>
      <c r="B46" s="8">
        <v>45077</v>
      </c>
      <c r="C46" s="1" t="s">
        <v>717</v>
      </c>
      <c r="D46" s="1" t="s">
        <v>406</v>
      </c>
      <c r="F46" s="7">
        <v>45047</v>
      </c>
      <c r="G46" s="1">
        <v>623</v>
      </c>
      <c r="H46" s="36" t="s">
        <v>54</v>
      </c>
      <c r="I46" s="36" t="s">
        <v>4</v>
      </c>
      <c r="J46" s="3">
        <v>0</v>
      </c>
      <c r="K46" s="3">
        <v>10000000</v>
      </c>
      <c r="L46" s="3"/>
      <c r="M46" s="3"/>
    </row>
    <row r="47" spans="1:13" ht="18" x14ac:dyDescent="0.35">
      <c r="A47" s="1" t="s">
        <v>716</v>
      </c>
      <c r="B47" s="8">
        <v>45077</v>
      </c>
      <c r="C47" s="1" t="s">
        <v>717</v>
      </c>
      <c r="D47" s="1" t="s">
        <v>406</v>
      </c>
      <c r="F47" s="7">
        <v>45047</v>
      </c>
      <c r="G47" s="1">
        <v>409</v>
      </c>
      <c r="H47" s="36" t="s">
        <v>55</v>
      </c>
      <c r="I47" s="36" t="s">
        <v>56</v>
      </c>
      <c r="J47" s="3">
        <v>0</v>
      </c>
      <c r="K47" s="3">
        <v>680000000</v>
      </c>
      <c r="L47" s="3"/>
      <c r="M47" s="3"/>
    </row>
    <row r="48" spans="1:13" ht="18" x14ac:dyDescent="0.35">
      <c r="A48" s="1" t="s">
        <v>716</v>
      </c>
      <c r="B48" s="8">
        <v>45077</v>
      </c>
      <c r="C48" s="1" t="s">
        <v>717</v>
      </c>
      <c r="D48" s="1" t="s">
        <v>406</v>
      </c>
      <c r="F48" s="7">
        <v>45047</v>
      </c>
      <c r="G48" s="1">
        <v>410</v>
      </c>
      <c r="H48" s="36" t="s">
        <v>57</v>
      </c>
      <c r="I48" s="36" t="s">
        <v>58</v>
      </c>
      <c r="J48" s="3">
        <v>0</v>
      </c>
      <c r="K48" s="3">
        <v>2859039299.406424</v>
      </c>
      <c r="L48" s="3"/>
      <c r="M48" s="3"/>
    </row>
    <row r="49" spans="1:13" ht="18" x14ac:dyDescent="0.35">
      <c r="A49" s="1" t="s">
        <v>716</v>
      </c>
      <c r="B49" s="8">
        <v>45077</v>
      </c>
      <c r="C49" s="1" t="s">
        <v>717</v>
      </c>
      <c r="D49" s="1" t="s">
        <v>406</v>
      </c>
      <c r="F49" s="7">
        <v>45047</v>
      </c>
      <c r="G49" s="1">
        <v>509</v>
      </c>
      <c r="H49" s="36" t="s">
        <v>59</v>
      </c>
      <c r="I49" s="36" t="s">
        <v>60</v>
      </c>
      <c r="J49" s="3">
        <v>0</v>
      </c>
      <c r="K49" s="3">
        <v>638633027</v>
      </c>
      <c r="L49" s="3"/>
      <c r="M49" s="3"/>
    </row>
    <row r="50" spans="1:13" ht="18" x14ac:dyDescent="0.35">
      <c r="A50" s="1" t="s">
        <v>716</v>
      </c>
      <c r="B50" s="8">
        <v>45077</v>
      </c>
      <c r="C50" s="1" t="s">
        <v>717</v>
      </c>
      <c r="D50" s="1" t="s">
        <v>406</v>
      </c>
      <c r="F50" s="7">
        <v>45047</v>
      </c>
      <c r="G50" s="1">
        <v>520</v>
      </c>
      <c r="H50" s="36" t="s">
        <v>61</v>
      </c>
      <c r="I50" s="36" t="s">
        <v>62</v>
      </c>
      <c r="J50" s="3">
        <v>476204371</v>
      </c>
      <c r="K50" s="3">
        <v>0</v>
      </c>
      <c r="L50" s="3"/>
      <c r="M50" s="3"/>
    </row>
    <row r="51" spans="1:13" ht="18" x14ac:dyDescent="0.35">
      <c r="A51" s="1" t="s">
        <v>716</v>
      </c>
      <c r="B51" s="8">
        <v>45077</v>
      </c>
      <c r="C51" s="1" t="s">
        <v>717</v>
      </c>
      <c r="D51" s="1" t="s">
        <v>406</v>
      </c>
      <c r="F51" s="7">
        <v>45047</v>
      </c>
      <c r="G51" s="1">
        <v>638</v>
      </c>
      <c r="H51" s="36" t="s">
        <v>63</v>
      </c>
      <c r="I51" s="36" t="s">
        <v>64</v>
      </c>
      <c r="J51" s="3">
        <v>0</v>
      </c>
      <c r="K51" s="3">
        <v>1.1000000000000001</v>
      </c>
      <c r="L51" s="3"/>
      <c r="M51" s="3"/>
    </row>
    <row r="52" spans="1:13" ht="18" x14ac:dyDescent="0.35">
      <c r="A52" s="1" t="s">
        <v>716</v>
      </c>
      <c r="B52" s="8">
        <v>45077</v>
      </c>
      <c r="C52" s="1" t="s">
        <v>717</v>
      </c>
      <c r="D52" s="1" t="s">
        <v>406</v>
      </c>
      <c r="F52" s="7">
        <v>45047</v>
      </c>
      <c r="G52" s="1">
        <v>951</v>
      </c>
      <c r="H52" s="36" t="s">
        <v>65</v>
      </c>
      <c r="I52" s="36" t="s">
        <v>66</v>
      </c>
      <c r="J52" s="3">
        <v>0</v>
      </c>
      <c r="K52" s="3">
        <v>19626666</v>
      </c>
      <c r="L52" s="3"/>
      <c r="M52" s="3"/>
    </row>
    <row r="53" spans="1:13" ht="18" x14ac:dyDescent="0.35">
      <c r="A53" s="1" t="s">
        <v>716</v>
      </c>
      <c r="B53" s="8">
        <v>45077</v>
      </c>
      <c r="C53" s="1" t="s">
        <v>717</v>
      </c>
      <c r="D53" s="1" t="s">
        <v>406</v>
      </c>
      <c r="F53" s="7">
        <v>45047</v>
      </c>
      <c r="G53" s="1">
        <v>378</v>
      </c>
      <c r="H53" s="36" t="s">
        <v>67</v>
      </c>
      <c r="I53" s="36" t="s">
        <v>68</v>
      </c>
      <c r="J53" s="3">
        <v>296103205</v>
      </c>
      <c r="K53" s="3">
        <v>0</v>
      </c>
      <c r="L53" s="3"/>
      <c r="M53" s="3"/>
    </row>
    <row r="54" spans="1:13" ht="18" x14ac:dyDescent="0.35">
      <c r="A54" s="1" t="s">
        <v>716</v>
      </c>
      <c r="B54" s="8">
        <v>45077</v>
      </c>
      <c r="C54" s="1" t="s">
        <v>717</v>
      </c>
      <c r="D54" s="1" t="s">
        <v>406</v>
      </c>
      <c r="F54" s="7">
        <v>45047</v>
      </c>
      <c r="G54" s="1">
        <v>974</v>
      </c>
      <c r="H54" s="36" t="s">
        <v>731</v>
      </c>
      <c r="I54" s="36" t="s">
        <v>732</v>
      </c>
      <c r="J54" s="3">
        <v>0</v>
      </c>
      <c r="K54" s="3">
        <v>440929972</v>
      </c>
      <c r="L54" s="3"/>
      <c r="M54" s="3"/>
    </row>
    <row r="55" spans="1:13" ht="18" x14ac:dyDescent="0.35">
      <c r="A55" s="1" t="s">
        <v>716</v>
      </c>
      <c r="B55" s="8">
        <v>45077</v>
      </c>
      <c r="C55" s="1" t="s">
        <v>717</v>
      </c>
      <c r="D55" s="1" t="s">
        <v>406</v>
      </c>
      <c r="F55" s="7">
        <v>45047</v>
      </c>
      <c r="G55" s="1">
        <v>752</v>
      </c>
      <c r="H55" s="36" t="s">
        <v>69</v>
      </c>
      <c r="I55" s="36" t="s">
        <v>70</v>
      </c>
      <c r="J55" s="3">
        <v>504832571</v>
      </c>
      <c r="K55" s="3">
        <v>0</v>
      </c>
      <c r="L55" s="3"/>
      <c r="M55" s="3"/>
    </row>
    <row r="56" spans="1:13" ht="18" x14ac:dyDescent="0.35">
      <c r="A56" s="1" t="s">
        <v>716</v>
      </c>
      <c r="B56" s="8">
        <v>45077</v>
      </c>
      <c r="C56" s="1" t="s">
        <v>717</v>
      </c>
      <c r="D56" s="1" t="s">
        <v>406</v>
      </c>
      <c r="F56" s="7">
        <v>45047</v>
      </c>
      <c r="G56" s="1">
        <v>423</v>
      </c>
      <c r="H56" s="36" t="s">
        <v>71</v>
      </c>
      <c r="I56" s="36" t="s">
        <v>72</v>
      </c>
      <c r="J56" s="3">
        <v>205500000</v>
      </c>
      <c r="K56" s="3">
        <v>0</v>
      </c>
      <c r="L56" s="3"/>
      <c r="M56" s="3"/>
    </row>
    <row r="57" spans="1:13" ht="18" x14ac:dyDescent="0.35">
      <c r="A57" s="1" t="s">
        <v>716</v>
      </c>
      <c r="B57" s="8">
        <v>45077</v>
      </c>
      <c r="C57" s="1" t="s">
        <v>717</v>
      </c>
      <c r="D57" s="1" t="s">
        <v>406</v>
      </c>
      <c r="F57" s="7">
        <v>45047</v>
      </c>
      <c r="G57" s="1">
        <v>424</v>
      </c>
      <c r="H57" s="36" t="s">
        <v>73</v>
      </c>
      <c r="I57" s="36" t="s">
        <v>74</v>
      </c>
      <c r="J57" s="3">
        <v>3625000</v>
      </c>
      <c r="K57" s="3">
        <v>0</v>
      </c>
      <c r="L57" s="3"/>
      <c r="M57" s="3"/>
    </row>
    <row r="58" spans="1:13" ht="18" x14ac:dyDescent="0.35">
      <c r="A58" s="1" t="s">
        <v>716</v>
      </c>
      <c r="B58" s="8">
        <v>45077</v>
      </c>
      <c r="C58" s="1" t="s">
        <v>717</v>
      </c>
      <c r="D58" s="1" t="s">
        <v>406</v>
      </c>
      <c r="F58" s="7">
        <v>45047</v>
      </c>
      <c r="G58" s="1">
        <v>980</v>
      </c>
      <c r="H58" s="36" t="s">
        <v>75</v>
      </c>
      <c r="I58" s="36" t="s">
        <v>76</v>
      </c>
      <c r="J58" s="3">
        <v>51932632</v>
      </c>
      <c r="K58" s="3">
        <v>0</v>
      </c>
      <c r="L58" s="3"/>
      <c r="M58" s="3"/>
    </row>
    <row r="59" spans="1:13" ht="18" x14ac:dyDescent="0.35">
      <c r="A59" s="1" t="s">
        <v>716</v>
      </c>
      <c r="B59" s="8">
        <v>45077</v>
      </c>
      <c r="C59" s="1" t="s">
        <v>717</v>
      </c>
      <c r="D59" s="1" t="s">
        <v>406</v>
      </c>
      <c r="F59" s="7">
        <v>45047</v>
      </c>
      <c r="G59" s="1">
        <v>418</v>
      </c>
      <c r="H59" s="36" t="s">
        <v>77</v>
      </c>
      <c r="I59" s="36" t="s">
        <v>78</v>
      </c>
      <c r="J59" s="3">
        <v>3854268</v>
      </c>
      <c r="K59" s="3">
        <v>0</v>
      </c>
      <c r="L59" s="3"/>
      <c r="M59" s="3"/>
    </row>
    <row r="60" spans="1:13" ht="18" x14ac:dyDescent="0.35">
      <c r="A60" s="1" t="s">
        <v>716</v>
      </c>
      <c r="B60" s="8">
        <v>45077</v>
      </c>
      <c r="C60" s="1" t="s">
        <v>717</v>
      </c>
      <c r="D60" s="1" t="s">
        <v>406</v>
      </c>
      <c r="F60" s="7">
        <v>45047</v>
      </c>
      <c r="G60" s="1">
        <v>428</v>
      </c>
      <c r="H60" s="36" t="s">
        <v>79</v>
      </c>
      <c r="I60" s="36" t="s">
        <v>80</v>
      </c>
      <c r="J60" s="3">
        <v>11850000</v>
      </c>
      <c r="K60" s="3">
        <v>0</v>
      </c>
      <c r="L60" s="3"/>
      <c r="M60" s="3"/>
    </row>
    <row r="61" spans="1:13" ht="18" x14ac:dyDescent="0.35">
      <c r="A61" s="1" t="s">
        <v>716</v>
      </c>
      <c r="B61" s="8">
        <v>45077</v>
      </c>
      <c r="C61" s="1" t="s">
        <v>717</v>
      </c>
      <c r="D61" s="1" t="s">
        <v>406</v>
      </c>
      <c r="F61" s="7">
        <v>45047</v>
      </c>
      <c r="G61" s="1">
        <v>433</v>
      </c>
      <c r="H61" s="36" t="s">
        <v>81</v>
      </c>
      <c r="I61" s="36" t="s">
        <v>82</v>
      </c>
      <c r="J61" s="3">
        <v>50990740</v>
      </c>
      <c r="K61" s="3">
        <v>0</v>
      </c>
      <c r="L61" s="3"/>
      <c r="M61" s="3"/>
    </row>
    <row r="62" spans="1:13" ht="18" x14ac:dyDescent="0.35">
      <c r="A62" s="1" t="s">
        <v>716</v>
      </c>
      <c r="B62" s="8">
        <v>45077</v>
      </c>
      <c r="C62" s="1" t="s">
        <v>717</v>
      </c>
      <c r="D62" s="1" t="s">
        <v>406</v>
      </c>
      <c r="F62" s="7">
        <v>45047</v>
      </c>
      <c r="G62" s="1">
        <v>434</v>
      </c>
      <c r="H62" s="36" t="s">
        <v>83</v>
      </c>
      <c r="I62" s="36" t="s">
        <v>84</v>
      </c>
      <c r="J62" s="3">
        <v>56250000</v>
      </c>
      <c r="K62" s="3">
        <v>0</v>
      </c>
      <c r="L62" s="3"/>
      <c r="M62" s="3"/>
    </row>
    <row r="63" spans="1:13" ht="18" x14ac:dyDescent="0.35">
      <c r="A63" s="1" t="s">
        <v>716</v>
      </c>
      <c r="B63" s="8">
        <v>45077</v>
      </c>
      <c r="C63" s="1" t="s">
        <v>717</v>
      </c>
      <c r="D63" s="1" t="s">
        <v>406</v>
      </c>
      <c r="F63" s="7">
        <v>45047</v>
      </c>
      <c r="G63" s="1">
        <v>437</v>
      </c>
      <c r="H63" s="36" t="s">
        <v>85</v>
      </c>
      <c r="I63" s="36" t="s">
        <v>86</v>
      </c>
      <c r="J63" s="3">
        <v>2750000</v>
      </c>
      <c r="K63" s="3">
        <v>0</v>
      </c>
      <c r="L63" s="3"/>
      <c r="M63" s="3"/>
    </row>
    <row r="64" spans="1:13" ht="18" x14ac:dyDescent="0.35">
      <c r="A64" s="1" t="s">
        <v>716</v>
      </c>
      <c r="B64" s="8">
        <v>45077</v>
      </c>
      <c r="C64" s="1" t="s">
        <v>717</v>
      </c>
      <c r="D64" s="1" t="s">
        <v>406</v>
      </c>
      <c r="F64" s="7">
        <v>45047</v>
      </c>
      <c r="G64" s="1">
        <v>438</v>
      </c>
      <c r="H64" s="36" t="s">
        <v>87</v>
      </c>
      <c r="I64" s="36" t="s">
        <v>88</v>
      </c>
      <c r="J64" s="3">
        <v>14988300</v>
      </c>
      <c r="K64" s="3">
        <v>0</v>
      </c>
      <c r="L64" s="3"/>
      <c r="M64" s="3"/>
    </row>
    <row r="65" spans="1:13" ht="18" x14ac:dyDescent="0.35">
      <c r="A65" s="1" t="s">
        <v>716</v>
      </c>
      <c r="B65" s="8">
        <v>45077</v>
      </c>
      <c r="C65" s="1" t="s">
        <v>717</v>
      </c>
      <c r="D65" s="1" t="s">
        <v>406</v>
      </c>
      <c r="F65" s="7">
        <v>45047</v>
      </c>
      <c r="G65" s="1">
        <v>421</v>
      </c>
      <c r="H65" s="36" t="s">
        <v>89</v>
      </c>
      <c r="I65" s="36" t="s">
        <v>90</v>
      </c>
      <c r="J65" s="3">
        <f>75113088+13501293</f>
        <v>88614381</v>
      </c>
      <c r="K65" s="3">
        <v>0</v>
      </c>
      <c r="L65" s="3"/>
      <c r="M65" s="3"/>
    </row>
    <row r="66" spans="1:13" ht="18" x14ac:dyDescent="0.35">
      <c r="A66" s="1" t="s">
        <v>716</v>
      </c>
      <c r="B66" s="8">
        <v>45077</v>
      </c>
      <c r="C66" s="1" t="s">
        <v>717</v>
      </c>
      <c r="D66" s="1" t="s">
        <v>406</v>
      </c>
      <c r="F66" s="7">
        <v>45047</v>
      </c>
      <c r="G66" s="1">
        <v>441</v>
      </c>
      <c r="H66" s="36" t="s">
        <v>91</v>
      </c>
      <c r="I66" s="36" t="s">
        <v>92</v>
      </c>
      <c r="J66" s="3">
        <v>25841116</v>
      </c>
      <c r="K66" s="3">
        <v>0</v>
      </c>
      <c r="L66" s="3"/>
      <c r="M66" s="3"/>
    </row>
    <row r="67" spans="1:13" ht="18" x14ac:dyDescent="0.35">
      <c r="A67" s="1" t="s">
        <v>716</v>
      </c>
      <c r="B67" s="8">
        <v>45077</v>
      </c>
      <c r="C67" s="1" t="s">
        <v>717</v>
      </c>
      <c r="D67" s="1" t="s">
        <v>406</v>
      </c>
      <c r="F67" s="7">
        <v>45047</v>
      </c>
      <c r="G67" s="1">
        <v>981</v>
      </c>
      <c r="H67" s="36" t="s">
        <v>93</v>
      </c>
      <c r="I67" s="36" t="s">
        <v>94</v>
      </c>
      <c r="J67" s="3">
        <v>3000000</v>
      </c>
      <c r="K67" s="3">
        <v>0</v>
      </c>
      <c r="L67" s="3"/>
      <c r="M67" s="3"/>
    </row>
    <row r="68" spans="1:13" ht="18" x14ac:dyDescent="0.35">
      <c r="A68" s="1" t="s">
        <v>716</v>
      </c>
      <c r="B68" s="8">
        <v>45077</v>
      </c>
      <c r="C68" s="1" t="s">
        <v>717</v>
      </c>
      <c r="D68" s="1" t="s">
        <v>406</v>
      </c>
      <c r="F68" s="7">
        <v>45047</v>
      </c>
      <c r="G68" s="1">
        <v>1780</v>
      </c>
      <c r="H68" s="36" t="s">
        <v>95</v>
      </c>
      <c r="I68" s="36" t="s">
        <v>96</v>
      </c>
      <c r="J68" s="3">
        <v>1318327</v>
      </c>
      <c r="K68" s="3">
        <v>0</v>
      </c>
      <c r="L68" s="3"/>
      <c r="M68" s="3"/>
    </row>
    <row r="69" spans="1:13" ht="18" x14ac:dyDescent="0.35">
      <c r="A69" s="1" t="s">
        <v>716</v>
      </c>
      <c r="B69" s="8">
        <v>45077</v>
      </c>
      <c r="C69" s="1" t="s">
        <v>717</v>
      </c>
      <c r="D69" s="1" t="s">
        <v>406</v>
      </c>
      <c r="F69" s="7">
        <v>45047</v>
      </c>
      <c r="G69" s="1">
        <v>457</v>
      </c>
      <c r="H69" s="36" t="s">
        <v>97</v>
      </c>
      <c r="I69" s="36" t="s">
        <v>98</v>
      </c>
      <c r="J69" s="3">
        <v>7686478</v>
      </c>
      <c r="K69" s="3">
        <v>0</v>
      </c>
      <c r="L69" s="3"/>
      <c r="M69" s="3"/>
    </row>
    <row r="70" spans="1:13" ht="18" x14ac:dyDescent="0.35">
      <c r="A70" s="1" t="s">
        <v>716</v>
      </c>
      <c r="B70" s="8">
        <v>45077</v>
      </c>
      <c r="C70" s="1" t="s">
        <v>717</v>
      </c>
      <c r="D70" s="1" t="s">
        <v>406</v>
      </c>
      <c r="F70" s="7">
        <v>45047</v>
      </c>
      <c r="G70" s="1">
        <v>460</v>
      </c>
      <c r="H70" s="36" t="s">
        <v>99</v>
      </c>
      <c r="I70" s="36" t="s">
        <v>100</v>
      </c>
      <c r="J70" s="3">
        <v>3080330</v>
      </c>
      <c r="K70" s="3">
        <v>0</v>
      </c>
      <c r="L70" s="3"/>
      <c r="M70" s="3"/>
    </row>
    <row r="71" spans="1:13" ht="18" x14ac:dyDescent="0.35">
      <c r="A71" s="1" t="s">
        <v>716</v>
      </c>
      <c r="B71" s="8">
        <v>45077</v>
      </c>
      <c r="C71" s="1" t="s">
        <v>717</v>
      </c>
      <c r="D71" s="1" t="s">
        <v>406</v>
      </c>
      <c r="F71" s="7">
        <v>45047</v>
      </c>
      <c r="G71" s="1">
        <v>461</v>
      </c>
      <c r="H71" s="36" t="s">
        <v>101</v>
      </c>
      <c r="I71" s="36" t="s">
        <v>102</v>
      </c>
      <c r="J71" s="3">
        <v>1570000</v>
      </c>
      <c r="K71" s="3">
        <v>0</v>
      </c>
      <c r="L71" s="3"/>
      <c r="M71" s="3"/>
    </row>
    <row r="72" spans="1:13" ht="18" x14ac:dyDescent="0.35">
      <c r="A72" s="1" t="s">
        <v>716</v>
      </c>
      <c r="B72" s="8">
        <v>45077</v>
      </c>
      <c r="C72" s="1" t="s">
        <v>717</v>
      </c>
      <c r="D72" s="1" t="s">
        <v>406</v>
      </c>
      <c r="F72" s="7">
        <v>45047</v>
      </c>
      <c r="G72" s="1">
        <v>462</v>
      </c>
      <c r="H72" s="36" t="s">
        <v>103</v>
      </c>
      <c r="I72" s="36" t="s">
        <v>104</v>
      </c>
      <c r="J72" s="3">
        <v>1450398</v>
      </c>
      <c r="K72" s="3">
        <v>0</v>
      </c>
      <c r="L72" s="3"/>
      <c r="M72" s="3"/>
    </row>
    <row r="73" spans="1:13" ht="18" x14ac:dyDescent="0.35">
      <c r="A73" s="1" t="s">
        <v>716</v>
      </c>
      <c r="B73" s="8">
        <v>45077</v>
      </c>
      <c r="C73" s="1" t="s">
        <v>717</v>
      </c>
      <c r="D73" s="1" t="s">
        <v>406</v>
      </c>
      <c r="F73" s="7">
        <v>45047</v>
      </c>
      <c r="G73" s="1">
        <v>455</v>
      </c>
      <c r="H73" s="36" t="s">
        <v>105</v>
      </c>
      <c r="I73" s="36" t="s">
        <v>106</v>
      </c>
      <c r="J73" s="3">
        <v>12024703</v>
      </c>
      <c r="K73" s="3">
        <v>0</v>
      </c>
      <c r="L73" s="3"/>
      <c r="M73" s="3"/>
    </row>
    <row r="74" spans="1:13" ht="18" x14ac:dyDescent="0.35">
      <c r="A74" s="1" t="s">
        <v>716</v>
      </c>
      <c r="B74" s="8">
        <v>45077</v>
      </c>
      <c r="C74" s="1" t="s">
        <v>717</v>
      </c>
      <c r="D74" s="1" t="s">
        <v>406</v>
      </c>
      <c r="F74" s="7">
        <v>45047</v>
      </c>
      <c r="G74" s="1">
        <v>466</v>
      </c>
      <c r="H74" s="36" t="s">
        <v>107</v>
      </c>
      <c r="I74" s="36" t="s">
        <v>108</v>
      </c>
      <c r="J74" s="3">
        <v>15255339</v>
      </c>
      <c r="K74" s="3">
        <v>0</v>
      </c>
      <c r="L74" s="3"/>
      <c r="M74" s="3"/>
    </row>
    <row r="75" spans="1:13" ht="18" x14ac:dyDescent="0.35">
      <c r="A75" s="1" t="s">
        <v>716</v>
      </c>
      <c r="B75" s="8">
        <v>45077</v>
      </c>
      <c r="C75" s="1" t="s">
        <v>717</v>
      </c>
      <c r="D75" s="1" t="s">
        <v>406</v>
      </c>
      <c r="F75" s="7">
        <v>45047</v>
      </c>
      <c r="G75" s="1">
        <v>469</v>
      </c>
      <c r="H75" s="36" t="s">
        <v>109</v>
      </c>
      <c r="I75" s="36" t="s">
        <v>110</v>
      </c>
      <c r="J75" s="3">
        <v>195877</v>
      </c>
      <c r="K75" s="3">
        <v>0</v>
      </c>
      <c r="L75" s="3"/>
      <c r="M75" s="3"/>
    </row>
    <row r="76" spans="1:13" ht="18" x14ac:dyDescent="0.35">
      <c r="A76" s="1" t="s">
        <v>716</v>
      </c>
      <c r="B76" s="8">
        <v>45077</v>
      </c>
      <c r="C76" s="1" t="s">
        <v>717</v>
      </c>
      <c r="D76" s="1" t="s">
        <v>406</v>
      </c>
      <c r="F76" s="7">
        <v>45047</v>
      </c>
      <c r="G76" s="1">
        <v>472</v>
      </c>
      <c r="H76" s="36" t="s">
        <v>111</v>
      </c>
      <c r="I76" s="36" t="s">
        <v>112</v>
      </c>
      <c r="J76" s="3">
        <v>398583</v>
      </c>
      <c r="K76" s="3">
        <v>0</v>
      </c>
      <c r="L76" s="3"/>
      <c r="M76" s="3"/>
    </row>
    <row r="77" spans="1:13" ht="18" x14ac:dyDescent="0.35">
      <c r="A77" s="1" t="s">
        <v>716</v>
      </c>
      <c r="B77" s="8">
        <v>45077</v>
      </c>
      <c r="C77" s="1" t="s">
        <v>717</v>
      </c>
      <c r="D77" s="1" t="s">
        <v>406</v>
      </c>
      <c r="F77" s="7">
        <v>45047</v>
      </c>
      <c r="G77" s="1">
        <v>467</v>
      </c>
      <c r="H77" s="36" t="s">
        <v>113</v>
      </c>
      <c r="I77" s="36" t="s">
        <v>114</v>
      </c>
      <c r="J77" s="3">
        <v>24074073</v>
      </c>
      <c r="K77" s="3">
        <v>0</v>
      </c>
      <c r="L77" s="3"/>
      <c r="M77" s="3"/>
    </row>
    <row r="78" spans="1:13" ht="18" x14ac:dyDescent="0.35">
      <c r="A78" s="1" t="s">
        <v>716</v>
      </c>
      <c r="B78" s="8">
        <v>45077</v>
      </c>
      <c r="C78" s="1" t="s">
        <v>717</v>
      </c>
      <c r="D78" s="1" t="s">
        <v>406</v>
      </c>
      <c r="F78" s="7">
        <v>45047</v>
      </c>
      <c r="G78" s="1">
        <v>459</v>
      </c>
      <c r="H78" s="36" t="s">
        <v>115</v>
      </c>
      <c r="I78" s="36" t="s">
        <v>116</v>
      </c>
      <c r="J78" s="3">
        <v>3265606</v>
      </c>
      <c r="K78" s="3">
        <v>0</v>
      </c>
      <c r="L78" s="3"/>
      <c r="M78" s="3"/>
    </row>
    <row r="79" spans="1:13" ht="18" x14ac:dyDescent="0.35">
      <c r="A79" s="1" t="s">
        <v>716</v>
      </c>
      <c r="B79" s="8">
        <v>45077</v>
      </c>
      <c r="C79" s="1" t="s">
        <v>717</v>
      </c>
      <c r="D79" s="1" t="s">
        <v>406</v>
      </c>
      <c r="F79" s="7">
        <v>45047</v>
      </c>
      <c r="G79" s="1">
        <v>474</v>
      </c>
      <c r="H79" s="36" t="s">
        <v>117</v>
      </c>
      <c r="I79" s="36" t="s">
        <v>118</v>
      </c>
      <c r="J79" s="3">
        <v>15847303</v>
      </c>
      <c r="K79" s="3">
        <v>0</v>
      </c>
      <c r="L79" s="3"/>
      <c r="M79" s="3"/>
    </row>
    <row r="80" spans="1:13" ht="18" x14ac:dyDescent="0.35">
      <c r="A80" s="1" t="s">
        <v>716</v>
      </c>
      <c r="B80" s="8">
        <v>45077</v>
      </c>
      <c r="C80" s="1" t="s">
        <v>717</v>
      </c>
      <c r="D80" s="1" t="s">
        <v>406</v>
      </c>
      <c r="F80" s="7">
        <v>45047</v>
      </c>
      <c r="G80" s="1">
        <v>475</v>
      </c>
      <c r="H80" s="36" t="s">
        <v>119</v>
      </c>
      <c r="I80" s="36" t="s">
        <v>120</v>
      </c>
      <c r="J80" s="3">
        <v>150000000</v>
      </c>
      <c r="K80" s="3">
        <v>0</v>
      </c>
      <c r="L80" s="3"/>
      <c r="M80" s="3"/>
    </row>
    <row r="81" spans="1:16" ht="18" x14ac:dyDescent="0.35">
      <c r="A81" s="1" t="s">
        <v>716</v>
      </c>
      <c r="B81" s="8">
        <v>45077</v>
      </c>
      <c r="C81" s="1" t="s">
        <v>717</v>
      </c>
      <c r="D81" s="1" t="s">
        <v>406</v>
      </c>
      <c r="F81" s="7">
        <v>45047</v>
      </c>
      <c r="G81" s="1">
        <v>483</v>
      </c>
      <c r="H81" s="36" t="s">
        <v>121</v>
      </c>
      <c r="I81" s="36" t="s">
        <v>122</v>
      </c>
      <c r="J81" s="3">
        <v>2391600</v>
      </c>
      <c r="K81" s="3">
        <v>0</v>
      </c>
      <c r="L81" s="3"/>
      <c r="M81" s="3"/>
    </row>
    <row r="82" spans="1:16" ht="18" x14ac:dyDescent="0.35">
      <c r="A82" s="1" t="s">
        <v>716</v>
      </c>
      <c r="B82" s="8">
        <v>45077</v>
      </c>
      <c r="C82" s="1" t="s">
        <v>717</v>
      </c>
      <c r="D82" s="1" t="s">
        <v>406</v>
      </c>
      <c r="F82" s="7">
        <v>45047</v>
      </c>
      <c r="G82" s="1">
        <v>484</v>
      </c>
      <c r="H82" s="36" t="s">
        <v>123</v>
      </c>
      <c r="I82" s="36" t="s">
        <v>124</v>
      </c>
      <c r="J82" s="3">
        <v>5355052</v>
      </c>
      <c r="K82" s="3">
        <v>0</v>
      </c>
      <c r="L82" s="3"/>
      <c r="M82" s="3"/>
    </row>
    <row r="83" spans="1:16" ht="18" x14ac:dyDescent="0.35">
      <c r="A83" s="1" t="s">
        <v>716</v>
      </c>
      <c r="B83" s="8">
        <v>45077</v>
      </c>
      <c r="C83" s="1" t="s">
        <v>717</v>
      </c>
      <c r="D83" s="1" t="s">
        <v>406</v>
      </c>
      <c r="F83" s="7">
        <v>45047</v>
      </c>
      <c r="G83" s="1">
        <v>485</v>
      </c>
      <c r="H83" s="36" t="s">
        <v>125</v>
      </c>
      <c r="I83" s="36" t="s">
        <v>126</v>
      </c>
      <c r="J83" s="3">
        <v>915000</v>
      </c>
      <c r="K83" s="3">
        <v>0</v>
      </c>
      <c r="L83" s="3"/>
      <c r="M83" s="3"/>
    </row>
    <row r="84" spans="1:16" ht="18" x14ac:dyDescent="0.35">
      <c r="A84" s="1" t="s">
        <v>716</v>
      </c>
      <c r="B84" s="8">
        <v>45077</v>
      </c>
      <c r="C84" s="1" t="s">
        <v>717</v>
      </c>
      <c r="D84" s="1" t="s">
        <v>406</v>
      </c>
      <c r="F84" s="7">
        <v>45047</v>
      </c>
      <c r="G84" s="1">
        <v>489</v>
      </c>
      <c r="H84" s="36" t="s">
        <v>127</v>
      </c>
      <c r="I84" s="36" t="s">
        <v>128</v>
      </c>
      <c r="J84" s="3">
        <v>109527024</v>
      </c>
      <c r="K84" s="3">
        <v>0</v>
      </c>
      <c r="L84" s="3"/>
      <c r="M84" s="3"/>
    </row>
    <row r="85" spans="1:16" ht="18" x14ac:dyDescent="0.35">
      <c r="A85" s="1" t="s">
        <v>716</v>
      </c>
      <c r="B85" s="8">
        <v>45077</v>
      </c>
      <c r="C85" s="1" t="s">
        <v>717</v>
      </c>
      <c r="D85" s="1" t="s">
        <v>406</v>
      </c>
      <c r="F85" s="7">
        <v>45047</v>
      </c>
      <c r="G85" s="1">
        <v>985</v>
      </c>
      <c r="H85" s="36" t="s">
        <v>129</v>
      </c>
      <c r="I85" s="36" t="s">
        <v>130</v>
      </c>
      <c r="J85" s="3">
        <v>10000000</v>
      </c>
      <c r="K85" s="3">
        <v>0</v>
      </c>
      <c r="L85" s="3"/>
      <c r="M85" s="3"/>
    </row>
    <row r="86" spans="1:16" ht="18" x14ac:dyDescent="0.35">
      <c r="A86" s="1" t="s">
        <v>716</v>
      </c>
      <c r="B86" s="8">
        <v>45077</v>
      </c>
      <c r="C86" s="1" t="s">
        <v>717</v>
      </c>
      <c r="D86" s="1" t="s">
        <v>406</v>
      </c>
      <c r="F86" s="7">
        <v>45047</v>
      </c>
      <c r="G86" s="1">
        <v>493</v>
      </c>
      <c r="H86" s="36" t="s">
        <v>131</v>
      </c>
      <c r="I86" s="36" t="s">
        <v>132</v>
      </c>
      <c r="J86" s="3">
        <v>17962770.895833001</v>
      </c>
      <c r="K86" s="3">
        <v>0</v>
      </c>
      <c r="L86" s="3"/>
      <c r="M86" s="3"/>
    </row>
    <row r="87" spans="1:16" ht="18" x14ac:dyDescent="0.35">
      <c r="A87" s="1" t="s">
        <v>716</v>
      </c>
      <c r="B87" s="8">
        <v>45077</v>
      </c>
      <c r="C87" s="1" t="s">
        <v>717</v>
      </c>
      <c r="D87" s="1" t="s">
        <v>406</v>
      </c>
      <c r="F87" s="7">
        <v>45047</v>
      </c>
      <c r="G87" s="1">
        <v>494</v>
      </c>
      <c r="H87" s="36" t="s">
        <v>133</v>
      </c>
      <c r="I87" s="36" t="s">
        <v>134</v>
      </c>
      <c r="J87" s="3">
        <v>2813749.1145850001</v>
      </c>
      <c r="K87" s="3">
        <v>0</v>
      </c>
      <c r="L87" s="3"/>
      <c r="M87" s="3"/>
    </row>
    <row r="88" spans="1:16" ht="18" x14ac:dyDescent="0.35">
      <c r="A88" s="1" t="s">
        <v>716</v>
      </c>
      <c r="B88" s="8">
        <v>45077</v>
      </c>
      <c r="C88" s="1" t="s">
        <v>717</v>
      </c>
      <c r="D88" s="1" t="s">
        <v>406</v>
      </c>
      <c r="F88" s="7">
        <v>45047</v>
      </c>
      <c r="G88" s="1">
        <v>496</v>
      </c>
      <c r="H88" s="36" t="s">
        <v>135</v>
      </c>
      <c r="I88" s="36" t="s">
        <v>136</v>
      </c>
      <c r="J88" s="3">
        <v>1455709.375</v>
      </c>
      <c r="K88" s="3">
        <v>0</v>
      </c>
      <c r="L88" s="3"/>
      <c r="M88" s="3"/>
    </row>
    <row r="89" spans="1:16" ht="18" x14ac:dyDescent="0.35">
      <c r="A89" s="1" t="s">
        <v>716</v>
      </c>
      <c r="B89" s="8">
        <v>45077</v>
      </c>
      <c r="C89" s="1" t="s">
        <v>717</v>
      </c>
      <c r="D89" s="1" t="s">
        <v>406</v>
      </c>
      <c r="F89" s="7">
        <v>45047</v>
      </c>
      <c r="G89" s="1">
        <v>497</v>
      </c>
      <c r="H89" s="36" t="s">
        <v>137</v>
      </c>
      <c r="I89" s="36" t="s">
        <v>138</v>
      </c>
      <c r="J89" s="3">
        <v>32570334.166657999</v>
      </c>
      <c r="K89" s="3">
        <v>0</v>
      </c>
      <c r="L89" s="3"/>
      <c r="M89" s="3"/>
    </row>
    <row r="90" spans="1:16" ht="18" x14ac:dyDescent="0.35">
      <c r="A90" s="1" t="s">
        <v>716</v>
      </c>
      <c r="B90" s="8">
        <v>45077</v>
      </c>
      <c r="C90" s="1" t="s">
        <v>717</v>
      </c>
      <c r="D90" s="1" t="s">
        <v>406</v>
      </c>
      <c r="F90" s="7">
        <v>45047</v>
      </c>
      <c r="G90" s="1">
        <v>499</v>
      </c>
      <c r="H90" s="36" t="s">
        <v>139</v>
      </c>
      <c r="I90" s="36" t="s">
        <v>140</v>
      </c>
      <c r="J90" s="3">
        <v>19135802.416666001</v>
      </c>
      <c r="K90" s="3">
        <v>0</v>
      </c>
      <c r="L90" s="3"/>
      <c r="M90" s="3"/>
    </row>
    <row r="91" spans="1:16" ht="18" x14ac:dyDescent="0.35">
      <c r="A91" s="1" t="s">
        <v>716</v>
      </c>
      <c r="B91" s="8">
        <v>45077</v>
      </c>
      <c r="C91" s="1" t="s">
        <v>717</v>
      </c>
      <c r="D91" s="1" t="s">
        <v>406</v>
      </c>
      <c r="F91" s="7">
        <v>45047</v>
      </c>
      <c r="G91" s="1">
        <v>780</v>
      </c>
      <c r="H91" s="36" t="s">
        <v>141</v>
      </c>
      <c r="I91" s="36" t="s">
        <v>142</v>
      </c>
      <c r="J91" s="3">
        <v>2871238</v>
      </c>
      <c r="K91" s="3">
        <v>0</v>
      </c>
      <c r="L91" s="3"/>
      <c r="M91" s="3"/>
    </row>
    <row r="92" spans="1:16" ht="18" x14ac:dyDescent="0.35">
      <c r="A92" s="1" t="s">
        <v>716</v>
      </c>
      <c r="B92" s="8">
        <v>45077</v>
      </c>
      <c r="C92" s="1" t="s">
        <v>717</v>
      </c>
      <c r="D92" s="1" t="s">
        <v>406</v>
      </c>
      <c r="F92" s="7">
        <v>45047</v>
      </c>
      <c r="G92" s="1">
        <v>782</v>
      </c>
      <c r="H92" s="36" t="s">
        <v>143</v>
      </c>
      <c r="I92" s="36" t="s">
        <v>144</v>
      </c>
      <c r="J92" s="3">
        <v>2.64</v>
      </c>
      <c r="K92" s="3">
        <v>0</v>
      </c>
      <c r="L92" s="3"/>
      <c r="M92" s="3"/>
    </row>
    <row r="93" spans="1:16" ht="18" x14ac:dyDescent="0.35">
      <c r="A93" s="1" t="s">
        <v>716</v>
      </c>
      <c r="B93" s="8">
        <v>45077</v>
      </c>
      <c r="C93" s="1" t="s">
        <v>717</v>
      </c>
      <c r="D93" s="1" t="s">
        <v>406</v>
      </c>
      <c r="F93" s="7">
        <v>45047</v>
      </c>
      <c r="G93" s="1">
        <v>789</v>
      </c>
      <c r="H93" s="36" t="s">
        <v>145</v>
      </c>
      <c r="I93" s="36" t="s">
        <v>146</v>
      </c>
      <c r="J93" s="3">
        <v>131933</v>
      </c>
      <c r="K93" s="3">
        <v>0</v>
      </c>
      <c r="L93" s="3"/>
      <c r="M93" s="3"/>
    </row>
    <row r="94" spans="1:16" ht="18" x14ac:dyDescent="0.35">
      <c r="A94" s="1" t="s">
        <v>716</v>
      </c>
      <c r="B94" s="8">
        <v>45077</v>
      </c>
      <c r="C94" s="1" t="s">
        <v>717</v>
      </c>
      <c r="D94" s="1" t="s">
        <v>406</v>
      </c>
      <c r="F94" s="7">
        <v>45047</v>
      </c>
      <c r="G94" s="1">
        <v>506</v>
      </c>
      <c r="H94" s="36" t="s">
        <v>147</v>
      </c>
      <c r="I94" s="36" t="s">
        <v>148</v>
      </c>
      <c r="J94" s="3">
        <v>0</v>
      </c>
      <c r="K94" s="3">
        <v>2381021.9900000002</v>
      </c>
      <c r="L94" s="3"/>
      <c r="M94" s="3"/>
    </row>
    <row r="95" spans="1:16" ht="18" x14ac:dyDescent="0.35">
      <c r="B95" s="8"/>
      <c r="F95" s="7"/>
      <c r="H95" s="36"/>
      <c r="I95" s="36"/>
      <c r="J95" s="3">
        <f>SUM(J6:J94)</f>
        <v>5145294648.6497431</v>
      </c>
      <c r="K95" s="3">
        <f>SUM(K6:K94)</f>
        <v>5145294648.6472416</v>
      </c>
      <c r="L95" s="3"/>
      <c r="M95" s="3"/>
      <c r="P95" s="13"/>
    </row>
    <row r="96" spans="1:16" ht="18" x14ac:dyDescent="0.35">
      <c r="H96" s="2"/>
      <c r="I96" s="2" t="s">
        <v>0</v>
      </c>
      <c r="J96" s="3">
        <v>5145294648.6497431</v>
      </c>
      <c r="K96" s="3">
        <v>5145294648.6497431</v>
      </c>
      <c r="L96" s="3"/>
      <c r="M96" s="3"/>
    </row>
  </sheetData>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AC481-8CD1-4875-95BB-FA6EA56413EC}">
  <sheetPr>
    <tabColor rgb="FFFF0000"/>
  </sheetPr>
  <dimension ref="A1:P77"/>
  <sheetViews>
    <sheetView topLeftCell="E4" zoomScale="85" zoomScaleNormal="85" workbookViewId="0">
      <selection activeCell="I21" sqref="I21"/>
    </sheetView>
  </sheetViews>
  <sheetFormatPr defaultColWidth="8.75" defaultRowHeight="16.5" x14ac:dyDescent="0.3"/>
  <cols>
    <col min="1" max="1" width="17.125" style="1" customWidth="1"/>
    <col min="2" max="2" width="19.625" style="1" customWidth="1"/>
    <col min="3" max="3" width="12.625" style="1" customWidth="1"/>
    <col min="4" max="4" width="14.75" style="1" customWidth="1"/>
    <col min="5" max="5" width="10.875" style="1" customWidth="1"/>
    <col min="6" max="6" width="12.625" style="1" customWidth="1"/>
    <col min="7" max="7" width="8.75" style="1"/>
    <col min="8" max="8" width="36.25" style="1" customWidth="1"/>
    <col min="9" max="9" width="86.5" style="1" customWidth="1"/>
    <col min="10" max="10" width="25.25" style="1" bestFit="1" customWidth="1"/>
    <col min="11" max="11" width="26.125" style="1" bestFit="1" customWidth="1"/>
    <col min="12" max="12" width="14.625" style="1" customWidth="1"/>
    <col min="13" max="13" width="17.125" style="1" customWidth="1"/>
    <col min="14" max="14" width="30.5" style="38" customWidth="1"/>
    <col min="15" max="15" width="24" style="38" bestFit="1" customWidth="1"/>
    <col min="16" max="16" width="19.125" style="1" customWidth="1"/>
    <col min="17" max="16384" width="8.75" style="1"/>
  </cols>
  <sheetData>
    <row r="1" spans="1:16" s="17" customFormat="1" ht="15" customHeight="1" x14ac:dyDescent="0.2">
      <c r="A1" s="14" t="s">
        <v>396</v>
      </c>
      <c r="B1" s="14" t="s">
        <v>397</v>
      </c>
      <c r="C1" s="14" t="s">
        <v>398</v>
      </c>
      <c r="D1" s="14" t="s">
        <v>399</v>
      </c>
      <c r="E1" s="14" t="s">
        <v>400</v>
      </c>
      <c r="F1" s="14" t="s">
        <v>401</v>
      </c>
      <c r="G1" s="14" t="s">
        <v>903</v>
      </c>
      <c r="H1" s="15" t="s">
        <v>402</v>
      </c>
      <c r="I1" s="14" t="s">
        <v>403</v>
      </c>
      <c r="J1" s="14" t="s">
        <v>404</v>
      </c>
      <c r="K1" s="14" t="s">
        <v>405</v>
      </c>
      <c r="L1" s="15" t="s">
        <v>630</v>
      </c>
      <c r="M1" s="15" t="s">
        <v>631</v>
      </c>
      <c r="N1" s="16" t="s">
        <v>632</v>
      </c>
      <c r="O1" s="15" t="s">
        <v>633</v>
      </c>
    </row>
    <row r="2" spans="1:16" s="17" customFormat="1" ht="15" customHeight="1" x14ac:dyDescent="0.2">
      <c r="A2" s="14" t="s">
        <v>634</v>
      </c>
      <c r="B2" s="14" t="s">
        <v>635</v>
      </c>
      <c r="C2" s="14" t="s">
        <v>636</v>
      </c>
      <c r="D2" s="14" t="s">
        <v>637</v>
      </c>
      <c r="E2" s="14" t="s">
        <v>638</v>
      </c>
      <c r="F2" s="14" t="s">
        <v>639</v>
      </c>
      <c r="G2" s="14"/>
      <c r="H2" s="15" t="s">
        <v>640</v>
      </c>
      <c r="I2" s="14" t="s">
        <v>641</v>
      </c>
      <c r="J2" s="14" t="s">
        <v>1</v>
      </c>
      <c r="K2" s="14" t="s">
        <v>2</v>
      </c>
      <c r="L2" s="15" t="s">
        <v>642</v>
      </c>
      <c r="M2" s="15" t="s">
        <v>643</v>
      </c>
      <c r="N2" s="16" t="s">
        <v>644</v>
      </c>
      <c r="O2" s="15" t="s">
        <v>633</v>
      </c>
    </row>
    <row r="3" spans="1:16" s="21" customFormat="1" ht="147" customHeight="1" x14ac:dyDescent="0.2">
      <c r="A3" s="18" t="s">
        <v>645</v>
      </c>
      <c r="B3" s="18" t="s">
        <v>646</v>
      </c>
      <c r="C3" s="18" t="s">
        <v>647</v>
      </c>
      <c r="D3" s="18" t="s">
        <v>648</v>
      </c>
      <c r="E3" s="18" t="s">
        <v>649</v>
      </c>
      <c r="F3" s="18" t="s">
        <v>650</v>
      </c>
      <c r="G3" s="18"/>
      <c r="H3" s="19" t="s">
        <v>651</v>
      </c>
      <c r="I3" s="18" t="s">
        <v>652</v>
      </c>
      <c r="J3" s="18" t="s">
        <v>653</v>
      </c>
      <c r="K3" s="18" t="s">
        <v>654</v>
      </c>
      <c r="L3" s="19" t="s">
        <v>655</v>
      </c>
      <c r="M3" s="19" t="s">
        <v>656</v>
      </c>
      <c r="N3" s="20" t="s">
        <v>657</v>
      </c>
      <c r="O3" s="19"/>
    </row>
    <row r="4" spans="1:16" s="17" customFormat="1" ht="12.75" x14ac:dyDescent="0.2">
      <c r="A4" s="14" t="s">
        <v>658</v>
      </c>
      <c r="B4" s="14" t="s">
        <v>635</v>
      </c>
      <c r="C4" s="22" t="s">
        <v>659</v>
      </c>
      <c r="D4" s="22" t="s">
        <v>659</v>
      </c>
      <c r="E4" s="22" t="s">
        <v>660</v>
      </c>
      <c r="F4" s="22" t="s">
        <v>635</v>
      </c>
      <c r="G4" s="22"/>
      <c r="H4" s="15" t="s">
        <v>658</v>
      </c>
      <c r="I4" s="22" t="s">
        <v>659</v>
      </c>
      <c r="J4" s="14" t="s">
        <v>661</v>
      </c>
      <c r="K4" s="14" t="s">
        <v>661</v>
      </c>
      <c r="L4" s="23" t="s">
        <v>659</v>
      </c>
      <c r="M4" s="23" t="s">
        <v>659</v>
      </c>
      <c r="N4" s="24" t="s">
        <v>659</v>
      </c>
      <c r="O4" s="15"/>
    </row>
    <row r="5" spans="1:16" s="17" customFormat="1" ht="12.75" x14ac:dyDescent="0.2">
      <c r="A5" s="14" t="s">
        <v>662</v>
      </c>
      <c r="B5" s="14" t="s">
        <v>663</v>
      </c>
      <c r="C5" s="14" t="s">
        <v>659</v>
      </c>
      <c r="D5" s="14" t="s">
        <v>659</v>
      </c>
      <c r="E5" s="14"/>
      <c r="F5" s="14" t="s">
        <v>664</v>
      </c>
      <c r="G5" s="14"/>
      <c r="H5" s="15" t="s">
        <v>665</v>
      </c>
      <c r="I5" s="14" t="s">
        <v>659</v>
      </c>
      <c r="J5" s="14"/>
      <c r="K5" s="14"/>
      <c r="L5" s="15" t="s">
        <v>659</v>
      </c>
      <c r="M5" s="15" t="s">
        <v>659</v>
      </c>
      <c r="N5" s="16" t="s">
        <v>659</v>
      </c>
      <c r="O5" s="15"/>
    </row>
    <row r="6" spans="1:16" x14ac:dyDescent="0.3">
      <c r="A6" s="39" t="s">
        <v>733</v>
      </c>
      <c r="B6" s="8">
        <v>45077</v>
      </c>
      <c r="C6" s="40" t="s">
        <v>734</v>
      </c>
      <c r="D6" s="40" t="s">
        <v>406</v>
      </c>
      <c r="E6" s="39"/>
      <c r="F6" s="7">
        <v>45047</v>
      </c>
      <c r="G6" s="1">
        <v>732</v>
      </c>
      <c r="H6" s="1" t="s">
        <v>735</v>
      </c>
      <c r="I6" s="1" t="s">
        <v>736</v>
      </c>
      <c r="J6" s="41">
        <v>249403025.110232</v>
      </c>
      <c r="K6" s="41">
        <v>0</v>
      </c>
      <c r="L6" s="4"/>
      <c r="M6" s="4"/>
    </row>
    <row r="7" spans="1:16" x14ac:dyDescent="0.3">
      <c r="A7" s="39" t="s">
        <v>733</v>
      </c>
      <c r="B7" s="8">
        <v>45077</v>
      </c>
      <c r="C7" s="40" t="s">
        <v>734</v>
      </c>
      <c r="D7" s="40" t="s">
        <v>406</v>
      </c>
      <c r="E7" s="39"/>
      <c r="F7" s="7">
        <v>45047</v>
      </c>
      <c r="G7" s="1">
        <v>318</v>
      </c>
      <c r="H7" s="1" t="s">
        <v>30</v>
      </c>
      <c r="I7" s="1" t="s">
        <v>31</v>
      </c>
      <c r="J7" s="41">
        <v>95825189.700000003</v>
      </c>
      <c r="K7" s="41">
        <v>0</v>
      </c>
      <c r="L7" s="4"/>
      <c r="M7" s="4"/>
      <c r="P7" s="41"/>
    </row>
    <row r="8" spans="1:16" x14ac:dyDescent="0.3">
      <c r="A8" s="39" t="s">
        <v>733</v>
      </c>
      <c r="B8" s="8">
        <v>45077</v>
      </c>
      <c r="C8" s="40" t="s">
        <v>734</v>
      </c>
      <c r="D8" s="40" t="s">
        <v>406</v>
      </c>
      <c r="E8" s="39"/>
      <c r="F8" s="7">
        <v>45047</v>
      </c>
      <c r="G8" s="1">
        <v>1479</v>
      </c>
      <c r="H8" s="1" t="s">
        <v>435</v>
      </c>
      <c r="I8" s="1" t="s">
        <v>436</v>
      </c>
      <c r="J8" s="41">
        <v>342749874</v>
      </c>
      <c r="K8" s="41">
        <v>0</v>
      </c>
      <c r="L8" s="4"/>
      <c r="M8" s="4"/>
    </row>
    <row r="9" spans="1:16" x14ac:dyDescent="0.3">
      <c r="A9" s="39" t="s">
        <v>733</v>
      </c>
      <c r="B9" s="8">
        <v>45077</v>
      </c>
      <c r="C9" s="40" t="s">
        <v>734</v>
      </c>
      <c r="D9" s="40" t="s">
        <v>406</v>
      </c>
      <c r="E9" s="39"/>
      <c r="F9" s="7">
        <v>45047</v>
      </c>
      <c r="G9" s="1">
        <v>1482</v>
      </c>
      <c r="H9" s="1" t="s">
        <v>439</v>
      </c>
      <c r="I9" s="1" t="s">
        <v>440</v>
      </c>
      <c r="J9" s="41">
        <v>456373854</v>
      </c>
      <c r="K9" s="41">
        <v>0</v>
      </c>
      <c r="L9" s="4"/>
      <c r="M9" s="4"/>
    </row>
    <row r="10" spans="1:16" x14ac:dyDescent="0.3">
      <c r="A10" s="39" t="s">
        <v>733</v>
      </c>
      <c r="B10" s="8">
        <v>45077</v>
      </c>
      <c r="C10" s="40" t="s">
        <v>734</v>
      </c>
      <c r="D10" s="40" t="s">
        <v>406</v>
      </c>
      <c r="E10" s="39"/>
      <c r="F10" s="7">
        <v>45047</v>
      </c>
      <c r="G10" s="1">
        <v>541</v>
      </c>
      <c r="H10" s="1" t="s">
        <v>8</v>
      </c>
      <c r="I10" s="1" t="s">
        <v>9</v>
      </c>
      <c r="J10" s="41">
        <v>6203614</v>
      </c>
      <c r="K10" s="41">
        <v>0</v>
      </c>
      <c r="L10" s="4"/>
      <c r="M10" s="4"/>
    </row>
    <row r="11" spans="1:16" x14ac:dyDescent="0.3">
      <c r="A11" s="39" t="s">
        <v>733</v>
      </c>
      <c r="B11" s="8">
        <v>45077</v>
      </c>
      <c r="C11" s="40" t="s">
        <v>734</v>
      </c>
      <c r="D11" s="40" t="s">
        <v>406</v>
      </c>
      <c r="E11" s="39"/>
      <c r="F11" s="7">
        <v>45047</v>
      </c>
      <c r="G11" s="1">
        <v>585</v>
      </c>
      <c r="H11" s="1" t="s">
        <v>22</v>
      </c>
      <c r="I11" s="1" t="s">
        <v>23</v>
      </c>
      <c r="J11" s="41">
        <v>9084604.5</v>
      </c>
      <c r="K11" s="41">
        <v>0</v>
      </c>
      <c r="L11" s="4"/>
      <c r="M11" s="4"/>
    </row>
    <row r="12" spans="1:16" x14ac:dyDescent="0.3">
      <c r="A12" s="39" t="s">
        <v>733</v>
      </c>
      <c r="B12" s="8">
        <v>45077</v>
      </c>
      <c r="C12" s="40" t="s">
        <v>734</v>
      </c>
      <c r="D12" s="40" t="s">
        <v>406</v>
      </c>
      <c r="E12" s="39"/>
      <c r="F12" s="7">
        <v>45047</v>
      </c>
      <c r="G12" s="1">
        <v>586</v>
      </c>
      <c r="H12" s="1" t="s">
        <v>170</v>
      </c>
      <c r="I12" s="1" t="s">
        <v>171</v>
      </c>
      <c r="J12" s="41">
        <v>136398</v>
      </c>
      <c r="K12" s="41">
        <v>0</v>
      </c>
      <c r="L12" s="4"/>
      <c r="M12" s="4"/>
    </row>
    <row r="13" spans="1:16" x14ac:dyDescent="0.3">
      <c r="A13" s="39" t="s">
        <v>733</v>
      </c>
      <c r="B13" s="8">
        <v>45077</v>
      </c>
      <c r="C13" s="40" t="s">
        <v>734</v>
      </c>
      <c r="D13" s="40" t="s">
        <v>406</v>
      </c>
      <c r="E13" s="39"/>
      <c r="F13" s="7">
        <v>45047</v>
      </c>
      <c r="G13" s="1">
        <v>591</v>
      </c>
      <c r="H13" s="1" t="s">
        <v>24</v>
      </c>
      <c r="I13" s="1" t="s">
        <v>25</v>
      </c>
      <c r="J13" s="41">
        <v>1959825.031949</v>
      </c>
      <c r="K13" s="41">
        <v>0</v>
      </c>
      <c r="L13" s="4"/>
      <c r="M13" s="4"/>
    </row>
    <row r="14" spans="1:16" x14ac:dyDescent="0.3">
      <c r="A14" s="39" t="s">
        <v>733</v>
      </c>
      <c r="B14" s="8">
        <v>45077</v>
      </c>
      <c r="C14" s="40" t="s">
        <v>734</v>
      </c>
      <c r="D14" s="40" t="s">
        <v>406</v>
      </c>
      <c r="E14" s="39"/>
      <c r="F14" s="7">
        <v>45047</v>
      </c>
      <c r="G14" s="1">
        <v>767</v>
      </c>
      <c r="H14" s="1" t="s">
        <v>172</v>
      </c>
      <c r="I14" s="1" t="s">
        <v>173</v>
      </c>
      <c r="J14" s="41">
        <v>10500000</v>
      </c>
      <c r="K14" s="41">
        <v>0</v>
      </c>
      <c r="L14" s="4"/>
      <c r="M14" s="4"/>
    </row>
    <row r="15" spans="1:16" x14ac:dyDescent="0.3">
      <c r="A15" s="39" t="s">
        <v>733</v>
      </c>
      <c r="B15" s="8">
        <v>45077</v>
      </c>
      <c r="C15" s="40" t="s">
        <v>734</v>
      </c>
      <c r="D15" s="40" t="s">
        <v>406</v>
      </c>
      <c r="E15" s="39"/>
      <c r="F15" s="7">
        <v>45047</v>
      </c>
      <c r="G15" s="1">
        <v>768</v>
      </c>
      <c r="H15" s="1" t="s">
        <v>174</v>
      </c>
      <c r="I15" s="1" t="s">
        <v>175</v>
      </c>
      <c r="J15" s="41">
        <v>6803920</v>
      </c>
      <c r="K15" s="41">
        <v>0</v>
      </c>
      <c r="L15" s="4"/>
      <c r="M15" s="4"/>
    </row>
    <row r="16" spans="1:16" x14ac:dyDescent="0.3">
      <c r="A16" s="39" t="s">
        <v>733</v>
      </c>
      <c r="B16" s="8">
        <v>45077</v>
      </c>
      <c r="C16" s="40" t="s">
        <v>734</v>
      </c>
      <c r="D16" s="40" t="s">
        <v>406</v>
      </c>
      <c r="E16" s="39"/>
      <c r="F16" s="7">
        <v>45047</v>
      </c>
      <c r="G16" s="1">
        <v>769</v>
      </c>
      <c r="H16" s="1" t="s">
        <v>26</v>
      </c>
      <c r="I16" s="1" t="s">
        <v>27</v>
      </c>
      <c r="J16" s="41">
        <v>318256477.39028198</v>
      </c>
      <c r="K16" s="41">
        <v>0</v>
      </c>
      <c r="L16" s="4"/>
      <c r="M16" s="4"/>
    </row>
    <row r="17" spans="1:13" x14ac:dyDescent="0.3">
      <c r="A17" s="39" t="s">
        <v>733</v>
      </c>
      <c r="B17" s="8">
        <v>45077</v>
      </c>
      <c r="C17" s="40" t="s">
        <v>734</v>
      </c>
      <c r="D17" s="40" t="s">
        <v>406</v>
      </c>
      <c r="E17" s="39"/>
      <c r="F17" s="7">
        <v>45047</v>
      </c>
      <c r="G17" s="1">
        <v>385</v>
      </c>
      <c r="H17" s="1" t="s">
        <v>149</v>
      </c>
      <c r="I17" s="1" t="s">
        <v>150</v>
      </c>
      <c r="J17" s="41">
        <v>12400000</v>
      </c>
      <c r="K17" s="41">
        <v>0</v>
      </c>
      <c r="L17" s="4"/>
      <c r="M17" s="4"/>
    </row>
    <row r="18" spans="1:13" x14ac:dyDescent="0.3">
      <c r="A18" s="39" t="s">
        <v>733</v>
      </c>
      <c r="B18" s="8">
        <v>45077</v>
      </c>
      <c r="C18" s="40" t="s">
        <v>734</v>
      </c>
      <c r="D18" s="40" t="s">
        <v>406</v>
      </c>
      <c r="E18" s="39"/>
      <c r="F18" s="7">
        <v>45047</v>
      </c>
      <c r="G18" s="1">
        <v>398</v>
      </c>
      <c r="H18" s="1" t="s">
        <v>151</v>
      </c>
      <c r="I18" s="1" t="s">
        <v>152</v>
      </c>
      <c r="J18" s="41">
        <v>0</v>
      </c>
      <c r="K18" s="41">
        <v>1954166.666672</v>
      </c>
      <c r="L18" s="4"/>
      <c r="M18" s="4"/>
    </row>
    <row r="19" spans="1:13" x14ac:dyDescent="0.3">
      <c r="A19" s="39" t="s">
        <v>733</v>
      </c>
      <c r="B19" s="8">
        <v>45077</v>
      </c>
      <c r="C19" s="40" t="s">
        <v>734</v>
      </c>
      <c r="D19" s="40" t="s">
        <v>406</v>
      </c>
      <c r="E19" s="39"/>
      <c r="F19" s="7">
        <v>45047</v>
      </c>
      <c r="G19" s="1">
        <v>389</v>
      </c>
      <c r="H19" s="1" t="s">
        <v>163</v>
      </c>
      <c r="I19" s="1" t="s">
        <v>164</v>
      </c>
      <c r="J19" s="41">
        <v>108844926</v>
      </c>
      <c r="K19" s="41">
        <v>0</v>
      </c>
      <c r="L19" s="4"/>
      <c r="M19" s="4"/>
    </row>
    <row r="20" spans="1:13" x14ac:dyDescent="0.3">
      <c r="A20" s="39" t="s">
        <v>733</v>
      </c>
      <c r="B20" s="8">
        <v>45077</v>
      </c>
      <c r="C20" s="40" t="s">
        <v>734</v>
      </c>
      <c r="D20" s="40" t="s">
        <v>406</v>
      </c>
      <c r="E20" s="39"/>
      <c r="F20" s="7">
        <v>45047</v>
      </c>
      <c r="G20" s="1">
        <v>400</v>
      </c>
      <c r="H20" s="1" t="s">
        <v>155</v>
      </c>
      <c r="I20" s="1" t="s">
        <v>156</v>
      </c>
      <c r="J20" s="41">
        <v>0</v>
      </c>
      <c r="K20" s="41">
        <v>41568001.583345003</v>
      </c>
      <c r="L20" s="4"/>
      <c r="M20" s="4"/>
    </row>
    <row r="21" spans="1:13" x14ac:dyDescent="0.3">
      <c r="A21" s="39" t="s">
        <v>733</v>
      </c>
      <c r="B21" s="8">
        <v>45077</v>
      </c>
      <c r="C21" s="40" t="s">
        <v>734</v>
      </c>
      <c r="D21" s="40" t="s">
        <v>406</v>
      </c>
      <c r="E21" s="39"/>
      <c r="F21" s="7">
        <v>45047</v>
      </c>
      <c r="G21" s="1">
        <v>954</v>
      </c>
      <c r="H21" s="1" t="s">
        <v>513</v>
      </c>
      <c r="I21" s="1" t="s">
        <v>514</v>
      </c>
      <c r="J21" s="41">
        <v>0</v>
      </c>
      <c r="K21" s="41">
        <v>291360602.40434402</v>
      </c>
      <c r="L21" s="4"/>
      <c r="M21" s="4"/>
    </row>
    <row r="22" spans="1:13" x14ac:dyDescent="0.3">
      <c r="A22" s="39" t="s">
        <v>733</v>
      </c>
      <c r="B22" s="8">
        <v>45077</v>
      </c>
      <c r="C22" s="40" t="s">
        <v>734</v>
      </c>
      <c r="D22" s="40" t="s">
        <v>406</v>
      </c>
      <c r="E22" s="39"/>
      <c r="F22" s="7">
        <v>45047</v>
      </c>
      <c r="G22" s="1">
        <v>1079</v>
      </c>
      <c r="H22" s="1" t="s">
        <v>32</v>
      </c>
      <c r="I22" s="1" t="s">
        <v>33</v>
      </c>
      <c r="J22" s="41">
        <v>0</v>
      </c>
      <c r="K22" s="41">
        <v>29042067.886364002</v>
      </c>
      <c r="L22" s="4"/>
      <c r="M22" s="4"/>
    </row>
    <row r="23" spans="1:13" x14ac:dyDescent="0.3">
      <c r="A23" s="39" t="s">
        <v>733</v>
      </c>
      <c r="B23" s="8">
        <v>45077</v>
      </c>
      <c r="C23" s="40" t="s">
        <v>734</v>
      </c>
      <c r="D23" s="40" t="s">
        <v>406</v>
      </c>
      <c r="E23" s="39"/>
      <c r="F23" s="7">
        <v>45047</v>
      </c>
      <c r="G23" s="1">
        <v>606</v>
      </c>
      <c r="H23" s="1" t="s">
        <v>34</v>
      </c>
      <c r="I23" s="1" t="s">
        <v>35</v>
      </c>
      <c r="J23" s="41">
        <v>0</v>
      </c>
      <c r="K23" s="41">
        <v>141680.86990799999</v>
      </c>
      <c r="L23" s="4"/>
      <c r="M23" s="4"/>
    </row>
    <row r="24" spans="1:13" x14ac:dyDescent="0.3">
      <c r="A24" s="39" t="s">
        <v>733</v>
      </c>
      <c r="B24" s="8">
        <v>45077</v>
      </c>
      <c r="C24" s="40" t="s">
        <v>734</v>
      </c>
      <c r="D24" s="40" t="s">
        <v>406</v>
      </c>
      <c r="E24" s="39"/>
      <c r="F24" s="7">
        <v>45047</v>
      </c>
      <c r="G24" s="1">
        <v>608</v>
      </c>
      <c r="H24" s="1" t="s">
        <v>176</v>
      </c>
      <c r="I24" s="1" t="s">
        <v>177</v>
      </c>
      <c r="J24" s="41">
        <v>141399958</v>
      </c>
      <c r="K24" s="41">
        <v>0</v>
      </c>
      <c r="L24" s="4"/>
      <c r="M24" s="4"/>
    </row>
    <row r="25" spans="1:13" x14ac:dyDescent="0.3">
      <c r="A25" s="39" t="s">
        <v>733</v>
      </c>
      <c r="B25" s="8">
        <v>45077</v>
      </c>
      <c r="C25" s="40" t="s">
        <v>734</v>
      </c>
      <c r="D25" s="40" t="s">
        <v>406</v>
      </c>
      <c r="E25" s="39"/>
      <c r="F25" s="7">
        <v>45047</v>
      </c>
      <c r="G25" s="1">
        <v>610</v>
      </c>
      <c r="H25" s="1" t="s">
        <v>38</v>
      </c>
      <c r="I25" s="1" t="s">
        <v>39</v>
      </c>
      <c r="J25" s="41">
        <v>0</v>
      </c>
      <c r="K25" s="41">
        <v>51684.882405999997</v>
      </c>
      <c r="L25" s="4"/>
      <c r="M25" s="4"/>
    </row>
    <row r="26" spans="1:13" x14ac:dyDescent="0.3">
      <c r="A26" s="39" t="s">
        <v>733</v>
      </c>
      <c r="B26" s="8">
        <v>45077</v>
      </c>
      <c r="C26" s="40" t="s">
        <v>734</v>
      </c>
      <c r="D26" s="40" t="s">
        <v>406</v>
      </c>
      <c r="E26" s="39"/>
      <c r="F26" s="7">
        <v>45047</v>
      </c>
      <c r="G26" s="1">
        <v>620</v>
      </c>
      <c r="H26" s="1" t="s">
        <v>40</v>
      </c>
      <c r="I26" s="1" t="s">
        <v>41</v>
      </c>
      <c r="J26" s="41">
        <v>0</v>
      </c>
      <c r="K26" s="41">
        <v>13506888</v>
      </c>
      <c r="L26" s="4"/>
      <c r="M26" s="4"/>
    </row>
    <row r="27" spans="1:13" x14ac:dyDescent="0.3">
      <c r="A27" s="39" t="s">
        <v>733</v>
      </c>
      <c r="B27" s="8">
        <v>45077</v>
      </c>
      <c r="C27" s="40" t="s">
        <v>734</v>
      </c>
      <c r="D27" s="40" t="s">
        <v>406</v>
      </c>
      <c r="E27" s="39"/>
      <c r="F27" s="7">
        <v>45047</v>
      </c>
      <c r="G27" s="1">
        <v>615</v>
      </c>
      <c r="H27" s="1" t="s">
        <v>48</v>
      </c>
      <c r="I27" s="1" t="s">
        <v>49</v>
      </c>
      <c r="J27" s="41">
        <v>0</v>
      </c>
      <c r="K27" s="41">
        <v>72183000</v>
      </c>
      <c r="L27" s="4"/>
      <c r="M27" s="4"/>
    </row>
    <row r="28" spans="1:13" x14ac:dyDescent="0.3">
      <c r="A28" s="39" t="s">
        <v>733</v>
      </c>
      <c r="B28" s="8">
        <v>45077</v>
      </c>
      <c r="C28" s="40" t="s">
        <v>734</v>
      </c>
      <c r="D28" s="40" t="s">
        <v>406</v>
      </c>
      <c r="E28" s="39"/>
      <c r="F28" s="7">
        <v>45047</v>
      </c>
      <c r="G28" s="1">
        <v>1602</v>
      </c>
      <c r="H28" s="1" t="s">
        <v>50</v>
      </c>
      <c r="I28" s="1" t="s">
        <v>51</v>
      </c>
      <c r="J28" s="41">
        <v>0</v>
      </c>
      <c r="K28" s="41">
        <v>2707397</v>
      </c>
      <c r="L28" s="4"/>
      <c r="M28" s="4"/>
    </row>
    <row r="29" spans="1:13" x14ac:dyDescent="0.3">
      <c r="A29" s="39" t="s">
        <v>733</v>
      </c>
      <c r="B29" s="8">
        <v>45077</v>
      </c>
      <c r="C29" s="40" t="s">
        <v>734</v>
      </c>
      <c r="D29" s="40" t="s">
        <v>406</v>
      </c>
      <c r="E29" s="39"/>
      <c r="F29" s="7">
        <v>45047</v>
      </c>
      <c r="G29" s="1">
        <v>617</v>
      </c>
      <c r="H29" s="1" t="s">
        <v>44</v>
      </c>
      <c r="I29" s="1" t="s">
        <v>45</v>
      </c>
      <c r="J29" s="41">
        <v>0</v>
      </c>
      <c r="K29" s="41">
        <v>67500000</v>
      </c>
      <c r="L29" s="4"/>
      <c r="M29" s="4"/>
    </row>
    <row r="30" spans="1:13" x14ac:dyDescent="0.3">
      <c r="A30" s="39" t="s">
        <v>733</v>
      </c>
      <c r="B30" s="8">
        <v>45077</v>
      </c>
      <c r="C30" s="40" t="s">
        <v>734</v>
      </c>
      <c r="D30" s="40" t="s">
        <v>406</v>
      </c>
      <c r="E30" s="39"/>
      <c r="F30" s="7">
        <v>45047</v>
      </c>
      <c r="G30" s="1">
        <v>618</v>
      </c>
      <c r="H30" s="1" t="s">
        <v>46</v>
      </c>
      <c r="I30" s="1" t="s">
        <v>47</v>
      </c>
      <c r="J30" s="41">
        <v>0</v>
      </c>
      <c r="K30" s="41">
        <v>7500000</v>
      </c>
      <c r="L30" s="4"/>
      <c r="M30" s="4"/>
    </row>
    <row r="31" spans="1:13" x14ac:dyDescent="0.3">
      <c r="A31" s="39" t="s">
        <v>733</v>
      </c>
      <c r="B31" s="8">
        <v>45077</v>
      </c>
      <c r="C31" s="40" t="s">
        <v>734</v>
      </c>
      <c r="D31" s="40" t="s">
        <v>406</v>
      </c>
      <c r="E31" s="39"/>
      <c r="F31" s="7">
        <v>45047</v>
      </c>
      <c r="G31" s="1">
        <v>977</v>
      </c>
      <c r="H31" s="1" t="s">
        <v>537</v>
      </c>
      <c r="I31" s="1" t="s">
        <v>538</v>
      </c>
      <c r="J31" s="41"/>
      <c r="K31" s="41">
        <v>20570594</v>
      </c>
      <c r="L31" s="4"/>
      <c r="M31" s="4"/>
    </row>
    <row r="32" spans="1:13" x14ac:dyDescent="0.3">
      <c r="A32" s="39" t="s">
        <v>733</v>
      </c>
      <c r="B32" s="8">
        <v>45077</v>
      </c>
      <c r="C32" s="40" t="s">
        <v>734</v>
      </c>
      <c r="D32" s="40" t="s">
        <v>406</v>
      </c>
      <c r="E32" s="39"/>
      <c r="F32" s="7">
        <v>45047</v>
      </c>
      <c r="G32" s="1">
        <v>626</v>
      </c>
      <c r="H32" s="1" t="s">
        <v>178</v>
      </c>
      <c r="I32" s="1" t="s">
        <v>169</v>
      </c>
      <c r="J32" s="41">
        <v>0</v>
      </c>
      <c r="K32" s="41">
        <v>15000000</v>
      </c>
      <c r="L32" s="4"/>
      <c r="M32" s="4"/>
    </row>
    <row r="33" spans="1:13" x14ac:dyDescent="0.3">
      <c r="A33" s="39" t="s">
        <v>733</v>
      </c>
      <c r="B33" s="8">
        <v>45077</v>
      </c>
      <c r="C33" s="40" t="s">
        <v>734</v>
      </c>
      <c r="D33" s="40" t="s">
        <v>406</v>
      </c>
      <c r="E33" s="39"/>
      <c r="F33" s="7">
        <v>45047</v>
      </c>
      <c r="G33" s="1">
        <v>652</v>
      </c>
      <c r="H33" s="1" t="s">
        <v>179</v>
      </c>
      <c r="I33" s="1" t="s">
        <v>180</v>
      </c>
      <c r="J33" s="41">
        <v>0</v>
      </c>
      <c r="K33" s="41">
        <v>41747000</v>
      </c>
      <c r="L33" s="4"/>
      <c r="M33" s="4"/>
    </row>
    <row r="34" spans="1:13" x14ac:dyDescent="0.3">
      <c r="A34" s="39" t="s">
        <v>733</v>
      </c>
      <c r="B34" s="8">
        <v>45077</v>
      </c>
      <c r="C34" s="40" t="s">
        <v>734</v>
      </c>
      <c r="D34" s="40" t="s">
        <v>406</v>
      </c>
      <c r="E34" s="39"/>
      <c r="F34" s="7">
        <v>45047</v>
      </c>
      <c r="G34" s="1">
        <v>409</v>
      </c>
      <c r="H34" s="1" t="s">
        <v>55</v>
      </c>
      <c r="I34" s="1" t="s">
        <v>56</v>
      </c>
      <c r="J34" s="41">
        <v>0</v>
      </c>
      <c r="K34" s="41">
        <v>540000000</v>
      </c>
      <c r="L34" s="4"/>
      <c r="M34" s="4"/>
    </row>
    <row r="35" spans="1:13" x14ac:dyDescent="0.3">
      <c r="A35" s="39" t="s">
        <v>733</v>
      </c>
      <c r="B35" s="8">
        <v>45077</v>
      </c>
      <c r="C35" s="40" t="s">
        <v>734</v>
      </c>
      <c r="D35" s="40" t="s">
        <v>406</v>
      </c>
      <c r="E35" s="39"/>
      <c r="F35" s="7">
        <v>45047</v>
      </c>
      <c r="G35" s="1">
        <v>410</v>
      </c>
      <c r="H35" s="1" t="s">
        <v>57</v>
      </c>
      <c r="I35" s="1" t="s">
        <v>58</v>
      </c>
      <c r="J35" s="41">
        <v>0</v>
      </c>
      <c r="K35" s="41">
        <v>1138119388.889431</v>
      </c>
      <c r="L35" s="4"/>
      <c r="M35" s="4"/>
    </row>
    <row r="36" spans="1:13" x14ac:dyDescent="0.3">
      <c r="A36" s="39" t="s">
        <v>733</v>
      </c>
      <c r="B36" s="8">
        <v>45077</v>
      </c>
      <c r="C36" s="40" t="s">
        <v>734</v>
      </c>
      <c r="D36" s="40" t="s">
        <v>406</v>
      </c>
      <c r="E36" s="39"/>
      <c r="F36" s="7">
        <v>45047</v>
      </c>
      <c r="G36" s="1">
        <v>509</v>
      </c>
      <c r="H36" s="1" t="s">
        <v>59</v>
      </c>
      <c r="I36" s="1" t="s">
        <v>60</v>
      </c>
      <c r="J36" s="41">
        <v>0</v>
      </c>
      <c r="K36" s="41">
        <v>1208274370</v>
      </c>
      <c r="L36" s="4"/>
      <c r="M36" s="4"/>
    </row>
    <row r="37" spans="1:13" x14ac:dyDescent="0.3">
      <c r="A37" s="39" t="s">
        <v>733</v>
      </c>
      <c r="B37" s="8">
        <v>45077</v>
      </c>
      <c r="C37" s="40" t="s">
        <v>734</v>
      </c>
      <c r="D37" s="40" t="s">
        <v>406</v>
      </c>
      <c r="E37" s="39"/>
      <c r="F37" s="7">
        <v>45047</v>
      </c>
      <c r="G37" s="1">
        <v>378</v>
      </c>
      <c r="H37" s="1" t="s">
        <v>67</v>
      </c>
      <c r="I37" s="1" t="s">
        <v>68</v>
      </c>
      <c r="J37" s="41">
        <v>14081633</v>
      </c>
      <c r="K37" s="41">
        <v>0</v>
      </c>
      <c r="L37" s="4"/>
      <c r="M37" s="4"/>
    </row>
    <row r="38" spans="1:13" x14ac:dyDescent="0.3">
      <c r="A38" s="39" t="s">
        <v>733</v>
      </c>
      <c r="B38" s="8">
        <v>45077</v>
      </c>
      <c r="C38" s="40" t="s">
        <v>734</v>
      </c>
      <c r="D38" s="40" t="s">
        <v>406</v>
      </c>
      <c r="E38" s="39"/>
      <c r="F38" s="7">
        <v>45047</v>
      </c>
      <c r="G38" s="1">
        <v>752</v>
      </c>
      <c r="H38" s="1" t="s">
        <v>69</v>
      </c>
      <c r="I38" s="1" t="s">
        <v>70</v>
      </c>
      <c r="J38" s="41">
        <v>672166667</v>
      </c>
      <c r="K38" s="41">
        <v>0</v>
      </c>
      <c r="L38" s="4"/>
      <c r="M38" s="4"/>
    </row>
    <row r="39" spans="1:13" x14ac:dyDescent="0.3">
      <c r="A39" s="39" t="s">
        <v>733</v>
      </c>
      <c r="B39" s="8">
        <v>45077</v>
      </c>
      <c r="C39" s="40" t="s">
        <v>734</v>
      </c>
      <c r="D39" s="40" t="s">
        <v>406</v>
      </c>
      <c r="E39" s="39"/>
      <c r="F39" s="7">
        <v>45047</v>
      </c>
      <c r="G39" s="1">
        <v>423</v>
      </c>
      <c r="H39" s="1" t="s">
        <v>71</v>
      </c>
      <c r="I39" s="1" t="s">
        <v>72</v>
      </c>
      <c r="J39" s="41">
        <v>150847826</v>
      </c>
      <c r="K39" s="41">
        <v>0</v>
      </c>
      <c r="L39" s="4"/>
      <c r="M39" s="4"/>
    </row>
    <row r="40" spans="1:13" x14ac:dyDescent="0.3">
      <c r="A40" s="39" t="s">
        <v>733</v>
      </c>
      <c r="B40" s="8">
        <v>45077</v>
      </c>
      <c r="C40" s="40" t="s">
        <v>734</v>
      </c>
      <c r="D40" s="40" t="s">
        <v>406</v>
      </c>
      <c r="E40" s="39"/>
      <c r="F40" s="7">
        <v>45047</v>
      </c>
      <c r="G40" s="1">
        <v>439</v>
      </c>
      <c r="H40" s="1" t="s">
        <v>181</v>
      </c>
      <c r="I40" s="1" t="s">
        <v>182</v>
      </c>
      <c r="J40" s="41">
        <v>970000</v>
      </c>
      <c r="K40" s="41">
        <v>0</v>
      </c>
      <c r="L40" s="4"/>
      <c r="M40" s="4"/>
    </row>
    <row r="41" spans="1:13" x14ac:dyDescent="0.3">
      <c r="A41" s="39" t="s">
        <v>733</v>
      </c>
      <c r="B41" s="8">
        <v>45077</v>
      </c>
      <c r="C41" s="40" t="s">
        <v>734</v>
      </c>
      <c r="D41" s="40" t="s">
        <v>406</v>
      </c>
      <c r="E41" s="39"/>
      <c r="F41" s="7">
        <v>45047</v>
      </c>
      <c r="G41" s="1">
        <v>424</v>
      </c>
      <c r="H41" s="1" t="s">
        <v>73</v>
      </c>
      <c r="I41" s="1" t="s">
        <v>74</v>
      </c>
      <c r="J41" s="41">
        <v>2000000</v>
      </c>
      <c r="K41" s="41">
        <v>0</v>
      </c>
      <c r="L41" s="4"/>
      <c r="M41" s="4"/>
    </row>
    <row r="42" spans="1:13" x14ac:dyDescent="0.3">
      <c r="A42" s="39" t="s">
        <v>733</v>
      </c>
      <c r="B42" s="8">
        <v>45077</v>
      </c>
      <c r="C42" s="40" t="s">
        <v>734</v>
      </c>
      <c r="D42" s="40" t="s">
        <v>406</v>
      </c>
      <c r="E42" s="39"/>
      <c r="F42" s="7">
        <v>45047</v>
      </c>
      <c r="G42" s="1">
        <v>980</v>
      </c>
      <c r="H42" s="1" t="s">
        <v>75</v>
      </c>
      <c r="I42" s="1" t="s">
        <v>76</v>
      </c>
      <c r="J42" s="41">
        <v>55027027</v>
      </c>
      <c r="K42" s="41">
        <v>0</v>
      </c>
      <c r="L42" s="4"/>
      <c r="M42" s="4"/>
    </row>
    <row r="43" spans="1:13" x14ac:dyDescent="0.3">
      <c r="A43" s="39" t="s">
        <v>733</v>
      </c>
      <c r="B43" s="8">
        <v>45077</v>
      </c>
      <c r="C43" s="40" t="s">
        <v>734</v>
      </c>
      <c r="D43" s="40" t="s">
        <v>406</v>
      </c>
      <c r="E43" s="39"/>
      <c r="F43" s="7">
        <v>45047</v>
      </c>
      <c r="G43" s="1">
        <v>418</v>
      </c>
      <c r="H43" s="1" t="s">
        <v>77</v>
      </c>
      <c r="I43" s="1" t="s">
        <v>78</v>
      </c>
      <c r="J43" s="41">
        <v>6899321</v>
      </c>
      <c r="K43" s="41">
        <v>0</v>
      </c>
      <c r="L43" s="4"/>
      <c r="M43" s="4"/>
    </row>
    <row r="44" spans="1:13" x14ac:dyDescent="0.3">
      <c r="A44" s="39" t="s">
        <v>733</v>
      </c>
      <c r="B44" s="8">
        <v>45077</v>
      </c>
      <c r="C44" s="40" t="s">
        <v>734</v>
      </c>
      <c r="D44" s="40" t="s">
        <v>406</v>
      </c>
      <c r="E44" s="39"/>
      <c r="F44" s="7">
        <v>45047</v>
      </c>
      <c r="G44" s="1">
        <v>428</v>
      </c>
      <c r="H44" s="1" t="s">
        <v>79</v>
      </c>
      <c r="I44" s="1" t="s">
        <v>80</v>
      </c>
      <c r="J44" s="41">
        <v>22900000</v>
      </c>
      <c r="K44" s="41">
        <v>0</v>
      </c>
      <c r="L44" s="4"/>
      <c r="M44" s="4"/>
    </row>
    <row r="45" spans="1:13" x14ac:dyDescent="0.3">
      <c r="A45" s="39" t="s">
        <v>733</v>
      </c>
      <c r="B45" s="8">
        <v>45077</v>
      </c>
      <c r="C45" s="40" t="s">
        <v>734</v>
      </c>
      <c r="D45" s="40" t="s">
        <v>406</v>
      </c>
      <c r="E45" s="39"/>
      <c r="F45" s="7">
        <v>45047</v>
      </c>
      <c r="G45" s="1">
        <v>433</v>
      </c>
      <c r="H45" s="1" t="s">
        <v>81</v>
      </c>
      <c r="I45" s="1" t="s">
        <v>82</v>
      </c>
      <c r="J45" s="41">
        <v>66200000</v>
      </c>
      <c r="K45" s="41">
        <v>0</v>
      </c>
      <c r="L45" s="4"/>
      <c r="M45" s="4"/>
    </row>
    <row r="46" spans="1:13" x14ac:dyDescent="0.3">
      <c r="A46" s="39" t="s">
        <v>733</v>
      </c>
      <c r="B46" s="8">
        <v>45077</v>
      </c>
      <c r="C46" s="40" t="s">
        <v>734</v>
      </c>
      <c r="D46" s="40" t="s">
        <v>406</v>
      </c>
      <c r="E46" s="39"/>
      <c r="F46" s="7">
        <v>45047</v>
      </c>
      <c r="G46" s="1">
        <v>434</v>
      </c>
      <c r="H46" s="1" t="s">
        <v>83</v>
      </c>
      <c r="I46" s="1" t="s">
        <v>84</v>
      </c>
      <c r="J46" s="41">
        <v>67500000</v>
      </c>
      <c r="K46" s="41">
        <v>0</v>
      </c>
      <c r="L46" s="4"/>
      <c r="M46" s="4"/>
    </row>
    <row r="47" spans="1:13" x14ac:dyDescent="0.3">
      <c r="A47" s="39" t="s">
        <v>733</v>
      </c>
      <c r="B47" s="8">
        <v>45077</v>
      </c>
      <c r="C47" s="40" t="s">
        <v>734</v>
      </c>
      <c r="D47" s="40" t="s">
        <v>406</v>
      </c>
      <c r="E47" s="39"/>
      <c r="F47" s="7">
        <v>45047</v>
      </c>
      <c r="G47" s="1">
        <v>437</v>
      </c>
      <c r="H47" s="1" t="s">
        <v>85</v>
      </c>
      <c r="I47" s="1" t="s">
        <v>86</v>
      </c>
      <c r="J47" s="41">
        <v>300000</v>
      </c>
      <c r="K47" s="41">
        <v>0</v>
      </c>
      <c r="L47" s="4"/>
      <c r="M47" s="4"/>
    </row>
    <row r="48" spans="1:13" x14ac:dyDescent="0.3">
      <c r="A48" s="39" t="s">
        <v>733</v>
      </c>
      <c r="B48" s="8">
        <v>45077</v>
      </c>
      <c r="C48" s="40" t="s">
        <v>734</v>
      </c>
      <c r="D48" s="40" t="s">
        <v>406</v>
      </c>
      <c r="E48" s="39"/>
      <c r="F48" s="7">
        <v>45047</v>
      </c>
      <c r="G48" s="1">
        <v>438</v>
      </c>
      <c r="H48" s="1" t="s">
        <v>87</v>
      </c>
      <c r="I48" s="1" t="s">
        <v>88</v>
      </c>
      <c r="J48" s="41">
        <v>7509779</v>
      </c>
      <c r="K48" s="41">
        <v>0</v>
      </c>
      <c r="L48" s="4"/>
      <c r="M48" s="4"/>
    </row>
    <row r="49" spans="1:13" x14ac:dyDescent="0.3">
      <c r="A49" s="39" t="s">
        <v>733</v>
      </c>
      <c r="B49" s="8">
        <v>45077</v>
      </c>
      <c r="C49" s="40" t="s">
        <v>734</v>
      </c>
      <c r="D49" s="40" t="s">
        <v>406</v>
      </c>
      <c r="E49" s="39"/>
      <c r="F49" s="7">
        <v>45047</v>
      </c>
      <c r="G49" s="1">
        <v>421</v>
      </c>
      <c r="H49" s="1" t="s">
        <v>89</v>
      </c>
      <c r="I49" s="1" t="s">
        <v>90</v>
      </c>
      <c r="J49" s="41">
        <f>127413827+20570594</f>
        <v>147984421</v>
      </c>
      <c r="K49" s="41">
        <v>0</v>
      </c>
      <c r="L49" s="4"/>
      <c r="M49" s="4"/>
    </row>
    <row r="50" spans="1:13" x14ac:dyDescent="0.3">
      <c r="A50" s="39" t="s">
        <v>733</v>
      </c>
      <c r="B50" s="8">
        <v>45077</v>
      </c>
      <c r="C50" s="40" t="s">
        <v>734</v>
      </c>
      <c r="D50" s="40" t="s">
        <v>406</v>
      </c>
      <c r="E50" s="39"/>
      <c r="F50" s="7">
        <v>45047</v>
      </c>
      <c r="G50" s="1">
        <v>441</v>
      </c>
      <c r="H50" s="1" t="s">
        <v>91</v>
      </c>
      <c r="I50" s="1" t="s">
        <v>92</v>
      </c>
      <c r="J50" s="41">
        <v>7863463</v>
      </c>
      <c r="K50" s="41">
        <v>0</v>
      </c>
      <c r="L50" s="4"/>
      <c r="M50" s="4"/>
    </row>
    <row r="51" spans="1:13" x14ac:dyDescent="0.3">
      <c r="A51" s="39" t="s">
        <v>733</v>
      </c>
      <c r="B51" s="8">
        <v>45077</v>
      </c>
      <c r="C51" s="40" t="s">
        <v>734</v>
      </c>
      <c r="D51" s="40" t="s">
        <v>406</v>
      </c>
      <c r="E51" s="39"/>
      <c r="F51" s="7">
        <v>45047</v>
      </c>
      <c r="G51" s="1">
        <v>450</v>
      </c>
      <c r="H51" s="1" t="s">
        <v>183</v>
      </c>
      <c r="I51" s="1" t="s">
        <v>184</v>
      </c>
      <c r="J51" s="41">
        <v>11272890</v>
      </c>
      <c r="K51" s="41">
        <v>0</v>
      </c>
      <c r="L51" s="4"/>
      <c r="M51" s="4"/>
    </row>
    <row r="52" spans="1:13" x14ac:dyDescent="0.3">
      <c r="A52" s="39" t="s">
        <v>733</v>
      </c>
      <c r="B52" s="8">
        <v>45077</v>
      </c>
      <c r="C52" s="40" t="s">
        <v>734</v>
      </c>
      <c r="D52" s="40" t="s">
        <v>406</v>
      </c>
      <c r="E52" s="39"/>
      <c r="F52" s="7">
        <v>45047</v>
      </c>
      <c r="G52" s="1">
        <v>982</v>
      </c>
      <c r="H52" s="1" t="s">
        <v>185</v>
      </c>
      <c r="I52" s="1" t="s">
        <v>186</v>
      </c>
      <c r="J52" s="41">
        <v>100460</v>
      </c>
      <c r="K52" s="41">
        <v>0</v>
      </c>
      <c r="L52" s="4"/>
      <c r="M52" s="4"/>
    </row>
    <row r="53" spans="1:13" x14ac:dyDescent="0.3">
      <c r="A53" s="39" t="s">
        <v>733</v>
      </c>
      <c r="B53" s="8">
        <v>45077</v>
      </c>
      <c r="C53" s="40" t="s">
        <v>734</v>
      </c>
      <c r="D53" s="40" t="s">
        <v>406</v>
      </c>
      <c r="E53" s="39"/>
      <c r="F53" s="7">
        <v>45047</v>
      </c>
      <c r="G53" s="1">
        <v>981</v>
      </c>
      <c r="H53" s="1" t="s">
        <v>93</v>
      </c>
      <c r="I53" s="1" t="s">
        <v>94</v>
      </c>
      <c r="J53" s="41">
        <v>1886957</v>
      </c>
      <c r="K53" s="41">
        <v>0</v>
      </c>
      <c r="L53" s="4"/>
      <c r="M53" s="4"/>
    </row>
    <row r="54" spans="1:13" x14ac:dyDescent="0.3">
      <c r="A54" s="39" t="s">
        <v>733</v>
      </c>
      <c r="B54" s="8">
        <v>45077</v>
      </c>
      <c r="C54" s="40" t="s">
        <v>734</v>
      </c>
      <c r="D54" s="40" t="s">
        <v>406</v>
      </c>
      <c r="E54" s="39"/>
      <c r="F54" s="7">
        <v>45047</v>
      </c>
      <c r="G54" s="1">
        <v>1780</v>
      </c>
      <c r="H54" s="1" t="s">
        <v>95</v>
      </c>
      <c r="I54" s="1" t="s">
        <v>96</v>
      </c>
      <c r="J54" s="41">
        <v>4541665</v>
      </c>
      <c r="K54" s="41">
        <v>0</v>
      </c>
      <c r="L54" s="4"/>
      <c r="M54" s="4"/>
    </row>
    <row r="55" spans="1:13" x14ac:dyDescent="0.3">
      <c r="A55" s="39" t="s">
        <v>733</v>
      </c>
      <c r="B55" s="8">
        <v>45077</v>
      </c>
      <c r="C55" s="40" t="s">
        <v>734</v>
      </c>
      <c r="D55" s="40" t="s">
        <v>406</v>
      </c>
      <c r="E55" s="39"/>
      <c r="F55" s="7">
        <v>45047</v>
      </c>
      <c r="G55" s="1">
        <v>449</v>
      </c>
      <c r="H55" s="1" t="s">
        <v>187</v>
      </c>
      <c r="I55" s="1" t="s">
        <v>188</v>
      </c>
      <c r="J55" s="41">
        <v>9333334</v>
      </c>
      <c r="K55" s="41">
        <v>0</v>
      </c>
      <c r="L55" s="4"/>
      <c r="M55" s="4"/>
    </row>
    <row r="56" spans="1:13" x14ac:dyDescent="0.3">
      <c r="A56" s="39" t="s">
        <v>733</v>
      </c>
      <c r="B56" s="8">
        <v>45077</v>
      </c>
      <c r="C56" s="40" t="s">
        <v>734</v>
      </c>
      <c r="D56" s="40" t="s">
        <v>406</v>
      </c>
      <c r="E56" s="39"/>
      <c r="F56" s="7">
        <v>45047</v>
      </c>
      <c r="G56" s="1">
        <v>457</v>
      </c>
      <c r="H56" s="1" t="s">
        <v>97</v>
      </c>
      <c r="I56" s="1" t="s">
        <v>98</v>
      </c>
      <c r="J56" s="41">
        <v>2736959</v>
      </c>
      <c r="K56" s="41">
        <v>0</v>
      </c>
      <c r="L56" s="4"/>
      <c r="M56" s="4"/>
    </row>
    <row r="57" spans="1:13" x14ac:dyDescent="0.3">
      <c r="A57" s="39" t="s">
        <v>733</v>
      </c>
      <c r="B57" s="8">
        <v>45077</v>
      </c>
      <c r="C57" s="40" t="s">
        <v>734</v>
      </c>
      <c r="D57" s="40" t="s">
        <v>406</v>
      </c>
      <c r="E57" s="39"/>
      <c r="F57" s="7">
        <v>45047</v>
      </c>
      <c r="G57" s="1">
        <v>461</v>
      </c>
      <c r="H57" s="1" t="s">
        <v>101</v>
      </c>
      <c r="I57" s="1" t="s">
        <v>102</v>
      </c>
      <c r="J57" s="41">
        <v>40000</v>
      </c>
      <c r="K57" s="41">
        <v>0</v>
      </c>
      <c r="L57" s="4"/>
      <c r="M57" s="4"/>
    </row>
    <row r="58" spans="1:13" x14ac:dyDescent="0.3">
      <c r="A58" s="39" t="s">
        <v>733</v>
      </c>
      <c r="B58" s="8">
        <v>45077</v>
      </c>
      <c r="C58" s="40" t="s">
        <v>734</v>
      </c>
      <c r="D58" s="40" t="s">
        <v>406</v>
      </c>
      <c r="E58" s="39"/>
      <c r="F58" s="7">
        <v>45047</v>
      </c>
      <c r="G58" s="1">
        <v>462</v>
      </c>
      <c r="H58" s="1" t="s">
        <v>103</v>
      </c>
      <c r="I58" s="1" t="s">
        <v>104</v>
      </c>
      <c r="J58" s="41">
        <v>28000</v>
      </c>
      <c r="K58" s="41">
        <v>0</v>
      </c>
      <c r="L58" s="4"/>
      <c r="M58" s="4"/>
    </row>
    <row r="59" spans="1:13" x14ac:dyDescent="0.3">
      <c r="A59" s="39" t="s">
        <v>733</v>
      </c>
      <c r="B59" s="8">
        <v>45077</v>
      </c>
      <c r="C59" s="40" t="s">
        <v>734</v>
      </c>
      <c r="D59" s="40" t="s">
        <v>406</v>
      </c>
      <c r="E59" s="39"/>
      <c r="F59" s="7">
        <v>45047</v>
      </c>
      <c r="G59" s="1">
        <v>455</v>
      </c>
      <c r="H59" s="1" t="s">
        <v>105</v>
      </c>
      <c r="I59" s="1" t="s">
        <v>106</v>
      </c>
      <c r="J59" s="41">
        <v>123082564</v>
      </c>
      <c r="K59" s="41">
        <v>0</v>
      </c>
      <c r="L59" s="4"/>
      <c r="M59" s="4"/>
    </row>
    <row r="60" spans="1:13" x14ac:dyDescent="0.3">
      <c r="A60" s="39" t="s">
        <v>733</v>
      </c>
      <c r="B60" s="8">
        <v>45077</v>
      </c>
      <c r="C60" s="40" t="s">
        <v>734</v>
      </c>
      <c r="D60" s="40" t="s">
        <v>406</v>
      </c>
      <c r="E60" s="39"/>
      <c r="F60" s="7">
        <v>45047</v>
      </c>
      <c r="G60" s="1">
        <v>466</v>
      </c>
      <c r="H60" s="1" t="s">
        <v>107</v>
      </c>
      <c r="I60" s="1" t="s">
        <v>108</v>
      </c>
      <c r="J60" s="41">
        <v>9310527</v>
      </c>
      <c r="K60" s="41">
        <v>0</v>
      </c>
      <c r="L60" s="4"/>
      <c r="M60" s="4"/>
    </row>
    <row r="61" spans="1:13" x14ac:dyDescent="0.3">
      <c r="A61" s="39" t="s">
        <v>733</v>
      </c>
      <c r="B61" s="8">
        <v>45077</v>
      </c>
      <c r="C61" s="40" t="s">
        <v>734</v>
      </c>
      <c r="D61" s="40" t="s">
        <v>406</v>
      </c>
      <c r="E61" s="39"/>
      <c r="F61" s="7">
        <v>45047</v>
      </c>
      <c r="G61" s="1">
        <v>469</v>
      </c>
      <c r="H61" s="1" t="s">
        <v>109</v>
      </c>
      <c r="I61" s="1" t="s">
        <v>110</v>
      </c>
      <c r="J61" s="41">
        <v>72968</v>
      </c>
      <c r="K61" s="41">
        <v>0</v>
      </c>
      <c r="L61" s="4"/>
      <c r="M61" s="4"/>
    </row>
    <row r="62" spans="1:13" x14ac:dyDescent="0.3">
      <c r="A62" s="39" t="s">
        <v>733</v>
      </c>
      <c r="B62" s="8">
        <v>45077</v>
      </c>
      <c r="C62" s="40" t="s">
        <v>734</v>
      </c>
      <c r="D62" s="40" t="s">
        <v>406</v>
      </c>
      <c r="E62" s="39"/>
      <c r="F62" s="7">
        <v>45047</v>
      </c>
      <c r="G62" s="1">
        <v>472</v>
      </c>
      <c r="H62" s="1" t="s">
        <v>111</v>
      </c>
      <c r="I62" s="1" t="s">
        <v>112</v>
      </c>
      <c r="J62" s="41">
        <v>45000</v>
      </c>
      <c r="K62" s="41">
        <v>0</v>
      </c>
      <c r="L62" s="4"/>
      <c r="M62" s="4"/>
    </row>
    <row r="63" spans="1:13" x14ac:dyDescent="0.3">
      <c r="A63" s="39" t="s">
        <v>733</v>
      </c>
      <c r="B63" s="8">
        <v>45077</v>
      </c>
      <c r="C63" s="40" t="s">
        <v>734</v>
      </c>
      <c r="D63" s="40" t="s">
        <v>406</v>
      </c>
      <c r="E63" s="39"/>
      <c r="F63" s="7">
        <v>45047</v>
      </c>
      <c r="G63" s="1">
        <v>467</v>
      </c>
      <c r="H63" s="1" t="s">
        <v>113</v>
      </c>
      <c r="I63" s="1" t="s">
        <v>114</v>
      </c>
      <c r="J63" s="41">
        <v>57000000</v>
      </c>
      <c r="K63" s="41">
        <v>0</v>
      </c>
      <c r="L63" s="4"/>
      <c r="M63" s="4"/>
    </row>
    <row r="64" spans="1:13" x14ac:dyDescent="0.3">
      <c r="A64" s="39" t="s">
        <v>733</v>
      </c>
      <c r="B64" s="8">
        <v>45077</v>
      </c>
      <c r="C64" s="40" t="s">
        <v>734</v>
      </c>
      <c r="D64" s="40" t="s">
        <v>406</v>
      </c>
      <c r="E64" s="39"/>
      <c r="F64" s="7">
        <v>45047</v>
      </c>
      <c r="G64" s="1">
        <v>459</v>
      </c>
      <c r="H64" s="1" t="s">
        <v>115</v>
      </c>
      <c r="I64" s="1" t="s">
        <v>116</v>
      </c>
      <c r="J64" s="41">
        <v>4036035</v>
      </c>
      <c r="K64" s="41">
        <v>0</v>
      </c>
      <c r="L64" s="4"/>
      <c r="M64" s="4"/>
    </row>
    <row r="65" spans="1:16" x14ac:dyDescent="0.3">
      <c r="A65" s="39" t="s">
        <v>733</v>
      </c>
      <c r="B65" s="8">
        <v>45077</v>
      </c>
      <c r="C65" s="40" t="s">
        <v>734</v>
      </c>
      <c r="D65" s="40" t="s">
        <v>406</v>
      </c>
      <c r="E65" s="39"/>
      <c r="F65" s="7">
        <v>45047</v>
      </c>
      <c r="G65" s="1">
        <v>474</v>
      </c>
      <c r="H65" s="1" t="s">
        <v>117</v>
      </c>
      <c r="I65" s="1" t="s">
        <v>118</v>
      </c>
      <c r="J65" s="41">
        <v>1719644</v>
      </c>
      <c r="K65" s="41">
        <v>0</v>
      </c>
      <c r="L65" s="4"/>
      <c r="M65" s="4"/>
    </row>
    <row r="66" spans="1:16" x14ac:dyDescent="0.3">
      <c r="A66" s="39" t="s">
        <v>733</v>
      </c>
      <c r="B66" s="8">
        <v>45077</v>
      </c>
      <c r="C66" s="40" t="s">
        <v>734</v>
      </c>
      <c r="D66" s="40" t="s">
        <v>406</v>
      </c>
      <c r="E66" s="39"/>
      <c r="F66" s="7">
        <v>45047</v>
      </c>
      <c r="G66" s="1">
        <v>475</v>
      </c>
      <c r="H66" s="1" t="s">
        <v>119</v>
      </c>
      <c r="I66" s="1" t="s">
        <v>120</v>
      </c>
      <c r="J66" s="41">
        <v>375000000</v>
      </c>
      <c r="K66" s="41">
        <v>0</v>
      </c>
      <c r="L66" s="4"/>
      <c r="M66" s="4"/>
    </row>
    <row r="67" spans="1:16" x14ac:dyDescent="0.3">
      <c r="A67" s="39" t="s">
        <v>733</v>
      </c>
      <c r="B67" s="8">
        <v>45077</v>
      </c>
      <c r="C67" s="40" t="s">
        <v>734</v>
      </c>
      <c r="D67" s="40" t="s">
        <v>406</v>
      </c>
      <c r="E67" s="39"/>
      <c r="F67" s="7">
        <v>45047</v>
      </c>
      <c r="G67" s="1">
        <v>484</v>
      </c>
      <c r="H67" s="1" t="s">
        <v>123</v>
      </c>
      <c r="I67" s="1" t="s">
        <v>124</v>
      </c>
      <c r="J67" s="41">
        <v>1129273</v>
      </c>
      <c r="K67" s="41">
        <v>0</v>
      </c>
      <c r="L67" s="4"/>
      <c r="M67" s="4"/>
    </row>
    <row r="68" spans="1:16" x14ac:dyDescent="0.3">
      <c r="A68" s="39" t="s">
        <v>733</v>
      </c>
      <c r="B68" s="8">
        <v>45077</v>
      </c>
      <c r="C68" s="40" t="s">
        <v>734</v>
      </c>
      <c r="D68" s="40" t="s">
        <v>406</v>
      </c>
      <c r="E68" s="39"/>
      <c r="F68" s="7">
        <v>45047</v>
      </c>
      <c r="G68" s="1">
        <v>489</v>
      </c>
      <c r="H68" s="1" t="s">
        <v>127</v>
      </c>
      <c r="I68" s="1" t="s">
        <v>128</v>
      </c>
      <c r="J68" s="41">
        <v>19158573</v>
      </c>
      <c r="K68" s="41">
        <v>0</v>
      </c>
      <c r="L68" s="4"/>
      <c r="M68" s="4"/>
    </row>
    <row r="69" spans="1:16" x14ac:dyDescent="0.3">
      <c r="A69" s="39" t="s">
        <v>733</v>
      </c>
      <c r="B69" s="8">
        <v>45077</v>
      </c>
      <c r="C69" s="40" t="s">
        <v>734</v>
      </c>
      <c r="D69" s="40" t="s">
        <v>406</v>
      </c>
      <c r="E69" s="39"/>
      <c r="F69" s="7">
        <v>45047</v>
      </c>
      <c r="G69" s="1">
        <v>985</v>
      </c>
      <c r="H69" s="1" t="s">
        <v>129</v>
      </c>
      <c r="I69" s="1" t="s">
        <v>130</v>
      </c>
      <c r="J69" s="41">
        <v>13775510</v>
      </c>
      <c r="K69" s="41">
        <v>0</v>
      </c>
      <c r="L69" s="4"/>
      <c r="M69" s="4"/>
    </row>
    <row r="70" spans="1:16" x14ac:dyDescent="0.3">
      <c r="A70" s="39" t="s">
        <v>733</v>
      </c>
      <c r="B70" s="8">
        <v>45077</v>
      </c>
      <c r="C70" s="40" t="s">
        <v>734</v>
      </c>
      <c r="D70" s="40" t="s">
        <v>406</v>
      </c>
      <c r="E70" s="39"/>
      <c r="F70" s="7">
        <v>45047</v>
      </c>
      <c r="G70" s="1">
        <v>497</v>
      </c>
      <c r="H70" s="1" t="s">
        <v>137</v>
      </c>
      <c r="I70" s="1" t="s">
        <v>138</v>
      </c>
      <c r="J70" s="41">
        <f>248686.166667+10094582.29167</f>
        <v>10343268.458337</v>
      </c>
      <c r="K70" s="41">
        <v>0</v>
      </c>
      <c r="L70" s="4"/>
      <c r="M70" s="4"/>
    </row>
    <row r="71" spans="1:16" x14ac:dyDescent="0.3">
      <c r="A71" s="39" t="s">
        <v>733</v>
      </c>
      <c r="B71" s="8">
        <v>45077</v>
      </c>
      <c r="C71" s="40" t="s">
        <v>734</v>
      </c>
      <c r="D71" s="40" t="s">
        <v>406</v>
      </c>
      <c r="E71" s="39"/>
      <c r="F71" s="7">
        <v>45047</v>
      </c>
      <c r="G71" s="1">
        <v>496</v>
      </c>
      <c r="H71" s="1" t="s">
        <v>135</v>
      </c>
      <c r="I71" s="1" t="s">
        <v>136</v>
      </c>
      <c r="J71" s="41">
        <f>1291666.66667</f>
        <v>1291666.6666699999</v>
      </c>
      <c r="K71" s="41">
        <v>0</v>
      </c>
      <c r="L71" s="4"/>
      <c r="M71" s="4"/>
    </row>
    <row r="72" spans="1:16" x14ac:dyDescent="0.3">
      <c r="A72" s="39" t="s">
        <v>733</v>
      </c>
      <c r="B72" s="8">
        <v>45077</v>
      </c>
      <c r="C72" s="40" t="s">
        <v>734</v>
      </c>
      <c r="D72" s="40" t="s">
        <v>406</v>
      </c>
      <c r="E72" s="39"/>
      <c r="F72" s="7">
        <v>45047</v>
      </c>
      <c r="G72" s="1">
        <v>780</v>
      </c>
      <c r="H72" s="1" t="s">
        <v>141</v>
      </c>
      <c r="I72" s="1" t="s">
        <v>142</v>
      </c>
      <c r="J72" s="41">
        <v>709067</v>
      </c>
      <c r="K72" s="41">
        <v>0</v>
      </c>
      <c r="L72" s="4"/>
      <c r="M72" s="4"/>
    </row>
    <row r="73" spans="1:16" x14ac:dyDescent="0.3">
      <c r="A73" s="39" t="s">
        <v>733</v>
      </c>
      <c r="B73" s="8">
        <v>45077</v>
      </c>
      <c r="C73" s="40" t="s">
        <v>734</v>
      </c>
      <c r="D73" s="40" t="s">
        <v>406</v>
      </c>
      <c r="E73" s="39"/>
      <c r="F73" s="7">
        <v>45047</v>
      </c>
      <c r="G73" s="1">
        <v>782</v>
      </c>
      <c r="H73" s="1" t="s">
        <v>143</v>
      </c>
      <c r="I73" s="1" t="s">
        <v>144</v>
      </c>
      <c r="J73" s="41">
        <v>0</v>
      </c>
      <c r="K73" s="41">
        <v>0.98</v>
      </c>
      <c r="L73" s="4"/>
      <c r="M73" s="4"/>
    </row>
    <row r="74" spans="1:16" x14ac:dyDescent="0.3">
      <c r="A74" s="39" t="s">
        <v>733</v>
      </c>
      <c r="B74" s="8">
        <v>45077</v>
      </c>
      <c r="C74" s="40" t="s">
        <v>734</v>
      </c>
      <c r="D74" s="40" t="s">
        <v>406</v>
      </c>
      <c r="E74" s="39"/>
      <c r="F74" s="7">
        <v>45047</v>
      </c>
      <c r="G74" s="1">
        <v>789</v>
      </c>
      <c r="H74" s="1" t="s">
        <v>145</v>
      </c>
      <c r="I74" s="1" t="s">
        <v>146</v>
      </c>
      <c r="J74" s="41">
        <v>3820637</v>
      </c>
      <c r="K74" s="41">
        <v>0</v>
      </c>
      <c r="L74" s="4"/>
      <c r="M74" s="4"/>
    </row>
    <row r="75" spans="1:16" x14ac:dyDescent="0.3">
      <c r="A75" s="39" t="s">
        <v>733</v>
      </c>
      <c r="B75" s="8">
        <v>45077</v>
      </c>
      <c r="C75" s="40" t="s">
        <v>734</v>
      </c>
      <c r="D75" s="40" t="s">
        <v>406</v>
      </c>
      <c r="E75" s="39"/>
      <c r="F75" s="7">
        <v>45047</v>
      </c>
      <c r="G75" s="1">
        <v>506</v>
      </c>
      <c r="H75" s="1" t="s">
        <v>147</v>
      </c>
      <c r="I75" s="1" t="s">
        <v>148</v>
      </c>
      <c r="J75" s="41">
        <v>0</v>
      </c>
      <c r="K75" s="41">
        <v>141399957.69999999</v>
      </c>
      <c r="L75" s="4"/>
      <c r="M75" s="4"/>
    </row>
    <row r="76" spans="1:16" x14ac:dyDescent="0.3">
      <c r="A76" s="39"/>
      <c r="B76" s="8"/>
      <c r="C76" s="40"/>
      <c r="D76" s="40"/>
      <c r="E76" s="39"/>
      <c r="F76" s="7"/>
      <c r="J76" s="41">
        <f>SUM(J6:J75)</f>
        <v>3632626800.8574696</v>
      </c>
      <c r="K76" s="41">
        <f>SUM(K6:K75)</f>
        <v>3632626800.8624697</v>
      </c>
      <c r="L76" s="4"/>
      <c r="M76" s="4"/>
      <c r="P76" s="38">
        <f>J76-K76</f>
        <v>-5.0001144409179688E-3</v>
      </c>
    </row>
    <row r="77" spans="1:16" x14ac:dyDescent="0.3">
      <c r="H77" s="1" t="s">
        <v>5</v>
      </c>
      <c r="I77" s="1" t="s">
        <v>0</v>
      </c>
      <c r="J77" s="41">
        <v>3632626800.8574696</v>
      </c>
      <c r="K77" s="41">
        <v>3632626800.8574696</v>
      </c>
      <c r="L77" s="4"/>
      <c r="M77" s="4"/>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B07EA-D204-48F7-8D69-89DECE2F8E02}">
  <dimension ref="A1:O108"/>
  <sheetViews>
    <sheetView topLeftCell="E19" zoomScale="85" zoomScaleNormal="85" workbookViewId="0">
      <selection activeCell="H29" sqref="H29"/>
    </sheetView>
  </sheetViews>
  <sheetFormatPr defaultColWidth="8.75" defaultRowHeight="16.5" x14ac:dyDescent="0.3"/>
  <cols>
    <col min="1" max="1" width="13.75" style="1" customWidth="1"/>
    <col min="2" max="2" width="19.625" style="1" customWidth="1"/>
    <col min="3" max="3" width="12.625" style="1" customWidth="1"/>
    <col min="4" max="4" width="14.75" style="1" customWidth="1"/>
    <col min="5" max="5" width="10.875" style="1" customWidth="1"/>
    <col min="6" max="6" width="12.625" style="1" customWidth="1"/>
    <col min="7" max="7" width="8.75" style="1"/>
    <col min="8" max="8" width="36.25" style="1" customWidth="1"/>
    <col min="9" max="9" width="72" style="1" customWidth="1"/>
    <col min="10" max="10" width="25.25" style="38" bestFit="1" customWidth="1"/>
    <col min="11" max="11" width="24" style="38" bestFit="1" customWidth="1"/>
    <col min="12" max="12" width="23.25" style="1" customWidth="1"/>
    <col min="13" max="16384" width="8.75" style="1"/>
  </cols>
  <sheetData>
    <row r="1" spans="1:15" s="17" customFormat="1" ht="15" customHeight="1" x14ac:dyDescent="0.2">
      <c r="A1" s="14" t="s">
        <v>396</v>
      </c>
      <c r="B1" s="14" t="s">
        <v>397</v>
      </c>
      <c r="C1" s="14" t="s">
        <v>398</v>
      </c>
      <c r="D1" s="14" t="s">
        <v>399</v>
      </c>
      <c r="E1" s="14" t="s">
        <v>400</v>
      </c>
      <c r="F1" s="14" t="s">
        <v>401</v>
      </c>
      <c r="G1" s="14"/>
      <c r="H1" s="15" t="s">
        <v>402</v>
      </c>
      <c r="I1" s="14" t="s">
        <v>403</v>
      </c>
      <c r="J1" s="14" t="s">
        <v>404</v>
      </c>
      <c r="K1" s="14" t="s">
        <v>405</v>
      </c>
      <c r="L1" s="15" t="s">
        <v>630</v>
      </c>
      <c r="M1" s="15" t="s">
        <v>631</v>
      </c>
      <c r="N1" s="16" t="s">
        <v>632</v>
      </c>
      <c r="O1" s="15" t="s">
        <v>633</v>
      </c>
    </row>
    <row r="2" spans="1:15" s="17" customFormat="1" ht="15" customHeight="1" x14ac:dyDescent="0.2">
      <c r="A2" s="14" t="s">
        <v>634</v>
      </c>
      <c r="B2" s="14" t="s">
        <v>635</v>
      </c>
      <c r="C2" s="14" t="s">
        <v>636</v>
      </c>
      <c r="D2" s="14" t="s">
        <v>637</v>
      </c>
      <c r="E2" s="14" t="s">
        <v>638</v>
      </c>
      <c r="F2" s="14" t="s">
        <v>639</v>
      </c>
      <c r="G2" s="14"/>
      <c r="H2" s="15" t="s">
        <v>640</v>
      </c>
      <c r="I2" s="14" t="s">
        <v>641</v>
      </c>
      <c r="J2" s="14" t="s">
        <v>1</v>
      </c>
      <c r="K2" s="14" t="s">
        <v>2</v>
      </c>
      <c r="L2" s="15" t="s">
        <v>642</v>
      </c>
      <c r="M2" s="15" t="s">
        <v>643</v>
      </c>
      <c r="N2" s="16" t="s">
        <v>644</v>
      </c>
      <c r="O2" s="15" t="s">
        <v>633</v>
      </c>
    </row>
    <row r="3" spans="1:15" s="21" customFormat="1" ht="147" customHeight="1" x14ac:dyDescent="0.2">
      <c r="A3" s="18" t="s">
        <v>645</v>
      </c>
      <c r="B3" s="18" t="s">
        <v>646</v>
      </c>
      <c r="C3" s="18" t="s">
        <v>647</v>
      </c>
      <c r="D3" s="18" t="s">
        <v>648</v>
      </c>
      <c r="E3" s="18" t="s">
        <v>649</v>
      </c>
      <c r="F3" s="18" t="s">
        <v>650</v>
      </c>
      <c r="G3" s="18"/>
      <c r="H3" s="19" t="s">
        <v>651</v>
      </c>
      <c r="I3" s="18" t="s">
        <v>652</v>
      </c>
      <c r="J3" s="18" t="s">
        <v>653</v>
      </c>
      <c r="K3" s="18" t="s">
        <v>654</v>
      </c>
      <c r="L3" s="19" t="s">
        <v>655</v>
      </c>
      <c r="M3" s="19" t="s">
        <v>656</v>
      </c>
      <c r="N3" s="20" t="s">
        <v>657</v>
      </c>
      <c r="O3" s="19"/>
    </row>
    <row r="4" spans="1:15" s="17" customFormat="1" ht="12.75" x14ac:dyDescent="0.2">
      <c r="A4" s="14" t="s">
        <v>658</v>
      </c>
      <c r="B4" s="14" t="s">
        <v>635</v>
      </c>
      <c r="C4" s="22" t="s">
        <v>659</v>
      </c>
      <c r="D4" s="22" t="s">
        <v>659</v>
      </c>
      <c r="E4" s="22" t="s">
        <v>660</v>
      </c>
      <c r="F4" s="22" t="s">
        <v>635</v>
      </c>
      <c r="G4" s="22"/>
      <c r="H4" s="15" t="s">
        <v>658</v>
      </c>
      <c r="I4" s="22" t="s">
        <v>659</v>
      </c>
      <c r="J4" s="14" t="s">
        <v>661</v>
      </c>
      <c r="K4" s="14" t="s">
        <v>661</v>
      </c>
      <c r="L4" s="23" t="s">
        <v>659</v>
      </c>
      <c r="M4" s="23" t="s">
        <v>659</v>
      </c>
      <c r="N4" s="24" t="s">
        <v>659</v>
      </c>
      <c r="O4" s="15"/>
    </row>
    <row r="5" spans="1:15" s="17" customFormat="1" ht="12.75" x14ac:dyDescent="0.2">
      <c r="A5" s="14" t="s">
        <v>662</v>
      </c>
      <c r="B5" s="14" t="s">
        <v>663</v>
      </c>
      <c r="C5" s="14" t="s">
        <v>659</v>
      </c>
      <c r="D5" s="14" t="s">
        <v>659</v>
      </c>
      <c r="E5" s="14"/>
      <c r="F5" s="14" t="s">
        <v>664</v>
      </c>
      <c r="G5" s="14"/>
      <c r="H5" s="15" t="s">
        <v>665</v>
      </c>
      <c r="I5" s="14" t="s">
        <v>659</v>
      </c>
      <c r="J5" s="14"/>
      <c r="K5" s="14"/>
      <c r="L5" s="15" t="s">
        <v>659</v>
      </c>
      <c r="M5" s="15" t="s">
        <v>659</v>
      </c>
      <c r="N5" s="16" t="s">
        <v>659</v>
      </c>
      <c r="O5" s="15"/>
    </row>
    <row r="6" spans="1:15" ht="18" x14ac:dyDescent="0.35">
      <c r="A6" s="39" t="s">
        <v>737</v>
      </c>
      <c r="B6" s="8">
        <v>45077</v>
      </c>
      <c r="C6" s="40" t="s">
        <v>738</v>
      </c>
      <c r="D6" s="40" t="s">
        <v>406</v>
      </c>
      <c r="E6" s="39"/>
      <c r="F6" s="7">
        <v>45047</v>
      </c>
      <c r="H6" s="2" t="s">
        <v>3</v>
      </c>
    </row>
    <row r="7" spans="1:15" x14ac:dyDescent="0.3">
      <c r="A7" s="39" t="s">
        <v>737</v>
      </c>
      <c r="B7" s="8">
        <v>45077</v>
      </c>
      <c r="C7" s="40" t="s">
        <v>738</v>
      </c>
      <c r="D7" s="40" t="s">
        <v>406</v>
      </c>
      <c r="E7" s="39"/>
      <c r="F7" s="7">
        <v>45047</v>
      </c>
      <c r="G7" s="1">
        <v>743</v>
      </c>
      <c r="H7" s="1" t="s">
        <v>739</v>
      </c>
      <c r="I7" s="1" t="s">
        <v>740</v>
      </c>
      <c r="J7" s="41">
        <v>124570633.85163</v>
      </c>
      <c r="K7" s="41">
        <v>0</v>
      </c>
    </row>
    <row r="8" spans="1:15" x14ac:dyDescent="0.3">
      <c r="A8" s="39" t="s">
        <v>737</v>
      </c>
      <c r="B8" s="8">
        <v>45077</v>
      </c>
      <c r="C8" s="40" t="s">
        <v>738</v>
      </c>
      <c r="D8" s="40" t="s">
        <v>406</v>
      </c>
      <c r="E8" s="39"/>
      <c r="F8" s="7">
        <v>45047</v>
      </c>
      <c r="G8" s="1">
        <v>744</v>
      </c>
      <c r="H8" s="1" t="s">
        <v>741</v>
      </c>
      <c r="I8" s="1" t="s">
        <v>742</v>
      </c>
      <c r="J8" s="41">
        <v>83781062.930000007</v>
      </c>
      <c r="K8" s="41">
        <v>0</v>
      </c>
    </row>
    <row r="9" spans="1:15" x14ac:dyDescent="0.3">
      <c r="A9" s="39" t="s">
        <v>737</v>
      </c>
      <c r="B9" s="8">
        <v>45077</v>
      </c>
      <c r="C9" s="40" t="s">
        <v>738</v>
      </c>
      <c r="D9" s="40" t="s">
        <v>406</v>
      </c>
      <c r="E9" s="39"/>
      <c r="F9" s="7">
        <v>45047</v>
      </c>
      <c r="G9" s="1">
        <v>538</v>
      </c>
      <c r="H9" s="1" t="s">
        <v>6</v>
      </c>
      <c r="I9" s="1" t="s">
        <v>7</v>
      </c>
      <c r="J9" s="41">
        <v>4142073838.2743001</v>
      </c>
      <c r="K9" s="41">
        <v>0</v>
      </c>
    </row>
    <row r="10" spans="1:15" x14ac:dyDescent="0.3">
      <c r="A10" s="39" t="s">
        <v>737</v>
      </c>
      <c r="B10" s="8">
        <v>45077</v>
      </c>
      <c r="C10" s="40" t="s">
        <v>738</v>
      </c>
      <c r="D10" s="40" t="s">
        <v>406</v>
      </c>
      <c r="E10" s="39"/>
      <c r="F10" s="7">
        <v>45047</v>
      </c>
      <c r="G10" s="1">
        <v>318</v>
      </c>
      <c r="H10" s="1" t="s">
        <v>30</v>
      </c>
      <c r="I10" s="1" t="s">
        <v>31</v>
      </c>
      <c r="J10" s="41">
        <v>1261643376.835</v>
      </c>
      <c r="K10" s="41">
        <v>0</v>
      </c>
      <c r="L10" s="41"/>
    </row>
    <row r="11" spans="1:15" x14ac:dyDescent="0.3">
      <c r="A11" s="39" t="s">
        <v>737</v>
      </c>
      <c r="B11" s="8">
        <v>45077</v>
      </c>
      <c r="C11" s="40" t="s">
        <v>738</v>
      </c>
      <c r="D11" s="40" t="s">
        <v>406</v>
      </c>
      <c r="E11" s="39"/>
      <c r="F11" s="7">
        <v>45047</v>
      </c>
      <c r="G11" s="1">
        <v>1484</v>
      </c>
      <c r="H11" s="1" t="s">
        <v>743</v>
      </c>
      <c r="I11" s="1" t="s">
        <v>744</v>
      </c>
      <c r="J11" s="41">
        <v>111237417</v>
      </c>
      <c r="K11" s="41">
        <v>0</v>
      </c>
    </row>
    <row r="12" spans="1:15" x14ac:dyDescent="0.3">
      <c r="A12" s="39" t="s">
        <v>737</v>
      </c>
      <c r="B12" s="8">
        <v>45077</v>
      </c>
      <c r="C12" s="40" t="s">
        <v>738</v>
      </c>
      <c r="D12" s="40" t="s">
        <v>406</v>
      </c>
      <c r="E12" s="39"/>
      <c r="F12" s="7">
        <v>45047</v>
      </c>
      <c r="G12" s="1">
        <v>1503</v>
      </c>
      <c r="H12" s="1" t="s">
        <v>447</v>
      </c>
      <c r="I12" s="1" t="s">
        <v>448</v>
      </c>
      <c r="J12" s="41">
        <v>4945050</v>
      </c>
      <c r="K12" s="41">
        <v>0</v>
      </c>
    </row>
    <row r="13" spans="1:15" x14ac:dyDescent="0.3">
      <c r="A13" s="39" t="s">
        <v>737</v>
      </c>
      <c r="B13" s="8">
        <v>45077</v>
      </c>
      <c r="C13" s="40" t="s">
        <v>738</v>
      </c>
      <c r="D13" s="40" t="s">
        <v>406</v>
      </c>
      <c r="E13" s="39"/>
      <c r="F13" s="7">
        <v>45047</v>
      </c>
      <c r="G13" s="1">
        <v>547</v>
      </c>
      <c r="H13" s="1" t="s">
        <v>190</v>
      </c>
      <c r="I13" s="1" t="s">
        <v>191</v>
      </c>
      <c r="J13" s="41">
        <v>5892517</v>
      </c>
      <c r="K13" s="41">
        <v>0</v>
      </c>
    </row>
    <row r="14" spans="1:15" x14ac:dyDescent="0.3">
      <c r="A14" s="39" t="s">
        <v>737</v>
      </c>
      <c r="B14" s="8">
        <v>45077</v>
      </c>
      <c r="C14" s="40" t="s">
        <v>738</v>
      </c>
      <c r="D14" s="40" t="s">
        <v>406</v>
      </c>
      <c r="E14" s="39"/>
      <c r="F14" s="7">
        <v>45047</v>
      </c>
      <c r="G14" s="1">
        <v>596</v>
      </c>
      <c r="H14" s="1" t="s">
        <v>192</v>
      </c>
      <c r="I14" s="1" t="s">
        <v>189</v>
      </c>
      <c r="J14" s="41">
        <v>10000000</v>
      </c>
      <c r="K14" s="41">
        <v>0</v>
      </c>
    </row>
    <row r="15" spans="1:15" x14ac:dyDescent="0.3">
      <c r="A15" s="39" t="s">
        <v>737</v>
      </c>
      <c r="B15" s="8">
        <v>45077</v>
      </c>
      <c r="C15" s="40" t="s">
        <v>738</v>
      </c>
      <c r="D15" s="40" t="s">
        <v>406</v>
      </c>
      <c r="E15" s="39"/>
      <c r="F15" s="7">
        <v>45047</v>
      </c>
      <c r="G15" s="1">
        <v>564</v>
      </c>
      <c r="H15" s="1" t="s">
        <v>14</v>
      </c>
      <c r="I15" s="1" t="s">
        <v>15</v>
      </c>
      <c r="J15" s="41">
        <v>540928776</v>
      </c>
      <c r="K15" s="41">
        <v>0</v>
      </c>
    </row>
    <row r="16" spans="1:15" x14ac:dyDescent="0.3">
      <c r="A16" s="39" t="s">
        <v>737</v>
      </c>
      <c r="B16" s="8">
        <v>45077</v>
      </c>
      <c r="C16" s="40" t="s">
        <v>738</v>
      </c>
      <c r="D16" s="40" t="s">
        <v>406</v>
      </c>
      <c r="E16" s="39"/>
      <c r="F16" s="7">
        <v>45047</v>
      </c>
      <c r="G16" s="1">
        <v>562</v>
      </c>
      <c r="H16" s="1" t="s">
        <v>18</v>
      </c>
      <c r="I16" s="1" t="s">
        <v>19</v>
      </c>
      <c r="J16" s="41">
        <v>1000000</v>
      </c>
      <c r="K16" s="41">
        <v>0</v>
      </c>
    </row>
    <row r="17" spans="1:12" x14ac:dyDescent="0.3">
      <c r="A17" s="39" t="s">
        <v>737</v>
      </c>
      <c r="B17" s="8">
        <v>45077</v>
      </c>
      <c r="C17" s="40" t="s">
        <v>738</v>
      </c>
      <c r="D17" s="40" t="s">
        <v>406</v>
      </c>
      <c r="E17" s="39"/>
      <c r="F17" s="7">
        <v>45047</v>
      </c>
      <c r="G17" s="1">
        <v>585</v>
      </c>
      <c r="H17" s="1" t="s">
        <v>22</v>
      </c>
      <c r="I17" s="1" t="s">
        <v>23</v>
      </c>
      <c r="J17" s="41">
        <v>225233945.03799999</v>
      </c>
      <c r="K17" s="41">
        <v>0</v>
      </c>
    </row>
    <row r="18" spans="1:12" x14ac:dyDescent="0.3">
      <c r="A18" s="39" t="s">
        <v>737</v>
      </c>
      <c r="B18" s="8">
        <v>45077</v>
      </c>
      <c r="C18" s="40" t="s">
        <v>738</v>
      </c>
      <c r="D18" s="40" t="s">
        <v>406</v>
      </c>
      <c r="E18" s="39"/>
      <c r="F18" s="7">
        <v>45047</v>
      </c>
      <c r="G18" s="1">
        <v>586</v>
      </c>
      <c r="H18" s="1" t="s">
        <v>170</v>
      </c>
      <c r="I18" s="1" t="s">
        <v>171</v>
      </c>
      <c r="J18" s="41">
        <v>4305566</v>
      </c>
      <c r="K18" s="41">
        <v>0</v>
      </c>
    </row>
    <row r="19" spans="1:12" x14ac:dyDescent="0.3">
      <c r="A19" s="39" t="s">
        <v>737</v>
      </c>
      <c r="B19" s="8">
        <v>45077</v>
      </c>
      <c r="C19" s="40" t="s">
        <v>738</v>
      </c>
      <c r="D19" s="40" t="s">
        <v>406</v>
      </c>
      <c r="E19" s="39"/>
      <c r="F19" s="7">
        <v>45047</v>
      </c>
      <c r="G19" s="1">
        <v>591</v>
      </c>
      <c r="H19" s="1" t="s">
        <v>24</v>
      </c>
      <c r="I19" s="1" t="s">
        <v>25</v>
      </c>
      <c r="J19" s="41">
        <v>31023934.614</v>
      </c>
      <c r="K19" s="41">
        <v>0</v>
      </c>
    </row>
    <row r="20" spans="1:12" x14ac:dyDescent="0.3">
      <c r="A20" s="39" t="s">
        <v>737</v>
      </c>
      <c r="B20" s="8">
        <v>45077</v>
      </c>
      <c r="C20" s="40" t="s">
        <v>738</v>
      </c>
      <c r="D20" s="40" t="s">
        <v>406</v>
      </c>
      <c r="E20" s="39"/>
      <c r="F20" s="7">
        <v>45047</v>
      </c>
      <c r="G20" s="1">
        <v>768</v>
      </c>
      <c r="H20" s="1" t="s">
        <v>174</v>
      </c>
      <c r="I20" s="1" t="s">
        <v>175</v>
      </c>
      <c r="J20" s="41">
        <v>29995.71</v>
      </c>
      <c r="K20" s="41">
        <v>0</v>
      </c>
    </row>
    <row r="21" spans="1:12" x14ac:dyDescent="0.3">
      <c r="A21" s="39" t="s">
        <v>737</v>
      </c>
      <c r="B21" s="8">
        <v>45077</v>
      </c>
      <c r="C21" s="40" t="s">
        <v>738</v>
      </c>
      <c r="D21" s="40" t="s">
        <v>406</v>
      </c>
      <c r="E21" s="39"/>
      <c r="F21" s="7">
        <v>45047</v>
      </c>
      <c r="G21" s="1">
        <v>769</v>
      </c>
      <c r="H21" s="1" t="s">
        <v>26</v>
      </c>
      <c r="I21" s="1" t="s">
        <v>27</v>
      </c>
      <c r="J21" s="41">
        <v>75657635.030404001</v>
      </c>
      <c r="K21" s="41">
        <v>0</v>
      </c>
    </row>
    <row r="22" spans="1:12" x14ac:dyDescent="0.3">
      <c r="A22" s="39" t="s">
        <v>737</v>
      </c>
      <c r="B22" s="8">
        <v>45077</v>
      </c>
      <c r="C22" s="40" t="s">
        <v>738</v>
      </c>
      <c r="D22" s="40" t="s">
        <v>406</v>
      </c>
      <c r="E22" s="39"/>
      <c r="F22" s="7">
        <v>45047</v>
      </c>
      <c r="G22" s="1">
        <v>385</v>
      </c>
      <c r="H22" s="1" t="s">
        <v>149</v>
      </c>
      <c r="I22" s="1" t="s">
        <v>150</v>
      </c>
      <c r="J22" s="41">
        <v>12985500</v>
      </c>
      <c r="K22" s="41">
        <v>0</v>
      </c>
    </row>
    <row r="23" spans="1:12" x14ac:dyDescent="0.3">
      <c r="A23" s="39" t="s">
        <v>737</v>
      </c>
      <c r="B23" s="8">
        <v>45077</v>
      </c>
      <c r="C23" s="40" t="s">
        <v>738</v>
      </c>
      <c r="D23" s="40" t="s">
        <v>406</v>
      </c>
      <c r="E23" s="39"/>
      <c r="F23" s="7">
        <v>45047</v>
      </c>
      <c r="G23" s="1">
        <v>398</v>
      </c>
      <c r="H23" s="1" t="s">
        <v>151</v>
      </c>
      <c r="I23" s="1" t="s">
        <v>152</v>
      </c>
      <c r="J23" s="41">
        <v>0</v>
      </c>
      <c r="K23" s="41">
        <v>12985499.996667</v>
      </c>
    </row>
    <row r="24" spans="1:12" x14ac:dyDescent="0.3">
      <c r="A24" s="39" t="s">
        <v>737</v>
      </c>
      <c r="B24" s="8">
        <v>45077</v>
      </c>
      <c r="C24" s="40" t="s">
        <v>738</v>
      </c>
      <c r="D24" s="40" t="s">
        <v>406</v>
      </c>
      <c r="E24" s="39"/>
      <c r="F24" s="7">
        <v>45047</v>
      </c>
      <c r="G24" s="1">
        <v>387</v>
      </c>
      <c r="H24" s="1" t="s">
        <v>165</v>
      </c>
      <c r="I24" s="1" t="s">
        <v>166</v>
      </c>
      <c r="J24" s="41">
        <v>49330500</v>
      </c>
      <c r="K24" s="41">
        <v>0</v>
      </c>
    </row>
    <row r="25" spans="1:12" x14ac:dyDescent="0.3">
      <c r="A25" s="39" t="s">
        <v>737</v>
      </c>
      <c r="B25" s="8">
        <v>45077</v>
      </c>
      <c r="C25" s="40" t="s">
        <v>738</v>
      </c>
      <c r="D25" s="40" t="s">
        <v>406</v>
      </c>
      <c r="E25" s="39"/>
      <c r="F25" s="7">
        <v>45047</v>
      </c>
      <c r="G25" s="1">
        <v>388</v>
      </c>
      <c r="H25" s="1" t="s">
        <v>167</v>
      </c>
      <c r="I25" s="1" t="s">
        <v>168</v>
      </c>
      <c r="J25" s="41">
        <v>23979998</v>
      </c>
      <c r="K25" s="41"/>
    </row>
    <row r="26" spans="1:12" x14ac:dyDescent="0.3">
      <c r="A26" s="39" t="s">
        <v>737</v>
      </c>
      <c r="B26" s="8">
        <v>45077</v>
      </c>
      <c r="C26" s="40" t="s">
        <v>738</v>
      </c>
      <c r="D26" s="40" t="s">
        <v>406</v>
      </c>
      <c r="E26" s="39"/>
      <c r="F26" s="7">
        <v>45047</v>
      </c>
      <c r="G26" s="1">
        <v>399</v>
      </c>
      <c r="H26" s="1" t="s">
        <v>153</v>
      </c>
      <c r="I26" s="1" t="s">
        <v>154</v>
      </c>
      <c r="J26" s="41">
        <v>0</v>
      </c>
      <c r="K26" s="41">
        <v>11992333.29167</v>
      </c>
    </row>
    <row r="27" spans="1:12" x14ac:dyDescent="0.3">
      <c r="A27" s="39" t="s">
        <v>737</v>
      </c>
      <c r="B27" s="8">
        <v>45077</v>
      </c>
      <c r="C27" s="40" t="s">
        <v>738</v>
      </c>
      <c r="D27" s="40" t="s">
        <v>406</v>
      </c>
      <c r="E27" s="39"/>
      <c r="F27" s="7">
        <v>45047</v>
      </c>
      <c r="G27" s="1">
        <v>389</v>
      </c>
      <c r="H27" s="1" t="s">
        <v>163</v>
      </c>
      <c r="I27" s="1" t="s">
        <v>164</v>
      </c>
      <c r="J27" s="41">
        <v>131879738</v>
      </c>
      <c r="K27" s="41">
        <v>0</v>
      </c>
    </row>
    <row r="28" spans="1:12" x14ac:dyDescent="0.3">
      <c r="A28" s="39" t="s">
        <v>737</v>
      </c>
      <c r="B28" s="8">
        <v>45077</v>
      </c>
      <c r="C28" s="40" t="s">
        <v>738</v>
      </c>
      <c r="D28" s="40" t="s">
        <v>406</v>
      </c>
      <c r="E28" s="39"/>
      <c r="F28" s="7">
        <v>45047</v>
      </c>
      <c r="G28" s="1">
        <v>400</v>
      </c>
      <c r="H28" s="1" t="s">
        <v>155</v>
      </c>
      <c r="I28" s="1" t="s">
        <v>156</v>
      </c>
      <c r="J28" s="41">
        <v>0</v>
      </c>
      <c r="K28" s="41">
        <v>58252482.575865999</v>
      </c>
    </row>
    <row r="29" spans="1:12" x14ac:dyDescent="0.3">
      <c r="A29" s="39" t="s">
        <v>737</v>
      </c>
      <c r="B29" s="8">
        <v>45077</v>
      </c>
      <c r="C29" s="40" t="s">
        <v>738</v>
      </c>
      <c r="D29" s="40" t="s">
        <v>406</v>
      </c>
      <c r="E29" s="39"/>
      <c r="F29" s="7">
        <v>45047</v>
      </c>
      <c r="G29" s="5"/>
      <c r="H29" s="5">
        <v>17224</v>
      </c>
      <c r="I29" s="5" t="s">
        <v>804</v>
      </c>
      <c r="J29" s="41">
        <v>305555555</v>
      </c>
      <c r="K29" s="41">
        <v>0</v>
      </c>
      <c r="L29" s="1" t="s">
        <v>724</v>
      </c>
    </row>
    <row r="30" spans="1:12" x14ac:dyDescent="0.3">
      <c r="A30" s="39" t="s">
        <v>737</v>
      </c>
      <c r="B30" s="8">
        <v>45077</v>
      </c>
      <c r="C30" s="40" t="s">
        <v>738</v>
      </c>
      <c r="D30" s="40" t="s">
        <v>406</v>
      </c>
      <c r="E30" s="39"/>
      <c r="F30" s="7">
        <v>45047</v>
      </c>
      <c r="G30" s="1">
        <v>404</v>
      </c>
      <c r="H30" s="1" t="s">
        <v>159</v>
      </c>
      <c r="I30" s="1" t="s">
        <v>160</v>
      </c>
      <c r="J30" s="41">
        <v>0</v>
      </c>
      <c r="K30" s="41">
        <v>50925926.833339997</v>
      </c>
    </row>
    <row r="31" spans="1:12" x14ac:dyDescent="0.3">
      <c r="A31" s="39" t="s">
        <v>737</v>
      </c>
      <c r="B31" s="8">
        <v>45077</v>
      </c>
      <c r="C31" s="40" t="s">
        <v>738</v>
      </c>
      <c r="D31" s="40" t="s">
        <v>406</v>
      </c>
      <c r="E31" s="39"/>
      <c r="F31" s="7">
        <v>45047</v>
      </c>
      <c r="G31" s="1">
        <v>1078</v>
      </c>
      <c r="H31" s="1" t="s">
        <v>193</v>
      </c>
      <c r="I31" s="1" t="s">
        <v>194</v>
      </c>
      <c r="J31" s="41">
        <v>29658554</v>
      </c>
      <c r="K31" s="41">
        <v>0</v>
      </c>
    </row>
    <row r="32" spans="1:12" x14ac:dyDescent="0.3">
      <c r="A32" s="39" t="s">
        <v>737</v>
      </c>
      <c r="B32" s="8">
        <v>45077</v>
      </c>
      <c r="C32" s="40" t="s">
        <v>738</v>
      </c>
      <c r="D32" s="40" t="s">
        <v>406</v>
      </c>
      <c r="E32" s="39"/>
      <c r="F32" s="7">
        <v>45047</v>
      </c>
      <c r="G32" s="1">
        <v>333</v>
      </c>
      <c r="H32" s="1" t="s">
        <v>28</v>
      </c>
      <c r="I32" s="1" t="s">
        <v>29</v>
      </c>
      <c r="J32" s="41">
        <v>0</v>
      </c>
      <c r="K32" s="41">
        <v>226811596.37</v>
      </c>
    </row>
    <row r="33" spans="1:11" x14ac:dyDescent="0.3">
      <c r="A33" s="39" t="s">
        <v>737</v>
      </c>
      <c r="B33" s="8">
        <v>45077</v>
      </c>
      <c r="C33" s="40" t="s">
        <v>738</v>
      </c>
      <c r="D33" s="40" t="s">
        <v>406</v>
      </c>
      <c r="E33" s="39"/>
      <c r="F33" s="7">
        <v>45047</v>
      </c>
      <c r="G33" s="1">
        <v>970</v>
      </c>
      <c r="H33" s="1" t="s">
        <v>616</v>
      </c>
      <c r="I33" s="1" t="s">
        <v>617</v>
      </c>
      <c r="J33" s="41">
        <v>0</v>
      </c>
      <c r="K33" s="41">
        <v>1650443807</v>
      </c>
    </row>
    <row r="34" spans="1:11" x14ac:dyDescent="0.3">
      <c r="A34" s="39" t="s">
        <v>737</v>
      </c>
      <c r="B34" s="8">
        <v>45077</v>
      </c>
      <c r="C34" s="40" t="s">
        <v>738</v>
      </c>
      <c r="D34" s="40" t="s">
        <v>406</v>
      </c>
      <c r="E34" s="39"/>
      <c r="F34" s="7">
        <v>45047</v>
      </c>
      <c r="G34" s="1">
        <v>1079</v>
      </c>
      <c r="H34" s="1" t="s">
        <v>32</v>
      </c>
      <c r="I34" s="1" t="s">
        <v>33</v>
      </c>
      <c r="J34" s="41">
        <v>0</v>
      </c>
      <c r="K34" s="41">
        <v>196992277.89897999</v>
      </c>
    </row>
    <row r="35" spans="1:11" x14ac:dyDescent="0.3">
      <c r="A35" s="39" t="s">
        <v>737</v>
      </c>
      <c r="B35" s="8">
        <v>45077</v>
      </c>
      <c r="C35" s="40" t="s">
        <v>738</v>
      </c>
      <c r="D35" s="40" t="s">
        <v>406</v>
      </c>
      <c r="E35" s="39"/>
      <c r="F35" s="7">
        <v>45047</v>
      </c>
      <c r="G35" s="1">
        <v>606</v>
      </c>
      <c r="H35" s="1" t="s">
        <v>34</v>
      </c>
      <c r="I35" s="1" t="s">
        <v>35</v>
      </c>
      <c r="J35" s="41">
        <v>0</v>
      </c>
      <c r="K35" s="41">
        <v>22104310.054000001</v>
      </c>
    </row>
    <row r="36" spans="1:11" x14ac:dyDescent="0.3">
      <c r="A36" s="39" t="s">
        <v>737</v>
      </c>
      <c r="B36" s="8">
        <v>45077</v>
      </c>
      <c r="C36" s="40" t="s">
        <v>738</v>
      </c>
      <c r="D36" s="40" t="s">
        <v>406</v>
      </c>
      <c r="E36" s="39"/>
      <c r="F36" s="7">
        <v>45047</v>
      </c>
      <c r="G36" s="1">
        <v>608</v>
      </c>
      <c r="H36" s="1" t="s">
        <v>176</v>
      </c>
      <c r="I36" s="1" t="s">
        <v>177</v>
      </c>
      <c r="J36" s="41">
        <v>445116066.99000001</v>
      </c>
      <c r="K36" s="41">
        <v>0</v>
      </c>
    </row>
    <row r="37" spans="1:11" x14ac:dyDescent="0.3">
      <c r="A37" s="39" t="s">
        <v>737</v>
      </c>
      <c r="B37" s="8">
        <v>45077</v>
      </c>
      <c r="C37" s="40" t="s">
        <v>738</v>
      </c>
      <c r="D37" s="40" t="s">
        <v>406</v>
      </c>
      <c r="E37" s="39"/>
      <c r="F37" s="7">
        <v>45047</v>
      </c>
      <c r="G37" s="1">
        <v>609</v>
      </c>
      <c r="H37" s="1" t="s">
        <v>36</v>
      </c>
      <c r="I37" s="1" t="s">
        <v>37</v>
      </c>
      <c r="J37" s="41">
        <v>0</v>
      </c>
      <c r="K37" s="41">
        <v>35039923.448349997</v>
      </c>
    </row>
    <row r="38" spans="1:11" x14ac:dyDescent="0.3">
      <c r="A38" s="39" t="s">
        <v>737</v>
      </c>
      <c r="B38" s="8">
        <v>45077</v>
      </c>
      <c r="C38" s="40" t="s">
        <v>738</v>
      </c>
      <c r="D38" s="40" t="s">
        <v>406</v>
      </c>
      <c r="E38" s="39"/>
      <c r="F38" s="7">
        <v>45047</v>
      </c>
      <c r="G38" s="1">
        <v>610</v>
      </c>
      <c r="H38" s="1" t="s">
        <v>38</v>
      </c>
      <c r="I38" s="1" t="s">
        <v>39</v>
      </c>
      <c r="J38" s="41">
        <v>0</v>
      </c>
      <c r="K38" s="41">
        <v>3567125.335</v>
      </c>
    </row>
    <row r="39" spans="1:11" x14ac:dyDescent="0.3">
      <c r="A39" s="39" t="s">
        <v>737</v>
      </c>
      <c r="B39" s="8">
        <v>45077</v>
      </c>
      <c r="C39" s="40" t="s">
        <v>738</v>
      </c>
      <c r="D39" s="40" t="s">
        <v>406</v>
      </c>
      <c r="E39" s="39"/>
      <c r="F39" s="7">
        <v>45047</v>
      </c>
      <c r="G39" s="1">
        <v>620</v>
      </c>
      <c r="H39" s="1" t="s">
        <v>40</v>
      </c>
      <c r="I39" s="1" t="s">
        <v>41</v>
      </c>
      <c r="J39" s="41">
        <v>0</v>
      </c>
      <c r="K39" s="41">
        <v>15411885</v>
      </c>
    </row>
    <row r="40" spans="1:11" x14ac:dyDescent="0.3">
      <c r="A40" s="39" t="s">
        <v>737</v>
      </c>
      <c r="B40" s="8">
        <v>45077</v>
      </c>
      <c r="C40" s="40" t="s">
        <v>738</v>
      </c>
      <c r="D40" s="40" t="s">
        <v>406</v>
      </c>
      <c r="E40" s="39"/>
      <c r="F40" s="7">
        <v>45047</v>
      </c>
      <c r="G40" s="1">
        <v>617</v>
      </c>
      <c r="H40" s="1" t="s">
        <v>44</v>
      </c>
      <c r="I40" s="1" t="s">
        <v>45</v>
      </c>
      <c r="J40" s="41">
        <v>0</v>
      </c>
      <c r="K40" s="41">
        <v>47500000</v>
      </c>
    </row>
    <row r="41" spans="1:11" x14ac:dyDescent="0.3">
      <c r="A41" s="39" t="s">
        <v>737</v>
      </c>
      <c r="B41" s="8">
        <v>45077</v>
      </c>
      <c r="C41" s="40" t="s">
        <v>738</v>
      </c>
      <c r="D41" s="40" t="s">
        <v>406</v>
      </c>
      <c r="E41" s="39"/>
      <c r="F41" s="7">
        <v>45047</v>
      </c>
      <c r="G41" s="1">
        <v>615</v>
      </c>
      <c r="H41" s="1" t="s">
        <v>48</v>
      </c>
      <c r="I41" s="1" t="s">
        <v>49</v>
      </c>
      <c r="J41" s="41">
        <v>0</v>
      </c>
      <c r="K41" s="41">
        <v>45901565.600000001</v>
      </c>
    </row>
    <row r="42" spans="1:11" x14ac:dyDescent="0.3">
      <c r="A42" s="39" t="s">
        <v>737</v>
      </c>
      <c r="B42" s="8">
        <v>45077</v>
      </c>
      <c r="C42" s="40" t="s">
        <v>738</v>
      </c>
      <c r="D42" s="40" t="s">
        <v>406</v>
      </c>
      <c r="E42" s="39"/>
      <c r="F42" s="7">
        <v>45047</v>
      </c>
      <c r="G42" s="1">
        <v>1602</v>
      </c>
      <c r="H42" s="1" t="s">
        <v>50</v>
      </c>
      <c r="I42" s="1" t="s">
        <v>51</v>
      </c>
      <c r="J42" s="41">
        <v>0</v>
      </c>
      <c r="K42" s="41">
        <v>26616784</v>
      </c>
    </row>
    <row r="43" spans="1:11" x14ac:dyDescent="0.3">
      <c r="A43" s="39" t="s">
        <v>737</v>
      </c>
      <c r="B43" s="8">
        <v>45077</v>
      </c>
      <c r="C43" s="40" t="s">
        <v>738</v>
      </c>
      <c r="D43" s="40" t="s">
        <v>406</v>
      </c>
      <c r="E43" s="39"/>
      <c r="F43" s="7">
        <v>45047</v>
      </c>
      <c r="G43" s="1">
        <v>1601</v>
      </c>
      <c r="H43" s="1" t="s">
        <v>52</v>
      </c>
      <c r="I43" s="1" t="s">
        <v>53</v>
      </c>
      <c r="J43" s="41">
        <v>0</v>
      </c>
      <c r="K43" s="41">
        <v>268515000</v>
      </c>
    </row>
    <row r="44" spans="1:11" x14ac:dyDescent="0.3">
      <c r="A44" s="39" t="s">
        <v>737</v>
      </c>
      <c r="B44" s="8">
        <v>45077</v>
      </c>
      <c r="C44" s="40" t="s">
        <v>738</v>
      </c>
      <c r="D44" s="40" t="s">
        <v>406</v>
      </c>
      <c r="E44" s="39"/>
      <c r="F44" s="7">
        <v>45047</v>
      </c>
      <c r="G44" s="1">
        <v>1612</v>
      </c>
      <c r="H44" s="1" t="s">
        <v>729</v>
      </c>
      <c r="I44" s="1" t="s">
        <v>730</v>
      </c>
      <c r="J44" s="41">
        <v>0</v>
      </c>
      <c r="K44" s="41">
        <v>159758</v>
      </c>
    </row>
    <row r="45" spans="1:11" x14ac:dyDescent="0.3">
      <c r="A45" s="39" t="s">
        <v>737</v>
      </c>
      <c r="B45" s="8">
        <v>45077</v>
      </c>
      <c r="C45" s="40" t="s">
        <v>738</v>
      </c>
      <c r="D45" s="40" t="s">
        <v>406</v>
      </c>
      <c r="E45" s="39"/>
      <c r="F45" s="7">
        <v>45047</v>
      </c>
      <c r="G45" s="1">
        <v>1748</v>
      </c>
      <c r="H45" s="1" t="s">
        <v>529</v>
      </c>
      <c r="I45" s="1" t="s">
        <v>530</v>
      </c>
      <c r="J45" s="41">
        <v>0</v>
      </c>
      <c r="K45" s="41">
        <v>6719250</v>
      </c>
    </row>
    <row r="46" spans="1:11" x14ac:dyDescent="0.3">
      <c r="A46" s="39" t="s">
        <v>737</v>
      </c>
      <c r="B46" s="8">
        <v>45077</v>
      </c>
      <c r="C46" s="40" t="s">
        <v>738</v>
      </c>
      <c r="D46" s="40" t="s">
        <v>406</v>
      </c>
      <c r="E46" s="39"/>
      <c r="F46" s="7">
        <v>45047</v>
      </c>
      <c r="G46" s="1">
        <v>1743</v>
      </c>
      <c r="H46" s="1" t="s">
        <v>195</v>
      </c>
      <c r="I46" s="1" t="s">
        <v>196</v>
      </c>
      <c r="J46" s="41">
        <v>0</v>
      </c>
      <c r="K46" s="41">
        <v>26466766</v>
      </c>
    </row>
    <row r="47" spans="1:11" x14ac:dyDescent="0.3">
      <c r="A47" s="39" t="s">
        <v>737</v>
      </c>
      <c r="B47" s="8">
        <v>45077</v>
      </c>
      <c r="C47" s="40" t="s">
        <v>738</v>
      </c>
      <c r="D47" s="40" t="s">
        <v>406</v>
      </c>
      <c r="E47" s="39"/>
      <c r="F47" s="7">
        <v>45047</v>
      </c>
      <c r="G47" s="1">
        <v>977</v>
      </c>
      <c r="H47" s="1" t="s">
        <v>537</v>
      </c>
      <c r="I47" s="1" t="s">
        <v>538</v>
      </c>
      <c r="J47" s="41"/>
      <c r="K47" s="41">
        <v>10659800</v>
      </c>
    </row>
    <row r="48" spans="1:11" x14ac:dyDescent="0.3">
      <c r="A48" s="39" t="s">
        <v>737</v>
      </c>
      <c r="B48" s="8">
        <v>45077</v>
      </c>
      <c r="C48" s="40" t="s">
        <v>738</v>
      </c>
      <c r="D48" s="40" t="s">
        <v>406</v>
      </c>
      <c r="E48" s="39"/>
      <c r="F48" s="7">
        <v>45047</v>
      </c>
      <c r="G48" s="1">
        <v>623</v>
      </c>
      <c r="H48" s="1" t="s">
        <v>54</v>
      </c>
      <c r="I48" s="1" t="s">
        <v>4</v>
      </c>
      <c r="J48" s="41">
        <v>0</v>
      </c>
      <c r="K48" s="41">
        <v>20079933</v>
      </c>
    </row>
    <row r="49" spans="1:11" x14ac:dyDescent="0.3">
      <c r="A49" s="39" t="s">
        <v>737</v>
      </c>
      <c r="B49" s="8">
        <v>45077</v>
      </c>
      <c r="C49" s="40" t="s">
        <v>738</v>
      </c>
      <c r="D49" s="40" t="s">
        <v>406</v>
      </c>
      <c r="E49" s="39"/>
      <c r="F49" s="7">
        <v>45047</v>
      </c>
      <c r="G49" s="1">
        <v>626</v>
      </c>
      <c r="H49" s="1" t="s">
        <v>178</v>
      </c>
      <c r="I49" s="1" t="s">
        <v>169</v>
      </c>
      <c r="J49" s="41">
        <v>0</v>
      </c>
      <c r="K49" s="41">
        <v>4629107495</v>
      </c>
    </row>
    <row r="50" spans="1:11" x14ac:dyDescent="0.3">
      <c r="A50" s="39" t="s">
        <v>737</v>
      </c>
      <c r="B50" s="8">
        <v>45077</v>
      </c>
      <c r="C50" s="40" t="s">
        <v>738</v>
      </c>
      <c r="D50" s="40" t="s">
        <v>406</v>
      </c>
      <c r="E50" s="39"/>
      <c r="F50" s="7">
        <v>45047</v>
      </c>
      <c r="G50" s="1">
        <v>652</v>
      </c>
      <c r="H50" s="1" t="s">
        <v>179</v>
      </c>
      <c r="I50" s="1" t="s">
        <v>180</v>
      </c>
      <c r="J50" s="41">
        <v>0</v>
      </c>
      <c r="K50" s="41">
        <v>154421992</v>
      </c>
    </row>
    <row r="51" spans="1:11" x14ac:dyDescent="0.3">
      <c r="A51" s="39" t="s">
        <v>737</v>
      </c>
      <c r="B51" s="8">
        <v>45077</v>
      </c>
      <c r="C51" s="40" t="s">
        <v>738</v>
      </c>
      <c r="D51" s="40" t="s">
        <v>406</v>
      </c>
      <c r="E51" s="39"/>
      <c r="F51" s="7">
        <v>45047</v>
      </c>
      <c r="G51" s="1">
        <v>409</v>
      </c>
      <c r="H51" s="1" t="s">
        <v>55</v>
      </c>
      <c r="I51" s="1" t="s">
        <v>56</v>
      </c>
      <c r="J51" s="41">
        <v>0</v>
      </c>
      <c r="K51" s="41">
        <v>1364864611.6033671</v>
      </c>
    </row>
    <row r="52" spans="1:11" x14ac:dyDescent="0.3">
      <c r="A52" s="39" t="s">
        <v>737</v>
      </c>
      <c r="B52" s="8">
        <v>45077</v>
      </c>
      <c r="C52" s="40" t="s">
        <v>738</v>
      </c>
      <c r="D52" s="40" t="s">
        <v>406</v>
      </c>
      <c r="E52" s="39"/>
      <c r="F52" s="7">
        <v>45047</v>
      </c>
      <c r="G52" s="1">
        <v>410</v>
      </c>
      <c r="H52" s="1" t="s">
        <v>57</v>
      </c>
      <c r="I52" s="1" t="s">
        <v>58</v>
      </c>
      <c r="J52" s="41">
        <v>0</v>
      </c>
      <c r="K52" s="41">
        <v>500000000</v>
      </c>
    </row>
    <row r="53" spans="1:11" x14ac:dyDescent="0.3">
      <c r="A53" s="39" t="s">
        <v>737</v>
      </c>
      <c r="B53" s="8">
        <v>45077</v>
      </c>
      <c r="C53" s="40" t="s">
        <v>738</v>
      </c>
      <c r="D53" s="40" t="s">
        <v>406</v>
      </c>
      <c r="E53" s="39"/>
      <c r="F53" s="7">
        <v>45047</v>
      </c>
      <c r="G53" s="1">
        <v>509</v>
      </c>
      <c r="H53" s="1" t="s">
        <v>59</v>
      </c>
      <c r="I53" s="1" t="s">
        <v>60</v>
      </c>
      <c r="J53" s="41">
        <v>0</v>
      </c>
      <c r="K53" s="41">
        <v>13218500712.1</v>
      </c>
    </row>
    <row r="54" spans="1:11" x14ac:dyDescent="0.3">
      <c r="A54" s="39" t="s">
        <v>737</v>
      </c>
      <c r="B54" s="8">
        <v>45077</v>
      </c>
      <c r="C54" s="40" t="s">
        <v>738</v>
      </c>
      <c r="D54" s="40" t="s">
        <v>406</v>
      </c>
      <c r="E54" s="39"/>
      <c r="F54" s="7">
        <v>45047</v>
      </c>
      <c r="G54" s="1">
        <v>520</v>
      </c>
      <c r="H54" s="1" t="s">
        <v>61</v>
      </c>
      <c r="I54" s="1" t="s">
        <v>62</v>
      </c>
      <c r="J54" s="41">
        <v>397234210</v>
      </c>
      <c r="K54" s="41">
        <v>0</v>
      </c>
    </row>
    <row r="55" spans="1:11" x14ac:dyDescent="0.3">
      <c r="A55" s="39" t="s">
        <v>737</v>
      </c>
      <c r="B55" s="8">
        <v>45077</v>
      </c>
      <c r="C55" s="40" t="s">
        <v>738</v>
      </c>
      <c r="D55" s="40" t="s">
        <v>406</v>
      </c>
      <c r="E55" s="39"/>
      <c r="F55" s="7">
        <v>45047</v>
      </c>
      <c r="G55" s="1">
        <v>1721</v>
      </c>
      <c r="H55" s="1" t="s">
        <v>197</v>
      </c>
      <c r="I55" s="1" t="s">
        <v>198</v>
      </c>
      <c r="J55" s="41">
        <v>0</v>
      </c>
      <c r="K55" s="41">
        <v>2141298.91</v>
      </c>
    </row>
    <row r="56" spans="1:11" x14ac:dyDescent="0.3">
      <c r="A56" s="39" t="s">
        <v>737</v>
      </c>
      <c r="B56" s="8">
        <v>45077</v>
      </c>
      <c r="C56" s="40" t="s">
        <v>738</v>
      </c>
      <c r="D56" s="40" t="s">
        <v>406</v>
      </c>
      <c r="E56" s="39"/>
      <c r="F56" s="7">
        <v>45047</v>
      </c>
      <c r="G56" s="1">
        <v>638</v>
      </c>
      <c r="H56" s="1" t="s">
        <v>63</v>
      </c>
      <c r="I56" s="1" t="s">
        <v>64</v>
      </c>
      <c r="J56" s="41">
        <v>0</v>
      </c>
      <c r="K56" s="41">
        <v>4883</v>
      </c>
    </row>
    <row r="57" spans="1:11" x14ac:dyDescent="0.3">
      <c r="A57" s="39" t="s">
        <v>737</v>
      </c>
      <c r="B57" s="8">
        <v>45077</v>
      </c>
      <c r="C57" s="40" t="s">
        <v>738</v>
      </c>
      <c r="D57" s="40" t="s">
        <v>406</v>
      </c>
      <c r="E57" s="39"/>
      <c r="F57" s="7">
        <v>45047</v>
      </c>
      <c r="G57" s="1">
        <v>635</v>
      </c>
      <c r="H57" s="1" t="s">
        <v>555</v>
      </c>
      <c r="I57" s="1" t="s">
        <v>556</v>
      </c>
      <c r="J57" s="41">
        <v>0</v>
      </c>
      <c r="K57" s="41">
        <v>20833332</v>
      </c>
    </row>
    <row r="58" spans="1:11" x14ac:dyDescent="0.3">
      <c r="A58" s="39" t="s">
        <v>737</v>
      </c>
      <c r="B58" s="8">
        <v>45077</v>
      </c>
      <c r="C58" s="40" t="s">
        <v>738</v>
      </c>
      <c r="D58" s="40" t="s">
        <v>406</v>
      </c>
      <c r="E58" s="39"/>
      <c r="F58" s="7">
        <v>45047</v>
      </c>
      <c r="G58" s="1">
        <v>378</v>
      </c>
      <c r="H58" s="1" t="s">
        <v>67</v>
      </c>
      <c r="I58" s="1" t="s">
        <v>68</v>
      </c>
      <c r="J58" s="41">
        <v>12238734056</v>
      </c>
      <c r="K58" s="41">
        <v>0</v>
      </c>
    </row>
    <row r="59" spans="1:11" x14ac:dyDescent="0.3">
      <c r="A59" s="39" t="s">
        <v>737</v>
      </c>
      <c r="B59" s="8">
        <v>45077</v>
      </c>
      <c r="C59" s="40" t="s">
        <v>738</v>
      </c>
      <c r="D59" s="40" t="s">
        <v>406</v>
      </c>
      <c r="E59" s="39"/>
      <c r="F59" s="7">
        <v>45047</v>
      </c>
      <c r="G59" s="1">
        <v>752</v>
      </c>
      <c r="H59" s="1" t="s">
        <v>69</v>
      </c>
      <c r="I59" s="1" t="s">
        <v>70</v>
      </c>
      <c r="J59" s="41">
        <v>489107143</v>
      </c>
      <c r="K59" s="41">
        <v>0</v>
      </c>
    </row>
    <row r="60" spans="1:11" x14ac:dyDescent="0.3">
      <c r="A60" s="39" t="s">
        <v>737</v>
      </c>
      <c r="B60" s="8">
        <v>45077</v>
      </c>
      <c r="C60" s="40" t="s">
        <v>738</v>
      </c>
      <c r="D60" s="40" t="s">
        <v>406</v>
      </c>
      <c r="E60" s="39"/>
      <c r="F60" s="7">
        <v>45047</v>
      </c>
      <c r="G60" s="1">
        <v>423</v>
      </c>
      <c r="H60" s="1" t="s">
        <v>71</v>
      </c>
      <c r="I60" s="1" t="s">
        <v>72</v>
      </c>
      <c r="J60" s="41">
        <v>404955279</v>
      </c>
      <c r="K60" s="41">
        <v>0</v>
      </c>
    </row>
    <row r="61" spans="1:11" x14ac:dyDescent="0.3">
      <c r="A61" s="39" t="s">
        <v>737</v>
      </c>
      <c r="B61" s="8">
        <v>45077</v>
      </c>
      <c r="C61" s="40" t="s">
        <v>738</v>
      </c>
      <c r="D61" s="40" t="s">
        <v>406</v>
      </c>
      <c r="E61" s="39"/>
      <c r="F61" s="7">
        <v>45047</v>
      </c>
      <c r="G61" s="1">
        <v>424</v>
      </c>
      <c r="H61" s="1" t="s">
        <v>73</v>
      </c>
      <c r="I61" s="1" t="s">
        <v>74</v>
      </c>
      <c r="J61" s="41">
        <v>19175000</v>
      </c>
      <c r="K61" s="41">
        <v>0</v>
      </c>
    </row>
    <row r="62" spans="1:11" x14ac:dyDescent="0.3">
      <c r="A62" s="39" t="s">
        <v>737</v>
      </c>
      <c r="B62" s="8">
        <v>45077</v>
      </c>
      <c r="C62" s="40" t="s">
        <v>738</v>
      </c>
      <c r="D62" s="40" t="s">
        <v>406</v>
      </c>
      <c r="E62" s="39"/>
      <c r="F62" s="7">
        <v>45047</v>
      </c>
      <c r="G62" s="1">
        <v>980</v>
      </c>
      <c r="H62" s="1" t="s">
        <v>75</v>
      </c>
      <c r="I62" s="1" t="s">
        <v>76</v>
      </c>
      <c r="J62" s="41">
        <v>65101763</v>
      </c>
      <c r="K62" s="41">
        <v>0</v>
      </c>
    </row>
    <row r="63" spans="1:11" x14ac:dyDescent="0.3">
      <c r="A63" s="39" t="s">
        <v>737</v>
      </c>
      <c r="B63" s="8">
        <v>45077</v>
      </c>
      <c r="C63" s="40" t="s">
        <v>738</v>
      </c>
      <c r="D63" s="40" t="s">
        <v>406</v>
      </c>
      <c r="E63" s="39"/>
      <c r="F63" s="7">
        <v>45047</v>
      </c>
      <c r="G63" s="1">
        <v>418</v>
      </c>
      <c r="H63" s="1" t="s">
        <v>77</v>
      </c>
      <c r="I63" s="1" t="s">
        <v>78</v>
      </c>
      <c r="J63" s="41">
        <v>4767888</v>
      </c>
      <c r="K63" s="41">
        <v>0</v>
      </c>
    </row>
    <row r="64" spans="1:11" x14ac:dyDescent="0.3">
      <c r="A64" s="39" t="s">
        <v>737</v>
      </c>
      <c r="B64" s="8">
        <v>45077</v>
      </c>
      <c r="C64" s="40" t="s">
        <v>738</v>
      </c>
      <c r="D64" s="40" t="s">
        <v>406</v>
      </c>
      <c r="E64" s="39"/>
      <c r="F64" s="7">
        <v>45047</v>
      </c>
      <c r="G64" s="1">
        <v>428</v>
      </c>
      <c r="H64" s="1" t="s">
        <v>79</v>
      </c>
      <c r="I64" s="1" t="s">
        <v>80</v>
      </c>
      <c r="J64" s="41">
        <v>27507500</v>
      </c>
      <c r="K64" s="41">
        <v>0</v>
      </c>
    </row>
    <row r="65" spans="1:11" x14ac:dyDescent="0.3">
      <c r="A65" s="39" t="s">
        <v>737</v>
      </c>
      <c r="B65" s="8">
        <v>45077</v>
      </c>
      <c r="C65" s="40" t="s">
        <v>738</v>
      </c>
      <c r="D65" s="40" t="s">
        <v>406</v>
      </c>
      <c r="E65" s="39"/>
      <c r="F65" s="7">
        <v>45047</v>
      </c>
      <c r="G65" s="1">
        <v>433</v>
      </c>
      <c r="H65" s="1" t="s">
        <v>81</v>
      </c>
      <c r="I65" s="1" t="s">
        <v>82</v>
      </c>
      <c r="J65" s="41">
        <v>49334074</v>
      </c>
      <c r="K65" s="41">
        <v>0</v>
      </c>
    </row>
    <row r="66" spans="1:11" x14ac:dyDescent="0.3">
      <c r="A66" s="39" t="s">
        <v>737</v>
      </c>
      <c r="B66" s="8">
        <v>45077</v>
      </c>
      <c r="C66" s="40" t="s">
        <v>738</v>
      </c>
      <c r="D66" s="40" t="s">
        <v>406</v>
      </c>
      <c r="E66" s="39"/>
      <c r="F66" s="7">
        <v>45047</v>
      </c>
      <c r="G66" s="1">
        <v>434</v>
      </c>
      <c r="H66" s="1" t="s">
        <v>83</v>
      </c>
      <c r="I66" s="1" t="s">
        <v>84</v>
      </c>
      <c r="J66" s="41">
        <v>47500000</v>
      </c>
      <c r="K66" s="41">
        <v>0</v>
      </c>
    </row>
    <row r="67" spans="1:11" x14ac:dyDescent="0.3">
      <c r="A67" s="39" t="s">
        <v>737</v>
      </c>
      <c r="B67" s="8">
        <v>45077</v>
      </c>
      <c r="C67" s="40" t="s">
        <v>738</v>
      </c>
      <c r="D67" s="40" t="s">
        <v>406</v>
      </c>
      <c r="E67" s="39"/>
      <c r="F67" s="7">
        <v>45047</v>
      </c>
      <c r="G67" s="1">
        <v>437</v>
      </c>
      <c r="H67" s="1" t="s">
        <v>85</v>
      </c>
      <c r="I67" s="1" t="s">
        <v>86</v>
      </c>
      <c r="J67" s="41">
        <v>39129557</v>
      </c>
      <c r="K67" s="41">
        <v>0</v>
      </c>
    </row>
    <row r="68" spans="1:11" x14ac:dyDescent="0.3">
      <c r="A68" s="39" t="s">
        <v>737</v>
      </c>
      <c r="B68" s="8">
        <v>45077</v>
      </c>
      <c r="C68" s="40" t="s">
        <v>738</v>
      </c>
      <c r="D68" s="40" t="s">
        <v>406</v>
      </c>
      <c r="E68" s="39"/>
      <c r="F68" s="7">
        <v>45047</v>
      </c>
      <c r="G68" s="1">
        <v>438</v>
      </c>
      <c r="H68" s="1" t="s">
        <v>87</v>
      </c>
      <c r="I68" s="1" t="s">
        <v>88</v>
      </c>
      <c r="J68" s="41">
        <v>1000000</v>
      </c>
      <c r="K68" s="41">
        <v>0</v>
      </c>
    </row>
    <row r="69" spans="1:11" x14ac:dyDescent="0.3">
      <c r="A69" s="39" t="s">
        <v>737</v>
      </c>
      <c r="B69" s="8">
        <v>45077</v>
      </c>
      <c r="C69" s="40" t="s">
        <v>738</v>
      </c>
      <c r="D69" s="40" t="s">
        <v>406</v>
      </c>
      <c r="E69" s="39"/>
      <c r="F69" s="7">
        <v>45047</v>
      </c>
      <c r="G69" s="1">
        <v>421</v>
      </c>
      <c r="H69" s="1" t="s">
        <v>89</v>
      </c>
      <c r="I69" s="1" t="s">
        <v>90</v>
      </c>
      <c r="J69" s="41">
        <f>72473294+10659800</f>
        <v>83133094</v>
      </c>
      <c r="K69" s="41">
        <v>0</v>
      </c>
    </row>
    <row r="70" spans="1:11" x14ac:dyDescent="0.3">
      <c r="A70" s="39" t="s">
        <v>737</v>
      </c>
      <c r="B70" s="8">
        <v>45077</v>
      </c>
      <c r="C70" s="40" t="s">
        <v>738</v>
      </c>
      <c r="D70" s="40" t="s">
        <v>406</v>
      </c>
      <c r="E70" s="39"/>
      <c r="F70" s="7">
        <v>45047</v>
      </c>
      <c r="G70" s="1">
        <v>441</v>
      </c>
      <c r="H70" s="1" t="s">
        <v>91</v>
      </c>
      <c r="I70" s="1" t="s">
        <v>92</v>
      </c>
      <c r="J70" s="41">
        <v>3093280</v>
      </c>
      <c r="K70" s="41">
        <v>0</v>
      </c>
    </row>
    <row r="71" spans="1:11" x14ac:dyDescent="0.3">
      <c r="A71" s="39" t="s">
        <v>737</v>
      </c>
      <c r="B71" s="8">
        <v>45077</v>
      </c>
      <c r="C71" s="40" t="s">
        <v>738</v>
      </c>
      <c r="D71" s="40" t="s">
        <v>406</v>
      </c>
      <c r="E71" s="39"/>
      <c r="F71" s="7">
        <v>45047</v>
      </c>
      <c r="G71" s="1">
        <v>450</v>
      </c>
      <c r="H71" s="1" t="s">
        <v>183</v>
      </c>
      <c r="I71" s="1" t="s">
        <v>184</v>
      </c>
      <c r="J71" s="41">
        <v>11120780</v>
      </c>
      <c r="K71" s="41">
        <v>0</v>
      </c>
    </row>
    <row r="72" spans="1:11" x14ac:dyDescent="0.3">
      <c r="A72" s="39" t="s">
        <v>737</v>
      </c>
      <c r="B72" s="8">
        <v>45077</v>
      </c>
      <c r="C72" s="40" t="s">
        <v>738</v>
      </c>
      <c r="D72" s="40" t="s">
        <v>406</v>
      </c>
      <c r="E72" s="39"/>
      <c r="F72" s="7">
        <v>45047</v>
      </c>
      <c r="G72" s="1">
        <v>982</v>
      </c>
      <c r="H72" s="1" t="s">
        <v>185</v>
      </c>
      <c r="I72" s="1" t="s">
        <v>186</v>
      </c>
      <c r="J72" s="41">
        <v>75000</v>
      </c>
      <c r="K72" s="41">
        <v>0</v>
      </c>
    </row>
    <row r="73" spans="1:11" x14ac:dyDescent="0.3">
      <c r="A73" s="39" t="s">
        <v>737</v>
      </c>
      <c r="B73" s="8">
        <v>45077</v>
      </c>
      <c r="C73" s="40" t="s">
        <v>738</v>
      </c>
      <c r="D73" s="40" t="s">
        <v>406</v>
      </c>
      <c r="E73" s="39"/>
      <c r="F73" s="7">
        <v>45047</v>
      </c>
      <c r="G73" s="1">
        <v>981</v>
      </c>
      <c r="H73" s="1" t="s">
        <v>93</v>
      </c>
      <c r="I73" s="1" t="s">
        <v>94</v>
      </c>
      <c r="J73" s="41">
        <v>4654762</v>
      </c>
      <c r="K73" s="41">
        <v>0</v>
      </c>
    </row>
    <row r="74" spans="1:11" x14ac:dyDescent="0.3">
      <c r="A74" s="39" t="s">
        <v>737</v>
      </c>
      <c r="B74" s="8">
        <v>45077</v>
      </c>
      <c r="C74" s="40" t="s">
        <v>738</v>
      </c>
      <c r="D74" s="40" t="s">
        <v>406</v>
      </c>
      <c r="E74" s="39"/>
      <c r="F74" s="7">
        <v>45047</v>
      </c>
      <c r="G74" s="1">
        <v>1780</v>
      </c>
      <c r="H74" s="1" t="s">
        <v>95</v>
      </c>
      <c r="I74" s="1" t="s">
        <v>96</v>
      </c>
      <c r="J74" s="41">
        <f>5000+1100000</f>
        <v>1105000</v>
      </c>
      <c r="K74" s="41">
        <v>0</v>
      </c>
    </row>
    <row r="75" spans="1:11" x14ac:dyDescent="0.3">
      <c r="A75" s="39" t="s">
        <v>737</v>
      </c>
      <c r="B75" s="8">
        <v>45077</v>
      </c>
      <c r="C75" s="40" t="s">
        <v>738</v>
      </c>
      <c r="D75" s="40" t="s">
        <v>406</v>
      </c>
      <c r="E75" s="39"/>
      <c r="F75" s="7">
        <v>45047</v>
      </c>
      <c r="G75" s="1">
        <v>457</v>
      </c>
      <c r="H75" s="1" t="s">
        <v>97</v>
      </c>
      <c r="I75" s="1" t="s">
        <v>98</v>
      </c>
      <c r="J75" s="41">
        <v>7764818</v>
      </c>
      <c r="K75" s="41">
        <v>0</v>
      </c>
    </row>
    <row r="76" spans="1:11" x14ac:dyDescent="0.3">
      <c r="A76" s="39" t="s">
        <v>737</v>
      </c>
      <c r="B76" s="8">
        <v>45077</v>
      </c>
      <c r="C76" s="40" t="s">
        <v>738</v>
      </c>
      <c r="D76" s="40" t="s">
        <v>406</v>
      </c>
      <c r="E76" s="39"/>
      <c r="F76" s="7">
        <v>45047</v>
      </c>
      <c r="G76" s="1">
        <v>453</v>
      </c>
      <c r="H76" s="1" t="s">
        <v>199</v>
      </c>
      <c r="I76" s="1" t="s">
        <v>200</v>
      </c>
      <c r="J76" s="41">
        <v>132872</v>
      </c>
      <c r="K76" s="41">
        <v>0</v>
      </c>
    </row>
    <row r="77" spans="1:11" x14ac:dyDescent="0.3">
      <c r="A77" s="39" t="s">
        <v>737</v>
      </c>
      <c r="B77" s="8">
        <v>45077</v>
      </c>
      <c r="C77" s="40" t="s">
        <v>738</v>
      </c>
      <c r="D77" s="40" t="s">
        <v>406</v>
      </c>
      <c r="E77" s="39"/>
      <c r="F77" s="7">
        <v>45047</v>
      </c>
      <c r="G77" s="1">
        <v>460</v>
      </c>
      <c r="H77" s="1" t="s">
        <v>99</v>
      </c>
      <c r="I77" s="1" t="s">
        <v>100</v>
      </c>
      <c r="J77" s="41">
        <v>1712000</v>
      </c>
      <c r="K77" s="41">
        <v>0</v>
      </c>
    </row>
    <row r="78" spans="1:11" x14ac:dyDescent="0.3">
      <c r="A78" s="39" t="s">
        <v>737</v>
      </c>
      <c r="B78" s="8">
        <v>45077</v>
      </c>
      <c r="C78" s="40" t="s">
        <v>738</v>
      </c>
      <c r="D78" s="40" t="s">
        <v>406</v>
      </c>
      <c r="E78" s="39"/>
      <c r="F78" s="7">
        <v>45047</v>
      </c>
      <c r="G78" s="1">
        <v>461</v>
      </c>
      <c r="H78" s="1" t="s">
        <v>101</v>
      </c>
      <c r="I78" s="1" t="s">
        <v>102</v>
      </c>
      <c r="J78" s="41">
        <v>1213400</v>
      </c>
      <c r="K78" s="41">
        <v>0</v>
      </c>
    </row>
    <row r="79" spans="1:11" x14ac:dyDescent="0.3">
      <c r="A79" s="39" t="s">
        <v>737</v>
      </c>
      <c r="B79" s="8">
        <v>45077</v>
      </c>
      <c r="C79" s="40" t="s">
        <v>738</v>
      </c>
      <c r="D79" s="40" t="s">
        <v>406</v>
      </c>
      <c r="E79" s="39"/>
      <c r="F79" s="7">
        <v>45047</v>
      </c>
      <c r="G79" s="1">
        <v>462</v>
      </c>
      <c r="H79" s="1" t="s">
        <v>103</v>
      </c>
      <c r="I79" s="1" t="s">
        <v>104</v>
      </c>
      <c r="J79" s="41">
        <v>601500</v>
      </c>
      <c r="K79" s="41">
        <v>0</v>
      </c>
    </row>
    <row r="80" spans="1:11" x14ac:dyDescent="0.3">
      <c r="A80" s="39" t="s">
        <v>737</v>
      </c>
      <c r="B80" s="8">
        <v>45077</v>
      </c>
      <c r="C80" s="40" t="s">
        <v>738</v>
      </c>
      <c r="D80" s="40" t="s">
        <v>406</v>
      </c>
      <c r="E80" s="39"/>
      <c r="F80" s="7">
        <v>45047</v>
      </c>
      <c r="G80" s="1">
        <v>455</v>
      </c>
      <c r="H80" s="1" t="s">
        <v>105</v>
      </c>
      <c r="I80" s="1" t="s">
        <v>106</v>
      </c>
      <c r="J80" s="41">
        <v>19540349</v>
      </c>
      <c r="K80" s="41">
        <v>0</v>
      </c>
    </row>
    <row r="81" spans="1:11" x14ac:dyDescent="0.3">
      <c r="A81" s="39" t="s">
        <v>737</v>
      </c>
      <c r="B81" s="8">
        <v>45077</v>
      </c>
      <c r="C81" s="40" t="s">
        <v>738</v>
      </c>
      <c r="D81" s="40" t="s">
        <v>406</v>
      </c>
      <c r="E81" s="39"/>
      <c r="F81" s="7">
        <v>45047</v>
      </c>
      <c r="G81" s="1">
        <v>466</v>
      </c>
      <c r="H81" s="1" t="s">
        <v>107</v>
      </c>
      <c r="I81" s="1" t="s">
        <v>108</v>
      </c>
      <c r="J81" s="41">
        <v>18037865</v>
      </c>
      <c r="K81" s="41">
        <v>0</v>
      </c>
    </row>
    <row r="82" spans="1:11" x14ac:dyDescent="0.3">
      <c r="A82" s="39" t="s">
        <v>737</v>
      </c>
      <c r="B82" s="8">
        <v>45077</v>
      </c>
      <c r="C82" s="40" t="s">
        <v>738</v>
      </c>
      <c r="D82" s="40" t="s">
        <v>406</v>
      </c>
      <c r="E82" s="39"/>
      <c r="F82" s="7">
        <v>45047</v>
      </c>
      <c r="G82" s="1">
        <v>469</v>
      </c>
      <c r="H82" s="1" t="s">
        <v>109</v>
      </c>
      <c r="I82" s="1" t="s">
        <v>110</v>
      </c>
      <c r="J82" s="41">
        <v>9093780</v>
      </c>
      <c r="K82" s="41">
        <v>0</v>
      </c>
    </row>
    <row r="83" spans="1:11" x14ac:dyDescent="0.3">
      <c r="A83" s="39" t="s">
        <v>737</v>
      </c>
      <c r="B83" s="8">
        <v>45077</v>
      </c>
      <c r="C83" s="40" t="s">
        <v>738</v>
      </c>
      <c r="D83" s="40" t="s">
        <v>406</v>
      </c>
      <c r="E83" s="39"/>
      <c r="F83" s="7">
        <v>45047</v>
      </c>
      <c r="G83" s="1">
        <v>471</v>
      </c>
      <c r="H83" s="1" t="s">
        <v>201</v>
      </c>
      <c r="I83" s="1" t="s">
        <v>202</v>
      </c>
      <c r="J83" s="41">
        <v>2950000</v>
      </c>
      <c r="K83" s="41">
        <v>0</v>
      </c>
    </row>
    <row r="84" spans="1:11" x14ac:dyDescent="0.3">
      <c r="A84" s="39" t="s">
        <v>737</v>
      </c>
      <c r="B84" s="8">
        <v>45077</v>
      </c>
      <c r="C84" s="40" t="s">
        <v>738</v>
      </c>
      <c r="D84" s="40" t="s">
        <v>406</v>
      </c>
      <c r="E84" s="39"/>
      <c r="F84" s="7">
        <v>45047</v>
      </c>
      <c r="G84" s="1">
        <v>472</v>
      </c>
      <c r="H84" s="1" t="s">
        <v>111</v>
      </c>
      <c r="I84" s="1" t="s">
        <v>112</v>
      </c>
      <c r="J84" s="41">
        <v>1582278</v>
      </c>
      <c r="K84" s="41">
        <v>0</v>
      </c>
    </row>
    <row r="85" spans="1:11" x14ac:dyDescent="0.3">
      <c r="A85" s="39" t="s">
        <v>737</v>
      </c>
      <c r="B85" s="8">
        <v>45077</v>
      </c>
      <c r="C85" s="40" t="s">
        <v>738</v>
      </c>
      <c r="D85" s="40" t="s">
        <v>406</v>
      </c>
      <c r="E85" s="39"/>
      <c r="F85" s="7">
        <v>45047</v>
      </c>
      <c r="G85" s="1">
        <v>459</v>
      </c>
      <c r="H85" s="1" t="s">
        <v>115</v>
      </c>
      <c r="I85" s="1" t="s">
        <v>116</v>
      </c>
      <c r="J85" s="41">
        <v>3662975</v>
      </c>
      <c r="K85" s="41">
        <v>0</v>
      </c>
    </row>
    <row r="86" spans="1:11" x14ac:dyDescent="0.3">
      <c r="A86" s="39" t="s">
        <v>737</v>
      </c>
      <c r="B86" s="8">
        <v>45077</v>
      </c>
      <c r="C86" s="40" t="s">
        <v>738</v>
      </c>
      <c r="D86" s="40" t="s">
        <v>406</v>
      </c>
      <c r="E86" s="39"/>
      <c r="F86" s="7">
        <v>45047</v>
      </c>
      <c r="G86" s="1">
        <v>1517</v>
      </c>
      <c r="H86" s="1" t="s">
        <v>583</v>
      </c>
      <c r="I86" s="1" t="s">
        <v>584</v>
      </c>
      <c r="J86" s="41">
        <v>12133333</v>
      </c>
      <c r="K86" s="41">
        <v>0</v>
      </c>
    </row>
    <row r="87" spans="1:11" x14ac:dyDescent="0.3">
      <c r="A87" s="39" t="s">
        <v>737</v>
      </c>
      <c r="B87" s="8">
        <v>45077</v>
      </c>
      <c r="C87" s="40" t="s">
        <v>738</v>
      </c>
      <c r="D87" s="40" t="s">
        <v>406</v>
      </c>
      <c r="E87" s="39"/>
      <c r="F87" s="7">
        <v>45047</v>
      </c>
      <c r="G87" s="1">
        <v>1520</v>
      </c>
      <c r="H87" s="1" t="s">
        <v>579</v>
      </c>
      <c r="I87" s="1" t="s">
        <v>580</v>
      </c>
      <c r="J87" s="41">
        <v>11220000</v>
      </c>
      <c r="K87" s="41">
        <v>0</v>
      </c>
    </row>
    <row r="88" spans="1:11" x14ac:dyDescent="0.3">
      <c r="A88" s="39" t="s">
        <v>737</v>
      </c>
      <c r="B88" s="8">
        <v>45077</v>
      </c>
      <c r="C88" s="40" t="s">
        <v>738</v>
      </c>
      <c r="D88" s="40" t="s">
        <v>406</v>
      </c>
      <c r="E88" s="39"/>
      <c r="F88" s="7">
        <v>45047</v>
      </c>
      <c r="G88" s="1">
        <v>1531</v>
      </c>
      <c r="H88" s="1" t="s">
        <v>745</v>
      </c>
      <c r="I88" s="1" t="s">
        <v>715</v>
      </c>
      <c r="J88" s="41">
        <v>289235628</v>
      </c>
      <c r="K88" s="41">
        <v>0</v>
      </c>
    </row>
    <row r="89" spans="1:11" x14ac:dyDescent="0.3">
      <c r="A89" s="39" t="s">
        <v>737</v>
      </c>
      <c r="B89" s="8">
        <v>45077</v>
      </c>
      <c r="C89" s="40" t="s">
        <v>738</v>
      </c>
      <c r="D89" s="40" t="s">
        <v>406</v>
      </c>
      <c r="E89" s="39"/>
      <c r="F89" s="7">
        <v>45047</v>
      </c>
      <c r="G89" s="1">
        <v>474</v>
      </c>
      <c r="H89" s="1" t="s">
        <v>117</v>
      </c>
      <c r="I89" s="1" t="s">
        <v>118</v>
      </c>
      <c r="J89" s="41">
        <v>1885955</v>
      </c>
      <c r="K89" s="41">
        <v>0</v>
      </c>
    </row>
    <row r="90" spans="1:11" x14ac:dyDescent="0.3">
      <c r="A90" s="39" t="s">
        <v>737</v>
      </c>
      <c r="B90" s="8">
        <v>45077</v>
      </c>
      <c r="C90" s="40" t="s">
        <v>738</v>
      </c>
      <c r="D90" s="40" t="s">
        <v>406</v>
      </c>
      <c r="E90" s="39"/>
      <c r="F90" s="7">
        <v>45047</v>
      </c>
      <c r="G90" s="1">
        <v>475</v>
      </c>
      <c r="H90" s="1" t="s">
        <v>119</v>
      </c>
      <c r="I90" s="1" t="s">
        <v>120</v>
      </c>
      <c r="J90" s="41">
        <v>670000000</v>
      </c>
      <c r="K90" s="41">
        <v>0</v>
      </c>
    </row>
    <row r="91" spans="1:11" x14ac:dyDescent="0.3">
      <c r="A91" s="39" t="s">
        <v>737</v>
      </c>
      <c r="B91" s="8">
        <v>45077</v>
      </c>
      <c r="C91" s="40" t="s">
        <v>738</v>
      </c>
      <c r="D91" s="40" t="s">
        <v>406</v>
      </c>
      <c r="E91" s="39"/>
      <c r="F91" s="7">
        <v>45047</v>
      </c>
      <c r="G91" s="1">
        <v>503</v>
      </c>
      <c r="H91" s="1" t="s">
        <v>203</v>
      </c>
      <c r="I91" s="1" t="s">
        <v>204</v>
      </c>
      <c r="J91" s="41">
        <v>205241</v>
      </c>
      <c r="K91" s="41">
        <v>0</v>
      </c>
    </row>
    <row r="92" spans="1:11" x14ac:dyDescent="0.3">
      <c r="A92" s="39" t="s">
        <v>737</v>
      </c>
      <c r="B92" s="8">
        <v>45077</v>
      </c>
      <c r="C92" s="40" t="s">
        <v>738</v>
      </c>
      <c r="D92" s="40" t="s">
        <v>406</v>
      </c>
      <c r="E92" s="39"/>
      <c r="F92" s="7">
        <v>45047</v>
      </c>
      <c r="G92" s="1">
        <v>483</v>
      </c>
      <c r="H92" s="1" t="s">
        <v>121</v>
      </c>
      <c r="I92" s="1" t="s">
        <v>122</v>
      </c>
      <c r="J92" s="41">
        <v>46732047</v>
      </c>
      <c r="K92" s="41">
        <v>0</v>
      </c>
    </row>
    <row r="93" spans="1:11" x14ac:dyDescent="0.3">
      <c r="A93" s="39" t="s">
        <v>737</v>
      </c>
      <c r="B93" s="8">
        <v>45077</v>
      </c>
      <c r="C93" s="40" t="s">
        <v>738</v>
      </c>
      <c r="D93" s="40" t="s">
        <v>406</v>
      </c>
      <c r="E93" s="39"/>
      <c r="F93" s="7">
        <v>45047</v>
      </c>
      <c r="G93" s="1">
        <v>484</v>
      </c>
      <c r="H93" s="1" t="s">
        <v>123</v>
      </c>
      <c r="I93" s="1" t="s">
        <v>124</v>
      </c>
      <c r="J93" s="41">
        <v>18538758</v>
      </c>
      <c r="K93" s="41">
        <v>0</v>
      </c>
    </row>
    <row r="94" spans="1:11" x14ac:dyDescent="0.3">
      <c r="A94" s="39" t="s">
        <v>737</v>
      </c>
      <c r="B94" s="8">
        <v>45077</v>
      </c>
      <c r="C94" s="40" t="s">
        <v>738</v>
      </c>
      <c r="D94" s="40" t="s">
        <v>406</v>
      </c>
      <c r="E94" s="39"/>
      <c r="F94" s="7">
        <v>45047</v>
      </c>
      <c r="G94" s="1">
        <v>487</v>
      </c>
      <c r="H94" s="1" t="s">
        <v>205</v>
      </c>
      <c r="I94" s="1" t="s">
        <v>206</v>
      </c>
      <c r="J94" s="41">
        <v>2069000</v>
      </c>
      <c r="K94" s="41">
        <v>0</v>
      </c>
    </row>
    <row r="95" spans="1:11" x14ac:dyDescent="0.3">
      <c r="A95" s="39" t="s">
        <v>737</v>
      </c>
      <c r="B95" s="8">
        <v>45077</v>
      </c>
      <c r="C95" s="40" t="s">
        <v>738</v>
      </c>
      <c r="D95" s="40" t="s">
        <v>406</v>
      </c>
      <c r="E95" s="39"/>
      <c r="F95" s="7">
        <v>45047</v>
      </c>
      <c r="G95" s="1">
        <v>489</v>
      </c>
      <c r="H95" s="1" t="s">
        <v>127</v>
      </c>
      <c r="I95" s="1" t="s">
        <v>128</v>
      </c>
      <c r="J95" s="41">
        <v>5500000</v>
      </c>
      <c r="K95" s="41">
        <v>0</v>
      </c>
    </row>
    <row r="96" spans="1:11" x14ac:dyDescent="0.3">
      <c r="A96" s="39" t="s">
        <v>737</v>
      </c>
      <c r="B96" s="8">
        <v>45077</v>
      </c>
      <c r="C96" s="40" t="s">
        <v>738</v>
      </c>
      <c r="D96" s="40" t="s">
        <v>406</v>
      </c>
      <c r="E96" s="39"/>
      <c r="F96" s="7">
        <v>45047</v>
      </c>
      <c r="G96" s="1">
        <v>985</v>
      </c>
      <c r="H96" s="1" t="s">
        <v>129</v>
      </c>
      <c r="I96" s="1" t="s">
        <v>130</v>
      </c>
      <c r="J96" s="41">
        <v>145444626</v>
      </c>
      <c r="K96" s="41">
        <v>0</v>
      </c>
    </row>
    <row r="97" spans="1:12" x14ac:dyDescent="0.3">
      <c r="A97" s="39" t="s">
        <v>737</v>
      </c>
      <c r="B97" s="8">
        <v>45077</v>
      </c>
      <c r="C97" s="40" t="s">
        <v>738</v>
      </c>
      <c r="D97" s="40" t="s">
        <v>406</v>
      </c>
      <c r="E97" s="39"/>
      <c r="F97" s="7">
        <v>45047</v>
      </c>
      <c r="G97" s="1">
        <v>449</v>
      </c>
      <c r="H97" s="1" t="s">
        <v>187</v>
      </c>
      <c r="I97" s="1" t="s">
        <v>188</v>
      </c>
      <c r="J97" s="41">
        <v>64293922</v>
      </c>
      <c r="K97" s="41">
        <v>0</v>
      </c>
    </row>
    <row r="98" spans="1:12" x14ac:dyDescent="0.3">
      <c r="A98" s="39" t="s">
        <v>737</v>
      </c>
      <c r="B98" s="8">
        <v>45077</v>
      </c>
      <c r="C98" s="40" t="s">
        <v>738</v>
      </c>
      <c r="D98" s="40" t="s">
        <v>406</v>
      </c>
      <c r="E98" s="39"/>
      <c r="F98" s="7">
        <v>45047</v>
      </c>
      <c r="G98" s="1">
        <v>493</v>
      </c>
      <c r="H98" s="1" t="s">
        <v>131</v>
      </c>
      <c r="I98" s="1" t="s">
        <v>132</v>
      </c>
      <c r="J98" s="41">
        <v>3290169.0624990002</v>
      </c>
      <c r="K98" s="41">
        <v>0</v>
      </c>
    </row>
    <row r="99" spans="1:12" x14ac:dyDescent="0.3">
      <c r="A99" s="39" t="s">
        <v>737</v>
      </c>
      <c r="B99" s="8">
        <v>45077</v>
      </c>
      <c r="C99" s="40" t="s">
        <v>738</v>
      </c>
      <c r="D99" s="40" t="s">
        <v>406</v>
      </c>
      <c r="E99" s="39"/>
      <c r="F99" s="7">
        <v>45047</v>
      </c>
      <c r="G99" s="1">
        <v>494</v>
      </c>
      <c r="H99" s="1" t="s">
        <v>133</v>
      </c>
      <c r="I99" s="1" t="s">
        <v>134</v>
      </c>
      <c r="J99" s="41">
        <v>3763177.0416700002</v>
      </c>
      <c r="K99" s="41">
        <v>0</v>
      </c>
    </row>
    <row r="100" spans="1:12" x14ac:dyDescent="0.3">
      <c r="A100" s="39" t="s">
        <v>737</v>
      </c>
      <c r="B100" s="8">
        <v>45077</v>
      </c>
      <c r="C100" s="40" t="s">
        <v>738</v>
      </c>
      <c r="D100" s="40" t="s">
        <v>406</v>
      </c>
      <c r="E100" s="39"/>
      <c r="F100" s="7">
        <v>45047</v>
      </c>
      <c r="G100" s="1">
        <v>497</v>
      </c>
      <c r="H100" s="1" t="s">
        <v>137</v>
      </c>
      <c r="I100" s="1" t="s">
        <v>138</v>
      </c>
      <c r="J100" s="41">
        <v>9190392.5000049993</v>
      </c>
      <c r="K100" s="41">
        <v>0</v>
      </c>
    </row>
    <row r="101" spans="1:12" x14ac:dyDescent="0.3">
      <c r="A101" s="39" t="s">
        <v>737</v>
      </c>
      <c r="B101" s="8">
        <v>45077</v>
      </c>
      <c r="C101" s="40" t="s">
        <v>738</v>
      </c>
      <c r="D101" s="40" t="s">
        <v>406</v>
      </c>
      <c r="E101" s="39"/>
      <c r="F101" s="7">
        <v>45047</v>
      </c>
      <c r="G101" s="1">
        <v>499</v>
      </c>
      <c r="H101" s="1" t="s">
        <v>139</v>
      </c>
      <c r="I101" s="1" t="s">
        <v>140</v>
      </c>
      <c r="J101" s="41">
        <v>92592592.833332002</v>
      </c>
      <c r="K101" s="41">
        <v>0</v>
      </c>
    </row>
    <row r="102" spans="1:12" x14ac:dyDescent="0.3">
      <c r="A102" s="39" t="s">
        <v>737</v>
      </c>
      <c r="B102" s="8">
        <v>45077</v>
      </c>
      <c r="C102" s="40" t="s">
        <v>738</v>
      </c>
      <c r="D102" s="40" t="s">
        <v>406</v>
      </c>
      <c r="E102" s="39"/>
      <c r="F102" s="7">
        <v>45047</v>
      </c>
      <c r="G102" s="1">
        <v>780</v>
      </c>
      <c r="H102" s="1" t="s">
        <v>141</v>
      </c>
      <c r="I102" s="1" t="s">
        <v>142</v>
      </c>
      <c r="J102" s="41">
        <v>99244936</v>
      </c>
      <c r="K102" s="41">
        <v>0</v>
      </c>
    </row>
    <row r="103" spans="1:12" x14ac:dyDescent="0.3">
      <c r="A103" s="39" t="s">
        <v>737</v>
      </c>
      <c r="B103" s="8">
        <v>45077</v>
      </c>
      <c r="C103" s="40" t="s">
        <v>738</v>
      </c>
      <c r="D103" s="40" t="s">
        <v>406</v>
      </c>
      <c r="E103" s="39"/>
      <c r="F103" s="7">
        <v>45047</v>
      </c>
      <c r="G103" s="1">
        <v>782</v>
      </c>
      <c r="H103" s="1" t="s">
        <v>143</v>
      </c>
      <c r="I103" s="1" t="s">
        <v>144</v>
      </c>
      <c r="J103" s="41">
        <v>0.42</v>
      </c>
      <c r="K103" s="41">
        <v>8.58</v>
      </c>
    </row>
    <row r="104" spans="1:12" x14ac:dyDescent="0.3">
      <c r="A104" s="39" t="s">
        <v>737</v>
      </c>
      <c r="B104" s="8">
        <v>45077</v>
      </c>
      <c r="C104" s="40" t="s">
        <v>738</v>
      </c>
      <c r="D104" s="40" t="s">
        <v>406</v>
      </c>
      <c r="E104" s="39"/>
      <c r="F104" s="7">
        <v>45047</v>
      </c>
      <c r="G104" s="1">
        <v>789</v>
      </c>
      <c r="H104" s="1" t="s">
        <v>145</v>
      </c>
      <c r="I104" s="1" t="s">
        <v>146</v>
      </c>
      <c r="J104" s="41">
        <v>22946762.469999999</v>
      </c>
      <c r="K104" s="41">
        <v>0</v>
      </c>
    </row>
    <row r="105" spans="1:12" x14ac:dyDescent="0.3">
      <c r="A105" s="39" t="s">
        <v>737</v>
      </c>
      <c r="B105" s="8">
        <v>45077</v>
      </c>
      <c r="C105" s="40" t="s">
        <v>738</v>
      </c>
      <c r="D105" s="40" t="s">
        <v>406</v>
      </c>
      <c r="E105" s="39"/>
      <c r="F105" s="7">
        <v>45047</v>
      </c>
      <c r="G105" s="1">
        <v>506</v>
      </c>
      <c r="H105" s="1" t="s">
        <v>147</v>
      </c>
      <c r="I105" s="1" t="s">
        <v>148</v>
      </c>
      <c r="J105" s="41">
        <v>0</v>
      </c>
      <c r="K105" s="41">
        <v>445116066</v>
      </c>
    </row>
    <row r="106" spans="1:12" x14ac:dyDescent="0.3">
      <c r="A106" s="39"/>
      <c r="B106" s="8"/>
      <c r="C106" s="40"/>
      <c r="D106" s="40"/>
      <c r="E106" s="39"/>
      <c r="F106" s="7"/>
      <c r="J106" s="41">
        <f>SUM(J7:J105)</f>
        <v>23072136423.600842</v>
      </c>
      <c r="K106" s="41">
        <f>SUM(K7:K105)</f>
        <v>23072136423.59724</v>
      </c>
      <c r="L106" s="38">
        <f>J106-K106</f>
        <v>3.60107421875E-3</v>
      </c>
    </row>
    <row r="107" spans="1:12" x14ac:dyDescent="0.3">
      <c r="H107" s="1" t="s">
        <v>5</v>
      </c>
      <c r="I107" s="1" t="s">
        <v>0</v>
      </c>
      <c r="J107" s="41">
        <v>23072136423.600842</v>
      </c>
      <c r="K107" s="41">
        <v>23072136423.600842</v>
      </c>
    </row>
    <row r="108" spans="1:12" x14ac:dyDescent="0.3">
      <c r="J108" s="41"/>
      <c r="K108" s="4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Angkasa</vt:lpstr>
      <vt:lpstr>Finch</vt:lpstr>
      <vt:lpstr>CGC</vt:lpstr>
      <vt:lpstr>TAKA</vt:lpstr>
      <vt:lpstr>Hudhud</vt:lpstr>
      <vt:lpstr>Surge</vt:lpstr>
      <vt:lpstr>Animale</vt:lpstr>
      <vt:lpstr>TOV</vt:lpstr>
      <vt:lpstr>Osprey</vt:lpstr>
      <vt:lpstr>FTW</vt:lpstr>
      <vt:lpstr>Flock</vt:lpstr>
      <vt:lpstr>Storikka</vt:lpstr>
      <vt:lpstr>MARSX</vt:lpstr>
      <vt:lpstr>ROVERS</vt:lpstr>
      <vt:lpstr>Hatching</vt:lpstr>
      <vt:lpstr>OU</vt:lpstr>
      <vt:lpstr>MALEO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dheaardi</cp:lastModifiedBy>
  <cp:revision>0</cp:revision>
  <dcterms:created xsi:type="dcterms:W3CDTF">2023-06-07T09:02:16Z</dcterms:created>
  <dcterms:modified xsi:type="dcterms:W3CDTF">2023-06-14T11:04:52Z</dcterms:modified>
</cp:coreProperties>
</file>