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suit dev\netsuit dev\FCN\Upload TB\To Upload\"/>
    </mc:Choice>
  </mc:AlternateContent>
  <xr:revisionPtr revIDLastSave="0" documentId="8_{6C509511-F462-4DE7-811B-DBB5493B03FE}" xr6:coauthVersionLast="33" xr6:coauthVersionMax="33" xr10:uidLastSave="{00000000-0000-0000-0000-000000000000}"/>
  <bookViews>
    <workbookView xWindow="0" yWindow="0" windowWidth="20490" windowHeight="6945" activeTab="3" xr2:uid="{66EA21C8-72D1-46A1-B692-612F56657462}"/>
  </bookViews>
  <sheets>
    <sheet name="Rofers" sheetId="1" r:id="rId1"/>
    <sheet name="Hatching" sheetId="2" r:id="rId2"/>
    <sheet name="OU" sheetId="3" r:id="rId3"/>
    <sheet name="Male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2" i="4" l="1"/>
  <c r="C160" i="4"/>
  <c r="C159" i="4"/>
  <c r="C158" i="4"/>
  <c r="C157" i="4"/>
  <c r="G105" i="3" l="1"/>
  <c r="F105" i="3"/>
  <c r="D105" i="3"/>
  <c r="C99" i="3"/>
  <c r="C105" i="3" s="1"/>
  <c r="D28" i="3"/>
  <c r="G92" i="2" l="1"/>
  <c r="F92" i="2"/>
  <c r="D92" i="2"/>
  <c r="C92" i="2"/>
  <c r="G90" i="1" l="1"/>
  <c r="F90" i="1"/>
  <c r="D90" i="1"/>
  <c r="D29" i="1"/>
  <c r="C7" i="1"/>
  <c r="C90" i="1" s="1"/>
</calcChain>
</file>

<file path=xl/sharedStrings.xml><?xml version="1.0" encoding="utf-8"?>
<sst xmlns="http://schemas.openxmlformats.org/spreadsheetml/2006/main" count="860" uniqueCount="402">
  <si>
    <t>From TB FCN</t>
  </si>
  <si>
    <t>From TB Netsuite</t>
  </si>
  <si>
    <t>journalItemLine_account</t>
  </si>
  <si>
    <t>journalItemLine_debitAmount</t>
  </si>
  <si>
    <t>journalItemLine_creditAmount</t>
  </si>
  <si>
    <t>11220 - ROVERS</t>
  </si>
  <si>
    <t>CASH &amp; CASH EQUIVALENTS : BANK : Bank BCA (IDR) - ROVERS</t>
  </si>
  <si>
    <t>11220 - ROVERS - Bank BCA (IDR) - ROVERS</t>
  </si>
  <si>
    <t>ASSETS : CROSS ACCOUNT : Cross Account - Assets</t>
  </si>
  <si>
    <t>ASSETS : CROSS ACCOUNT : Cross Account Salary</t>
  </si>
  <si>
    <t>RECEIVABLES : Work In Progress</t>
  </si>
  <si>
    <t>12011 - Work In Progress</t>
  </si>
  <si>
    <t>ACCOUNT RECEIVABLE : Accounts Receivables</t>
  </si>
  <si>
    <t>12101 - Accounts Receivables</t>
  </si>
  <si>
    <t>Intercompany Receivable Consolidated : Intercompany Receivable PT. Langit Kreatif Indonesia</t>
  </si>
  <si>
    <t>12120 - Intercompany Receivable PT. Langit Kreatif Indonesia</t>
  </si>
  <si>
    <t>Intercompany Receivable Consolidated : Intercompany Receivable PT. Setinggi Langit Kreatif Indonesi</t>
  </si>
  <si>
    <t>12123 - Intercompany Receivable PT. Setinggi Langit Kreatif Indonesi</t>
  </si>
  <si>
    <t>OTHERS RECEIVABLE</t>
  </si>
  <si>
    <t>13000 - OTHERS RECEIVABLE</t>
  </si>
  <si>
    <t>ACCOUNT PAYABLE : Unbilled Accounts Payable</t>
  </si>
  <si>
    <t>21101 - Unbilled Accounts Payable</t>
  </si>
  <si>
    <t>ADVANCE : Advance - Project</t>
  </si>
  <si>
    <t>14033 - Advance - Project</t>
  </si>
  <si>
    <t>ADVANCE : Advance - Employee</t>
  </si>
  <si>
    <t>14022 - Advance - Employee</t>
  </si>
  <si>
    <t>ADVANCE : Advance - Operasional</t>
  </si>
  <si>
    <t>14011 - Advance - Operasional</t>
  </si>
  <si>
    <t>PREPAID EXPENSES : PREPAID EXPENSES TAXES : PPN MASUKAN</t>
  </si>
  <si>
    <t>16377 - PPN MASUKAN</t>
  </si>
  <si>
    <t>PREPAID EXPENSES : PREPAID EXPENSES - : Prepaid Expenses Rent</t>
  </si>
  <si>
    <t>16120 - Prepaid Expenses Rent</t>
  </si>
  <si>
    <t>PREPAID EXPENSES : PREPAID EXPENSES - : Prepaid Expenses Others</t>
  </si>
  <si>
    <t>16150 - Prepaid Expenses Others</t>
  </si>
  <si>
    <t>FIXED ASSETS : Asset : Furniture - Asset - 4 years</t>
  </si>
  <si>
    <t>17111 - Furniture - Asset - 4 years</t>
  </si>
  <si>
    <t>FIXED ASSETS : Accumulated Depreciation : Furniture - Accumulated Depreciation</t>
  </si>
  <si>
    <t>17211 - Furniture - Accumulated Depreciation</t>
  </si>
  <si>
    <t>FIXED ASSETS : Asset : Machinery &amp; Office Equipment - Assets- 4 years</t>
  </si>
  <si>
    <t>17133 - Machinery &amp; Office Equipment - Assets- 4 years</t>
  </si>
  <si>
    <t>FIXED ASSETS : Asset : Machinery &amp; Office Equipment - Assets- 8 years</t>
  </si>
  <si>
    <t>17144 - Machinery &amp; Office Equipment - Assets- 8 years</t>
  </si>
  <si>
    <t>FIXED ASSETS : Accumulated Depreciation : Machinery &amp; Office Equipment - Accumulated Depreciation</t>
  </si>
  <si>
    <t>17222 - Machinery &amp; Office Equipment - Accumulated Depreciation</t>
  </si>
  <si>
    <t>FIXED ASSETS : Asset : Computer, Printer &amp; Notebook Assets</t>
  </si>
  <si>
    <t>17155 - Computer, Printer &amp; Notebook Assets</t>
  </si>
  <si>
    <t>FIXED ASSETS : Accumulated Depreciation : Computer, Printer &amp; Notebook Accumulated Depreciation</t>
  </si>
  <si>
    <t>17233 - Computer, Printer &amp; Notebook Accumulated Depreciation</t>
  </si>
  <si>
    <t>FIXED ASSETS : Asset : Renovation Building - Assets- 8 years</t>
  </si>
  <si>
    <t>17168 - Renovation Building - Assets- 8 years</t>
  </si>
  <si>
    <t>FIXED ASSETS : Accumulated Depreciation : Renovation Building - Accumulated Depreciation</t>
  </si>
  <si>
    <t>17244 - Renovation Building - Accumulated Depreciation</t>
  </si>
  <si>
    <t>FIXED ASSETS : Asset : Other Assets</t>
  </si>
  <si>
    <t>17232 - Other Assets</t>
  </si>
  <si>
    <t>FIXED ASSETS : Accumulated Depreciation : Other - Accumulated Depreciation</t>
  </si>
  <si>
    <t>17288 - Other - Accumulated Depreciation</t>
  </si>
  <si>
    <t>ACCOUNT PAYABLE : Accounts Payable</t>
  </si>
  <si>
    <t>21100 - Accounts Payable</t>
  </si>
  <si>
    <t>ACCOUNT PAYABLE : Intercompany Payable : Intercompany Payable PT. Angkasa Kreatif Indonesia</t>
  </si>
  <si>
    <t>21107 - Intercompany Payable PT. Angkasa Kreatif Indonesia</t>
  </si>
  <si>
    <t>ACCOUNT PAYABLE : Intercompany Payable : Intercompany Payable PT. Langit Kreatif Indonesia</t>
  </si>
  <si>
    <t>21103 - Intercompany Payable PT. Langit Kreatif Indonesia</t>
  </si>
  <si>
    <t>ACCOUNT PAYABLE : Intercompany Payable : Intercompany Payable PT. Setinggi Langit Kreatif Indonesia</t>
  </si>
  <si>
    <t>21118 - Intercompany Payable PT. Setinggi Langit Kreatif Indonesia</t>
  </si>
  <si>
    <t>LOAN INTERCOMPANY : Loan Intercompany Payable : Loan Intercompany Payable - PT. Langit Kreatif Indonesia</t>
  </si>
  <si>
    <t>PPN KELUARAN : Tax Article 23</t>
  </si>
  <si>
    <t>22100 - Tax Article 23</t>
  </si>
  <si>
    <t>PPN KELUARAN : Tax Article 21</t>
  </si>
  <si>
    <t>22400 - Tax Article 21</t>
  </si>
  <si>
    <t>PPN KELUARAN : Tax Article 4(2)</t>
  </si>
  <si>
    <t>PPN KELUARAN : Tax Final</t>
  </si>
  <si>
    <t>22600 - Tax Final</t>
  </si>
  <si>
    <t>ACCRUED EXPENSES OTHERS : Accrued Employee Social Taxes</t>
  </si>
  <si>
    <t>23006 - Accrued Employee Social Taxes</t>
  </si>
  <si>
    <t>ACCRUED EXPENSES OTHERS : Accrued THR</t>
  </si>
  <si>
    <t>ACCRUED EXPENSES OTHERS : Accrued Bonus</t>
  </si>
  <si>
    <t>23004 - Accrued Bonus</t>
  </si>
  <si>
    <t>ACCRUED EXPENSES OTHERS : Accrued Expense Others</t>
  </si>
  <si>
    <t>23002 - Accrued Expense Others</t>
  </si>
  <si>
    <t>ACCRUED EXPENSES OTHERS : Accrued Expense Others : Accrued Expense Others - PT. Langit Kreatif Indonesia</t>
  </si>
  <si>
    <t>27112 - Accrued Expense Others - PT. Langit Kreatif Indonesia</t>
  </si>
  <si>
    <t>ACCRUED EXPENSES OTHERS : Accrued Expense Others : Accrued Expense Others - PT. Segara  Kreatif Indonesia</t>
  </si>
  <si>
    <t>27119 - Accrued Expense Others - PT. Segara  Kreatif Indonesia</t>
  </si>
  <si>
    <t>ACCRUED EXPENSES OTHERS : Accrued Expense Others : Accrued Expense Others - PT. Angkasa Kreatif Indonesia</t>
  </si>
  <si>
    <t>27111 - Accrued Expense Others - PT. Angkasa Kreatif Indonesia</t>
  </si>
  <si>
    <t>Accrued Tax Article 21</t>
  </si>
  <si>
    <t>OTHERS PAYABLE</t>
  </si>
  <si>
    <t>CAPITAL : Retained Earnings</t>
  </si>
  <si>
    <t>32100 - Retained Earnings</t>
  </si>
  <si>
    <t>CAPITAL : Share Capital</t>
  </si>
  <si>
    <t>34100 - Share Capital</t>
  </si>
  <si>
    <t>SALES : Sales -</t>
  </si>
  <si>
    <t>40011 - Sales -</t>
  </si>
  <si>
    <t>SALES : Accrued Sales</t>
  </si>
  <si>
    <t>40012 - Accrued Sales</t>
  </si>
  <si>
    <t>COST OF SALES : Cost Of Sales Sales</t>
  </si>
  <si>
    <t>51210 - Cost Of Sales Sales</t>
  </si>
  <si>
    <t>COST OF SALES : Cost Of Sales Sales : Cost Of Sales Sales - Salaries</t>
  </si>
  <si>
    <t>51510 - Cost Of Sales Sales - Salaries</t>
  </si>
  <si>
    <t>OPERATIONAL EXPENSES : STAF &amp; RELATED EXPENSES : SALARY : Salaries</t>
  </si>
  <si>
    <t>61211 - Salaries</t>
  </si>
  <si>
    <t>OPERATIONAL EXPENSES : STAF &amp; RELATED EXPENSES : SALARY : Salaries Intern</t>
  </si>
  <si>
    <t>61222 - Salaries Intern</t>
  </si>
  <si>
    <t>OPERATIONAL EXPENSES : STAF &amp; RELATED EXPENSES : COMMISION : THR</t>
  </si>
  <si>
    <t>61422 - THR</t>
  </si>
  <si>
    <t>OPERATIONAL EXPENSES : STAF &amp; RELATED EXPENSES : COMMISION : Bonus</t>
  </si>
  <si>
    <t>61433 - Bonus</t>
  </si>
  <si>
    <t>OPERATIONAL EXPENSES : STAF &amp; RELATED EXPENSES : EMPLOYEE SOCIAL TAXES : Employee Payroll Tax Allowance (PPh 21)</t>
  </si>
  <si>
    <t>61144 - Employee Payroll Tax Allowance (PPh 21)</t>
  </si>
  <si>
    <t>OPERATIONAL EXPENSES : STAF &amp; RELATED EXPENSES : EMPLOYEE SOCIAL TAXES : Employee Social Taxes JKK &amp; JKM</t>
  </si>
  <si>
    <t>61111 - Employee Social Taxes JKK &amp; JKM</t>
  </si>
  <si>
    <t>OPERATIONAL EXPENSES : STAF &amp; RELATED EXPENSES : EMPLOYEE SOCIAL TAXES : Employee Social Taxes JHT &amp; JP</t>
  </si>
  <si>
    <t>61110 - Employee Social Taxes JHT &amp; JP</t>
  </si>
  <si>
    <t>OPERATIONAL EXPENSES : STAF &amp; RELATED EXPENSES : BPJS KESEHATAN : BPJSKES</t>
  </si>
  <si>
    <t>61311 - BPJSKES</t>
  </si>
  <si>
    <t>OPERATIONAL EXPENSES : STAF &amp; RELATED EXPENSES : ALLOWANCE : Medical</t>
  </si>
  <si>
    <t>61555 - Medical</t>
  </si>
  <si>
    <t>OPERATIONAL EXPENSES : STAF &amp; RELATED EXPENSES : OTHER ALLOWANCE : Parking Office</t>
  </si>
  <si>
    <t>61655 - STAF &amp; RELATED EXPENSES : OTHER ALLOWANCE : Parking Office</t>
  </si>
  <si>
    <t>OPERATIONAL EXPENSES : STAF &amp; RELATED EXPENSES : ALLOWANCE : Handphone Allowance</t>
  </si>
  <si>
    <t>61612 - Handphone Allowance</t>
  </si>
  <si>
    <t>OPERATIONAL EXPENSES : STAF &amp; RELATED EXPENSES : ALLOWANCE : CockFight</t>
  </si>
  <si>
    <t>61533 - CockFight</t>
  </si>
  <si>
    <t>OPERATIONAL EXPENSES : STAF &amp; RELATED EXPENSES : ALLOWANCE : Travel &amp; Transportation</t>
  </si>
  <si>
    <t>61522 - Travel &amp; Transportation</t>
  </si>
  <si>
    <t>OPERATIONAL EXPENSES : ADM &amp; OFFICE EXPENSES : Electricity &amp; Water</t>
  </si>
  <si>
    <t>61705 - Electricity &amp; Water</t>
  </si>
  <si>
    <t>OPERATIONAL EXPENSES : ADM &amp; OFFICE EXPENSES : Stationary &amp; Printing</t>
  </si>
  <si>
    <t>61708 - Stationary &amp; Printing</t>
  </si>
  <si>
    <t>OPERATIONAL EXPENSES : ADM &amp; OFFICE EXPENSES : Stamp Duties</t>
  </si>
  <si>
    <t>61709 - Stamp Duties</t>
  </si>
  <si>
    <t>OPERATIONAL EXPENSES : ADM &amp; OFFICE EXPENSES : Postage</t>
  </si>
  <si>
    <t>61710 - Postage</t>
  </si>
  <si>
    <t>OPERATIONAL EXPENSES : ADM &amp; OFFICE EXPENSES : Internet</t>
  </si>
  <si>
    <t>61703 - Internet</t>
  </si>
  <si>
    <t>OPERATIONAL EXPENSES : ADM &amp; OFFICE EXPENSES : Office Expenses</t>
  </si>
  <si>
    <t>61714 - Office Expenses</t>
  </si>
  <si>
    <t>OPERATIONAL EXPENSES : ADM &amp; OFFICE EXPENSES : Office Rent</t>
  </si>
  <si>
    <t>61715 - Office Rent</t>
  </si>
  <si>
    <t>OPERATIONAL EXPENSES : ADM &amp; OFFICE EXPENSES : Software Programme</t>
  </si>
  <si>
    <t>61707 - Software Programme</t>
  </si>
  <si>
    <t>OPERATIONAL EXPENSES : ADM &amp; OFFICE EXPENSES : Repair &amp; Maintenance Office Equipment</t>
  </si>
  <si>
    <t>61717 - Repair &amp; Maintenance Office Equipment</t>
  </si>
  <si>
    <t>OPERATIONAL EXPENSES : FINANCE AND RELATED EXPENSES : Legal and Professional Fees</t>
  </si>
  <si>
    <t>61811 - Legal and Professional Fees</t>
  </si>
  <si>
    <t>OPERATIONAL EXPENSES : MARKETING AND SALES SUPPORT : Entertainment</t>
  </si>
  <si>
    <t>OTHERS EXPENSES : Loan Interest Expenses : Loan Interest Expenses - PT. Langit Kreatif Indonesia</t>
  </si>
  <si>
    <t>73110 - Loan Interest Expenses - PT. Langit Kreatif Indonesia</t>
  </si>
  <si>
    <t>OPERATIONAL EXPENSES : FINANCE AND RELATED EXPENSES : Back Office Expenses</t>
  </si>
  <si>
    <t>61822 - Back Office Expenses</t>
  </si>
  <si>
    <t>DEPRECIATION EXPENSES : Depreciation Expense - Renovation Building</t>
  </si>
  <si>
    <t>65011 - Depreciation Expense - Renovation Building</t>
  </si>
  <si>
    <t>DEPRECIATION EXPENSES : Depreciation Expense - Machinery and Office Equipment</t>
  </si>
  <si>
    <t>65022 - Depreciation Expense - Machinery and Office Equipment</t>
  </si>
  <si>
    <t>DEPRECIATION EXPENSES : Depreciation Expense - Furniture</t>
  </si>
  <si>
    <t>65044 - Depreciation Expense - Furniture</t>
  </si>
  <si>
    <t>DEPRECIATION EXPENSES : Depreciation Expenses - Comp, Printer &amp; Notebook</t>
  </si>
  <si>
    <t>65055 - Depreciation Expenses - Comp, Printer &amp; Notebook</t>
  </si>
  <si>
    <t>DEPRECIATION EXPENSES : Depreciation Expense - Other Assets</t>
  </si>
  <si>
    <t>65099 - Depreciation Expense - Other Assets</t>
  </si>
  <si>
    <t>OPERATIONAL EXPENSES : MARKETING AND SALES SUPPORT : Gift and Sponsorship</t>
  </si>
  <si>
    <t>61933 - Gift and Sponsorship</t>
  </si>
  <si>
    <t>OPERATIONAL EXPENSES : STAF &amp; RELATED EXPENSES : OTHER ALLOWANCE : Freelance Expenses</t>
  </si>
  <si>
    <t>61622 - Freelance Expenses</t>
  </si>
  <si>
    <t>CURRENT TAX CORPORATE EXPENSE</t>
  </si>
  <si>
    <t>66044 - CURRENT TAX CORPORATE EXPENSE</t>
  </si>
  <si>
    <t>OTHERS EXPENSES : Bank Charges</t>
  </si>
  <si>
    <t>72111 - Bank Charges</t>
  </si>
  <si>
    <t>OTHERS EXPENSES : Loss Exchange Rate</t>
  </si>
  <si>
    <t>72127 - Loss Exchange Rate</t>
  </si>
  <si>
    <t/>
  </si>
  <si>
    <t>From TB Mei FCN</t>
  </si>
  <si>
    <t>Account</t>
  </si>
  <si>
    <t>D</t>
  </si>
  <si>
    <t>C</t>
  </si>
  <si>
    <t>11220 - HATCHING</t>
  </si>
  <si>
    <t>CASH &amp; CASH EQUIVALENTS : BANK : Bank BCA (IDR) - HATCHING</t>
  </si>
  <si>
    <t>11220 - HATCHING - Bank BCA (IDR) - HATCHING</t>
  </si>
  <si>
    <t>ASSETS : CROSS ACCOUNT</t>
  </si>
  <si>
    <t>ASSETS : CROSS ACCOUNT : Cross Account General</t>
  </si>
  <si>
    <t>Intercompany Receivable Consolidated : Intercompany Receivable - PT Angkasa Kreatif Indonesia</t>
  </si>
  <si>
    <t>12115 - Intercompany Receivable - PT Angkasa Kreatif Indonesia</t>
  </si>
  <si>
    <t>OTHERS RECEIVABLE : Others Receivable - Paksya Aktif Indonesia</t>
  </si>
  <si>
    <t>121204 - Others Receivable - Paksya Aktif Indonesia</t>
  </si>
  <si>
    <t>OTHERS RECEIVABLE : Others Receivable - Jagad Kreatif Indonesia</t>
  </si>
  <si>
    <t>121203 - Others Receivable - Jagad Kreatif Indonesia</t>
  </si>
  <si>
    <t>OTHERS RECEIVABLE : Others Receivable - TAKA</t>
  </si>
  <si>
    <t>121213 - Others Receivable - TAKA</t>
  </si>
  <si>
    <t>OTHERS RECEIVABLE : Others Receivable - Rovers</t>
  </si>
  <si>
    <t>121217 - Others Receivable - Rovers</t>
  </si>
  <si>
    <t>11290 - HATCHING</t>
  </si>
  <si>
    <t>CASH &amp; CASH EQUIVALENTS : BANK : Reksadana...</t>
  </si>
  <si>
    <t>11290 - HATCHING - Reksadana...</t>
  </si>
  <si>
    <t>PREPAID EXPENSES : PREPAID EXPENSES TAXES : Prepaid Tax Article 23</t>
  </si>
  <si>
    <t>16311 - Prepaid Tax Article 23</t>
  </si>
  <si>
    <t>PREPAID EXPENSES : PREPAID EXPENSES TAXES : Vat/Witholding In Advance</t>
  </si>
  <si>
    <t>16388 - Vat/Witholding In Advance</t>
  </si>
  <si>
    <t>PREPAID EXPENSES : PREPAID EXPENSES TAXES : Prepaid Tax Article 21</t>
  </si>
  <si>
    <t>PREPAID EXPENSES : PREPAID EXPENSES TAXES : Prepaid Tax Article 25</t>
  </si>
  <si>
    <t>16322 - Prepaid Tax Article 25</t>
  </si>
  <si>
    <t>PREPAID EXPENSES : PREPAID EXPENSES - : Prepaid Expenses Insurance</t>
  </si>
  <si>
    <t>16140 - Prepaid Expenses Insurance</t>
  </si>
  <si>
    <t>PPN KELUARAN : VAT Out</t>
  </si>
  <si>
    <t>22701 - VAT Out</t>
  </si>
  <si>
    <t>PPN KELUARAN : Tax Article 29</t>
  </si>
  <si>
    <t>22500 - Tax Article 4(2)</t>
  </si>
  <si>
    <t>23026 - Accrued Expense Others - PT Mitra Maha Meta</t>
  </si>
  <si>
    <t>ACCRUED EXPENSES OTHERS : Accrued Expense Others - PT Mitra Maha Meta</t>
  </si>
  <si>
    <t>22900 - Accrued Tax Article 21</t>
  </si>
  <si>
    <t>Accrued Tax Articel PPn</t>
  </si>
  <si>
    <t>25000 - OTHERS PAYABLE</t>
  </si>
  <si>
    <t>UNEARNED REVENUE</t>
  </si>
  <si>
    <t>26000 - UNEARNED REVENUE</t>
  </si>
  <si>
    <t>Interest Earned</t>
  </si>
  <si>
    <t>71340 - Interest Earned</t>
  </si>
  <si>
    <t>OTHERS REVENUE : Miscellaneous Incomes</t>
  </si>
  <si>
    <t>71144 - Miscellaneous Incomes</t>
  </si>
  <si>
    <t>OTHERS REVENUE : Other Income</t>
  </si>
  <si>
    <t>71155 - Other Income</t>
  </si>
  <si>
    <t>Gain Exchange Rate</t>
  </si>
  <si>
    <t>71341 - Gain Exchange Rate</t>
  </si>
  <si>
    <t>OPERATIONAL EXPENSES : STAF &amp; RELATED EXPENSES : OTHER ALLOWANCE : Insurance</t>
  </si>
  <si>
    <t>61633 - Insurance</t>
  </si>
  <si>
    <t>OPERATIONAL EXPENSES : ADM &amp; OFFICE EXPENSES : Repair &amp; Maintenance Comp, Printer &amp; Notebook</t>
  </si>
  <si>
    <t>61719 - Repair &amp; Maintenance Comp, Printer &amp; Notebook</t>
  </si>
  <si>
    <t>OPERATIONAL EXPENSES : ADM &amp; OFFICE EXPENSES : Insurance - Asset</t>
  </si>
  <si>
    <t>61634 - Insurance - Asset</t>
  </si>
  <si>
    <t>OPERATIONAL EXPENSES : FINANCE AND RELATED EXPENSES : Taxes PPh 4(2)</t>
  </si>
  <si>
    <t>61866 - Taxes PPh 4(2)</t>
  </si>
  <si>
    <t>OTHERS EXPENSES : Miscellaneous Expenses</t>
  </si>
  <si>
    <t>72120 - Miscellaneous Expenses</t>
  </si>
  <si>
    <t>journalItemLine_memo</t>
  </si>
  <si>
    <t>11220 - OU</t>
  </si>
  <si>
    <t>CASH &amp; CASH EQUIVALENTS : BANK : Bank BCA (IDR) - OU</t>
  </si>
  <si>
    <t>11220 - OU - Bank BCA (IDR) - OU</t>
  </si>
  <si>
    <t>11290 - OU</t>
  </si>
  <si>
    <t>CASH &amp; CASH EQUIVALENTS : BANK : Reksadana..</t>
  </si>
  <si>
    <t>11290 - OU - Reksadana..</t>
  </si>
  <si>
    <t>Intercompany Receivable Consolidated : Intercompany Receivable - PT Rezeki Anak Indonesia</t>
  </si>
  <si>
    <t>12116 - Intercompany Receivable - PT Rezeki Anak Indonesia</t>
  </si>
  <si>
    <t>ACCOUNT RECEIVABLE : Unbilled Accounts Receivable</t>
  </si>
  <si>
    <t>PREPAID EXPENSES : PREPAID EXPENSES TAXES : Prepaid Tax Article 28 a</t>
  </si>
  <si>
    <t>16366 - Prepaid Tax Article 28 a</t>
  </si>
  <si>
    <t>PREPAID EXPENSES : PREPAID EXPENSES - : Prepaid Expenses Parking</t>
  </si>
  <si>
    <t>16130 - Prepaid Expenses Parking</t>
  </si>
  <si>
    <t>INVESTMENT : Investment in Subsidiary Companies : Investment in PT. Karya Seru Bersama</t>
  </si>
  <si>
    <t>18119 - Investment in PT. Karya Seru Bersama</t>
  </si>
  <si>
    <t>INVESTMENT : Investment in Subsidiary Companies : Investment in PT. Mitra Maha Meta</t>
  </si>
  <si>
    <t>18116 - Investment in PT. Mitra Maha Meta</t>
  </si>
  <si>
    <t>ACCOUNT PAYABLE : Intercompany Payable : Intercompany Payable PT. Rezeki Anak Indonesia</t>
  </si>
  <si>
    <t>21113 - Intercompany Payable PT. Rezeki Anak Indonesia</t>
  </si>
  <si>
    <t>ACCRUED EXPENSES OTHERS : Accrued Expense Others : Accrued Expense Others - PT. Demi Industri Kreatif</t>
  </si>
  <si>
    <t>ACCRUED EXPENSES OTHERS : Accrued Outing</t>
  </si>
  <si>
    <t>EMPLOYEE BENEFIT LIABILITIES</t>
  </si>
  <si>
    <t>26500 - EMPLOYEE BENEFIT LIABILITIES</t>
  </si>
  <si>
    <t>SALES : Sales Discount</t>
  </si>
  <si>
    <t>40013 - Sales Discount</t>
  </si>
  <si>
    <t>SALES : SaleS Return</t>
  </si>
  <si>
    <t>40014 - SaleS Return</t>
  </si>
  <si>
    <t>INTEREST INCOME : Loan Interest</t>
  </si>
  <si>
    <t>71210 - Loan Interest</t>
  </si>
  <si>
    <t>OPERATIONAL EXPENSES : STAF &amp; RELATED EXPENSES : ALLOWANCE : Meals</t>
  </si>
  <si>
    <t>61511 - Meals</t>
  </si>
  <si>
    <t>OPERATIONAL EXPENSES : STAF &amp; RELATED EXPENSES : ALLOWANCE : BPJS Kesehatan (Component PPh 21)</t>
  </si>
  <si>
    <t>61310 - BPJS Kesehatan (Component PPh 21)</t>
  </si>
  <si>
    <t>61922 - Entertainment</t>
  </si>
  <si>
    <t>OPERATIONAL EXPENSES : MARKETING AND SALES SUPPORT : Charitable Contributions</t>
  </si>
  <si>
    <t>61966 - Charitable Contributions</t>
  </si>
  <si>
    <t>TAX EXPENSE</t>
  </si>
  <si>
    <t>66011 - TAX EXPENSE</t>
  </si>
  <si>
    <t>account</t>
  </si>
  <si>
    <t>CASH &amp; CASH EQUIVALENTS : CASH : Petty Cash Kecil - EUR</t>
  </si>
  <si>
    <t>11103 - MALEO - Petty Cash Kecil - EUR</t>
  </si>
  <si>
    <t>CASH &amp; CASH EQUIVALENTS : BANK : Bank CIMB Niaga-IDR</t>
  </si>
  <si>
    <t>11201 - MALEO - Bank CIMB Niaga-IDR</t>
  </si>
  <si>
    <t>CASH &amp; CASH EQUIVALENTS : BANK : Bank BCA-IDR</t>
  </si>
  <si>
    <t>11202 - MALEO - Bank BCA-IDR</t>
  </si>
  <si>
    <t>CASH &amp; CASH EQUIVALENTS : BANK : Bank DBS (IDR)</t>
  </si>
  <si>
    <t>11204 - MALEO - Bank DBS (IDR)</t>
  </si>
  <si>
    <t>CASH &amp; CASH EQUIVALENTS : BANK : Bank DBS (SGD)</t>
  </si>
  <si>
    <t>11205 - MALEO - Bank DBS (SGD)</t>
  </si>
  <si>
    <t>CASH &amp; CASH EQUIVALENTS : BANK : Bank BRI (IDR)</t>
  </si>
  <si>
    <t>11206 - MALEO - Bank BRI (IDR)</t>
  </si>
  <si>
    <t>CASH &amp; CASH EQUIVALENTS : BANK : Deposito BCA</t>
  </si>
  <si>
    <t>11302 - MALEO - Deposito BCA - MALEO</t>
  </si>
  <si>
    <t>Credit Card : BCA CC LEONARD - 17030512</t>
  </si>
  <si>
    <t>11502 - MALEO - BCA CC LEONARD - 17030512</t>
  </si>
  <si>
    <t>Credit Card : CC BCA MELAN RENA  - 17031403</t>
  </si>
  <si>
    <t>11503 - MALEO - CC BCA MELAN RENA  - 17031403</t>
  </si>
  <si>
    <t>Intercompany Receivable Consolidated : Intercompany Receivable - PT Lonjakan Kreatif Indonesia</t>
  </si>
  <si>
    <t>12119 - Intercompany Receivable - PT Lonjakan Kreatif Indonesia</t>
  </si>
  <si>
    <t>Intercompany Receivable Consolidated : Intercompany Receivable - PT. Ide Kreatif Senantiasa</t>
  </si>
  <si>
    <t>OTHERS RECEIVABLE : Others Receivable - PT. Untung Selalu Sukses</t>
  </si>
  <si>
    <t>13110 - Others Receivable - PT. Untung Selalu Sukses</t>
  </si>
  <si>
    <t>OTHERS RECEIVABLE : Others Receivable - Lonjakan Kreatif Indonesia</t>
  </si>
  <si>
    <t>121208 - Others Receivable - Lonjakan Kreatif Indonesia</t>
  </si>
  <si>
    <t>OTHERS RECEIVABLE : Others Receivable - Angkasa</t>
  </si>
  <si>
    <t>121212 - Others Receivable - Angkasa</t>
  </si>
  <si>
    <t>OTHERS RECEIVABLE : Others Receivable - Ujung-Ujungnya Dangdut</t>
  </si>
  <si>
    <t>13209 - Others Receivable - Ujung-Ujungnya Dangdut</t>
  </si>
  <si>
    <t>OTHERS RECEIVABLE : OTHERS RECEIVABLE - PT. Roda Cepat Indonesia</t>
  </si>
  <si>
    <t>13211 - OTHERS RECEIVABLE - PT. Roda Cepat Indonesia</t>
  </si>
  <si>
    <t>OTHERS RECEIVABLE : Others Receivable - PT. Storikka Kreatif Indonesia</t>
  </si>
  <si>
    <t>121210 - Others Receivable - PT. Storikka Kreatif Indonesia</t>
  </si>
  <si>
    <t>OTHERS RECEIVABLE : Others Receivable - Rezeki Anak Indonesia</t>
  </si>
  <si>
    <t>121216 - Others Receivable - Rezeki Anak Indonesia</t>
  </si>
  <si>
    <t>LOAN INTERCOMPANY : Loan Intercompany Receivable - PT. Paksya Kreatif Indonesia</t>
  </si>
  <si>
    <t>LOAN INTERCOMPANY : Loan Intercompany Receivable - PT. Jagad Kreatif Indonesia</t>
  </si>
  <si>
    <t>LOAN INTERCOMPANY : Loan Intercompany Receivable - PT. Segara  Kreatif Indonesia</t>
  </si>
  <si>
    <t>15109 - Loan Intercompany Receivable - PT. Segara  Kreatif Indonesia</t>
  </si>
  <si>
    <t>LOAN INTERCOMPANY : Loan Intercompany Receivable - PT. Angkasa Kreatif Indonesia</t>
  </si>
  <si>
    <t>15101 - Loan Intercompany Receivable - PT. Angkasa Kreatif Indonesia</t>
  </si>
  <si>
    <t>LOAN INTERCOMPANY</t>
  </si>
  <si>
    <t>15100 - LOAN INTERCOMPANY</t>
  </si>
  <si>
    <t>LOAN INTERCOMPANY : Loan Intercompany Receivable - PT Storikka Kreatif Indonesia</t>
  </si>
  <si>
    <t>15111 - Loan Intercompany Receivable - PT Storikka Kreatif Indonesia</t>
  </si>
  <si>
    <t>LOAN INTERCOMPANY : Loan Intercompany Receivable - PT. Rezeki Anak Indonesia</t>
  </si>
  <si>
    <t>15116 - Loan Intercompany Receivable - PT. Rezeki Anak Indonesia</t>
  </si>
  <si>
    <t>Deposit Rent</t>
  </si>
  <si>
    <t>13140 - Deposit Rent</t>
  </si>
  <si>
    <t>ADVANCE : Advance CC BCA LEONARD 17030512</t>
  </si>
  <si>
    <t>14132 - Advance CC BCA LEONARD 17030512</t>
  </si>
  <si>
    <t>ADVANCE : Advance CC BCA MELAN RENA 17031403</t>
  </si>
  <si>
    <t>14143 - Advance CC BCA MELAN RENA 17031403</t>
  </si>
  <si>
    <t>ADVANCE : Advance CC BCA JEFFREY NIJSTAD 18500910</t>
  </si>
  <si>
    <t>PREPAID EXPENSES : PREPAID EXPENSES - : Prepaid Expenses Interest - Leased</t>
  </si>
  <si>
    <t>16160 - Prepaid Expenses Interest - Leased</t>
  </si>
  <si>
    <t>RECEIVABLES : Work In Progress - not paid</t>
  </si>
  <si>
    <t>12022 - Work In Progress - not paid</t>
  </si>
  <si>
    <t>INVESTMENT : Deffered Tax Asset</t>
  </si>
  <si>
    <t>18203 - Deffered Tax Asset</t>
  </si>
  <si>
    <t>FIXED ASSETS : Asset : Furniture - Asset - 8 years</t>
  </si>
  <si>
    <t>17122 - Furniture - Asset - 8 years</t>
  </si>
  <si>
    <t>FIXED ASSETS : Asset : Renovation Building - Assets - 6 Years</t>
  </si>
  <si>
    <t>17166 - Renovation Building - Assets - 6 Years</t>
  </si>
  <si>
    <t>FIXED ASSETS : Asset : Vehicles - Assets - 8 years</t>
  </si>
  <si>
    <t>17188 - Vehicles - Assets - 8 years</t>
  </si>
  <si>
    <t>FIXED ASSETS : Accumulated Depreciation : Vehicles - Accumulated Depreciation</t>
  </si>
  <si>
    <t>17255 - Vehicles - Accumulated Depreciation</t>
  </si>
  <si>
    <t>FIXED ASSETS : Asset : Right Of Use Asset</t>
  </si>
  <si>
    <t>17221 - Right Of Use Asset - 6 Years</t>
  </si>
  <si>
    <t>FIXED ASSETS : Accumulated Depreciation : Right Of Use Assets Accumulated Depreciation</t>
  </si>
  <si>
    <t>17277 - Right Of Use Assets Accumulated Depreciation</t>
  </si>
  <si>
    <t>INVESTMENT : Investment in Subsidiary Companies : Investment in PT. Maina Kreatif Indonesia</t>
  </si>
  <si>
    <t>18117 - Investment in PT. Maina Kreatif Indonesia</t>
  </si>
  <si>
    <t>INVESTMENT : Investment in Subsidiary Companies : Investment in - PT. Lonjakan Kreatif In</t>
  </si>
  <si>
    <t>18213 - Investment in - PT. Lonjakan Kreatif In</t>
  </si>
  <si>
    <t>INVESTMENT : Investment Reksadana BCA</t>
  </si>
  <si>
    <t>18200 - Investment Reksadana BCA</t>
  </si>
  <si>
    <t>ACCOUNT PAYABLE : Intercompany Payable : Intercompany Payable PT. Paksya Aktif Indonesia</t>
  </si>
  <si>
    <t>21117 - Intercompany Payable PT. Paksya Aktif Indonesia</t>
  </si>
  <si>
    <t>PPN KELUARAN : Tax Article 25</t>
  </si>
  <si>
    <t>22800 - Accrued Tax Articel PPn</t>
  </si>
  <si>
    <t>27122 - Accrued Expense Others - PT. Demi Industri Kreatif</t>
  </si>
  <si>
    <t>Accrued Biaya Pengosongan Dan Pembongkaran Bangunan</t>
  </si>
  <si>
    <t>29022 - Accrued Biaya Pengosongan Dan Pembongkaran Bangunan</t>
  </si>
  <si>
    <t>RENT LIABILITIES - LONGTERM : RENT LIABILITIES - LONG TERM PT. Langit Kreatif Indonesia</t>
  </si>
  <si>
    <t>29012 - RENT LIABILITIES - LONG TERM PT. Langit Kreatif Indonesia</t>
  </si>
  <si>
    <t>LEASED LIABILITIES - LONGTERM VEHICLE</t>
  </si>
  <si>
    <t>29011 - LEASED LIABILITIES - LONGTERM VEHICLE</t>
  </si>
  <si>
    <t>RENT LIABILITIES - SHORT TERM : RENT LIABILITIES - SHORT TERM  PT. Langit Kreatif Indonesia</t>
  </si>
  <si>
    <t>29023 - RENT LIABILITIES - SHORT TERM  PT. Langit Kreatif Indonesia</t>
  </si>
  <si>
    <t>LEASED LIABILITIES - SHORT TERM VEHICLE</t>
  </si>
  <si>
    <t>29021 - LEASED LIABILITIES - SHORT TERM VEHICLE</t>
  </si>
  <si>
    <t>CAPITAL : Dividends</t>
  </si>
  <si>
    <t>33100 - Dividends</t>
  </si>
  <si>
    <t>CAPITAL : Accumulated Others Comprehensive Income</t>
  </si>
  <si>
    <t>35100 - Accumulated Others Comprehensive Income</t>
  </si>
  <si>
    <t>INTEREST INCOME : Loan Interest From PT. Paksya Kreatif Indonesia</t>
  </si>
  <si>
    <t>71315 - Loan Interest From PT. Paksya Kreatif Indonesia</t>
  </si>
  <si>
    <t>INTEREST INCOME : Loan Interest From PT. Jagad Kreatif Indonesia</t>
  </si>
  <si>
    <t>71314 - Loan Interest From PT. Jagad Kreatif Indonesia</t>
  </si>
  <si>
    <t>INTEREST INCOME : Loan Interest From PT. Segara  Kreatif Indonesia</t>
  </si>
  <si>
    <t>71319 - Loan Interest From PT. Segara  Kreatif Indonesia</t>
  </si>
  <si>
    <t>INTEREST INCOME : Loan Interest From Angkasa</t>
  </si>
  <si>
    <t>71310 - Loan Interest From Angkasa</t>
  </si>
  <si>
    <t>INTEREST INCOME : Loan Interest From Ujung-Ujungnya Dangdut</t>
  </si>
  <si>
    <t>71254 - Loan Interest From Ujung-Ujungnya Dangdut</t>
  </si>
  <si>
    <t>INTEREST INCOME : Loan Interest From PT. Roda Cepat Indonesia</t>
  </si>
  <si>
    <t>71298 - Loan Interest From PT. Roda Cepat Indonesia</t>
  </si>
  <si>
    <t>INTEREST INCOME : Loan Interest From Storikka</t>
  </si>
  <si>
    <t>71311 - Loan Interest From Storikka</t>
  </si>
  <si>
    <t>INTEREST INCOME : Loan Interest From Rezeki Anak Indonesia</t>
  </si>
  <si>
    <t>71265 - Loan Interest From Rezeki Anak Indonesia</t>
  </si>
  <si>
    <t>OPERATIONAL EXPENSES : STAF &amp; RELATED EXPENSES : COMMISION : Bonus - Uang Pisah</t>
  </si>
  <si>
    <t>61444 - Bonus - Uang Pisah</t>
  </si>
  <si>
    <t>OPERATIONAL EXPENSES : ADM &amp; OFFICE EXPENSES : Telephone</t>
  </si>
  <si>
    <t>61701 - Telephone</t>
  </si>
  <si>
    <t>OPERATIONAL EXPENSES : MARKETING AND SALES SUPPORT : Function &amp; Outing</t>
  </si>
  <si>
    <t>61988 - Function &amp; Outing</t>
  </si>
  <si>
    <t>OTHERS EXPENSES : Interest Expenses - Right Of Use Asset (PSAK 73) : Interest Exp - RoU Asset  PT. Langit Kreatif Indonesia</t>
  </si>
  <si>
    <t>72131 - Interest Exp - RoU Asset  PT. Langit Kreatif Indonesia</t>
  </si>
  <si>
    <t>OTHERS EXPENSES : Interest Expenses - Leased Vehicle</t>
  </si>
  <si>
    <t>72125 - Interest Expenses - Leased Vehicle</t>
  </si>
  <si>
    <t>OPERATIONAL EXPENSES : ADM &amp; OFFICE EXPENSES : Service Charge</t>
  </si>
  <si>
    <t>61712 - Service Charge</t>
  </si>
  <si>
    <t>DEPRECIATION EXPENSES : Depreciation Expense - Vehicles</t>
  </si>
  <si>
    <t>65033 - Depreciation Expense - Vehicles</t>
  </si>
  <si>
    <t>DEPRECIATION EXPENSES : Deprectiation Expenses - Right Of Used Asset</t>
  </si>
  <si>
    <t>65077 - Deprectiation Expenses - Right Of Used Asset</t>
  </si>
  <si>
    <t>Pencadangan Biaya Pengosongan Dan Pembongkaran Bangunan</t>
  </si>
  <si>
    <t>66055 - Pencadangan Biaya Pengosongan Dan Pembongkaran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</si>
</sst>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Rp&quot;#,##0.00"/>
    <numFmt numFmtId="165" formatCode="_(* #,##0_);_(* \(#,##0\);_(* &quot;-&quot;??_);_(@_)"/>
    <numFmt numFmtId="166" formatCode="_-[$Rp-421]* #,##0.00_-;\-[$Rp-421]* #,##0.00_-;_-[$Rp-421]* &quot;-&quot;??_-;_-@_-"/>
    <numFmt numFmtId="167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8"/>
      <color indexed="8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5" fillId="0" borderId="0" xfId="3" applyFont="1"/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40" fontId="6" fillId="0" borderId="0" xfId="4" applyNumberFormat="1" applyFont="1"/>
    <xf numFmtId="0" fontId="7" fillId="0" borderId="0" xfId="0" applyFont="1" applyBorder="1" applyAlignment="1">
      <alignment horizontal="left" indent="2"/>
    </xf>
    <xf numFmtId="164" fontId="7" fillId="0" borderId="0" xfId="0" applyNumberFormat="1" applyFont="1" applyBorder="1" applyAlignment="1">
      <alignment horizontal="right" vertical="center"/>
    </xf>
    <xf numFmtId="0" fontId="6" fillId="0" borderId="0" xfId="4" applyFont="1"/>
    <xf numFmtId="0" fontId="7" fillId="0" borderId="0" xfId="0" applyFont="1" applyBorder="1" applyAlignment="1">
      <alignment horizontal="left" indent="1"/>
    </xf>
    <xf numFmtId="0" fontId="1" fillId="0" borderId="0" xfId="4" applyFont="1"/>
    <xf numFmtId="40" fontId="1" fillId="0" borderId="0" xfId="4" applyNumberFormat="1" applyFont="1"/>
    <xf numFmtId="0" fontId="1" fillId="0" borderId="0" xfId="0" applyFont="1"/>
    <xf numFmtId="0" fontId="2" fillId="0" borderId="0" xfId="4" applyFont="1"/>
    <xf numFmtId="40" fontId="2" fillId="0" borderId="0" xfId="4" applyNumberFormat="1" applyFont="1"/>
    <xf numFmtId="0" fontId="2" fillId="0" borderId="0" xfId="0" applyFont="1"/>
    <xf numFmtId="0" fontId="7" fillId="0" borderId="0" xfId="0" applyFont="1" applyBorder="1" applyAlignment="1">
      <alignment horizontal="left" indent="3"/>
    </xf>
    <xf numFmtId="0" fontId="7" fillId="0" borderId="0" xfId="0" applyFont="1" applyBorder="1" applyAlignment="1">
      <alignment horizontal="left" vertical="center"/>
    </xf>
    <xf numFmtId="4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3" fillId="0" borderId="0" xfId="4" applyFont="1"/>
    <xf numFmtId="165" fontId="3" fillId="0" borderId="0" xfId="5" applyNumberFormat="1" applyFont="1"/>
    <xf numFmtId="165" fontId="6" fillId="0" borderId="0" xfId="5" applyNumberFormat="1" applyFont="1"/>
    <xf numFmtId="165" fontId="6" fillId="0" borderId="0" xfId="5" applyNumberFormat="1" applyFont="1" applyFill="1"/>
    <xf numFmtId="165" fontId="0" fillId="0" borderId="0" xfId="0" applyNumberFormat="1"/>
    <xf numFmtId="166" fontId="0" fillId="0" borderId="0" xfId="2" applyNumberFormat="1" applyFont="1"/>
    <xf numFmtId="43" fontId="0" fillId="0" borderId="0" xfId="0" applyNumberFormat="1"/>
    <xf numFmtId="0" fontId="8" fillId="0" borderId="0" xfId="4" applyFont="1"/>
    <xf numFmtId="166" fontId="3" fillId="0" borderId="0" xfId="1" applyNumberFormat="1" applyFont="1"/>
    <xf numFmtId="166" fontId="3" fillId="0" borderId="0" xfId="4" applyNumberFormat="1" applyFont="1"/>
    <xf numFmtId="166" fontId="6" fillId="0" borderId="0" xfId="1" applyNumberFormat="1" applyFont="1"/>
    <xf numFmtId="166" fontId="6" fillId="0" borderId="0" xfId="4" applyNumberFormat="1" applyFont="1"/>
    <xf numFmtId="166" fontId="0" fillId="0" borderId="0" xfId="1" applyNumberFormat="1" applyFont="1"/>
    <xf numFmtId="166" fontId="0" fillId="0" borderId="0" xfId="0" applyNumberFormat="1"/>
    <xf numFmtId="0" fontId="6" fillId="2" borderId="0" xfId="4" applyFont="1" applyFill="1" applyAlignment="1">
      <alignment horizontal="right"/>
    </xf>
    <xf numFmtId="0" fontId="6" fillId="2" borderId="0" xfId="4" applyFont="1" applyFill="1"/>
    <xf numFmtId="165" fontId="6" fillId="2" borderId="0" xfId="5" applyNumberFormat="1" applyFont="1" applyFill="1"/>
    <xf numFmtId="0" fontId="7" fillId="2" borderId="0" xfId="0" applyFont="1" applyFill="1" applyBorder="1" applyAlignment="1">
      <alignment horizontal="left" indent="2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43" fontId="0" fillId="2" borderId="0" xfId="0" applyNumberFormat="1" applyFill="1"/>
    <xf numFmtId="0" fontId="9" fillId="0" borderId="0" xfId="4" applyFont="1" applyAlignment="1">
      <alignment horizontal="right"/>
    </xf>
    <xf numFmtId="0" fontId="9" fillId="0" borderId="0" xfId="4" applyFont="1"/>
    <xf numFmtId="165" fontId="9" fillId="0" borderId="0" xfId="5" applyNumberFormat="1" applyFont="1"/>
    <xf numFmtId="0" fontId="10" fillId="0" borderId="0" xfId="0" applyFont="1" applyBorder="1" applyAlignment="1">
      <alignment horizontal="left" indent="1"/>
    </xf>
    <xf numFmtId="164" fontId="10" fillId="0" borderId="0" xfId="0" applyNumberFormat="1" applyFont="1" applyBorder="1" applyAlignment="1">
      <alignment horizontal="right" vertical="center"/>
    </xf>
    <xf numFmtId="0" fontId="9" fillId="0" borderId="0" xfId="0" applyFont="1"/>
    <xf numFmtId="167" fontId="6" fillId="0" borderId="0" xfId="5" applyNumberFormat="1" applyFont="1"/>
  </cellXfs>
  <cellStyles count="6">
    <cellStyle name="Comma" xfId="1" builtinId="3"/>
    <cellStyle name="Comma 2 2" xfId="5" xr:uid="{2EDD11FA-B20C-4AA8-9B9F-5606F6A68100}"/>
    <cellStyle name="Currency" xfId="2" builtinId="4"/>
    <cellStyle name="Normal" xfId="0" builtinId="0"/>
    <cellStyle name="Normal 2" xfId="3" xr:uid="{CABF2E9D-8CD7-4098-AF31-F5B4CF8064C0}"/>
    <cellStyle name="Normal 4" xfId="4" xr:uid="{FF5CC601-7E0E-4121-A579-644045C7D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8056-A656-47EF-AE59-2929CE2D4922}">
  <dimension ref="A1:I90"/>
  <sheetViews>
    <sheetView workbookViewId="0">
      <selection activeCell="K3" sqref="K3"/>
    </sheetView>
  </sheetViews>
  <sheetFormatPr defaultRowHeight="15" x14ac:dyDescent="0.25"/>
  <cols>
    <col min="3" max="3" width="28.5703125" bestFit="1" customWidth="1"/>
    <col min="6" max="6" width="17.85546875" bestFit="1" customWidth="1"/>
  </cols>
  <sheetData>
    <row r="1" spans="1:9" x14ac:dyDescent="0.25">
      <c r="B1" s="1" t="s">
        <v>0</v>
      </c>
      <c r="C1" s="1"/>
      <c r="D1" s="1"/>
      <c r="E1" s="1" t="s">
        <v>1</v>
      </c>
      <c r="F1" s="1"/>
      <c r="G1" s="1"/>
    </row>
    <row r="2" spans="1:9" x14ac:dyDescent="0.25">
      <c r="B2" s="2" t="s">
        <v>2</v>
      </c>
      <c r="C2" s="2" t="s">
        <v>3</v>
      </c>
      <c r="D2" s="2" t="s">
        <v>4</v>
      </c>
    </row>
    <row r="3" spans="1:9" x14ac:dyDescent="0.25">
      <c r="A3" s="3" t="s">
        <v>5</v>
      </c>
      <c r="B3" s="4" t="s">
        <v>6</v>
      </c>
      <c r="C3" s="5">
        <v>1316783162.155</v>
      </c>
      <c r="D3" s="5">
        <v>0</v>
      </c>
      <c r="E3" s="6" t="s">
        <v>7</v>
      </c>
      <c r="F3" s="7">
        <v>1316783162</v>
      </c>
      <c r="G3" s="7"/>
      <c r="H3" s="18"/>
      <c r="I3" s="20"/>
    </row>
    <row r="4" spans="1:9" x14ac:dyDescent="0.25">
      <c r="A4" s="8">
        <v>11402</v>
      </c>
      <c r="B4" s="8" t="s">
        <v>8</v>
      </c>
      <c r="C4" s="5">
        <v>0</v>
      </c>
      <c r="D4" s="5">
        <v>0</v>
      </c>
      <c r="H4" s="18"/>
      <c r="I4" s="20"/>
    </row>
    <row r="5" spans="1:9" x14ac:dyDescent="0.25">
      <c r="A5" s="8">
        <v>11405</v>
      </c>
      <c r="B5" s="8" t="s">
        <v>9</v>
      </c>
      <c r="C5" s="5">
        <v>0</v>
      </c>
      <c r="D5" s="5">
        <v>0</v>
      </c>
      <c r="H5" s="18"/>
      <c r="I5" s="20"/>
    </row>
    <row r="6" spans="1:9" x14ac:dyDescent="0.25">
      <c r="A6" s="8">
        <v>12011</v>
      </c>
      <c r="B6" s="8" t="s">
        <v>10</v>
      </c>
      <c r="C6" s="5">
        <v>145137457.17500001</v>
      </c>
      <c r="D6" s="5">
        <v>0</v>
      </c>
      <c r="E6" s="9" t="s">
        <v>11</v>
      </c>
      <c r="F6" s="7">
        <v>145137457</v>
      </c>
      <c r="G6" s="7"/>
      <c r="H6" s="18"/>
      <c r="I6" s="20"/>
    </row>
    <row r="7" spans="1:9" x14ac:dyDescent="0.25">
      <c r="A7" s="8">
        <v>12101</v>
      </c>
      <c r="B7" s="8" t="s">
        <v>12</v>
      </c>
      <c r="C7" s="5">
        <f>1023332434.59-C8-C9</f>
        <v>502178814.59000003</v>
      </c>
      <c r="D7" s="5">
        <v>0</v>
      </c>
      <c r="E7" s="9" t="s">
        <v>13</v>
      </c>
      <c r="F7" s="7">
        <v>502178814.58999997</v>
      </c>
      <c r="G7" s="7"/>
      <c r="H7" s="18"/>
      <c r="I7" s="20"/>
    </row>
    <row r="8" spans="1:9" x14ac:dyDescent="0.25">
      <c r="A8" s="8">
        <v>12120</v>
      </c>
      <c r="B8" s="8" t="s">
        <v>14</v>
      </c>
      <c r="C8" s="5">
        <v>12954900</v>
      </c>
      <c r="D8" s="5">
        <v>0</v>
      </c>
      <c r="E8" s="9" t="s">
        <v>15</v>
      </c>
      <c r="F8" s="7">
        <v>12954900</v>
      </c>
      <c r="G8" s="7"/>
      <c r="H8" s="18"/>
      <c r="I8" s="20"/>
    </row>
    <row r="9" spans="1:9" x14ac:dyDescent="0.25">
      <c r="A9" s="8">
        <v>12123</v>
      </c>
      <c r="B9" s="8" t="s">
        <v>16</v>
      </c>
      <c r="C9" s="5">
        <v>508198720</v>
      </c>
      <c r="D9" s="5">
        <v>0</v>
      </c>
      <c r="E9" s="9" t="s">
        <v>17</v>
      </c>
      <c r="F9" s="7">
        <v>508198720</v>
      </c>
      <c r="G9" s="7"/>
      <c r="H9" s="18"/>
      <c r="I9" s="20"/>
    </row>
    <row r="10" spans="1:9" x14ac:dyDescent="0.25">
      <c r="A10" s="8">
        <v>13000</v>
      </c>
      <c r="B10" s="8" t="s">
        <v>18</v>
      </c>
      <c r="C10" s="5">
        <v>3100000</v>
      </c>
      <c r="D10" s="5">
        <v>0</v>
      </c>
      <c r="E10" s="9" t="s">
        <v>19</v>
      </c>
      <c r="F10" s="7">
        <v>3100000</v>
      </c>
      <c r="H10" s="18"/>
      <c r="I10" s="20"/>
    </row>
    <row r="11" spans="1:9" x14ac:dyDescent="0.25">
      <c r="A11" s="10">
        <v>21101</v>
      </c>
      <c r="B11" s="10" t="s">
        <v>20</v>
      </c>
      <c r="C11" s="11">
        <v>1620069920</v>
      </c>
      <c r="D11" s="11">
        <v>0</v>
      </c>
      <c r="E11" s="9" t="s">
        <v>21</v>
      </c>
      <c r="F11" s="7">
        <v>1620069920</v>
      </c>
      <c r="G11" s="12"/>
      <c r="H11" s="18"/>
      <c r="I11" s="20"/>
    </row>
    <row r="12" spans="1:9" x14ac:dyDescent="0.25">
      <c r="A12" s="8">
        <v>14033</v>
      </c>
      <c r="B12" s="8" t="s">
        <v>22</v>
      </c>
      <c r="C12" s="5">
        <v>358000</v>
      </c>
      <c r="D12" s="5">
        <v>0</v>
      </c>
      <c r="E12" s="9" t="s">
        <v>23</v>
      </c>
      <c r="F12" s="7">
        <v>358000</v>
      </c>
      <c r="H12" s="18"/>
      <c r="I12" s="20"/>
    </row>
    <row r="13" spans="1:9" x14ac:dyDescent="0.25">
      <c r="A13" s="8">
        <v>14022</v>
      </c>
      <c r="B13" s="8" t="s">
        <v>24</v>
      </c>
      <c r="C13" s="5">
        <v>294167</v>
      </c>
      <c r="D13" s="5">
        <v>0</v>
      </c>
      <c r="E13" s="9" t="s">
        <v>25</v>
      </c>
      <c r="F13" s="7">
        <v>294167</v>
      </c>
      <c r="H13" s="18"/>
      <c r="I13" s="20"/>
    </row>
    <row r="14" spans="1:9" x14ac:dyDescent="0.25">
      <c r="A14" s="8">
        <v>14011</v>
      </c>
      <c r="B14" s="8" t="s">
        <v>26</v>
      </c>
      <c r="C14" s="5">
        <v>4000000</v>
      </c>
      <c r="D14" s="5">
        <v>0</v>
      </c>
      <c r="E14" s="9" t="s">
        <v>27</v>
      </c>
      <c r="F14" s="7">
        <v>4000000</v>
      </c>
      <c r="H14" s="18"/>
      <c r="I14" s="20"/>
    </row>
    <row r="15" spans="1:9" x14ac:dyDescent="0.25">
      <c r="A15" s="8">
        <v>16377</v>
      </c>
      <c r="B15" s="8" t="s">
        <v>28</v>
      </c>
      <c r="C15" s="5">
        <v>4374021.53</v>
      </c>
      <c r="D15" s="5">
        <v>0</v>
      </c>
      <c r="E15" s="6" t="s">
        <v>29</v>
      </c>
      <c r="F15" s="7">
        <v>4374022</v>
      </c>
      <c r="H15" s="18"/>
      <c r="I15" s="20"/>
    </row>
    <row r="16" spans="1:9" x14ac:dyDescent="0.25">
      <c r="A16" s="8">
        <v>16120</v>
      </c>
      <c r="B16" s="8" t="s">
        <v>30</v>
      </c>
      <c r="C16" s="5">
        <v>106888891</v>
      </c>
      <c r="D16" s="5">
        <v>0</v>
      </c>
      <c r="E16" s="6" t="s">
        <v>31</v>
      </c>
      <c r="F16" s="7">
        <v>106888891</v>
      </c>
      <c r="H16" s="18"/>
      <c r="I16" s="20"/>
    </row>
    <row r="17" spans="1:9" x14ac:dyDescent="0.25">
      <c r="A17" s="8">
        <v>16150</v>
      </c>
      <c r="B17" s="8" t="s">
        <v>32</v>
      </c>
      <c r="C17" s="5">
        <v>28225776.199999999</v>
      </c>
      <c r="D17" s="5">
        <v>0</v>
      </c>
      <c r="E17" s="6" t="s">
        <v>33</v>
      </c>
      <c r="F17" s="7">
        <v>28225776</v>
      </c>
      <c r="H17" s="18"/>
      <c r="I17" s="20"/>
    </row>
    <row r="18" spans="1:9" x14ac:dyDescent="0.25">
      <c r="A18" s="8">
        <v>17111</v>
      </c>
      <c r="B18" s="8" t="s">
        <v>34</v>
      </c>
      <c r="C18" s="5">
        <v>4956000</v>
      </c>
      <c r="D18" s="5">
        <v>0</v>
      </c>
      <c r="E18" s="6" t="s">
        <v>35</v>
      </c>
      <c r="F18" s="7">
        <v>4956000</v>
      </c>
      <c r="H18" s="18"/>
      <c r="I18" s="20"/>
    </row>
    <row r="19" spans="1:9" x14ac:dyDescent="0.25">
      <c r="A19" s="8">
        <v>17211</v>
      </c>
      <c r="B19" s="8" t="s">
        <v>36</v>
      </c>
      <c r="C19" s="5">
        <v>0</v>
      </c>
      <c r="D19" s="5">
        <v>218083.333334</v>
      </c>
      <c r="E19" s="6" t="s">
        <v>37</v>
      </c>
      <c r="F19" s="7"/>
      <c r="G19" s="7">
        <v>218083</v>
      </c>
      <c r="H19" s="18"/>
      <c r="I19" s="20"/>
    </row>
    <row r="20" spans="1:9" x14ac:dyDescent="0.25">
      <c r="A20" s="8">
        <v>17133</v>
      </c>
      <c r="B20" s="8" t="s">
        <v>38</v>
      </c>
      <c r="C20" s="5">
        <v>7231600</v>
      </c>
      <c r="D20" s="5"/>
      <c r="E20" s="6" t="s">
        <v>39</v>
      </c>
      <c r="F20" s="7">
        <v>7231600</v>
      </c>
      <c r="H20" s="18"/>
      <c r="I20" s="20"/>
    </row>
    <row r="21" spans="1:9" x14ac:dyDescent="0.25">
      <c r="A21" s="8">
        <v>17144</v>
      </c>
      <c r="B21" s="8" t="s">
        <v>40</v>
      </c>
      <c r="C21" s="5">
        <v>7757900</v>
      </c>
      <c r="D21" s="5"/>
      <c r="E21" s="6" t="s">
        <v>41</v>
      </c>
      <c r="F21" s="7">
        <v>7757900</v>
      </c>
      <c r="H21" s="18"/>
      <c r="I21" s="20"/>
    </row>
    <row r="22" spans="1:9" x14ac:dyDescent="0.25">
      <c r="A22" s="8">
        <v>17222</v>
      </c>
      <c r="B22" s="8" t="s">
        <v>42</v>
      </c>
      <c r="C22" s="5">
        <v>0</v>
      </c>
      <c r="D22" s="5">
        <v>1365419.7916619999</v>
      </c>
      <c r="E22" s="6" t="s">
        <v>43</v>
      </c>
      <c r="F22" s="7"/>
      <c r="G22" s="7">
        <v>1365420</v>
      </c>
      <c r="H22" s="18"/>
      <c r="I22" s="20"/>
    </row>
    <row r="23" spans="1:9" x14ac:dyDescent="0.25">
      <c r="A23" s="8">
        <v>17155</v>
      </c>
      <c r="B23" s="8" t="s">
        <v>44</v>
      </c>
      <c r="C23" s="5">
        <v>122735000</v>
      </c>
      <c r="D23" s="5">
        <v>0</v>
      </c>
      <c r="E23" s="6" t="s">
        <v>45</v>
      </c>
      <c r="F23" s="7">
        <v>122735000</v>
      </c>
      <c r="H23" s="18"/>
      <c r="I23" s="20"/>
    </row>
    <row r="24" spans="1:9" x14ac:dyDescent="0.25">
      <c r="A24" s="8">
        <v>17233</v>
      </c>
      <c r="B24" s="8" t="s">
        <v>46</v>
      </c>
      <c r="C24" s="5">
        <v>0</v>
      </c>
      <c r="D24" s="5">
        <v>16653020.833334999</v>
      </c>
      <c r="E24" s="6" t="s">
        <v>47</v>
      </c>
      <c r="F24" s="7"/>
      <c r="G24" s="7">
        <v>16653021</v>
      </c>
      <c r="H24" s="18"/>
      <c r="I24" s="20"/>
    </row>
    <row r="25" spans="1:9" x14ac:dyDescent="0.25">
      <c r="A25" s="8">
        <v>17168</v>
      </c>
      <c r="B25" s="8" t="s">
        <v>48</v>
      </c>
      <c r="C25" s="5">
        <v>123283750</v>
      </c>
      <c r="D25" s="5">
        <v>0</v>
      </c>
      <c r="E25" s="6" t="s">
        <v>49</v>
      </c>
      <c r="F25" s="7">
        <v>123283750</v>
      </c>
      <c r="H25" s="18"/>
      <c r="I25" s="20"/>
    </row>
    <row r="26" spans="1:9" x14ac:dyDescent="0.25">
      <c r="A26" s="8">
        <v>17244</v>
      </c>
      <c r="B26" s="8" t="s">
        <v>50</v>
      </c>
      <c r="C26" s="5">
        <v>0</v>
      </c>
      <c r="D26" s="5">
        <v>8989440.1041689999</v>
      </c>
      <c r="E26" s="6" t="s">
        <v>51</v>
      </c>
      <c r="F26" s="7"/>
      <c r="G26" s="7">
        <v>8989440</v>
      </c>
      <c r="H26" s="18"/>
      <c r="I26" s="20"/>
    </row>
    <row r="27" spans="1:9" x14ac:dyDescent="0.25">
      <c r="A27" s="8">
        <v>17232</v>
      </c>
      <c r="B27" s="8" t="s">
        <v>52</v>
      </c>
      <c r="C27" s="5">
        <v>21489796</v>
      </c>
      <c r="D27" s="5">
        <v>0</v>
      </c>
      <c r="E27" s="6" t="s">
        <v>53</v>
      </c>
      <c r="F27" s="7">
        <v>21489796</v>
      </c>
      <c r="H27" s="18"/>
      <c r="I27" s="20"/>
    </row>
    <row r="28" spans="1:9" x14ac:dyDescent="0.25">
      <c r="A28" s="8">
        <v>17288</v>
      </c>
      <c r="B28" s="8" t="s">
        <v>54</v>
      </c>
      <c r="C28" s="5">
        <v>0</v>
      </c>
      <c r="D28" s="5">
        <v>1074489.799998</v>
      </c>
      <c r="E28" s="6" t="s">
        <v>55</v>
      </c>
      <c r="F28" s="7"/>
      <c r="G28" s="7">
        <v>1074490</v>
      </c>
      <c r="H28" s="18"/>
      <c r="I28" s="20"/>
    </row>
    <row r="29" spans="1:9" x14ac:dyDescent="0.25">
      <c r="A29" s="8">
        <v>21100</v>
      </c>
      <c r="B29" s="8" t="s">
        <v>56</v>
      </c>
      <c r="C29" s="5">
        <v>0</v>
      </c>
      <c r="D29" s="5">
        <f>1282941101.875-D30-D31-D32</f>
        <v>1255452300.875</v>
      </c>
      <c r="E29" s="9" t="s">
        <v>57</v>
      </c>
      <c r="F29" s="7"/>
      <c r="G29" s="7">
        <v>1255452300.8800001</v>
      </c>
      <c r="H29" s="18"/>
      <c r="I29" s="20"/>
    </row>
    <row r="30" spans="1:9" x14ac:dyDescent="0.25">
      <c r="A30" s="8">
        <v>21107</v>
      </c>
      <c r="B30" s="8" t="s">
        <v>58</v>
      </c>
      <c r="C30" s="5"/>
      <c r="D30" s="5">
        <v>449086</v>
      </c>
      <c r="E30" s="6" t="s">
        <v>59</v>
      </c>
      <c r="F30" s="7"/>
      <c r="G30" s="7">
        <v>449085.98</v>
      </c>
      <c r="H30" s="18"/>
      <c r="I30" s="20"/>
    </row>
    <row r="31" spans="1:9" x14ac:dyDescent="0.25">
      <c r="A31" s="8">
        <v>21103</v>
      </c>
      <c r="B31" s="8" t="s">
        <v>60</v>
      </c>
      <c r="C31" s="5"/>
      <c r="D31" s="5">
        <v>1090000</v>
      </c>
      <c r="E31" s="6" t="s">
        <v>61</v>
      </c>
      <c r="F31" s="7"/>
      <c r="G31" s="7">
        <v>1090000</v>
      </c>
      <c r="H31" s="18"/>
      <c r="I31" s="20"/>
    </row>
    <row r="32" spans="1:9" x14ac:dyDescent="0.25">
      <c r="A32" s="8">
        <v>21118</v>
      </c>
      <c r="B32" s="8" t="s">
        <v>62</v>
      </c>
      <c r="C32" s="5"/>
      <c r="D32" s="5">
        <v>25949715</v>
      </c>
      <c r="E32" s="6" t="s">
        <v>63</v>
      </c>
      <c r="F32" s="7"/>
      <c r="G32" s="7">
        <v>25949715.02</v>
      </c>
      <c r="H32" s="18"/>
      <c r="I32" s="20"/>
    </row>
    <row r="33" spans="1:9" x14ac:dyDescent="0.25">
      <c r="A33" s="8">
        <v>24102</v>
      </c>
      <c r="B33" s="8" t="s">
        <v>64</v>
      </c>
      <c r="C33" s="5">
        <v>0</v>
      </c>
      <c r="D33" s="5">
        <v>0</v>
      </c>
      <c r="H33" s="18"/>
      <c r="I33" s="20"/>
    </row>
    <row r="34" spans="1:9" x14ac:dyDescent="0.25">
      <c r="A34" s="8">
        <v>22100</v>
      </c>
      <c r="B34" s="8" t="s">
        <v>65</v>
      </c>
      <c r="C34" s="5">
        <v>0</v>
      </c>
      <c r="D34" s="5">
        <v>297279.59999999998</v>
      </c>
      <c r="E34" s="9" t="s">
        <v>66</v>
      </c>
      <c r="F34" s="7"/>
      <c r="G34" s="7">
        <v>297280</v>
      </c>
      <c r="H34" s="18"/>
      <c r="I34" s="20"/>
    </row>
    <row r="35" spans="1:9" x14ac:dyDescent="0.25">
      <c r="A35" s="8">
        <v>22400</v>
      </c>
      <c r="B35" s="8" t="s">
        <v>67</v>
      </c>
      <c r="C35" s="5">
        <v>0</v>
      </c>
      <c r="D35" s="5">
        <v>1285967.8999999999</v>
      </c>
      <c r="E35" s="9" t="s">
        <v>68</v>
      </c>
      <c r="F35" s="7"/>
      <c r="G35" s="7">
        <v>1285968</v>
      </c>
      <c r="H35" s="18"/>
      <c r="I35" s="20"/>
    </row>
    <row r="36" spans="1:9" x14ac:dyDescent="0.25">
      <c r="A36" s="13">
        <v>22500</v>
      </c>
      <c r="B36" s="13" t="s">
        <v>69</v>
      </c>
      <c r="C36" s="14">
        <v>0</v>
      </c>
      <c r="D36" s="14">
        <v>0.2</v>
      </c>
      <c r="E36" s="15"/>
      <c r="F36" s="15"/>
      <c r="G36" s="15"/>
      <c r="H36" s="18"/>
      <c r="I36" s="20"/>
    </row>
    <row r="37" spans="1:9" x14ac:dyDescent="0.25">
      <c r="A37" s="8">
        <v>22600</v>
      </c>
      <c r="B37" s="8" t="s">
        <v>70</v>
      </c>
      <c r="C37" s="5">
        <v>0</v>
      </c>
      <c r="D37" s="5">
        <v>25001</v>
      </c>
      <c r="E37" s="9" t="s">
        <v>71</v>
      </c>
      <c r="F37" s="7"/>
      <c r="G37" s="7">
        <v>25001</v>
      </c>
      <c r="H37" s="18"/>
      <c r="I37" s="20"/>
    </row>
    <row r="38" spans="1:9" x14ac:dyDescent="0.25">
      <c r="A38" s="8">
        <v>23006</v>
      </c>
      <c r="B38" s="8" t="s">
        <v>72</v>
      </c>
      <c r="C38" s="5">
        <v>0</v>
      </c>
      <c r="D38" s="5">
        <v>6279396</v>
      </c>
      <c r="E38" s="9" t="s">
        <v>73</v>
      </c>
      <c r="F38" s="7"/>
      <c r="G38" s="7">
        <v>6279396</v>
      </c>
      <c r="H38" s="18"/>
      <c r="I38" s="20"/>
    </row>
    <row r="39" spans="1:9" x14ac:dyDescent="0.25">
      <c r="A39" s="8">
        <v>23007</v>
      </c>
      <c r="B39" s="8" t="s">
        <v>74</v>
      </c>
      <c r="C39" s="5">
        <v>0</v>
      </c>
      <c r="D39" s="5">
        <v>0</v>
      </c>
      <c r="H39" s="18"/>
      <c r="I39" s="20"/>
    </row>
    <row r="40" spans="1:9" x14ac:dyDescent="0.25">
      <c r="A40" s="8">
        <v>23004</v>
      </c>
      <c r="B40" s="8" t="s">
        <v>75</v>
      </c>
      <c r="C40" s="5">
        <v>0</v>
      </c>
      <c r="D40" s="5">
        <v>33951995</v>
      </c>
      <c r="E40" s="9" t="s">
        <v>76</v>
      </c>
      <c r="F40" s="7"/>
      <c r="G40" s="7">
        <v>33951995</v>
      </c>
      <c r="H40" s="18"/>
      <c r="I40" s="20"/>
    </row>
    <row r="41" spans="1:9" x14ac:dyDescent="0.25">
      <c r="A41" s="8">
        <v>23002</v>
      </c>
      <c r="B41" s="8" t="s">
        <v>77</v>
      </c>
      <c r="C41" s="5">
        <v>0</v>
      </c>
      <c r="D41" s="5">
        <v>102450000</v>
      </c>
      <c r="E41" s="6" t="s">
        <v>78</v>
      </c>
      <c r="F41" s="7"/>
      <c r="G41" s="7">
        <v>102450000</v>
      </c>
      <c r="H41" s="18"/>
      <c r="I41" s="20"/>
    </row>
    <row r="42" spans="1:9" x14ac:dyDescent="0.25">
      <c r="A42" s="8">
        <v>27112</v>
      </c>
      <c r="B42" s="4" t="s">
        <v>79</v>
      </c>
      <c r="C42" s="5">
        <v>0</v>
      </c>
      <c r="D42" s="5">
        <v>2513773</v>
      </c>
      <c r="E42" s="6" t="s">
        <v>80</v>
      </c>
      <c r="F42" s="7"/>
      <c r="G42" s="7">
        <v>2513773</v>
      </c>
      <c r="H42" s="18"/>
      <c r="I42" s="20"/>
    </row>
    <row r="43" spans="1:9" x14ac:dyDescent="0.25">
      <c r="A43" s="8">
        <v>27119</v>
      </c>
      <c r="B43" s="8" t="s">
        <v>81</v>
      </c>
      <c r="C43" s="5">
        <v>0</v>
      </c>
      <c r="D43" s="5">
        <v>3492538</v>
      </c>
      <c r="E43" s="6" t="s">
        <v>82</v>
      </c>
      <c r="F43" s="7"/>
      <c r="G43" s="7">
        <v>3492538</v>
      </c>
      <c r="H43" s="18"/>
      <c r="I43" s="20"/>
    </row>
    <row r="44" spans="1:9" x14ac:dyDescent="0.25">
      <c r="A44" s="8">
        <v>27111</v>
      </c>
      <c r="B44" s="8" t="s">
        <v>83</v>
      </c>
      <c r="C44" s="5">
        <v>0</v>
      </c>
      <c r="D44" s="5">
        <v>515000</v>
      </c>
      <c r="E44" s="6" t="s">
        <v>84</v>
      </c>
      <c r="F44" s="7"/>
      <c r="G44" s="7">
        <v>515000</v>
      </c>
      <c r="H44" s="18"/>
      <c r="I44" s="20"/>
    </row>
    <row r="45" spans="1:9" x14ac:dyDescent="0.25">
      <c r="A45" s="8">
        <v>22900</v>
      </c>
      <c r="B45" s="8" t="s">
        <v>85</v>
      </c>
      <c r="C45" s="5">
        <v>0</v>
      </c>
      <c r="D45" s="5">
        <v>0</v>
      </c>
      <c r="H45" s="18"/>
      <c r="I45" s="20"/>
    </row>
    <row r="46" spans="1:9" x14ac:dyDescent="0.25">
      <c r="A46" s="8">
        <v>25000</v>
      </c>
      <c r="B46" s="8" t="s">
        <v>86</v>
      </c>
      <c r="C46" s="5">
        <v>0</v>
      </c>
      <c r="D46" s="5">
        <v>0</v>
      </c>
      <c r="H46" s="18"/>
      <c r="I46" s="20"/>
    </row>
    <row r="47" spans="1:9" x14ac:dyDescent="0.25">
      <c r="A47" s="8">
        <v>32100</v>
      </c>
      <c r="B47" s="8" t="s">
        <v>87</v>
      </c>
      <c r="C47" s="5">
        <v>226011638.17999899</v>
      </c>
      <c r="D47" s="5">
        <v>0</v>
      </c>
      <c r="E47" s="9" t="s">
        <v>88</v>
      </c>
      <c r="F47" s="7">
        <v>226011638</v>
      </c>
      <c r="G47" s="7"/>
      <c r="H47" s="18"/>
      <c r="I47" s="20"/>
    </row>
    <row r="48" spans="1:9" x14ac:dyDescent="0.25">
      <c r="A48" s="8">
        <v>34100</v>
      </c>
      <c r="B48" s="8" t="s">
        <v>89</v>
      </c>
      <c r="C48" s="5">
        <v>0</v>
      </c>
      <c r="D48" s="5">
        <v>938750000</v>
      </c>
      <c r="E48" s="9" t="s">
        <v>90</v>
      </c>
      <c r="F48" s="7"/>
      <c r="G48" s="7">
        <v>938750000</v>
      </c>
      <c r="H48" s="18"/>
      <c r="I48" s="20"/>
    </row>
    <row r="49" spans="1:9" x14ac:dyDescent="0.25">
      <c r="A49" s="8">
        <v>40011</v>
      </c>
      <c r="B49" s="8" t="s">
        <v>91</v>
      </c>
      <c r="C49" s="5">
        <v>0</v>
      </c>
      <c r="D49" s="5">
        <v>3213105824</v>
      </c>
      <c r="E49" s="6" t="s">
        <v>92</v>
      </c>
      <c r="F49" s="7"/>
      <c r="G49" s="7">
        <v>3213105824</v>
      </c>
      <c r="H49" s="18"/>
      <c r="I49" s="20"/>
    </row>
    <row r="50" spans="1:9" x14ac:dyDescent="0.25">
      <c r="A50" s="8">
        <v>40012</v>
      </c>
      <c r="B50" s="8" t="s">
        <v>93</v>
      </c>
      <c r="C50" s="5">
        <v>0</v>
      </c>
      <c r="D50" s="5">
        <v>1620069920</v>
      </c>
      <c r="E50" s="9" t="s">
        <v>94</v>
      </c>
      <c r="F50" s="7"/>
      <c r="G50" s="7">
        <v>1620069920</v>
      </c>
      <c r="H50" s="18"/>
      <c r="I50" s="20"/>
    </row>
    <row r="51" spans="1:9" x14ac:dyDescent="0.25">
      <c r="A51" s="8">
        <v>51210</v>
      </c>
      <c r="B51" s="8" t="s">
        <v>95</v>
      </c>
      <c r="C51" s="5">
        <v>1559028078</v>
      </c>
      <c r="D51" s="5">
        <v>0</v>
      </c>
      <c r="E51" s="6" t="s">
        <v>96</v>
      </c>
      <c r="F51" s="7">
        <v>1559028078</v>
      </c>
      <c r="H51" s="18"/>
      <c r="I51" s="20"/>
    </row>
    <row r="52" spans="1:9" x14ac:dyDescent="0.25">
      <c r="A52" s="8">
        <v>51510</v>
      </c>
      <c r="B52" s="8" t="s">
        <v>97</v>
      </c>
      <c r="C52" s="5">
        <v>309934783</v>
      </c>
      <c r="D52" s="5">
        <v>0</v>
      </c>
      <c r="E52" s="6" t="s">
        <v>98</v>
      </c>
      <c r="F52" s="7">
        <v>309934783</v>
      </c>
      <c r="H52" s="18"/>
      <c r="I52" s="20"/>
    </row>
    <row r="53" spans="1:9" x14ac:dyDescent="0.25">
      <c r="A53" s="8">
        <v>61211</v>
      </c>
      <c r="B53" s="8" t="s">
        <v>99</v>
      </c>
      <c r="C53" s="5">
        <v>112250000</v>
      </c>
      <c r="D53" s="5">
        <v>0</v>
      </c>
      <c r="E53" s="16" t="s">
        <v>100</v>
      </c>
      <c r="F53" s="7">
        <v>112250000</v>
      </c>
      <c r="H53" s="18"/>
      <c r="I53" s="20"/>
    </row>
    <row r="54" spans="1:9" x14ac:dyDescent="0.25">
      <c r="A54" s="8">
        <v>61222</v>
      </c>
      <c r="B54" s="8" t="s">
        <v>101</v>
      </c>
      <c r="C54" s="5">
        <v>5025000</v>
      </c>
      <c r="D54" s="5">
        <v>0</v>
      </c>
      <c r="E54" s="16" t="s">
        <v>102</v>
      </c>
      <c r="F54" s="7">
        <v>5025000</v>
      </c>
      <c r="H54" s="18"/>
      <c r="I54" s="20"/>
    </row>
    <row r="55" spans="1:9" x14ac:dyDescent="0.25">
      <c r="A55" s="8">
        <v>61422</v>
      </c>
      <c r="B55" s="8" t="s">
        <v>103</v>
      </c>
      <c r="C55" s="5">
        <v>27721117</v>
      </c>
      <c r="D55" s="5">
        <v>0</v>
      </c>
      <c r="E55" s="16" t="s">
        <v>104</v>
      </c>
      <c r="F55" s="7">
        <v>27721117</v>
      </c>
      <c r="H55" s="18"/>
      <c r="I55" s="20"/>
    </row>
    <row r="56" spans="1:9" x14ac:dyDescent="0.25">
      <c r="A56" s="8">
        <v>61433</v>
      </c>
      <c r="B56" s="8" t="s">
        <v>105</v>
      </c>
      <c r="C56" s="5">
        <v>33951995</v>
      </c>
      <c r="D56" s="5">
        <v>0</v>
      </c>
      <c r="E56" s="16" t="s">
        <v>106</v>
      </c>
      <c r="F56" s="7">
        <v>33951995</v>
      </c>
      <c r="H56" s="18"/>
      <c r="I56" s="20"/>
    </row>
    <row r="57" spans="1:9" x14ac:dyDescent="0.25">
      <c r="A57" s="8">
        <v>61144</v>
      </c>
      <c r="B57" s="8" t="s">
        <v>107</v>
      </c>
      <c r="C57" s="5">
        <v>40362882</v>
      </c>
      <c r="D57" s="5">
        <v>0</v>
      </c>
      <c r="E57" s="16" t="s">
        <v>108</v>
      </c>
      <c r="F57" s="7">
        <v>40362882</v>
      </c>
      <c r="H57" s="18"/>
      <c r="I57" s="20"/>
    </row>
    <row r="58" spans="1:9" x14ac:dyDescent="0.25">
      <c r="A58" s="8">
        <v>61111</v>
      </c>
      <c r="B58" s="8" t="s">
        <v>109</v>
      </c>
      <c r="C58" s="5">
        <v>2236597</v>
      </c>
      <c r="D58" s="5">
        <v>0</v>
      </c>
      <c r="E58" s="16" t="s">
        <v>110</v>
      </c>
      <c r="F58" s="7">
        <v>2236597</v>
      </c>
      <c r="H58" s="18"/>
      <c r="I58" s="20"/>
    </row>
    <row r="59" spans="1:9" x14ac:dyDescent="0.25">
      <c r="A59" s="8">
        <v>61110</v>
      </c>
      <c r="B59" s="8" t="s">
        <v>111</v>
      </c>
      <c r="C59" s="5">
        <v>31530017</v>
      </c>
      <c r="D59" s="5">
        <v>0</v>
      </c>
      <c r="E59" s="16" t="s">
        <v>112</v>
      </c>
      <c r="F59" s="7">
        <v>31530017</v>
      </c>
      <c r="H59" s="18"/>
      <c r="I59" s="20"/>
    </row>
    <row r="60" spans="1:9" x14ac:dyDescent="0.25">
      <c r="A60" s="8">
        <v>61311</v>
      </c>
      <c r="B60" s="8" t="s">
        <v>113</v>
      </c>
      <c r="C60" s="5">
        <v>11945000</v>
      </c>
      <c r="D60" s="5">
        <v>0</v>
      </c>
      <c r="E60" s="16" t="s">
        <v>114</v>
      </c>
      <c r="F60" s="7">
        <v>11945000</v>
      </c>
      <c r="H60" s="18"/>
      <c r="I60" s="20"/>
    </row>
    <row r="61" spans="1:9" x14ac:dyDescent="0.25">
      <c r="A61" s="8">
        <v>61555</v>
      </c>
      <c r="B61" s="8" t="s">
        <v>115</v>
      </c>
      <c r="C61" s="5">
        <v>749040</v>
      </c>
      <c r="D61" s="5">
        <v>0</v>
      </c>
      <c r="E61" s="16" t="s">
        <v>116</v>
      </c>
      <c r="F61" s="7">
        <v>749040</v>
      </c>
      <c r="H61" s="18"/>
      <c r="I61" s="20"/>
    </row>
    <row r="62" spans="1:9" x14ac:dyDescent="0.25">
      <c r="A62" s="8">
        <v>61655</v>
      </c>
      <c r="B62" s="8" t="s">
        <v>117</v>
      </c>
      <c r="C62" s="5">
        <v>2314998</v>
      </c>
      <c r="D62" s="5">
        <v>0</v>
      </c>
      <c r="E62" s="9" t="s">
        <v>118</v>
      </c>
      <c r="F62" s="7">
        <v>2314998</v>
      </c>
      <c r="H62" s="18"/>
      <c r="I62" s="20"/>
    </row>
    <row r="63" spans="1:9" x14ac:dyDescent="0.25">
      <c r="A63" s="8">
        <v>61612</v>
      </c>
      <c r="B63" s="8" t="s">
        <v>119</v>
      </c>
      <c r="C63" s="5">
        <v>750000</v>
      </c>
      <c r="D63" s="5">
        <v>0</v>
      </c>
      <c r="E63" s="16" t="s">
        <v>120</v>
      </c>
      <c r="F63" s="7">
        <v>750000</v>
      </c>
      <c r="H63" s="18"/>
      <c r="I63" s="20"/>
    </row>
    <row r="64" spans="1:9" x14ac:dyDescent="0.25">
      <c r="A64" s="8">
        <v>61533</v>
      </c>
      <c r="B64" s="8" t="s">
        <v>121</v>
      </c>
      <c r="C64" s="5">
        <v>38000</v>
      </c>
      <c r="D64" s="5">
        <v>0</v>
      </c>
      <c r="E64" s="16" t="s">
        <v>122</v>
      </c>
      <c r="F64" s="7">
        <v>38000</v>
      </c>
      <c r="H64" s="18"/>
      <c r="I64" s="20"/>
    </row>
    <row r="65" spans="1:9" x14ac:dyDescent="0.25">
      <c r="A65" s="8">
        <v>61522</v>
      </c>
      <c r="B65" s="8" t="s">
        <v>123</v>
      </c>
      <c r="C65" s="5">
        <v>261611</v>
      </c>
      <c r="D65" s="5">
        <v>0</v>
      </c>
      <c r="E65" s="16" t="s">
        <v>124</v>
      </c>
      <c r="F65" s="7">
        <v>261611</v>
      </c>
      <c r="H65" s="18"/>
      <c r="I65" s="20"/>
    </row>
    <row r="66" spans="1:9" x14ac:dyDescent="0.25">
      <c r="A66" s="8">
        <v>61705</v>
      </c>
      <c r="B66" s="8" t="s">
        <v>125</v>
      </c>
      <c r="C66" s="5">
        <v>4315481</v>
      </c>
      <c r="D66" s="5">
        <v>0</v>
      </c>
      <c r="E66" s="6" t="s">
        <v>126</v>
      </c>
      <c r="F66" s="7">
        <v>4315481</v>
      </c>
      <c r="H66" s="18"/>
      <c r="I66" s="20"/>
    </row>
    <row r="67" spans="1:9" x14ac:dyDescent="0.25">
      <c r="A67" s="8">
        <v>61708</v>
      </c>
      <c r="B67" s="8" t="s">
        <v>127</v>
      </c>
      <c r="C67" s="5">
        <v>31900</v>
      </c>
      <c r="D67" s="5">
        <v>0</v>
      </c>
      <c r="E67" s="6" t="s">
        <v>128</v>
      </c>
      <c r="F67" s="7">
        <v>31900</v>
      </c>
      <c r="H67" s="18"/>
      <c r="I67" s="20"/>
    </row>
    <row r="68" spans="1:9" x14ac:dyDescent="0.25">
      <c r="A68" s="8">
        <v>61709</v>
      </c>
      <c r="B68" s="8" t="s">
        <v>129</v>
      </c>
      <c r="C68" s="5">
        <v>581000</v>
      </c>
      <c r="D68" s="5">
        <v>0</v>
      </c>
      <c r="E68" s="6" t="s">
        <v>130</v>
      </c>
      <c r="F68" s="7">
        <v>581000</v>
      </c>
      <c r="H68" s="18"/>
      <c r="I68" s="20"/>
    </row>
    <row r="69" spans="1:9" x14ac:dyDescent="0.25">
      <c r="A69" s="8">
        <v>61710</v>
      </c>
      <c r="B69" s="8" t="s">
        <v>131</v>
      </c>
      <c r="C69" s="5">
        <v>682750</v>
      </c>
      <c r="D69" s="5">
        <v>0</v>
      </c>
      <c r="E69" s="6" t="s">
        <v>132</v>
      </c>
      <c r="F69" s="7">
        <v>682750</v>
      </c>
      <c r="H69" s="18"/>
      <c r="I69" s="20"/>
    </row>
    <row r="70" spans="1:9" x14ac:dyDescent="0.25">
      <c r="A70" s="8">
        <v>61703</v>
      </c>
      <c r="B70" s="8" t="s">
        <v>133</v>
      </c>
      <c r="C70" s="5">
        <v>9527386</v>
      </c>
      <c r="D70" s="5">
        <v>0</v>
      </c>
      <c r="E70" s="6" t="s">
        <v>134</v>
      </c>
      <c r="F70" s="7">
        <v>9527386</v>
      </c>
      <c r="H70" s="18"/>
      <c r="I70" s="20"/>
    </row>
    <row r="71" spans="1:9" x14ac:dyDescent="0.25">
      <c r="A71" s="8">
        <v>61714</v>
      </c>
      <c r="B71" s="8" t="s">
        <v>135</v>
      </c>
      <c r="C71" s="5">
        <v>10369813</v>
      </c>
      <c r="D71" s="5">
        <v>0</v>
      </c>
      <c r="E71" s="6" t="s">
        <v>136</v>
      </c>
      <c r="F71" s="7">
        <v>10369813</v>
      </c>
      <c r="H71" s="18"/>
      <c r="I71" s="20"/>
    </row>
    <row r="72" spans="1:9" x14ac:dyDescent="0.25">
      <c r="A72" s="8">
        <v>61715</v>
      </c>
      <c r="B72" s="8" t="s">
        <v>137</v>
      </c>
      <c r="C72" s="5">
        <v>44537035</v>
      </c>
      <c r="D72" s="5">
        <v>0</v>
      </c>
      <c r="E72" s="6" t="s">
        <v>138</v>
      </c>
      <c r="F72" s="7">
        <v>44537035</v>
      </c>
      <c r="H72" s="18"/>
      <c r="I72" s="20"/>
    </row>
    <row r="73" spans="1:9" x14ac:dyDescent="0.25">
      <c r="A73" s="8">
        <v>61707</v>
      </c>
      <c r="B73" s="8" t="s">
        <v>139</v>
      </c>
      <c r="C73" s="5">
        <v>3100315</v>
      </c>
      <c r="D73" s="5">
        <v>0</v>
      </c>
      <c r="E73" s="6" t="s">
        <v>140</v>
      </c>
      <c r="F73" s="7">
        <v>3100315</v>
      </c>
      <c r="H73" s="18"/>
      <c r="I73" s="20"/>
    </row>
    <row r="74" spans="1:9" x14ac:dyDescent="0.25">
      <c r="A74" s="8">
        <v>61717</v>
      </c>
      <c r="B74" s="8" t="s">
        <v>141</v>
      </c>
      <c r="C74" s="5">
        <v>195877</v>
      </c>
      <c r="D74" s="5">
        <v>0</v>
      </c>
      <c r="E74" s="6" t="s">
        <v>142</v>
      </c>
      <c r="F74" s="7">
        <v>195877</v>
      </c>
      <c r="H74" s="18"/>
      <c r="I74" s="20"/>
    </row>
    <row r="75" spans="1:9" x14ac:dyDescent="0.25">
      <c r="A75" s="8">
        <v>61811</v>
      </c>
      <c r="B75" s="8" t="s">
        <v>143</v>
      </c>
      <c r="C75" s="5">
        <v>458251</v>
      </c>
      <c r="D75" s="5">
        <v>0</v>
      </c>
      <c r="E75" s="6" t="s">
        <v>144</v>
      </c>
      <c r="F75" s="7">
        <v>458251</v>
      </c>
      <c r="H75" s="18"/>
      <c r="I75" s="20"/>
    </row>
    <row r="76" spans="1:9" x14ac:dyDescent="0.25">
      <c r="A76" s="8">
        <v>61922</v>
      </c>
      <c r="B76" s="8" t="s">
        <v>145</v>
      </c>
      <c r="C76" s="5">
        <v>0</v>
      </c>
      <c r="D76" s="5">
        <v>0</v>
      </c>
      <c r="H76" s="18"/>
      <c r="I76" s="20"/>
    </row>
    <row r="77" spans="1:9" x14ac:dyDescent="0.25">
      <c r="A77" s="8">
        <v>73110</v>
      </c>
      <c r="B77" s="8" t="s">
        <v>146</v>
      </c>
      <c r="C77" s="5">
        <v>733333</v>
      </c>
      <c r="D77" s="5">
        <v>0</v>
      </c>
      <c r="E77" s="6" t="s">
        <v>147</v>
      </c>
      <c r="F77" s="7">
        <v>733333</v>
      </c>
      <c r="H77" s="18"/>
      <c r="I77" s="20"/>
    </row>
    <row r="78" spans="1:9" x14ac:dyDescent="0.25">
      <c r="A78" s="8">
        <v>61822</v>
      </c>
      <c r="B78" s="8" t="s">
        <v>148</v>
      </c>
      <c r="C78" s="5">
        <v>100000000</v>
      </c>
      <c r="D78" s="5">
        <v>0</v>
      </c>
      <c r="E78" s="6" t="s">
        <v>149</v>
      </c>
      <c r="F78" s="7">
        <v>100000000</v>
      </c>
      <c r="H78" s="18"/>
      <c r="I78" s="20"/>
    </row>
    <row r="79" spans="1:9" x14ac:dyDescent="0.25">
      <c r="A79" s="8">
        <v>65011</v>
      </c>
      <c r="B79" s="8" t="s">
        <v>150</v>
      </c>
      <c r="C79" s="5">
        <v>6421028.6458350001</v>
      </c>
      <c r="D79" s="5">
        <v>0</v>
      </c>
      <c r="E79" s="9" t="s">
        <v>151</v>
      </c>
      <c r="F79" s="7">
        <v>6421029</v>
      </c>
      <c r="H79" s="18"/>
      <c r="I79" s="20"/>
    </row>
    <row r="80" spans="1:9" x14ac:dyDescent="0.25">
      <c r="A80" s="8">
        <v>65022</v>
      </c>
      <c r="B80" s="8" t="s">
        <v>152</v>
      </c>
      <c r="C80" s="5">
        <v>1072392.7083300001</v>
      </c>
      <c r="D80" s="5">
        <v>0</v>
      </c>
      <c r="E80" s="9" t="s">
        <v>153</v>
      </c>
      <c r="F80" s="7">
        <v>1072393</v>
      </c>
      <c r="H80" s="18"/>
      <c r="I80" s="20"/>
    </row>
    <row r="81" spans="1:9" x14ac:dyDescent="0.25">
      <c r="A81" s="8">
        <v>65044</v>
      </c>
      <c r="B81" s="8" t="s">
        <v>154</v>
      </c>
      <c r="C81" s="5">
        <v>218083.333334</v>
      </c>
      <c r="D81" s="5">
        <v>0</v>
      </c>
      <c r="E81" s="9" t="s">
        <v>155</v>
      </c>
      <c r="F81" s="7">
        <v>218083</v>
      </c>
      <c r="H81" s="18"/>
      <c r="I81" s="20"/>
    </row>
    <row r="82" spans="1:9" x14ac:dyDescent="0.25">
      <c r="A82" s="8">
        <v>65055</v>
      </c>
      <c r="B82" s="4" t="s">
        <v>156</v>
      </c>
      <c r="C82" s="5">
        <v>12784895.833334999</v>
      </c>
      <c r="D82" s="5">
        <v>0</v>
      </c>
      <c r="E82" s="9" t="s">
        <v>157</v>
      </c>
      <c r="F82" s="7">
        <v>12784896</v>
      </c>
      <c r="H82" s="18"/>
      <c r="I82" s="20"/>
    </row>
    <row r="83" spans="1:9" x14ac:dyDescent="0.25">
      <c r="A83" s="8">
        <v>65099</v>
      </c>
      <c r="B83" s="8" t="s">
        <v>158</v>
      </c>
      <c r="C83" s="5">
        <v>895408.16666500003</v>
      </c>
      <c r="D83" s="5">
        <v>0</v>
      </c>
      <c r="E83" s="9" t="s">
        <v>159</v>
      </c>
      <c r="F83" s="7">
        <v>895408</v>
      </c>
      <c r="H83" s="18"/>
      <c r="I83" s="20"/>
    </row>
    <row r="84" spans="1:9" x14ac:dyDescent="0.25">
      <c r="A84" s="8">
        <v>61933</v>
      </c>
      <c r="B84" s="8" t="s">
        <v>160</v>
      </c>
      <c r="C84" s="5">
        <v>16263000</v>
      </c>
      <c r="D84" s="5">
        <v>0</v>
      </c>
      <c r="E84" s="6" t="s">
        <v>161</v>
      </c>
      <c r="F84" s="7">
        <v>16263000</v>
      </c>
      <c r="H84" s="18"/>
      <c r="I84" s="20"/>
    </row>
    <row r="85" spans="1:9" x14ac:dyDescent="0.25">
      <c r="A85" s="8">
        <v>61622</v>
      </c>
      <c r="B85" s="8" t="s">
        <v>162</v>
      </c>
      <c r="C85" s="5">
        <v>101282050</v>
      </c>
      <c r="D85" s="5">
        <v>0</v>
      </c>
      <c r="E85" s="16" t="s">
        <v>163</v>
      </c>
      <c r="F85" s="7">
        <v>101282050</v>
      </c>
      <c r="H85" s="18"/>
      <c r="I85" s="20"/>
    </row>
    <row r="86" spans="1:9" x14ac:dyDescent="0.25">
      <c r="A86" s="8">
        <v>66044</v>
      </c>
      <c r="B86" s="8" t="s">
        <v>164</v>
      </c>
      <c r="C86" s="5">
        <v>16051779.92</v>
      </c>
      <c r="D86" s="5">
        <v>0</v>
      </c>
      <c r="E86" s="17" t="s">
        <v>165</v>
      </c>
      <c r="F86" s="7">
        <v>16051780</v>
      </c>
      <c r="H86" s="18"/>
      <c r="I86" s="20"/>
    </row>
    <row r="87" spans="1:9" x14ac:dyDescent="0.25">
      <c r="A87" s="8">
        <v>72111</v>
      </c>
      <c r="B87" s="8" t="s">
        <v>166</v>
      </c>
      <c r="C87" s="5">
        <v>255800</v>
      </c>
      <c r="D87" s="5">
        <v>0</v>
      </c>
      <c r="E87" s="9" t="s">
        <v>167</v>
      </c>
      <c r="F87" s="7">
        <v>255800</v>
      </c>
      <c r="H87" s="18"/>
      <c r="I87" s="20"/>
    </row>
    <row r="88" spans="1:9" x14ac:dyDescent="0.25">
      <c r="A88" s="8">
        <v>72127</v>
      </c>
      <c r="B88" s="8" t="s">
        <v>168</v>
      </c>
      <c r="C88" s="5">
        <v>72039</v>
      </c>
      <c r="D88" s="5">
        <v>0</v>
      </c>
      <c r="E88" s="9" t="s">
        <v>169</v>
      </c>
      <c r="F88" s="7">
        <v>72039</v>
      </c>
      <c r="H88" s="18"/>
      <c r="I88" s="20"/>
    </row>
    <row r="89" spans="1:9" x14ac:dyDescent="0.25">
      <c r="B89" s="8" t="s">
        <v>170</v>
      </c>
      <c r="C89" s="5"/>
      <c r="D89" s="5"/>
      <c r="H89" s="18"/>
      <c r="I89" s="20"/>
    </row>
    <row r="90" spans="1:9" x14ac:dyDescent="0.25">
      <c r="C90" s="18">
        <f>SUM(C3:C88)</f>
        <v>7233978250.4374981</v>
      </c>
      <c r="D90" s="18">
        <f>SUM(D3:D88)</f>
        <v>7233978250.4374981</v>
      </c>
      <c r="F90" s="19">
        <f>SUM(F3:F88)</f>
        <v>7233978250.5900002</v>
      </c>
      <c r="G90" s="19">
        <f>SUM(G3:G50)</f>
        <v>7233978250.8800001</v>
      </c>
      <c r="H90" s="18"/>
      <c r="I90" s="20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FE28-0135-4D74-9B22-47A82B6C28FC}">
  <dimension ref="A1:I92"/>
  <sheetViews>
    <sheetView workbookViewId="0">
      <selection activeCell="K9" sqref="K9"/>
    </sheetView>
  </sheetViews>
  <sheetFormatPr defaultRowHeight="15" x14ac:dyDescent="0.25"/>
  <cols>
    <col min="3" max="3" width="30.140625" bestFit="1" customWidth="1"/>
    <col min="6" max="6" width="17.85546875" bestFit="1" customWidth="1"/>
    <col min="7" max="7" width="19.28515625" bestFit="1" customWidth="1"/>
    <col min="9" max="9" width="12.28515625" bestFit="1" customWidth="1"/>
  </cols>
  <sheetData>
    <row r="1" spans="1:9" x14ac:dyDescent="0.25">
      <c r="A1" s="1" t="s">
        <v>171</v>
      </c>
      <c r="B1" s="1"/>
      <c r="C1" s="1"/>
      <c r="D1" s="1"/>
      <c r="E1" s="1" t="s">
        <v>1</v>
      </c>
      <c r="F1" s="1"/>
      <c r="G1" s="1"/>
      <c r="H1" s="1"/>
    </row>
    <row r="2" spans="1:9" x14ac:dyDescent="0.25">
      <c r="B2" s="21" t="s">
        <v>2</v>
      </c>
      <c r="C2" s="22" t="s">
        <v>3</v>
      </c>
      <c r="D2" s="22" t="s">
        <v>4</v>
      </c>
      <c r="E2" t="s">
        <v>172</v>
      </c>
      <c r="F2" t="s">
        <v>173</v>
      </c>
      <c r="G2" t="s">
        <v>174</v>
      </c>
    </row>
    <row r="3" spans="1:9" x14ac:dyDescent="0.25">
      <c r="A3" s="8" t="s">
        <v>175</v>
      </c>
      <c r="B3" s="4" t="s">
        <v>176</v>
      </c>
      <c r="C3" s="23">
        <v>36901125.076371998</v>
      </c>
      <c r="D3" s="23">
        <v>0</v>
      </c>
      <c r="E3" s="6" t="s">
        <v>177</v>
      </c>
      <c r="F3" s="7">
        <v>36901125</v>
      </c>
      <c r="H3" s="27"/>
      <c r="I3" s="25"/>
    </row>
    <row r="4" spans="1:9" x14ac:dyDescent="0.25">
      <c r="A4" s="8">
        <v>11300</v>
      </c>
      <c r="B4" s="4" t="s">
        <v>178</v>
      </c>
      <c r="C4" s="23">
        <v>3.5000000000000001E-3</v>
      </c>
      <c r="D4" s="23">
        <v>0</v>
      </c>
      <c r="H4" s="27"/>
      <c r="I4" s="25"/>
    </row>
    <row r="5" spans="1:9" x14ac:dyDescent="0.25">
      <c r="A5" s="8">
        <v>11310</v>
      </c>
      <c r="B5" s="4" t="s">
        <v>179</v>
      </c>
      <c r="C5" s="23">
        <v>0</v>
      </c>
      <c r="D5" s="23">
        <v>2E-3</v>
      </c>
      <c r="H5" s="27"/>
      <c r="I5" s="25"/>
    </row>
    <row r="6" spans="1:9" x14ac:dyDescent="0.25">
      <c r="A6" s="8">
        <v>12011</v>
      </c>
      <c r="B6" s="4" t="s">
        <v>10</v>
      </c>
      <c r="C6" s="23">
        <v>6081971.9167499999</v>
      </c>
      <c r="D6" s="23">
        <v>0</v>
      </c>
      <c r="E6" s="9" t="s">
        <v>11</v>
      </c>
      <c r="F6" s="7">
        <v>6081972</v>
      </c>
      <c r="H6" s="27"/>
      <c r="I6" s="25"/>
    </row>
    <row r="7" spans="1:9" x14ac:dyDescent="0.25">
      <c r="A7" s="8">
        <v>11405</v>
      </c>
      <c r="B7" s="4" t="s">
        <v>9</v>
      </c>
      <c r="C7" s="23">
        <v>0</v>
      </c>
      <c r="D7" s="23">
        <v>0</v>
      </c>
      <c r="H7" s="27"/>
      <c r="I7" s="25"/>
    </row>
    <row r="8" spans="1:9" x14ac:dyDescent="0.25">
      <c r="A8" s="8">
        <v>12101</v>
      </c>
      <c r="B8" s="4" t="s">
        <v>12</v>
      </c>
      <c r="C8" s="23">
        <v>0</v>
      </c>
      <c r="D8" s="23">
        <v>0</v>
      </c>
      <c r="H8" s="27"/>
      <c r="I8" s="25"/>
    </row>
    <row r="9" spans="1:9" x14ac:dyDescent="0.25">
      <c r="A9" s="8">
        <v>12115</v>
      </c>
      <c r="B9" s="4" t="s">
        <v>180</v>
      </c>
      <c r="C9" s="23">
        <v>79665000</v>
      </c>
      <c r="D9" s="23"/>
      <c r="E9" s="9" t="s">
        <v>181</v>
      </c>
      <c r="F9" s="7">
        <v>79665000</v>
      </c>
      <c r="H9" s="27"/>
      <c r="I9" s="25"/>
    </row>
    <row r="10" spans="1:9" x14ac:dyDescent="0.25">
      <c r="A10" s="8">
        <v>12120</v>
      </c>
      <c r="B10" s="4" t="s">
        <v>14</v>
      </c>
      <c r="C10" s="23">
        <v>38528100</v>
      </c>
      <c r="D10" s="23"/>
      <c r="E10" s="9" t="s">
        <v>15</v>
      </c>
      <c r="F10" s="7">
        <v>38528100</v>
      </c>
      <c r="H10" s="27"/>
      <c r="I10" s="25"/>
    </row>
    <row r="11" spans="1:9" x14ac:dyDescent="0.25">
      <c r="A11" s="8">
        <v>12123</v>
      </c>
      <c r="B11" s="4" t="s">
        <v>16</v>
      </c>
      <c r="C11" s="23">
        <v>17316000</v>
      </c>
      <c r="D11" s="23"/>
      <c r="E11" s="9" t="s">
        <v>17</v>
      </c>
      <c r="F11" s="7">
        <v>17316000</v>
      </c>
      <c r="H11" s="27"/>
      <c r="I11" s="25"/>
    </row>
    <row r="12" spans="1:9" x14ac:dyDescent="0.25">
      <c r="A12" s="8">
        <v>13000</v>
      </c>
      <c r="B12" s="4" t="s">
        <v>18</v>
      </c>
      <c r="C12" s="23">
        <v>1918941</v>
      </c>
      <c r="D12" s="23">
        <v>0</v>
      </c>
      <c r="E12" s="9" t="s">
        <v>19</v>
      </c>
      <c r="F12" s="7">
        <v>1918941</v>
      </c>
      <c r="H12" s="27"/>
      <c r="I12" s="25"/>
    </row>
    <row r="13" spans="1:9" x14ac:dyDescent="0.25">
      <c r="A13" s="8">
        <v>121204</v>
      </c>
      <c r="B13" s="4" t="s">
        <v>182</v>
      </c>
      <c r="C13" s="23">
        <v>159757</v>
      </c>
      <c r="D13" s="23"/>
      <c r="E13" s="9" t="s">
        <v>183</v>
      </c>
      <c r="F13" s="7">
        <v>159757</v>
      </c>
      <c r="H13" s="27"/>
      <c r="I13" s="25"/>
    </row>
    <row r="14" spans="1:9" x14ac:dyDescent="0.25">
      <c r="A14" s="8">
        <v>121203</v>
      </c>
      <c r="B14" s="8" t="s">
        <v>184</v>
      </c>
      <c r="C14" s="23">
        <v>159757</v>
      </c>
      <c r="D14" s="23"/>
      <c r="E14" s="9" t="s">
        <v>185</v>
      </c>
      <c r="F14" s="7">
        <v>159757</v>
      </c>
      <c r="H14" s="27"/>
      <c r="I14" s="25"/>
    </row>
    <row r="15" spans="1:9" x14ac:dyDescent="0.25">
      <c r="A15" s="8">
        <v>121213</v>
      </c>
      <c r="B15" s="4" t="s">
        <v>186</v>
      </c>
      <c r="C15" s="23">
        <v>159757</v>
      </c>
      <c r="D15" s="23"/>
      <c r="E15" s="9" t="s">
        <v>187</v>
      </c>
      <c r="F15" s="7">
        <v>159757</v>
      </c>
      <c r="H15" s="27"/>
      <c r="I15" s="25"/>
    </row>
    <row r="16" spans="1:9" x14ac:dyDescent="0.25">
      <c r="A16" s="8">
        <v>121217</v>
      </c>
      <c r="B16" s="4" t="s">
        <v>188</v>
      </c>
      <c r="C16" s="23">
        <v>159757</v>
      </c>
      <c r="D16" s="23"/>
      <c r="E16" s="9" t="s">
        <v>189</v>
      </c>
      <c r="F16" s="7">
        <v>159757</v>
      </c>
      <c r="H16" s="27"/>
      <c r="I16" s="25"/>
    </row>
    <row r="17" spans="1:9" x14ac:dyDescent="0.25">
      <c r="A17" s="8" t="s">
        <v>190</v>
      </c>
      <c r="B17" s="4" t="s">
        <v>191</v>
      </c>
      <c r="C17" s="23">
        <v>10000000</v>
      </c>
      <c r="D17" s="23">
        <v>0</v>
      </c>
      <c r="E17" s="6" t="s">
        <v>192</v>
      </c>
      <c r="F17" s="7">
        <v>10000000</v>
      </c>
      <c r="H17" s="27"/>
      <c r="I17" s="25"/>
    </row>
    <row r="18" spans="1:9" x14ac:dyDescent="0.25">
      <c r="A18" s="8">
        <v>14033</v>
      </c>
      <c r="B18" s="4" t="s">
        <v>22</v>
      </c>
      <c r="C18" s="23">
        <v>0</v>
      </c>
      <c r="D18" s="23">
        <v>0</v>
      </c>
      <c r="H18" s="27"/>
      <c r="I18" s="25"/>
    </row>
    <row r="19" spans="1:9" x14ac:dyDescent="0.25">
      <c r="A19" s="8">
        <v>14022</v>
      </c>
      <c r="B19" s="4" t="s">
        <v>24</v>
      </c>
      <c r="C19" s="23">
        <v>0</v>
      </c>
      <c r="D19" s="23">
        <v>0</v>
      </c>
      <c r="H19" s="27"/>
      <c r="I19" s="25"/>
    </row>
    <row r="20" spans="1:9" x14ac:dyDescent="0.25">
      <c r="A20" s="8">
        <v>16311</v>
      </c>
      <c r="B20" s="4" t="s">
        <v>193</v>
      </c>
      <c r="C20" s="23">
        <v>3750511.25</v>
      </c>
      <c r="D20" s="23">
        <v>0</v>
      </c>
      <c r="E20" s="6" t="s">
        <v>194</v>
      </c>
      <c r="F20" s="7">
        <v>3750511</v>
      </c>
      <c r="H20" s="27"/>
      <c r="I20" s="25"/>
    </row>
    <row r="21" spans="1:9" x14ac:dyDescent="0.25">
      <c r="A21" s="8">
        <v>16388</v>
      </c>
      <c r="B21" s="4" t="s">
        <v>195</v>
      </c>
      <c r="C21" s="23">
        <v>290847</v>
      </c>
      <c r="D21" s="23">
        <v>0</v>
      </c>
      <c r="E21" s="6" t="s">
        <v>196</v>
      </c>
      <c r="F21" s="7">
        <v>290847</v>
      </c>
      <c r="H21" s="27"/>
      <c r="I21" s="25"/>
    </row>
    <row r="22" spans="1:9" x14ac:dyDescent="0.25">
      <c r="A22" s="8">
        <v>16333</v>
      </c>
      <c r="B22" s="4" t="s">
        <v>197</v>
      </c>
      <c r="C22" s="23">
        <v>0</v>
      </c>
      <c r="D22" s="23">
        <v>0</v>
      </c>
      <c r="H22" s="27"/>
      <c r="I22" s="25"/>
    </row>
    <row r="23" spans="1:9" x14ac:dyDescent="0.25">
      <c r="A23" s="8">
        <v>16322</v>
      </c>
      <c r="B23" s="4" t="s">
        <v>198</v>
      </c>
      <c r="C23" s="23">
        <v>44639</v>
      </c>
      <c r="D23" s="23">
        <v>0</v>
      </c>
      <c r="E23" s="6" t="s">
        <v>199</v>
      </c>
      <c r="F23" s="7">
        <v>44639</v>
      </c>
      <c r="H23" s="27"/>
      <c r="I23" s="25"/>
    </row>
    <row r="24" spans="1:9" x14ac:dyDescent="0.25">
      <c r="A24" s="8">
        <v>16377</v>
      </c>
      <c r="B24" s="4" t="s">
        <v>28</v>
      </c>
      <c r="C24" s="23">
        <v>287197.49372600002</v>
      </c>
      <c r="D24" s="23">
        <v>0</v>
      </c>
      <c r="E24" s="6" t="s">
        <v>29</v>
      </c>
      <c r="F24" s="7">
        <v>287197</v>
      </c>
      <c r="H24" s="27"/>
      <c r="I24" s="25"/>
    </row>
    <row r="25" spans="1:9" x14ac:dyDescent="0.25">
      <c r="A25" s="8">
        <v>16140</v>
      </c>
      <c r="B25" s="4" t="s">
        <v>200</v>
      </c>
      <c r="C25" s="23">
        <v>3783836.66</v>
      </c>
      <c r="D25" s="23">
        <v>0</v>
      </c>
      <c r="E25" s="6" t="s">
        <v>201</v>
      </c>
      <c r="F25" s="7">
        <v>3783837</v>
      </c>
      <c r="H25" s="27"/>
      <c r="I25" s="25"/>
    </row>
    <row r="26" spans="1:9" x14ac:dyDescent="0.25">
      <c r="A26" s="8">
        <v>16150</v>
      </c>
      <c r="B26" s="4" t="s">
        <v>32</v>
      </c>
      <c r="C26" s="23">
        <v>39181846.929577</v>
      </c>
      <c r="D26" s="23">
        <v>0</v>
      </c>
      <c r="E26" s="6" t="s">
        <v>33</v>
      </c>
      <c r="F26" s="7">
        <v>39181847</v>
      </c>
      <c r="H26" s="27"/>
      <c r="I26" s="25"/>
    </row>
    <row r="27" spans="1:9" x14ac:dyDescent="0.25">
      <c r="A27" s="8">
        <v>17133</v>
      </c>
      <c r="B27" s="4" t="s">
        <v>38</v>
      </c>
      <c r="C27" s="23">
        <v>66349950</v>
      </c>
      <c r="D27" s="23">
        <v>0</v>
      </c>
      <c r="E27" s="6" t="s">
        <v>39</v>
      </c>
      <c r="F27" s="7">
        <v>66349950</v>
      </c>
      <c r="H27" s="27"/>
      <c r="I27" s="25"/>
    </row>
    <row r="28" spans="1:9" x14ac:dyDescent="0.25">
      <c r="A28" s="8">
        <v>17222</v>
      </c>
      <c r="B28" s="4" t="s">
        <v>42</v>
      </c>
      <c r="C28" s="23">
        <v>0</v>
      </c>
      <c r="D28" s="23">
        <v>25039241.249998</v>
      </c>
      <c r="E28" s="6" t="s">
        <v>43</v>
      </c>
      <c r="F28" s="7"/>
      <c r="G28" s="7">
        <v>25039241</v>
      </c>
      <c r="H28" s="27"/>
      <c r="I28" s="25"/>
    </row>
    <row r="29" spans="1:9" x14ac:dyDescent="0.25">
      <c r="A29" s="8">
        <v>17155</v>
      </c>
      <c r="B29" s="4" t="s">
        <v>44</v>
      </c>
      <c r="C29" s="23">
        <v>63274098.810000002</v>
      </c>
      <c r="D29" s="23">
        <v>0</v>
      </c>
      <c r="E29" s="6" t="s">
        <v>45</v>
      </c>
      <c r="F29" s="7">
        <v>63274099</v>
      </c>
      <c r="H29" s="27"/>
      <c r="I29" s="25"/>
    </row>
    <row r="30" spans="1:9" x14ac:dyDescent="0.25">
      <c r="A30" s="8">
        <v>17233</v>
      </c>
      <c r="B30" s="4" t="s">
        <v>46</v>
      </c>
      <c r="C30" s="23">
        <v>0</v>
      </c>
      <c r="D30" s="23">
        <v>31663284.196665999</v>
      </c>
      <c r="E30" s="6" t="s">
        <v>47</v>
      </c>
      <c r="F30" s="7"/>
      <c r="G30" s="7">
        <v>31663284</v>
      </c>
      <c r="H30" s="27"/>
      <c r="I30" s="25"/>
    </row>
    <row r="31" spans="1:9" x14ac:dyDescent="0.25">
      <c r="A31" s="8">
        <v>21100</v>
      </c>
      <c r="B31" s="4" t="s">
        <v>56</v>
      </c>
      <c r="C31" s="23">
        <v>0</v>
      </c>
      <c r="D31" s="23">
        <v>0</v>
      </c>
      <c r="H31" s="27"/>
      <c r="I31" s="25"/>
    </row>
    <row r="32" spans="1:9" x14ac:dyDescent="0.25">
      <c r="A32" s="8">
        <v>21107</v>
      </c>
      <c r="B32" s="4" t="s">
        <v>58</v>
      </c>
      <c r="C32" s="23"/>
      <c r="D32" s="23">
        <v>449086</v>
      </c>
      <c r="E32" s="6" t="s">
        <v>59</v>
      </c>
      <c r="F32" s="7"/>
      <c r="G32" s="7">
        <v>449086</v>
      </c>
      <c r="H32" s="27"/>
      <c r="I32" s="25"/>
    </row>
    <row r="33" spans="1:9" x14ac:dyDescent="0.25">
      <c r="A33" s="8">
        <v>21103</v>
      </c>
      <c r="B33" s="4" t="s">
        <v>60</v>
      </c>
      <c r="C33" s="23"/>
      <c r="D33" s="23">
        <v>2812792</v>
      </c>
      <c r="E33" s="6" t="s">
        <v>61</v>
      </c>
      <c r="F33" s="7"/>
      <c r="G33" s="7">
        <v>2812792</v>
      </c>
      <c r="H33" s="27"/>
      <c r="I33" s="25"/>
    </row>
    <row r="34" spans="1:9" x14ac:dyDescent="0.25">
      <c r="A34" s="8">
        <v>22701</v>
      </c>
      <c r="B34" s="4" t="s">
        <v>202</v>
      </c>
      <c r="C34" s="23">
        <v>0</v>
      </c>
      <c r="D34" s="23">
        <v>10896600.017971</v>
      </c>
      <c r="E34" s="9" t="s">
        <v>203</v>
      </c>
      <c r="F34" s="7"/>
      <c r="G34" s="7">
        <v>10896600</v>
      </c>
      <c r="H34" s="27"/>
      <c r="I34" s="25"/>
    </row>
    <row r="35" spans="1:9" x14ac:dyDescent="0.25">
      <c r="A35" s="8">
        <v>22100</v>
      </c>
      <c r="B35" s="4" t="s">
        <v>65</v>
      </c>
      <c r="C35" s="23">
        <v>0</v>
      </c>
      <c r="D35" s="23">
        <v>88984.97</v>
      </c>
      <c r="E35" s="9" t="s">
        <v>66</v>
      </c>
      <c r="F35" s="7"/>
      <c r="G35" s="7">
        <v>88985</v>
      </c>
      <c r="H35" s="27"/>
      <c r="I35" s="25"/>
    </row>
    <row r="36" spans="1:9" x14ac:dyDescent="0.25">
      <c r="A36" s="8">
        <v>22300</v>
      </c>
      <c r="B36" s="4" t="s">
        <v>204</v>
      </c>
      <c r="C36" s="23">
        <v>0</v>
      </c>
      <c r="D36" s="23">
        <v>0</v>
      </c>
      <c r="H36" s="27"/>
      <c r="I36" s="25"/>
    </row>
    <row r="37" spans="1:9" x14ac:dyDescent="0.25">
      <c r="A37" s="8">
        <v>22400</v>
      </c>
      <c r="B37" s="4" t="s">
        <v>67</v>
      </c>
      <c r="C37" s="23">
        <v>0</v>
      </c>
      <c r="D37" s="23">
        <v>103847.14525</v>
      </c>
      <c r="E37" s="9" t="s">
        <v>68</v>
      </c>
      <c r="F37" s="7"/>
      <c r="G37" s="7">
        <v>103847</v>
      </c>
      <c r="H37" s="27"/>
      <c r="I37" s="25"/>
    </row>
    <row r="38" spans="1:9" x14ac:dyDescent="0.25">
      <c r="A38" s="8">
        <v>22500</v>
      </c>
      <c r="B38" s="4" t="s">
        <v>69</v>
      </c>
      <c r="C38" s="23">
        <v>0</v>
      </c>
      <c r="D38" s="23">
        <v>41347.1</v>
      </c>
      <c r="E38" s="9" t="s">
        <v>205</v>
      </c>
      <c r="F38" s="7"/>
      <c r="G38" s="7">
        <v>41347</v>
      </c>
      <c r="H38" s="27"/>
      <c r="I38" s="25"/>
    </row>
    <row r="39" spans="1:9" x14ac:dyDescent="0.25">
      <c r="A39" s="8">
        <v>23006</v>
      </c>
      <c r="B39" s="4" t="s">
        <v>72</v>
      </c>
      <c r="C39" s="23">
        <v>0</v>
      </c>
      <c r="D39" s="23">
        <v>6573287</v>
      </c>
      <c r="E39" s="9" t="s">
        <v>73</v>
      </c>
      <c r="F39" s="7"/>
      <c r="G39" s="7">
        <v>6573287</v>
      </c>
      <c r="H39" s="27"/>
      <c r="I39" s="25"/>
    </row>
    <row r="40" spans="1:9" x14ac:dyDescent="0.25">
      <c r="A40" s="8">
        <v>23007</v>
      </c>
      <c r="B40" s="4" t="s">
        <v>74</v>
      </c>
      <c r="C40" s="23">
        <v>0</v>
      </c>
      <c r="D40" s="23">
        <v>0</v>
      </c>
      <c r="H40" s="27"/>
      <c r="I40" s="25"/>
    </row>
    <row r="41" spans="1:9" x14ac:dyDescent="0.25">
      <c r="A41" s="8">
        <v>23026</v>
      </c>
      <c r="B41" s="4" t="s">
        <v>77</v>
      </c>
      <c r="C41" s="24">
        <v>0</v>
      </c>
      <c r="D41" s="24">
        <v>102449999.66</v>
      </c>
      <c r="E41" s="9" t="s">
        <v>206</v>
      </c>
      <c r="F41" s="7"/>
      <c r="G41" s="7">
        <v>102450000</v>
      </c>
      <c r="H41" s="27"/>
      <c r="I41" s="25"/>
    </row>
    <row r="42" spans="1:9" x14ac:dyDescent="0.25">
      <c r="A42" s="8">
        <v>27112</v>
      </c>
      <c r="B42" s="4" t="s">
        <v>79</v>
      </c>
      <c r="C42" s="24">
        <v>0</v>
      </c>
      <c r="D42" s="24">
        <v>1420514.33</v>
      </c>
      <c r="E42" s="6" t="s">
        <v>80</v>
      </c>
      <c r="F42" s="7"/>
      <c r="G42" s="7">
        <v>1420514</v>
      </c>
      <c r="H42" s="27"/>
      <c r="I42" s="25"/>
    </row>
    <row r="43" spans="1:9" x14ac:dyDescent="0.25">
      <c r="A43" s="8">
        <v>27111</v>
      </c>
      <c r="B43" s="4" t="s">
        <v>83</v>
      </c>
      <c r="C43" s="23">
        <v>0</v>
      </c>
      <c r="D43" s="23">
        <v>347845</v>
      </c>
      <c r="E43" s="6" t="s">
        <v>84</v>
      </c>
      <c r="F43" s="7"/>
      <c r="G43" s="7">
        <v>347845</v>
      </c>
      <c r="H43" s="27"/>
      <c r="I43" s="25"/>
    </row>
    <row r="44" spans="1:9" x14ac:dyDescent="0.25">
      <c r="A44" s="8">
        <v>23026</v>
      </c>
      <c r="B44" s="4" t="s">
        <v>207</v>
      </c>
      <c r="C44" s="23">
        <v>0</v>
      </c>
      <c r="D44" s="23">
        <v>0</v>
      </c>
      <c r="H44" s="27"/>
      <c r="I44" s="25"/>
    </row>
    <row r="45" spans="1:9" x14ac:dyDescent="0.25">
      <c r="A45" s="8">
        <v>23004</v>
      </c>
      <c r="B45" s="4" t="s">
        <v>75</v>
      </c>
      <c r="C45" s="23">
        <v>0</v>
      </c>
      <c r="D45" s="23">
        <v>26031250</v>
      </c>
      <c r="E45" s="9" t="s">
        <v>76</v>
      </c>
      <c r="F45" s="7"/>
      <c r="G45" s="7">
        <v>26031250</v>
      </c>
      <c r="H45" s="27"/>
      <c r="I45" s="25"/>
    </row>
    <row r="46" spans="1:9" x14ac:dyDescent="0.25">
      <c r="A46" s="8">
        <v>22900</v>
      </c>
      <c r="B46" s="4" t="s">
        <v>85</v>
      </c>
      <c r="C46" s="23">
        <v>0</v>
      </c>
      <c r="D46" s="23">
        <v>9828463</v>
      </c>
      <c r="E46" s="17" t="s">
        <v>208</v>
      </c>
      <c r="F46" s="7"/>
      <c r="G46" s="7">
        <v>9828463</v>
      </c>
      <c r="H46" s="27"/>
      <c r="I46" s="25"/>
    </row>
    <row r="47" spans="1:9" x14ac:dyDescent="0.25">
      <c r="A47" s="8">
        <v>22800</v>
      </c>
      <c r="B47" s="4" t="s">
        <v>209</v>
      </c>
      <c r="C47" s="23">
        <v>0</v>
      </c>
      <c r="D47" s="23">
        <v>0</v>
      </c>
      <c r="H47" s="27"/>
      <c r="I47" s="25"/>
    </row>
    <row r="48" spans="1:9" x14ac:dyDescent="0.25">
      <c r="A48" s="8">
        <v>25000</v>
      </c>
      <c r="B48" s="4" t="s">
        <v>86</v>
      </c>
      <c r="C48" s="23">
        <v>0</v>
      </c>
      <c r="D48" s="23">
        <v>26525</v>
      </c>
      <c r="E48" s="9" t="s">
        <v>210</v>
      </c>
      <c r="F48" s="7"/>
      <c r="G48" s="7">
        <v>26526</v>
      </c>
      <c r="H48" s="27"/>
      <c r="I48" s="25"/>
    </row>
    <row r="49" spans="1:9" x14ac:dyDescent="0.25">
      <c r="A49" s="8">
        <v>26000</v>
      </c>
      <c r="B49" s="4" t="s">
        <v>211</v>
      </c>
      <c r="C49" s="23">
        <v>0</v>
      </c>
      <c r="D49" s="23">
        <v>43400000</v>
      </c>
      <c r="E49" s="17" t="s">
        <v>212</v>
      </c>
      <c r="F49" s="7"/>
      <c r="G49" s="7">
        <v>43400000</v>
      </c>
      <c r="H49" s="27"/>
      <c r="I49" s="25"/>
    </row>
    <row r="50" spans="1:9" x14ac:dyDescent="0.25">
      <c r="A50" s="8">
        <v>32100</v>
      </c>
      <c r="B50" s="4" t="s">
        <v>87</v>
      </c>
      <c r="C50" s="23">
        <v>0</v>
      </c>
      <c r="D50" s="23">
        <v>31595832.813677002</v>
      </c>
      <c r="E50" s="9" t="s">
        <v>88</v>
      </c>
      <c r="F50" s="7"/>
      <c r="G50" s="7">
        <v>31595833</v>
      </c>
      <c r="H50" s="27"/>
      <c r="I50" s="25"/>
    </row>
    <row r="51" spans="1:9" x14ac:dyDescent="0.25">
      <c r="A51" s="8">
        <v>34100</v>
      </c>
      <c r="B51" s="4" t="s">
        <v>89</v>
      </c>
      <c r="C51" s="23">
        <v>0</v>
      </c>
      <c r="D51" s="23">
        <v>421000000</v>
      </c>
      <c r="E51" s="9" t="s">
        <v>90</v>
      </c>
      <c r="F51" s="7"/>
      <c r="G51" s="7">
        <v>421000000</v>
      </c>
      <c r="H51" s="27"/>
      <c r="I51" s="25"/>
    </row>
    <row r="52" spans="1:9" x14ac:dyDescent="0.25">
      <c r="A52" s="8">
        <v>40011</v>
      </c>
      <c r="B52" s="4" t="s">
        <v>91</v>
      </c>
      <c r="C52" s="23">
        <v>0</v>
      </c>
      <c r="D52" s="23">
        <v>244508180.17945001</v>
      </c>
      <c r="E52" s="6" t="s">
        <v>92</v>
      </c>
      <c r="F52" s="7"/>
      <c r="G52" s="7">
        <v>343568180</v>
      </c>
      <c r="H52" s="27"/>
      <c r="I52" s="25"/>
    </row>
    <row r="53" spans="1:9" x14ac:dyDescent="0.25">
      <c r="A53" s="8">
        <v>40011</v>
      </c>
      <c r="B53" s="4" t="s">
        <v>91</v>
      </c>
      <c r="C53" s="23">
        <v>0</v>
      </c>
      <c r="D53" s="23">
        <v>99060000</v>
      </c>
      <c r="H53" s="27"/>
      <c r="I53" s="25"/>
    </row>
    <row r="54" spans="1:9" x14ac:dyDescent="0.25">
      <c r="A54" s="8">
        <v>71340</v>
      </c>
      <c r="B54" s="4" t="s">
        <v>213</v>
      </c>
      <c r="C54" s="23">
        <v>0</v>
      </c>
      <c r="D54" s="23">
        <v>232142.43</v>
      </c>
      <c r="E54" s="17" t="s">
        <v>214</v>
      </c>
      <c r="F54" s="7"/>
      <c r="G54" s="7">
        <v>232142</v>
      </c>
      <c r="H54" s="27"/>
      <c r="I54" s="25"/>
    </row>
    <row r="55" spans="1:9" x14ac:dyDescent="0.25">
      <c r="A55" s="8">
        <v>71144</v>
      </c>
      <c r="B55" s="4" t="s">
        <v>215</v>
      </c>
      <c r="C55" s="23">
        <v>0</v>
      </c>
      <c r="D55" s="23">
        <v>1996</v>
      </c>
      <c r="E55" s="9" t="s">
        <v>216</v>
      </c>
      <c r="F55" s="7"/>
      <c r="G55" s="7">
        <v>1996</v>
      </c>
      <c r="H55" s="27"/>
      <c r="I55" s="25"/>
    </row>
    <row r="56" spans="1:9" x14ac:dyDescent="0.25">
      <c r="A56" s="8">
        <v>71155</v>
      </c>
      <c r="B56" s="4" t="s">
        <v>217</v>
      </c>
      <c r="C56" s="23">
        <v>0</v>
      </c>
      <c r="D56" s="23">
        <v>50000</v>
      </c>
      <c r="E56" s="9" t="s">
        <v>218</v>
      </c>
      <c r="F56" s="7"/>
      <c r="G56" s="7">
        <v>50000</v>
      </c>
      <c r="H56" s="27"/>
      <c r="I56" s="25"/>
    </row>
    <row r="57" spans="1:9" x14ac:dyDescent="0.25">
      <c r="A57" s="8">
        <v>71341</v>
      </c>
      <c r="B57" s="4" t="s">
        <v>219</v>
      </c>
      <c r="C57" s="23">
        <v>0</v>
      </c>
      <c r="D57" s="23">
        <v>2761</v>
      </c>
      <c r="E57" s="17" t="s">
        <v>220</v>
      </c>
      <c r="F57" s="7"/>
      <c r="G57" s="7">
        <v>2761</v>
      </c>
      <c r="H57" s="27"/>
      <c r="I57" s="25"/>
    </row>
    <row r="58" spans="1:9" x14ac:dyDescent="0.25">
      <c r="A58" s="8">
        <v>51210</v>
      </c>
      <c r="B58" s="4" t="s">
        <v>95</v>
      </c>
      <c r="C58" s="23">
        <v>51404514</v>
      </c>
      <c r="D58" s="23">
        <v>0</v>
      </c>
      <c r="E58" s="6" t="s">
        <v>96</v>
      </c>
      <c r="F58" s="7">
        <v>51404514</v>
      </c>
      <c r="H58" s="27"/>
      <c r="I58" s="25"/>
    </row>
    <row r="59" spans="1:9" x14ac:dyDescent="0.25">
      <c r="A59" s="8">
        <v>51510</v>
      </c>
      <c r="B59" s="4" t="s">
        <v>97</v>
      </c>
      <c r="C59" s="23">
        <v>339374000</v>
      </c>
      <c r="D59" s="23">
        <v>0</v>
      </c>
      <c r="E59" s="6" t="s">
        <v>98</v>
      </c>
      <c r="F59" s="7">
        <v>339374000</v>
      </c>
      <c r="H59" s="27"/>
      <c r="I59" s="25"/>
    </row>
    <row r="60" spans="1:9" x14ac:dyDescent="0.25">
      <c r="A60" s="8">
        <v>61211</v>
      </c>
      <c r="B60" s="4" t="s">
        <v>99</v>
      </c>
      <c r="C60" s="23">
        <v>1265000</v>
      </c>
      <c r="D60" s="23">
        <v>0</v>
      </c>
      <c r="E60" s="16" t="s">
        <v>100</v>
      </c>
      <c r="F60" s="7">
        <v>1265000</v>
      </c>
      <c r="H60" s="27"/>
      <c r="I60" s="25"/>
    </row>
    <row r="61" spans="1:9" x14ac:dyDescent="0.25">
      <c r="A61" s="8">
        <v>61222</v>
      </c>
      <c r="B61" s="4" t="s">
        <v>101</v>
      </c>
      <c r="C61" s="23">
        <v>10200000</v>
      </c>
      <c r="D61" s="23">
        <v>0</v>
      </c>
      <c r="E61" s="16" t="s">
        <v>102</v>
      </c>
      <c r="F61" s="7">
        <v>10200000</v>
      </c>
      <c r="H61" s="27"/>
      <c r="I61" s="25"/>
    </row>
    <row r="62" spans="1:9" x14ac:dyDescent="0.25">
      <c r="A62" s="8">
        <v>61110</v>
      </c>
      <c r="B62" s="4" t="s">
        <v>111</v>
      </c>
      <c r="C62" s="23">
        <v>21320853</v>
      </c>
      <c r="D62" s="23">
        <v>0</v>
      </c>
      <c r="E62" s="16" t="s">
        <v>112</v>
      </c>
      <c r="F62" s="7">
        <v>21320853</v>
      </c>
      <c r="H62" s="27"/>
      <c r="I62" s="25"/>
    </row>
    <row r="63" spans="1:9" x14ac:dyDescent="0.25">
      <c r="A63" s="8">
        <v>61111</v>
      </c>
      <c r="B63" s="4" t="s">
        <v>109</v>
      </c>
      <c r="C63" s="23">
        <v>2861366</v>
      </c>
      <c r="D63" s="23">
        <v>0</v>
      </c>
      <c r="E63" s="16" t="s">
        <v>110</v>
      </c>
      <c r="F63" s="7">
        <v>2861366</v>
      </c>
      <c r="H63" s="27"/>
      <c r="I63" s="25"/>
    </row>
    <row r="64" spans="1:9" x14ac:dyDescent="0.25">
      <c r="A64" s="8">
        <v>61311</v>
      </c>
      <c r="B64" s="4" t="s">
        <v>113</v>
      </c>
      <c r="C64" s="23">
        <v>9351860</v>
      </c>
      <c r="D64" s="23">
        <v>0</v>
      </c>
      <c r="E64" s="16" t="s">
        <v>114</v>
      </c>
      <c r="F64" s="7">
        <v>9351860</v>
      </c>
      <c r="H64" s="27"/>
      <c r="I64" s="25"/>
    </row>
    <row r="65" spans="1:9" x14ac:dyDescent="0.25">
      <c r="A65" s="8">
        <v>61422</v>
      </c>
      <c r="B65" s="4" t="s">
        <v>103</v>
      </c>
      <c r="C65" s="23">
        <v>25860732</v>
      </c>
      <c r="D65" s="23">
        <v>0</v>
      </c>
      <c r="E65" s="16" t="s">
        <v>104</v>
      </c>
      <c r="F65" s="7">
        <v>25860732</v>
      </c>
      <c r="H65" s="27"/>
      <c r="I65" s="25"/>
    </row>
    <row r="66" spans="1:9" x14ac:dyDescent="0.25">
      <c r="A66" s="8">
        <v>61433</v>
      </c>
      <c r="B66" s="4" t="s">
        <v>105</v>
      </c>
      <c r="C66" s="23">
        <v>26031250</v>
      </c>
      <c r="D66" s="23">
        <v>0</v>
      </c>
      <c r="E66" s="16" t="s">
        <v>106</v>
      </c>
      <c r="F66" s="7">
        <v>26031250</v>
      </c>
      <c r="H66" s="27"/>
      <c r="I66" s="25"/>
    </row>
    <row r="67" spans="1:9" x14ac:dyDescent="0.25">
      <c r="A67" s="8">
        <v>61522</v>
      </c>
      <c r="B67" s="4" t="s">
        <v>123</v>
      </c>
      <c r="C67" s="23">
        <v>180111</v>
      </c>
      <c r="D67" s="23">
        <v>0</v>
      </c>
      <c r="E67" s="16" t="s">
        <v>124</v>
      </c>
      <c r="F67" s="7">
        <v>180111</v>
      </c>
      <c r="H67" s="27"/>
      <c r="I67" s="25"/>
    </row>
    <row r="68" spans="1:9" x14ac:dyDescent="0.25">
      <c r="A68" s="8">
        <v>61144</v>
      </c>
      <c r="B68" s="4" t="s">
        <v>107</v>
      </c>
      <c r="C68" s="23">
        <v>33140574</v>
      </c>
      <c r="D68" s="23">
        <v>0</v>
      </c>
      <c r="E68" s="16" t="s">
        <v>108</v>
      </c>
      <c r="F68" s="7">
        <v>33140574</v>
      </c>
      <c r="H68" s="27"/>
      <c r="I68" s="25"/>
    </row>
    <row r="69" spans="1:9" x14ac:dyDescent="0.25">
      <c r="A69" s="8">
        <v>61555</v>
      </c>
      <c r="B69" s="4" t="s">
        <v>115</v>
      </c>
      <c r="C69" s="23">
        <v>10288083</v>
      </c>
      <c r="D69" s="23">
        <v>0</v>
      </c>
      <c r="E69" s="16" t="s">
        <v>116</v>
      </c>
      <c r="F69" s="7">
        <v>10288083</v>
      </c>
      <c r="H69" s="27"/>
      <c r="I69" s="25"/>
    </row>
    <row r="70" spans="1:9" x14ac:dyDescent="0.25">
      <c r="A70" s="8">
        <v>61633</v>
      </c>
      <c r="B70" s="4" t="s">
        <v>221</v>
      </c>
      <c r="C70" s="23">
        <v>6306390</v>
      </c>
      <c r="D70" s="23">
        <v>0</v>
      </c>
      <c r="E70" s="16" t="s">
        <v>222</v>
      </c>
      <c r="F70" s="7">
        <v>6306390</v>
      </c>
      <c r="H70" s="27"/>
      <c r="I70" s="25"/>
    </row>
    <row r="71" spans="1:9" x14ac:dyDescent="0.25">
      <c r="A71" s="8">
        <v>61612</v>
      </c>
      <c r="B71" s="4" t="s">
        <v>119</v>
      </c>
      <c r="C71" s="23">
        <v>3000000</v>
      </c>
      <c r="D71" s="23">
        <v>0</v>
      </c>
      <c r="E71" s="16" t="s">
        <v>120</v>
      </c>
      <c r="F71" s="7">
        <v>3000000</v>
      </c>
      <c r="H71" s="27"/>
      <c r="I71" s="25"/>
    </row>
    <row r="72" spans="1:9" x14ac:dyDescent="0.25">
      <c r="A72" s="8">
        <v>61705</v>
      </c>
      <c r="B72" s="4" t="s">
        <v>125</v>
      </c>
      <c r="C72" s="23">
        <v>2237631</v>
      </c>
      <c r="D72" s="23">
        <v>0</v>
      </c>
      <c r="E72" s="6" t="s">
        <v>126</v>
      </c>
      <c r="F72" s="7">
        <v>2237631</v>
      </c>
      <c r="H72" s="27"/>
      <c r="I72" s="25"/>
    </row>
    <row r="73" spans="1:9" x14ac:dyDescent="0.25">
      <c r="A73" s="8">
        <v>61708</v>
      </c>
      <c r="B73" s="4" t="s">
        <v>127</v>
      </c>
      <c r="C73" s="23">
        <v>2337500</v>
      </c>
      <c r="D73" s="23">
        <v>0</v>
      </c>
      <c r="E73" s="6" t="s">
        <v>128</v>
      </c>
      <c r="F73" s="7">
        <v>2337500</v>
      </c>
      <c r="H73" s="27"/>
      <c r="I73" s="25"/>
    </row>
    <row r="74" spans="1:9" x14ac:dyDescent="0.25">
      <c r="A74" s="8">
        <v>61709</v>
      </c>
      <c r="B74" s="4" t="s">
        <v>129</v>
      </c>
      <c r="C74" s="23">
        <v>1580000</v>
      </c>
      <c r="D74" s="23">
        <v>0</v>
      </c>
      <c r="E74" s="6" t="s">
        <v>130</v>
      </c>
      <c r="F74" s="7">
        <v>1580000</v>
      </c>
      <c r="H74" s="27"/>
      <c r="I74" s="25"/>
    </row>
    <row r="75" spans="1:9" x14ac:dyDescent="0.25">
      <c r="A75" s="8">
        <v>61710</v>
      </c>
      <c r="B75" s="4" t="s">
        <v>131</v>
      </c>
      <c r="C75" s="23">
        <v>301000</v>
      </c>
      <c r="D75" s="23">
        <v>0</v>
      </c>
      <c r="E75" s="6" t="s">
        <v>132</v>
      </c>
      <c r="F75" s="7">
        <v>301000</v>
      </c>
      <c r="H75" s="27"/>
      <c r="I75" s="25"/>
    </row>
    <row r="76" spans="1:9" x14ac:dyDescent="0.25">
      <c r="A76" s="8">
        <v>61703</v>
      </c>
      <c r="B76" s="4" t="s">
        <v>133</v>
      </c>
      <c r="C76" s="23">
        <v>11618073</v>
      </c>
      <c r="D76" s="23">
        <v>0</v>
      </c>
      <c r="E76" s="6" t="s">
        <v>134</v>
      </c>
      <c r="F76" s="7">
        <v>11618073</v>
      </c>
      <c r="H76" s="27"/>
      <c r="I76" s="25"/>
    </row>
    <row r="77" spans="1:9" x14ac:dyDescent="0.25">
      <c r="A77" s="8">
        <v>61714</v>
      </c>
      <c r="B77" s="4" t="s">
        <v>135</v>
      </c>
      <c r="C77" s="23">
        <v>8397331</v>
      </c>
      <c r="D77" s="23">
        <v>0</v>
      </c>
      <c r="E77" s="6" t="s">
        <v>136</v>
      </c>
      <c r="F77" s="7">
        <v>8397331</v>
      </c>
      <c r="H77" s="27"/>
      <c r="I77" s="25"/>
    </row>
    <row r="78" spans="1:9" x14ac:dyDescent="0.25">
      <c r="A78" s="8">
        <v>61719</v>
      </c>
      <c r="B78" s="4" t="s">
        <v>223</v>
      </c>
      <c r="C78" s="23">
        <v>875000</v>
      </c>
      <c r="D78" s="23">
        <v>0</v>
      </c>
      <c r="E78" s="6" t="s">
        <v>224</v>
      </c>
      <c r="F78" s="7">
        <v>875000</v>
      </c>
      <c r="H78" s="27"/>
      <c r="I78" s="25"/>
    </row>
    <row r="79" spans="1:9" x14ac:dyDescent="0.25">
      <c r="A79" s="8">
        <v>61715</v>
      </c>
      <c r="B79" s="4" t="s">
        <v>137</v>
      </c>
      <c r="C79" s="23">
        <v>50000000</v>
      </c>
      <c r="D79" s="23">
        <v>0</v>
      </c>
      <c r="E79" s="6" t="s">
        <v>138</v>
      </c>
      <c r="F79" s="7">
        <v>50000000</v>
      </c>
      <c r="H79" s="27"/>
      <c r="I79" s="25"/>
    </row>
    <row r="80" spans="1:9" x14ac:dyDescent="0.25">
      <c r="A80" s="8">
        <v>61707</v>
      </c>
      <c r="B80" s="4" t="s">
        <v>139</v>
      </c>
      <c r="C80" s="23">
        <v>4686818</v>
      </c>
      <c r="D80" s="23">
        <v>0</v>
      </c>
      <c r="E80" s="6" t="s">
        <v>140</v>
      </c>
      <c r="F80" s="7">
        <v>4686818</v>
      </c>
      <c r="H80" s="27"/>
      <c r="I80" s="25"/>
    </row>
    <row r="81" spans="1:9" x14ac:dyDescent="0.25">
      <c r="A81" s="8">
        <v>61634</v>
      </c>
      <c r="B81" s="4" t="s">
        <v>225</v>
      </c>
      <c r="C81" s="23">
        <v>92456</v>
      </c>
      <c r="D81" s="23">
        <v>0</v>
      </c>
      <c r="E81" s="6" t="s">
        <v>226</v>
      </c>
      <c r="F81" s="7">
        <v>92456</v>
      </c>
      <c r="H81" s="27"/>
      <c r="I81" s="25"/>
    </row>
    <row r="82" spans="1:9" x14ac:dyDescent="0.25">
      <c r="A82" s="8">
        <v>61811</v>
      </c>
      <c r="B82" s="4" t="s">
        <v>143</v>
      </c>
      <c r="C82" s="23">
        <v>1230751</v>
      </c>
      <c r="D82" s="23">
        <v>0</v>
      </c>
      <c r="E82" s="6" t="s">
        <v>144</v>
      </c>
      <c r="F82" s="7">
        <v>1230751</v>
      </c>
      <c r="H82" s="27"/>
      <c r="I82" s="25"/>
    </row>
    <row r="83" spans="1:9" x14ac:dyDescent="0.25">
      <c r="A83" s="8">
        <v>61866</v>
      </c>
      <c r="B83" s="4" t="s">
        <v>227</v>
      </c>
      <c r="C83" s="23">
        <v>200000</v>
      </c>
      <c r="D83" s="23">
        <v>0</v>
      </c>
      <c r="E83" s="6" t="s">
        <v>228</v>
      </c>
      <c r="F83" s="7">
        <v>200000</v>
      </c>
      <c r="H83" s="27"/>
      <c r="I83" s="25"/>
    </row>
    <row r="84" spans="1:9" x14ac:dyDescent="0.25">
      <c r="A84" s="8">
        <v>61822</v>
      </c>
      <c r="B84" s="4" t="s">
        <v>148</v>
      </c>
      <c r="C84" s="23">
        <v>50000000</v>
      </c>
      <c r="D84" s="23">
        <v>0</v>
      </c>
      <c r="E84" s="6" t="s">
        <v>149</v>
      </c>
      <c r="F84" s="7">
        <v>50000000</v>
      </c>
      <c r="H84" s="27"/>
      <c r="I84" s="25"/>
    </row>
    <row r="85" spans="1:9" x14ac:dyDescent="0.25">
      <c r="A85" s="8">
        <v>61933</v>
      </c>
      <c r="B85" s="4" t="s">
        <v>160</v>
      </c>
      <c r="C85" s="24">
        <v>1698000</v>
      </c>
      <c r="D85" s="24">
        <v>0</v>
      </c>
      <c r="E85" s="6" t="s">
        <v>161</v>
      </c>
      <c r="F85" s="7">
        <v>1698000</v>
      </c>
      <c r="H85" s="27"/>
      <c r="I85" s="25"/>
    </row>
    <row r="86" spans="1:9" x14ac:dyDescent="0.25">
      <c r="A86" s="8">
        <v>65022</v>
      </c>
      <c r="B86" s="4" t="s">
        <v>152</v>
      </c>
      <c r="C86" s="24">
        <v>6911453.125</v>
      </c>
      <c r="D86" s="24">
        <v>0</v>
      </c>
      <c r="E86" s="9" t="s">
        <v>153</v>
      </c>
      <c r="F86" s="7">
        <v>6911453</v>
      </c>
      <c r="H86" s="27"/>
      <c r="I86" s="25"/>
    </row>
    <row r="87" spans="1:9" x14ac:dyDescent="0.25">
      <c r="A87" s="8">
        <v>65055</v>
      </c>
      <c r="B87" s="4" t="s">
        <v>156</v>
      </c>
      <c r="C87" s="24">
        <v>6591051.9593749996</v>
      </c>
      <c r="D87" s="24">
        <v>0</v>
      </c>
      <c r="E87" s="9" t="s">
        <v>157</v>
      </c>
      <c r="F87" s="7">
        <v>6591052</v>
      </c>
      <c r="H87" s="27"/>
      <c r="I87" s="25"/>
    </row>
    <row r="88" spans="1:9" x14ac:dyDescent="0.25">
      <c r="A88" s="8">
        <v>72111</v>
      </c>
      <c r="B88" s="4" t="s">
        <v>166</v>
      </c>
      <c r="C88" s="24">
        <v>267400</v>
      </c>
      <c r="D88" s="24">
        <v>0</v>
      </c>
      <c r="E88" s="9" t="s">
        <v>167</v>
      </c>
      <c r="F88" s="7">
        <v>267400</v>
      </c>
      <c r="H88" s="27"/>
      <c r="I88" s="25"/>
    </row>
    <row r="89" spans="1:9" x14ac:dyDescent="0.25">
      <c r="A89" s="8">
        <v>72120</v>
      </c>
      <c r="B89" s="4" t="s">
        <v>229</v>
      </c>
      <c r="C89" s="24">
        <v>1688.1</v>
      </c>
      <c r="D89" s="24">
        <v>0</v>
      </c>
      <c r="E89" s="9" t="s">
        <v>230</v>
      </c>
      <c r="F89" s="7">
        <v>1688</v>
      </c>
      <c r="H89" s="27"/>
      <c r="I89" s="25"/>
    </row>
    <row r="90" spans="1:9" x14ac:dyDescent="0.25">
      <c r="H90" s="27"/>
      <c r="I90" s="25"/>
    </row>
    <row r="91" spans="1:9" x14ac:dyDescent="0.25">
      <c r="H91" s="27"/>
      <c r="I91" s="25"/>
    </row>
    <row r="92" spans="1:9" x14ac:dyDescent="0.25">
      <c r="C92" s="25">
        <f>SUM(C3:C89)</f>
        <v>1057623979.3243001</v>
      </c>
      <c r="D92" s="25">
        <f>SUM(D3:D89)</f>
        <v>1057623979.0950119</v>
      </c>
      <c r="F92" s="19">
        <f>SUM(F3:F89)</f>
        <v>1057623979</v>
      </c>
      <c r="G92" s="26">
        <f>SUM(G3:G57)</f>
        <v>1057623979</v>
      </c>
      <c r="H92" s="27"/>
      <c r="I92" s="25"/>
    </row>
  </sheetData>
  <mergeCells count="2">
    <mergeCell ref="A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45A6-F34A-494E-998E-07E4B08BAAEA}">
  <dimension ref="A1:I105"/>
  <sheetViews>
    <sheetView topLeftCell="D1" workbookViewId="0">
      <selection activeCell="J5" sqref="J5"/>
    </sheetView>
  </sheetViews>
  <sheetFormatPr defaultRowHeight="15" x14ac:dyDescent="0.25"/>
  <cols>
    <col min="3" max="3" width="30.140625" bestFit="1" customWidth="1"/>
    <col min="4" max="4" width="30.5703125" bestFit="1" customWidth="1"/>
    <col min="5" max="5" width="56.7109375" bestFit="1" customWidth="1"/>
    <col min="6" max="6" width="28.5703125" bestFit="1" customWidth="1"/>
    <col min="7" max="7" width="29" bestFit="1" customWidth="1"/>
  </cols>
  <sheetData>
    <row r="1" spans="1:9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9" x14ac:dyDescent="0.25">
      <c r="A2" s="28" t="s">
        <v>231</v>
      </c>
      <c r="B2" s="21" t="s">
        <v>2</v>
      </c>
      <c r="C2" s="29" t="s">
        <v>3</v>
      </c>
      <c r="D2" s="30" t="s">
        <v>4</v>
      </c>
      <c r="E2" s="21" t="s">
        <v>2</v>
      </c>
      <c r="F2" s="21" t="s">
        <v>3</v>
      </c>
      <c r="G2" s="21" t="s">
        <v>4</v>
      </c>
    </row>
    <row r="3" spans="1:9" x14ac:dyDescent="0.25">
      <c r="A3" s="8" t="s">
        <v>232</v>
      </c>
      <c r="B3" s="8" t="s">
        <v>233</v>
      </c>
      <c r="C3" s="31">
        <v>633620627.01574004</v>
      </c>
      <c r="D3" s="32">
        <v>0</v>
      </c>
      <c r="E3" s="6" t="s">
        <v>234</v>
      </c>
      <c r="F3" s="7">
        <v>633620627</v>
      </c>
      <c r="H3" s="34"/>
      <c r="I3" s="34"/>
    </row>
    <row r="4" spans="1:9" x14ac:dyDescent="0.25">
      <c r="A4" s="8" t="s">
        <v>235</v>
      </c>
      <c r="B4" s="8" t="s">
        <v>236</v>
      </c>
      <c r="C4" s="31">
        <v>1000000</v>
      </c>
      <c r="D4" s="32">
        <v>0</v>
      </c>
      <c r="E4" s="6" t="s">
        <v>237</v>
      </c>
      <c r="F4" s="7">
        <v>11000000</v>
      </c>
      <c r="H4" s="34"/>
      <c r="I4" s="34"/>
    </row>
    <row r="5" spans="1:9" x14ac:dyDescent="0.25">
      <c r="A5" s="8">
        <v>11310</v>
      </c>
      <c r="B5" s="8" t="s">
        <v>179</v>
      </c>
      <c r="C5" s="31">
        <v>0</v>
      </c>
      <c r="D5" s="32">
        <v>0</v>
      </c>
      <c r="H5" s="34"/>
      <c r="I5" s="34"/>
    </row>
    <row r="6" spans="1:9" x14ac:dyDescent="0.25">
      <c r="A6" s="8">
        <v>12011</v>
      </c>
      <c r="B6" s="8" t="s">
        <v>10</v>
      </c>
      <c r="C6" s="31">
        <v>0</v>
      </c>
      <c r="D6" s="32">
        <v>0</v>
      </c>
      <c r="H6" s="34"/>
      <c r="I6" s="34"/>
    </row>
    <row r="7" spans="1:9" x14ac:dyDescent="0.25">
      <c r="A7" s="8">
        <v>11402</v>
      </c>
      <c r="B7" s="8" t="s">
        <v>8</v>
      </c>
      <c r="C7" s="31">
        <v>0</v>
      </c>
      <c r="D7" s="32">
        <v>0</v>
      </c>
      <c r="H7" s="34"/>
      <c r="I7" s="34"/>
    </row>
    <row r="8" spans="1:9" x14ac:dyDescent="0.25">
      <c r="A8" s="8">
        <v>11405</v>
      </c>
      <c r="B8" s="8" t="s">
        <v>9</v>
      </c>
      <c r="C8" s="31">
        <v>0</v>
      </c>
      <c r="D8" s="32">
        <v>0</v>
      </c>
      <c r="H8" s="34"/>
      <c r="I8" s="34"/>
    </row>
    <row r="9" spans="1:9" x14ac:dyDescent="0.25">
      <c r="A9" s="8">
        <v>12101</v>
      </c>
      <c r="B9" s="8" t="s">
        <v>12</v>
      </c>
      <c r="C9" s="31">
        <v>1670116662.562</v>
      </c>
      <c r="D9" s="32">
        <v>0</v>
      </c>
      <c r="E9" s="9" t="s">
        <v>13</v>
      </c>
      <c r="F9" s="7">
        <v>1670116664.5599999</v>
      </c>
      <c r="H9" s="34"/>
      <c r="I9" s="34"/>
    </row>
    <row r="10" spans="1:9" x14ac:dyDescent="0.25">
      <c r="A10" s="8">
        <v>12120</v>
      </c>
      <c r="B10" s="8" t="s">
        <v>14</v>
      </c>
      <c r="C10" s="31">
        <v>22200000</v>
      </c>
      <c r="D10" s="32">
        <v>0</v>
      </c>
      <c r="E10" s="9" t="s">
        <v>15</v>
      </c>
      <c r="F10" s="7">
        <v>22200000</v>
      </c>
      <c r="H10" s="34"/>
      <c r="I10" s="34"/>
    </row>
    <row r="11" spans="1:9" x14ac:dyDescent="0.25">
      <c r="A11" s="8">
        <v>12116</v>
      </c>
      <c r="B11" s="8" t="s">
        <v>238</v>
      </c>
      <c r="C11" s="31">
        <v>20917339</v>
      </c>
      <c r="D11" s="32">
        <v>0</v>
      </c>
      <c r="E11" s="9" t="s">
        <v>239</v>
      </c>
      <c r="F11" s="7">
        <v>20917337</v>
      </c>
      <c r="H11" s="34"/>
      <c r="I11" s="34"/>
    </row>
    <row r="12" spans="1:9" x14ac:dyDescent="0.25">
      <c r="A12" s="8">
        <v>12123</v>
      </c>
      <c r="B12" s="8" t="s">
        <v>16</v>
      </c>
      <c r="C12" s="31">
        <v>215909890</v>
      </c>
      <c r="D12" s="32">
        <v>0</v>
      </c>
      <c r="E12" s="9" t="s">
        <v>17</v>
      </c>
      <c r="F12" s="7">
        <v>215909890</v>
      </c>
      <c r="H12" s="34"/>
      <c r="I12" s="34"/>
    </row>
    <row r="13" spans="1:9" x14ac:dyDescent="0.25">
      <c r="A13" s="8">
        <v>12102</v>
      </c>
      <c r="B13" s="8" t="s">
        <v>240</v>
      </c>
      <c r="C13" s="31">
        <v>0</v>
      </c>
      <c r="D13" s="32">
        <v>0</v>
      </c>
      <c r="H13" s="34"/>
      <c r="I13" s="34"/>
    </row>
    <row r="14" spans="1:9" x14ac:dyDescent="0.25">
      <c r="A14" s="8">
        <v>13000</v>
      </c>
      <c r="B14" s="8" t="s">
        <v>18</v>
      </c>
      <c r="C14" s="31">
        <v>857071</v>
      </c>
      <c r="D14" s="32">
        <v>0</v>
      </c>
      <c r="E14" s="9" t="s">
        <v>19</v>
      </c>
      <c r="F14" s="7">
        <v>857071</v>
      </c>
      <c r="H14" s="34"/>
      <c r="I14" s="34"/>
    </row>
    <row r="15" spans="1:9" x14ac:dyDescent="0.25">
      <c r="A15" s="8" t="s">
        <v>235</v>
      </c>
      <c r="B15" s="8" t="s">
        <v>236</v>
      </c>
      <c r="C15" s="31">
        <v>10000000</v>
      </c>
      <c r="D15" s="32">
        <v>0</v>
      </c>
      <c r="H15" s="34"/>
      <c r="I15" s="34"/>
    </row>
    <row r="16" spans="1:9" x14ac:dyDescent="0.25">
      <c r="A16" s="8">
        <v>14022</v>
      </c>
      <c r="B16" s="8" t="s">
        <v>24</v>
      </c>
      <c r="C16" s="31">
        <v>9333336</v>
      </c>
      <c r="D16" s="32">
        <v>0</v>
      </c>
      <c r="E16" s="9" t="s">
        <v>25</v>
      </c>
      <c r="F16" s="7">
        <v>9333336</v>
      </c>
      <c r="H16" s="34"/>
      <c r="I16" s="34"/>
    </row>
    <row r="17" spans="1:9" x14ac:dyDescent="0.25">
      <c r="A17" s="8">
        <v>16311</v>
      </c>
      <c r="B17" s="8" t="s">
        <v>193</v>
      </c>
      <c r="C17" s="31">
        <v>63104541.533600003</v>
      </c>
      <c r="D17" s="32">
        <v>0</v>
      </c>
      <c r="E17" s="6" t="s">
        <v>194</v>
      </c>
      <c r="F17" s="7">
        <v>63104542</v>
      </c>
      <c r="H17" s="34"/>
      <c r="I17" s="34"/>
    </row>
    <row r="18" spans="1:9" x14ac:dyDescent="0.25">
      <c r="A18" s="8">
        <v>16388</v>
      </c>
      <c r="B18" s="8" t="s">
        <v>195</v>
      </c>
      <c r="C18" s="31">
        <v>0</v>
      </c>
      <c r="D18" s="32">
        <v>0</v>
      </c>
      <c r="H18" s="34"/>
      <c r="I18" s="34"/>
    </row>
    <row r="19" spans="1:9" x14ac:dyDescent="0.25">
      <c r="A19" s="8">
        <v>16322</v>
      </c>
      <c r="B19" s="8" t="s">
        <v>198</v>
      </c>
      <c r="C19" s="31">
        <v>69820</v>
      </c>
      <c r="D19" s="32">
        <v>0</v>
      </c>
      <c r="E19" s="6" t="s">
        <v>199</v>
      </c>
      <c r="F19" s="7">
        <v>69820</v>
      </c>
      <c r="H19" s="34"/>
      <c r="I19" s="34"/>
    </row>
    <row r="20" spans="1:9" x14ac:dyDescent="0.25">
      <c r="A20" s="8">
        <v>16366</v>
      </c>
      <c r="B20" s="8" t="s">
        <v>241</v>
      </c>
      <c r="C20" s="31">
        <v>361655819</v>
      </c>
      <c r="D20" s="32">
        <v>0</v>
      </c>
      <c r="E20" s="6" t="s">
        <v>242</v>
      </c>
      <c r="F20" s="7">
        <v>361655819</v>
      </c>
      <c r="H20" s="34"/>
      <c r="I20" s="34"/>
    </row>
    <row r="21" spans="1:9" x14ac:dyDescent="0.25">
      <c r="A21" s="8">
        <v>16377</v>
      </c>
      <c r="B21" s="8" t="s">
        <v>28</v>
      </c>
      <c r="C21" s="31">
        <v>129082750.97400001</v>
      </c>
      <c r="D21" s="32">
        <v>0</v>
      </c>
      <c r="E21" s="6" t="s">
        <v>29</v>
      </c>
      <c r="F21" s="7">
        <v>129082751</v>
      </c>
      <c r="H21" s="34"/>
      <c r="I21" s="34"/>
    </row>
    <row r="22" spans="1:9" x14ac:dyDescent="0.25">
      <c r="A22" s="8">
        <v>16120</v>
      </c>
      <c r="B22" s="8" t="s">
        <v>30</v>
      </c>
      <c r="C22" s="31">
        <v>0</v>
      </c>
      <c r="D22" s="32">
        <v>0</v>
      </c>
      <c r="H22" s="34"/>
      <c r="I22" s="34"/>
    </row>
    <row r="23" spans="1:9" x14ac:dyDescent="0.25">
      <c r="A23" s="8">
        <v>16130</v>
      </c>
      <c r="B23" s="8" t="s">
        <v>243</v>
      </c>
      <c r="C23" s="31">
        <v>11108335</v>
      </c>
      <c r="D23" s="32">
        <v>0</v>
      </c>
      <c r="E23" s="6" t="s">
        <v>244</v>
      </c>
      <c r="F23" s="7">
        <v>11108335</v>
      </c>
      <c r="H23" s="34"/>
      <c r="I23" s="34"/>
    </row>
    <row r="24" spans="1:9" x14ac:dyDescent="0.25">
      <c r="A24" s="8">
        <v>16140</v>
      </c>
      <c r="B24" s="8" t="s">
        <v>200</v>
      </c>
      <c r="C24" s="31">
        <v>106873.966</v>
      </c>
      <c r="D24" s="32">
        <v>0</v>
      </c>
      <c r="E24" s="6" t="s">
        <v>201</v>
      </c>
      <c r="F24" s="7">
        <v>106874</v>
      </c>
      <c r="H24" s="34"/>
      <c r="I24" s="34"/>
    </row>
    <row r="25" spans="1:9" x14ac:dyDescent="0.25">
      <c r="A25" s="8">
        <v>16150</v>
      </c>
      <c r="B25" s="8" t="s">
        <v>32</v>
      </c>
      <c r="C25" s="31">
        <v>235285090.72999999</v>
      </c>
      <c r="D25" s="32">
        <v>0</v>
      </c>
      <c r="E25" s="6" t="s">
        <v>33</v>
      </c>
      <c r="F25" s="7">
        <v>235285091</v>
      </c>
      <c r="H25" s="34"/>
      <c r="I25" s="34"/>
    </row>
    <row r="26" spans="1:9" x14ac:dyDescent="0.25">
      <c r="A26" s="8">
        <v>17133</v>
      </c>
      <c r="B26" s="8" t="s">
        <v>38</v>
      </c>
      <c r="C26" s="31">
        <v>0</v>
      </c>
      <c r="D26" s="32">
        <v>0</v>
      </c>
      <c r="H26" s="34"/>
      <c r="I26" s="34"/>
    </row>
    <row r="27" spans="1:9" x14ac:dyDescent="0.25">
      <c r="A27" s="8">
        <v>17155</v>
      </c>
      <c r="B27" s="8" t="s">
        <v>44</v>
      </c>
      <c r="C27" s="31">
        <v>496266874</v>
      </c>
      <c r="D27" s="32">
        <v>0</v>
      </c>
      <c r="E27" s="6" t="s">
        <v>45</v>
      </c>
      <c r="F27" s="7">
        <v>496266874</v>
      </c>
      <c r="H27" s="34"/>
      <c r="I27" s="34"/>
    </row>
    <row r="28" spans="1:9" x14ac:dyDescent="0.25">
      <c r="A28" s="8">
        <v>17233</v>
      </c>
      <c r="B28" s="8" t="s">
        <v>46</v>
      </c>
      <c r="C28" s="31">
        <v>0</v>
      </c>
      <c r="D28" s="32">
        <f>199567047.333323+330100</f>
        <v>199897147.333323</v>
      </c>
      <c r="E28" s="6" t="s">
        <v>47</v>
      </c>
      <c r="F28" s="7"/>
      <c r="G28" s="7">
        <v>199897147</v>
      </c>
      <c r="H28" s="34"/>
      <c r="I28" s="34"/>
    </row>
    <row r="29" spans="1:9" x14ac:dyDescent="0.25">
      <c r="A29" s="8">
        <v>18119</v>
      </c>
      <c r="B29" s="8" t="s">
        <v>245</v>
      </c>
      <c r="C29" s="31">
        <v>859673574</v>
      </c>
      <c r="D29" s="32">
        <v>0</v>
      </c>
      <c r="E29" s="6" t="s">
        <v>246</v>
      </c>
      <c r="F29" s="7">
        <v>859673574</v>
      </c>
      <c r="H29" s="34"/>
      <c r="I29" s="34"/>
    </row>
    <row r="30" spans="1:9" x14ac:dyDescent="0.25">
      <c r="A30" s="8">
        <v>18116</v>
      </c>
      <c r="B30" s="4" t="s">
        <v>247</v>
      </c>
      <c r="C30" s="31">
        <v>100000000</v>
      </c>
      <c r="D30" s="32">
        <v>0</v>
      </c>
      <c r="E30" s="6" t="s">
        <v>248</v>
      </c>
      <c r="F30" s="7">
        <v>100000000</v>
      </c>
      <c r="H30" s="34"/>
      <c r="I30" s="34"/>
    </row>
    <row r="31" spans="1:9" x14ac:dyDescent="0.25">
      <c r="A31" s="8">
        <v>21100</v>
      </c>
      <c r="B31" s="8" t="s">
        <v>56</v>
      </c>
      <c r="C31" s="31">
        <v>0</v>
      </c>
      <c r="D31" s="32">
        <v>1080899328.395</v>
      </c>
      <c r="E31" s="9" t="s">
        <v>57</v>
      </c>
      <c r="F31" s="7"/>
      <c r="G31" s="7">
        <v>1080899328.4000001</v>
      </c>
      <c r="H31" s="34"/>
      <c r="I31" s="34"/>
    </row>
    <row r="32" spans="1:9" x14ac:dyDescent="0.25">
      <c r="A32" s="8">
        <v>21103</v>
      </c>
      <c r="B32" s="8" t="s">
        <v>60</v>
      </c>
      <c r="C32" s="31">
        <v>0</v>
      </c>
      <c r="D32" s="32">
        <v>5988133</v>
      </c>
      <c r="E32" s="6" t="s">
        <v>61</v>
      </c>
      <c r="F32" s="7"/>
      <c r="G32" s="7">
        <v>5988133</v>
      </c>
      <c r="H32" s="34"/>
      <c r="I32" s="34"/>
    </row>
    <row r="33" spans="1:9" x14ac:dyDescent="0.25">
      <c r="A33" s="8">
        <v>21107</v>
      </c>
      <c r="B33" s="8" t="s">
        <v>58</v>
      </c>
      <c r="C33" s="31">
        <v>0</v>
      </c>
      <c r="D33" s="32">
        <v>1422645</v>
      </c>
      <c r="E33" s="6" t="s">
        <v>59</v>
      </c>
      <c r="F33" s="7"/>
      <c r="G33" s="7">
        <v>1422645</v>
      </c>
      <c r="H33" s="34"/>
      <c r="I33" s="34"/>
    </row>
    <row r="34" spans="1:9" x14ac:dyDescent="0.25">
      <c r="A34" s="8">
        <v>21113</v>
      </c>
      <c r="B34" s="8" t="s">
        <v>249</v>
      </c>
      <c r="C34" s="31">
        <v>0</v>
      </c>
      <c r="D34" s="32">
        <v>68048469</v>
      </c>
      <c r="E34" s="6" t="s">
        <v>250</v>
      </c>
      <c r="F34" s="7"/>
      <c r="G34" s="7">
        <v>68048469</v>
      </c>
      <c r="H34" s="34"/>
      <c r="I34" s="34"/>
    </row>
    <row r="35" spans="1:9" x14ac:dyDescent="0.25">
      <c r="A35" s="8">
        <v>21118</v>
      </c>
      <c r="B35" s="8" t="s">
        <v>62</v>
      </c>
      <c r="C35" s="31">
        <v>0</v>
      </c>
      <c r="D35" s="32">
        <v>125080523</v>
      </c>
      <c r="E35" s="6" t="s">
        <v>63</v>
      </c>
      <c r="F35" s="7"/>
      <c r="G35" s="7">
        <v>125080523</v>
      </c>
      <c r="H35" s="34"/>
      <c r="I35" s="34"/>
    </row>
    <row r="36" spans="1:9" x14ac:dyDescent="0.25">
      <c r="A36" s="8">
        <v>22701</v>
      </c>
      <c r="B36" s="8" t="s">
        <v>202</v>
      </c>
      <c r="C36" s="31">
        <v>0</v>
      </c>
      <c r="D36" s="32">
        <v>157760183.13231999</v>
      </c>
      <c r="E36" s="9" t="s">
        <v>203</v>
      </c>
      <c r="F36" s="7"/>
      <c r="G36" s="7">
        <v>157760183</v>
      </c>
      <c r="H36" s="34"/>
      <c r="I36" s="34"/>
    </row>
    <row r="37" spans="1:9" x14ac:dyDescent="0.25">
      <c r="A37" s="8">
        <v>22100</v>
      </c>
      <c r="B37" s="8" t="s">
        <v>65</v>
      </c>
      <c r="C37" s="31">
        <v>0</v>
      </c>
      <c r="D37" s="32">
        <v>22298908.033</v>
      </c>
      <c r="E37" s="9" t="s">
        <v>66</v>
      </c>
      <c r="F37" s="7"/>
      <c r="G37" s="7">
        <v>22298908</v>
      </c>
      <c r="H37" s="34"/>
      <c r="I37" s="34"/>
    </row>
    <row r="38" spans="1:9" x14ac:dyDescent="0.25">
      <c r="A38" s="8">
        <v>22300</v>
      </c>
      <c r="B38" s="8" t="s">
        <v>204</v>
      </c>
      <c r="C38" s="31">
        <v>0</v>
      </c>
      <c r="D38" s="32">
        <v>0</v>
      </c>
      <c r="H38" s="34"/>
      <c r="I38" s="34"/>
    </row>
    <row r="39" spans="1:9" x14ac:dyDescent="0.25">
      <c r="A39" s="8">
        <v>22400</v>
      </c>
      <c r="B39" s="8" t="s">
        <v>67</v>
      </c>
      <c r="C39" s="31">
        <v>0</v>
      </c>
      <c r="D39" s="32">
        <v>381617.90324999997</v>
      </c>
      <c r="E39" s="9" t="s">
        <v>68</v>
      </c>
      <c r="F39" s="7"/>
      <c r="G39" s="7">
        <v>381617</v>
      </c>
      <c r="H39" s="34"/>
      <c r="I39" s="34"/>
    </row>
    <row r="40" spans="1:9" x14ac:dyDescent="0.25">
      <c r="A40" s="8">
        <v>22500</v>
      </c>
      <c r="B40" s="8" t="s">
        <v>69</v>
      </c>
      <c r="C40" s="31">
        <v>0</v>
      </c>
      <c r="D40" s="32">
        <v>465997.69900000002</v>
      </c>
      <c r="E40" s="9" t="s">
        <v>205</v>
      </c>
      <c r="F40" s="7"/>
      <c r="G40" s="7">
        <v>465997</v>
      </c>
      <c r="H40" s="34"/>
      <c r="I40" s="34"/>
    </row>
    <row r="41" spans="1:9" x14ac:dyDescent="0.25">
      <c r="A41" s="8">
        <v>23006</v>
      </c>
      <c r="B41" s="8" t="s">
        <v>72</v>
      </c>
      <c r="C41" s="31">
        <v>0</v>
      </c>
      <c r="D41" s="32">
        <v>20007072</v>
      </c>
      <c r="E41" s="9" t="s">
        <v>73</v>
      </c>
      <c r="F41" s="7"/>
      <c r="G41" s="7">
        <v>20007072</v>
      </c>
      <c r="H41" s="34"/>
      <c r="I41" s="34"/>
    </row>
    <row r="42" spans="1:9" x14ac:dyDescent="0.25">
      <c r="A42" s="8">
        <v>23007</v>
      </c>
      <c r="B42" s="8" t="s">
        <v>74</v>
      </c>
      <c r="C42" s="31">
        <v>0</v>
      </c>
      <c r="D42" s="32">
        <v>0</v>
      </c>
      <c r="H42" s="34"/>
      <c r="I42" s="34"/>
    </row>
    <row r="43" spans="1:9" x14ac:dyDescent="0.25">
      <c r="A43" s="8">
        <v>23002</v>
      </c>
      <c r="B43" s="8" t="s">
        <v>77</v>
      </c>
      <c r="C43" s="31">
        <v>0</v>
      </c>
      <c r="D43" s="32">
        <v>142745062.66</v>
      </c>
      <c r="E43" s="6" t="s">
        <v>78</v>
      </c>
      <c r="F43" s="7"/>
      <c r="G43" s="7">
        <v>142926395</v>
      </c>
      <c r="H43" s="34"/>
      <c r="I43" s="34"/>
    </row>
    <row r="44" spans="1:9" x14ac:dyDescent="0.25">
      <c r="A44" s="8">
        <v>27112</v>
      </c>
      <c r="B44" s="4" t="s">
        <v>79</v>
      </c>
      <c r="C44" s="31">
        <v>0</v>
      </c>
      <c r="D44" s="32">
        <v>3038323</v>
      </c>
      <c r="E44" s="6" t="s">
        <v>80</v>
      </c>
      <c r="F44" s="7"/>
      <c r="G44" s="7">
        <v>3038323</v>
      </c>
      <c r="H44" s="34"/>
      <c r="I44" s="34"/>
    </row>
    <row r="45" spans="1:9" x14ac:dyDescent="0.25">
      <c r="A45" s="8">
        <v>27111</v>
      </c>
      <c r="B45" s="4" t="s">
        <v>83</v>
      </c>
      <c r="C45" s="31">
        <v>0</v>
      </c>
      <c r="D45" s="32">
        <v>347850</v>
      </c>
      <c r="E45" s="6" t="s">
        <v>84</v>
      </c>
      <c r="F45" s="7"/>
      <c r="G45" s="7">
        <v>347850</v>
      </c>
      <c r="H45" s="34"/>
      <c r="I45" s="34"/>
    </row>
    <row r="46" spans="1:9" x14ac:dyDescent="0.25">
      <c r="A46" s="8">
        <v>27122</v>
      </c>
      <c r="B46" s="8" t="s">
        <v>251</v>
      </c>
      <c r="C46" s="31">
        <v>0</v>
      </c>
      <c r="D46" s="32">
        <v>0</v>
      </c>
      <c r="H46" s="34"/>
      <c r="I46" s="34"/>
    </row>
    <row r="47" spans="1:9" x14ac:dyDescent="0.25">
      <c r="A47" s="8">
        <v>23002</v>
      </c>
      <c r="B47" s="8" t="s">
        <v>77</v>
      </c>
      <c r="C47" s="31">
        <v>0</v>
      </c>
      <c r="D47" s="32">
        <v>181333</v>
      </c>
      <c r="H47" s="34"/>
      <c r="I47" s="34"/>
    </row>
    <row r="48" spans="1:9" x14ac:dyDescent="0.25">
      <c r="A48" s="8">
        <v>23004</v>
      </c>
      <c r="B48" s="8" t="s">
        <v>75</v>
      </c>
      <c r="C48" s="31">
        <v>0</v>
      </c>
      <c r="D48" s="32">
        <v>91624845</v>
      </c>
      <c r="E48" s="9" t="s">
        <v>76</v>
      </c>
      <c r="F48" s="7"/>
      <c r="G48" s="7">
        <v>91624845</v>
      </c>
      <c r="H48" s="34"/>
      <c r="I48" s="34"/>
    </row>
    <row r="49" spans="1:9" x14ac:dyDescent="0.25">
      <c r="A49" s="8">
        <v>23005</v>
      </c>
      <c r="B49" s="8" t="s">
        <v>252</v>
      </c>
      <c r="C49" s="31">
        <v>0</v>
      </c>
      <c r="D49" s="32">
        <v>0</v>
      </c>
      <c r="H49" s="34"/>
      <c r="I49" s="34"/>
    </row>
    <row r="50" spans="1:9" x14ac:dyDescent="0.25">
      <c r="A50" s="8">
        <v>22900</v>
      </c>
      <c r="B50" s="8" t="s">
        <v>85</v>
      </c>
      <c r="C50" s="31">
        <v>0</v>
      </c>
      <c r="D50" s="32">
        <v>20074807</v>
      </c>
      <c r="E50" s="17" t="s">
        <v>208</v>
      </c>
      <c r="F50" s="7"/>
      <c r="G50" s="7">
        <v>20074807</v>
      </c>
      <c r="H50" s="34"/>
      <c r="I50" s="34"/>
    </row>
    <row r="51" spans="1:9" x14ac:dyDescent="0.25">
      <c r="A51" s="8">
        <v>22800</v>
      </c>
      <c r="B51" s="8" t="s">
        <v>209</v>
      </c>
      <c r="C51" s="31">
        <v>0</v>
      </c>
      <c r="D51" s="32">
        <v>0</v>
      </c>
      <c r="H51" s="34"/>
      <c r="I51" s="34"/>
    </row>
    <row r="52" spans="1:9" x14ac:dyDescent="0.25">
      <c r="A52" s="8">
        <v>25000</v>
      </c>
      <c r="B52" s="8" t="s">
        <v>86</v>
      </c>
      <c r="C52" s="31">
        <v>0</v>
      </c>
      <c r="D52" s="32">
        <v>0</v>
      </c>
      <c r="H52" s="34"/>
      <c r="I52" s="34"/>
    </row>
    <row r="53" spans="1:9" x14ac:dyDescent="0.25">
      <c r="A53" s="8">
        <v>26000</v>
      </c>
      <c r="B53" s="8" t="s">
        <v>211</v>
      </c>
      <c r="C53" s="31">
        <v>0</v>
      </c>
      <c r="D53" s="32">
        <v>0</v>
      </c>
      <c r="H53" s="34"/>
      <c r="I53" s="34"/>
    </row>
    <row r="54" spans="1:9" x14ac:dyDescent="0.25">
      <c r="A54" s="8">
        <v>26500</v>
      </c>
      <c r="B54" s="8" t="s">
        <v>253</v>
      </c>
      <c r="C54" s="31">
        <v>0</v>
      </c>
      <c r="D54" s="32">
        <v>28895000</v>
      </c>
      <c r="E54" s="17" t="s">
        <v>254</v>
      </c>
      <c r="F54" s="7"/>
      <c r="G54" s="7">
        <v>28895000</v>
      </c>
      <c r="H54" s="34"/>
      <c r="I54" s="34"/>
    </row>
    <row r="55" spans="1:9" x14ac:dyDescent="0.25">
      <c r="A55" s="8">
        <v>32100</v>
      </c>
      <c r="B55" s="8" t="s">
        <v>87</v>
      </c>
      <c r="C55" s="31">
        <v>0</v>
      </c>
      <c r="D55" s="32">
        <v>4067659728.4831181</v>
      </c>
      <c r="E55" s="9" t="s">
        <v>88</v>
      </c>
      <c r="F55" s="7"/>
      <c r="G55" s="7">
        <v>4067659728</v>
      </c>
      <c r="H55" s="34"/>
      <c r="I55" s="34"/>
    </row>
    <row r="56" spans="1:9" x14ac:dyDescent="0.25">
      <c r="A56" s="8">
        <v>34100</v>
      </c>
      <c r="B56" s="8" t="s">
        <v>89</v>
      </c>
      <c r="C56" s="31">
        <v>0</v>
      </c>
      <c r="D56" s="32">
        <v>399000000</v>
      </c>
      <c r="E56" s="9" t="s">
        <v>90</v>
      </c>
      <c r="F56" s="7"/>
      <c r="G56" s="7">
        <v>399000000</v>
      </c>
      <c r="H56" s="34"/>
      <c r="I56" s="34"/>
    </row>
    <row r="57" spans="1:9" x14ac:dyDescent="0.25">
      <c r="A57" s="8">
        <v>40011</v>
      </c>
      <c r="B57" s="8" t="s">
        <v>91</v>
      </c>
      <c r="C57" s="31">
        <v>0</v>
      </c>
      <c r="D57" s="32">
        <v>1275787241</v>
      </c>
      <c r="E57" s="6" t="s">
        <v>92</v>
      </c>
      <c r="F57" s="7"/>
      <c r="G57" s="7">
        <v>7143163259</v>
      </c>
      <c r="H57" s="34"/>
      <c r="I57" s="34"/>
    </row>
    <row r="58" spans="1:9" x14ac:dyDescent="0.25">
      <c r="A58" s="8">
        <v>40013</v>
      </c>
      <c r="B58" s="8" t="s">
        <v>255</v>
      </c>
      <c r="C58" s="31">
        <v>10114227</v>
      </c>
      <c r="D58" s="32">
        <v>0</v>
      </c>
      <c r="E58" s="9" t="s">
        <v>256</v>
      </c>
      <c r="F58" s="7">
        <v>10114227</v>
      </c>
      <c r="H58" s="34"/>
      <c r="I58" s="34"/>
    </row>
    <row r="59" spans="1:9" x14ac:dyDescent="0.25">
      <c r="A59" s="8">
        <v>40012</v>
      </c>
      <c r="B59" s="8" t="s">
        <v>93</v>
      </c>
      <c r="C59" s="31">
        <v>0</v>
      </c>
      <c r="D59" s="32">
        <v>0</v>
      </c>
      <c r="H59" s="34"/>
      <c r="I59" s="34"/>
    </row>
    <row r="60" spans="1:9" x14ac:dyDescent="0.25">
      <c r="A60" s="8">
        <v>40011</v>
      </c>
      <c r="B60" s="8" t="s">
        <v>91</v>
      </c>
      <c r="C60" s="31">
        <v>0</v>
      </c>
      <c r="D60" s="32">
        <v>5733328796.1999998</v>
      </c>
      <c r="H60" s="34"/>
      <c r="I60" s="34"/>
    </row>
    <row r="61" spans="1:9" x14ac:dyDescent="0.25">
      <c r="A61" s="8">
        <v>40011</v>
      </c>
      <c r="B61" s="8" t="s">
        <v>91</v>
      </c>
      <c r="C61" s="31">
        <v>0</v>
      </c>
      <c r="D61" s="32">
        <v>134047222</v>
      </c>
      <c r="H61" s="34"/>
      <c r="I61" s="34"/>
    </row>
    <row r="62" spans="1:9" x14ac:dyDescent="0.25">
      <c r="A62" s="8">
        <v>40014</v>
      </c>
      <c r="B62" s="8" t="s">
        <v>257</v>
      </c>
      <c r="C62" s="31">
        <v>30338000</v>
      </c>
      <c r="D62" s="32">
        <v>0</v>
      </c>
      <c r="E62" s="9" t="s">
        <v>258</v>
      </c>
      <c r="F62" s="7">
        <v>30338000</v>
      </c>
      <c r="H62" s="34"/>
      <c r="I62" s="34"/>
    </row>
    <row r="63" spans="1:9" x14ac:dyDescent="0.25">
      <c r="A63" s="8">
        <v>71340</v>
      </c>
      <c r="B63" s="8" t="s">
        <v>213</v>
      </c>
      <c r="C63" s="31">
        <v>0</v>
      </c>
      <c r="D63" s="32">
        <v>2971007.51</v>
      </c>
      <c r="E63" s="17" t="s">
        <v>214</v>
      </c>
      <c r="F63" s="7"/>
      <c r="G63" s="7">
        <v>2971007</v>
      </c>
      <c r="H63" s="34"/>
      <c r="I63" s="34"/>
    </row>
    <row r="64" spans="1:9" x14ac:dyDescent="0.25">
      <c r="A64" s="8">
        <v>71144</v>
      </c>
      <c r="B64" s="8" t="s">
        <v>215</v>
      </c>
      <c r="C64" s="31">
        <v>0</v>
      </c>
      <c r="D64" s="32">
        <v>4508.79</v>
      </c>
      <c r="E64" s="9" t="s">
        <v>216</v>
      </c>
      <c r="F64" s="7"/>
      <c r="G64" s="7">
        <v>4513</v>
      </c>
      <c r="H64" s="34"/>
      <c r="I64" s="34"/>
    </row>
    <row r="65" spans="1:9" x14ac:dyDescent="0.25">
      <c r="A65" s="8">
        <v>71210</v>
      </c>
      <c r="B65" s="8" t="s">
        <v>259</v>
      </c>
      <c r="C65" s="31">
        <v>0</v>
      </c>
      <c r="D65" s="32">
        <v>1546667</v>
      </c>
      <c r="E65" s="9" t="s">
        <v>260</v>
      </c>
      <c r="F65" s="7"/>
      <c r="G65" s="7">
        <v>1546667</v>
      </c>
      <c r="H65" s="34"/>
      <c r="I65" s="34"/>
    </row>
    <row r="66" spans="1:9" x14ac:dyDescent="0.25">
      <c r="A66" s="8">
        <v>51210</v>
      </c>
      <c r="B66" s="8" t="s">
        <v>95</v>
      </c>
      <c r="C66" s="31">
        <v>69294114</v>
      </c>
      <c r="D66" s="32">
        <v>0</v>
      </c>
      <c r="E66" s="6" t="s">
        <v>96</v>
      </c>
      <c r="F66" s="7">
        <v>5917375682</v>
      </c>
      <c r="H66" s="34"/>
      <c r="I66" s="34"/>
    </row>
    <row r="67" spans="1:9" x14ac:dyDescent="0.25">
      <c r="A67" s="8">
        <v>51210</v>
      </c>
      <c r="B67" s="8" t="s">
        <v>95</v>
      </c>
      <c r="C67" s="31">
        <v>114752773</v>
      </c>
      <c r="D67" s="32">
        <v>0</v>
      </c>
      <c r="H67" s="34"/>
      <c r="I67" s="34"/>
    </row>
    <row r="68" spans="1:9" x14ac:dyDescent="0.25">
      <c r="A68" s="8">
        <v>51210</v>
      </c>
      <c r="B68" s="8" t="s">
        <v>95</v>
      </c>
      <c r="C68" s="31">
        <v>5733328795</v>
      </c>
      <c r="D68" s="32">
        <v>0</v>
      </c>
      <c r="H68" s="34"/>
      <c r="I68" s="34"/>
    </row>
    <row r="69" spans="1:9" x14ac:dyDescent="0.25">
      <c r="A69" s="8">
        <v>51510</v>
      </c>
      <c r="B69" s="8" t="s">
        <v>97</v>
      </c>
      <c r="C69" s="31">
        <v>759545316</v>
      </c>
      <c r="D69" s="32">
        <v>0</v>
      </c>
      <c r="E69" s="6" t="s">
        <v>98</v>
      </c>
      <c r="F69" s="7">
        <v>759545316</v>
      </c>
      <c r="H69" s="34"/>
      <c r="I69" s="34"/>
    </row>
    <row r="70" spans="1:9" x14ac:dyDescent="0.25">
      <c r="A70" s="8">
        <v>61211</v>
      </c>
      <c r="B70" s="8" t="s">
        <v>99</v>
      </c>
      <c r="C70" s="31">
        <v>407079130</v>
      </c>
      <c r="D70" s="32">
        <v>0</v>
      </c>
      <c r="E70" s="16" t="s">
        <v>100</v>
      </c>
      <c r="F70" s="7">
        <v>407079130</v>
      </c>
      <c r="H70" s="34"/>
      <c r="I70" s="34"/>
    </row>
    <row r="71" spans="1:9" x14ac:dyDescent="0.25">
      <c r="A71" s="8">
        <v>61222</v>
      </c>
      <c r="B71" s="4" t="s">
        <v>101</v>
      </c>
      <c r="C71" s="31">
        <v>9775000</v>
      </c>
      <c r="D71" s="32">
        <v>0</v>
      </c>
      <c r="E71" s="16" t="s">
        <v>102</v>
      </c>
      <c r="F71" s="7">
        <v>9775000</v>
      </c>
      <c r="H71" s="34"/>
      <c r="I71" s="34"/>
    </row>
    <row r="72" spans="1:9" x14ac:dyDescent="0.25">
      <c r="A72" s="8">
        <v>61110</v>
      </c>
      <c r="B72" s="8" t="s">
        <v>111</v>
      </c>
      <c r="C72" s="31">
        <v>77039759</v>
      </c>
      <c r="D72" s="32">
        <v>0</v>
      </c>
      <c r="E72" s="16" t="s">
        <v>112</v>
      </c>
      <c r="F72" s="7">
        <v>77039759</v>
      </c>
      <c r="H72" s="34"/>
      <c r="I72" s="34"/>
    </row>
    <row r="73" spans="1:9" x14ac:dyDescent="0.25">
      <c r="A73" s="8">
        <v>61111</v>
      </c>
      <c r="B73" s="8" t="s">
        <v>109</v>
      </c>
      <c r="C73" s="31">
        <v>9766040</v>
      </c>
      <c r="D73" s="32">
        <v>0</v>
      </c>
      <c r="E73" s="16" t="s">
        <v>110</v>
      </c>
      <c r="F73" s="7">
        <v>9766040</v>
      </c>
      <c r="H73" s="34"/>
      <c r="I73" s="34"/>
    </row>
    <row r="74" spans="1:9" x14ac:dyDescent="0.25">
      <c r="A74" s="8">
        <v>61311</v>
      </c>
      <c r="B74" s="8" t="s">
        <v>113</v>
      </c>
      <c r="C74" s="31">
        <v>39942875</v>
      </c>
      <c r="D74" s="32">
        <v>0</v>
      </c>
      <c r="E74" s="16" t="s">
        <v>114</v>
      </c>
      <c r="F74" s="7">
        <v>39942875</v>
      </c>
      <c r="H74" s="34"/>
      <c r="I74" s="34"/>
    </row>
    <row r="75" spans="1:9" x14ac:dyDescent="0.25">
      <c r="A75" s="8">
        <v>61422</v>
      </c>
      <c r="B75" s="8" t="s">
        <v>103</v>
      </c>
      <c r="C75" s="31">
        <v>86442075</v>
      </c>
      <c r="D75" s="32">
        <v>0</v>
      </c>
      <c r="E75" s="16" t="s">
        <v>104</v>
      </c>
      <c r="F75" s="7">
        <v>86442075</v>
      </c>
      <c r="H75" s="34"/>
      <c r="I75" s="34"/>
    </row>
    <row r="76" spans="1:9" x14ac:dyDescent="0.25">
      <c r="A76" s="8">
        <v>61433</v>
      </c>
      <c r="B76" s="8" t="s">
        <v>105</v>
      </c>
      <c r="C76" s="31">
        <v>91624845</v>
      </c>
      <c r="D76" s="32">
        <v>0</v>
      </c>
      <c r="E76" s="16" t="s">
        <v>106</v>
      </c>
      <c r="F76" s="7">
        <v>91624845</v>
      </c>
      <c r="H76" s="34"/>
      <c r="I76" s="34"/>
    </row>
    <row r="77" spans="1:9" x14ac:dyDescent="0.25">
      <c r="A77" s="8">
        <v>61511</v>
      </c>
      <c r="B77" s="8" t="s">
        <v>261</v>
      </c>
      <c r="C77" s="31">
        <v>2900000</v>
      </c>
      <c r="D77" s="32">
        <v>0</v>
      </c>
      <c r="E77" s="16" t="s">
        <v>262</v>
      </c>
      <c r="F77" s="7">
        <v>2900000</v>
      </c>
      <c r="H77" s="34"/>
      <c r="I77" s="34"/>
    </row>
    <row r="78" spans="1:9" x14ac:dyDescent="0.25">
      <c r="A78" s="8">
        <v>61522</v>
      </c>
      <c r="B78" s="8" t="s">
        <v>123</v>
      </c>
      <c r="C78" s="31">
        <v>3226800</v>
      </c>
      <c r="D78" s="32">
        <v>0</v>
      </c>
      <c r="E78" s="16" t="s">
        <v>124</v>
      </c>
      <c r="F78" s="7">
        <v>3226800</v>
      </c>
      <c r="H78" s="34"/>
      <c r="I78" s="34"/>
    </row>
    <row r="79" spans="1:9" x14ac:dyDescent="0.25">
      <c r="A79" s="8">
        <v>61310</v>
      </c>
      <c r="B79" s="8" t="s">
        <v>263</v>
      </c>
      <c r="C79" s="31">
        <v>170396809</v>
      </c>
      <c r="D79" s="32">
        <v>0</v>
      </c>
      <c r="E79" s="16" t="s">
        <v>264</v>
      </c>
      <c r="F79" s="7">
        <v>170396809</v>
      </c>
      <c r="H79" s="34"/>
      <c r="I79" s="34"/>
    </row>
    <row r="80" spans="1:9" x14ac:dyDescent="0.25">
      <c r="A80" s="8">
        <v>61555</v>
      </c>
      <c r="B80" s="8" t="s">
        <v>115</v>
      </c>
      <c r="C80" s="31">
        <v>15737337</v>
      </c>
      <c r="D80" s="32">
        <v>0</v>
      </c>
      <c r="E80" s="16" t="s">
        <v>116</v>
      </c>
      <c r="F80" s="7">
        <v>15737337</v>
      </c>
      <c r="H80" s="34"/>
      <c r="I80" s="34"/>
    </row>
    <row r="81" spans="1:9" x14ac:dyDescent="0.25">
      <c r="A81" s="8">
        <v>61633</v>
      </c>
      <c r="B81" s="8" t="s">
        <v>221</v>
      </c>
      <c r="C81" s="31">
        <v>20902894.556000002</v>
      </c>
      <c r="D81" s="32">
        <v>0</v>
      </c>
      <c r="E81" s="16" t="s">
        <v>222</v>
      </c>
      <c r="F81" s="7">
        <v>20902895</v>
      </c>
      <c r="H81" s="34"/>
      <c r="I81" s="34"/>
    </row>
    <row r="82" spans="1:9" x14ac:dyDescent="0.25">
      <c r="A82" s="8">
        <v>61612</v>
      </c>
      <c r="B82" s="4" t="s">
        <v>119</v>
      </c>
      <c r="C82" s="31">
        <v>4136957</v>
      </c>
      <c r="D82" s="32">
        <v>0</v>
      </c>
      <c r="E82" s="16" t="s">
        <v>120</v>
      </c>
      <c r="F82" s="7">
        <v>4136957</v>
      </c>
      <c r="H82" s="34"/>
      <c r="I82" s="34"/>
    </row>
    <row r="83" spans="1:9" x14ac:dyDescent="0.25">
      <c r="A83" s="8">
        <v>61655</v>
      </c>
      <c r="B83" s="8" t="s">
        <v>117</v>
      </c>
      <c r="C83" s="31">
        <v>8974994</v>
      </c>
      <c r="D83" s="32">
        <v>0</v>
      </c>
      <c r="E83" s="9" t="s">
        <v>118</v>
      </c>
      <c r="F83" s="7">
        <v>8974994</v>
      </c>
      <c r="H83" s="34"/>
      <c r="I83" s="34"/>
    </row>
    <row r="84" spans="1:9" x14ac:dyDescent="0.25">
      <c r="A84" s="8">
        <v>61705</v>
      </c>
      <c r="B84" s="8" t="s">
        <v>125</v>
      </c>
      <c r="C84" s="31">
        <v>9217176</v>
      </c>
      <c r="D84" s="32">
        <v>0</v>
      </c>
      <c r="E84" s="6" t="s">
        <v>126</v>
      </c>
      <c r="F84" s="7">
        <v>9217176</v>
      </c>
      <c r="H84" s="34"/>
      <c r="I84" s="34"/>
    </row>
    <row r="85" spans="1:9" x14ac:dyDescent="0.25">
      <c r="A85" s="8">
        <v>61708</v>
      </c>
      <c r="B85" s="8" t="s">
        <v>127</v>
      </c>
      <c r="C85" s="31">
        <v>594900</v>
      </c>
      <c r="D85" s="32">
        <v>0</v>
      </c>
      <c r="E85" s="6" t="s">
        <v>128</v>
      </c>
      <c r="F85" s="7">
        <v>594900</v>
      </c>
      <c r="H85" s="34"/>
      <c r="I85" s="34"/>
    </row>
    <row r="86" spans="1:9" x14ac:dyDescent="0.25">
      <c r="A86" s="8">
        <v>61709</v>
      </c>
      <c r="B86" s="8" t="s">
        <v>129</v>
      </c>
      <c r="C86" s="31">
        <v>1120000</v>
      </c>
      <c r="D86" s="32">
        <v>0</v>
      </c>
      <c r="E86" s="6" t="s">
        <v>130</v>
      </c>
      <c r="F86" s="7">
        <v>1120000</v>
      </c>
      <c r="H86" s="34"/>
      <c r="I86" s="34"/>
    </row>
    <row r="87" spans="1:9" x14ac:dyDescent="0.25">
      <c r="A87" s="8">
        <v>61710</v>
      </c>
      <c r="B87" s="8" t="s">
        <v>131</v>
      </c>
      <c r="C87" s="31">
        <v>1153300</v>
      </c>
      <c r="D87" s="32">
        <v>0</v>
      </c>
      <c r="E87" s="6" t="s">
        <v>132</v>
      </c>
      <c r="F87" s="7">
        <v>1153300</v>
      </c>
      <c r="H87" s="34"/>
      <c r="I87" s="34"/>
    </row>
    <row r="88" spans="1:9" x14ac:dyDescent="0.25">
      <c r="A88" s="8">
        <v>61703</v>
      </c>
      <c r="B88" s="8" t="s">
        <v>133</v>
      </c>
      <c r="C88" s="31">
        <v>29092945</v>
      </c>
      <c r="D88" s="32">
        <v>0</v>
      </c>
      <c r="E88" s="6" t="s">
        <v>134</v>
      </c>
      <c r="F88" s="7">
        <v>29092945</v>
      </c>
      <c r="H88" s="34"/>
      <c r="I88" s="34"/>
    </row>
    <row r="89" spans="1:9" x14ac:dyDescent="0.25">
      <c r="A89" s="8">
        <v>61714</v>
      </c>
      <c r="B89" s="8" t="s">
        <v>135</v>
      </c>
      <c r="C89" s="31">
        <v>27502639</v>
      </c>
      <c r="D89" s="32">
        <v>0</v>
      </c>
      <c r="E89" s="6" t="s">
        <v>136</v>
      </c>
      <c r="F89" s="7">
        <v>27502639</v>
      </c>
      <c r="H89" s="34"/>
      <c r="I89" s="34"/>
    </row>
    <row r="90" spans="1:9" x14ac:dyDescent="0.25">
      <c r="A90" s="8">
        <v>61715</v>
      </c>
      <c r="B90" s="8" t="s">
        <v>137</v>
      </c>
      <c r="C90" s="31">
        <v>162559960</v>
      </c>
      <c r="D90" s="32">
        <v>0</v>
      </c>
      <c r="E90" s="6" t="s">
        <v>138</v>
      </c>
      <c r="F90" s="7">
        <v>162559960</v>
      </c>
      <c r="H90" s="34"/>
      <c r="I90" s="34"/>
    </row>
    <row r="91" spans="1:9" x14ac:dyDescent="0.25">
      <c r="A91" s="8">
        <v>61707</v>
      </c>
      <c r="B91" s="8" t="s">
        <v>139</v>
      </c>
      <c r="C91" s="31">
        <v>4686818</v>
      </c>
      <c r="D91" s="32">
        <v>0</v>
      </c>
      <c r="E91" s="6" t="s">
        <v>140</v>
      </c>
      <c r="F91" s="7">
        <v>4686818</v>
      </c>
      <c r="H91" s="34"/>
      <c r="I91" s="34"/>
    </row>
    <row r="92" spans="1:9" x14ac:dyDescent="0.25">
      <c r="A92" s="8">
        <v>61822</v>
      </c>
      <c r="B92" s="8" t="s">
        <v>148</v>
      </c>
      <c r="C92" s="31">
        <v>610000000</v>
      </c>
      <c r="D92" s="32">
        <v>0</v>
      </c>
      <c r="E92" s="6" t="s">
        <v>149</v>
      </c>
      <c r="F92" s="7">
        <v>610000000</v>
      </c>
      <c r="H92" s="34"/>
      <c r="I92" s="34"/>
    </row>
    <row r="93" spans="1:9" x14ac:dyDescent="0.25">
      <c r="A93" s="8">
        <v>61634</v>
      </c>
      <c r="B93" s="8" t="s">
        <v>225</v>
      </c>
      <c r="C93" s="31">
        <v>267184</v>
      </c>
      <c r="D93" s="32">
        <v>0</v>
      </c>
      <c r="E93" s="6" t="s">
        <v>226</v>
      </c>
      <c r="F93" s="7">
        <v>267184</v>
      </c>
      <c r="H93" s="34"/>
      <c r="I93" s="34"/>
    </row>
    <row r="94" spans="1:9" x14ac:dyDescent="0.25">
      <c r="A94" s="8">
        <v>61811</v>
      </c>
      <c r="B94" s="8" t="s">
        <v>143</v>
      </c>
      <c r="C94" s="31">
        <v>83046959</v>
      </c>
      <c r="D94" s="32">
        <v>0</v>
      </c>
      <c r="E94" s="6" t="s">
        <v>144</v>
      </c>
      <c r="F94" s="7">
        <v>83046959</v>
      </c>
      <c r="H94" s="34"/>
      <c r="I94" s="34"/>
    </row>
    <row r="95" spans="1:9" x14ac:dyDescent="0.25">
      <c r="A95" s="8">
        <v>61922</v>
      </c>
      <c r="B95" s="8" t="s">
        <v>145</v>
      </c>
      <c r="C95" s="31">
        <v>514500</v>
      </c>
      <c r="D95" s="32">
        <v>0</v>
      </c>
      <c r="E95" s="6" t="s">
        <v>265</v>
      </c>
      <c r="F95" s="7">
        <v>514500</v>
      </c>
      <c r="H95" s="34"/>
      <c r="I95" s="34"/>
    </row>
    <row r="96" spans="1:9" x14ac:dyDescent="0.25">
      <c r="A96" s="8">
        <v>61933</v>
      </c>
      <c r="B96" s="8" t="s">
        <v>160</v>
      </c>
      <c r="C96" s="31">
        <v>11440000</v>
      </c>
      <c r="D96" s="32">
        <v>0</v>
      </c>
      <c r="E96" s="6" t="s">
        <v>161</v>
      </c>
      <c r="F96" s="7">
        <v>11440000</v>
      </c>
      <c r="H96" s="34"/>
      <c r="I96" s="34"/>
    </row>
    <row r="97" spans="1:9" x14ac:dyDescent="0.25">
      <c r="A97" s="8">
        <v>61966</v>
      </c>
      <c r="B97" s="8" t="s">
        <v>266</v>
      </c>
      <c r="C97" s="31">
        <v>4000000</v>
      </c>
      <c r="D97" s="32">
        <v>0</v>
      </c>
      <c r="E97" s="6" t="s">
        <v>267</v>
      </c>
      <c r="F97" s="7">
        <v>4000000</v>
      </c>
      <c r="H97" s="34"/>
      <c r="I97" s="34"/>
    </row>
    <row r="98" spans="1:9" x14ac:dyDescent="0.25">
      <c r="A98" s="8">
        <v>61533</v>
      </c>
      <c r="B98" s="8" t="s">
        <v>121</v>
      </c>
      <c r="C98" s="31">
        <v>7413500</v>
      </c>
      <c r="D98" s="32">
        <v>0</v>
      </c>
      <c r="E98" s="16" t="s">
        <v>122</v>
      </c>
      <c r="F98" s="7">
        <v>7413500</v>
      </c>
      <c r="H98" s="34"/>
      <c r="I98" s="34"/>
    </row>
    <row r="99" spans="1:9" x14ac:dyDescent="0.25">
      <c r="A99" s="8">
        <v>65055</v>
      </c>
      <c r="B99" s="8" t="s">
        <v>156</v>
      </c>
      <c r="C99" s="31">
        <f>50294583.79167+330100</f>
        <v>50624683.791670002</v>
      </c>
      <c r="D99" s="32">
        <v>0</v>
      </c>
      <c r="E99" s="9" t="s">
        <v>157</v>
      </c>
      <c r="F99" s="7">
        <v>50624684</v>
      </c>
      <c r="H99" s="34"/>
      <c r="I99" s="34"/>
    </row>
    <row r="100" spans="1:9" x14ac:dyDescent="0.25">
      <c r="A100" s="8">
        <v>66011</v>
      </c>
      <c r="B100" s="8" t="s">
        <v>268</v>
      </c>
      <c r="C100" s="31">
        <v>588048</v>
      </c>
      <c r="D100" s="32">
        <v>0</v>
      </c>
      <c r="E100" s="17" t="s">
        <v>269</v>
      </c>
      <c r="F100" s="7">
        <v>588048</v>
      </c>
      <c r="H100" s="34"/>
      <c r="I100" s="34"/>
    </row>
    <row r="101" spans="1:9" x14ac:dyDescent="0.25">
      <c r="A101" s="8">
        <v>72111</v>
      </c>
      <c r="B101" s="8" t="s">
        <v>166</v>
      </c>
      <c r="C101" s="31">
        <v>852200</v>
      </c>
      <c r="D101" s="32">
        <v>0</v>
      </c>
      <c r="E101" s="9" t="s">
        <v>167</v>
      </c>
      <c r="F101" s="7">
        <v>852200</v>
      </c>
      <c r="H101" s="34"/>
      <c r="I101" s="34"/>
    </row>
    <row r="102" spans="1:9" x14ac:dyDescent="0.25">
      <c r="A102" s="8">
        <v>72120</v>
      </c>
      <c r="B102" s="8" t="s">
        <v>229</v>
      </c>
      <c r="C102" s="31">
        <v>53.22</v>
      </c>
      <c r="D102" s="32">
        <v>0</v>
      </c>
      <c r="E102" s="9" t="s">
        <v>230</v>
      </c>
      <c r="F102" s="7">
        <v>53</v>
      </c>
      <c r="H102" s="34"/>
      <c r="I102" s="34"/>
    </row>
    <row r="103" spans="1:9" x14ac:dyDescent="0.25">
      <c r="A103" s="8">
        <v>72127</v>
      </c>
      <c r="B103" s="8" t="s">
        <v>168</v>
      </c>
      <c r="C103" s="31">
        <v>73200204.790000007</v>
      </c>
      <c r="D103" s="32">
        <v>0</v>
      </c>
      <c r="E103" s="9" t="s">
        <v>169</v>
      </c>
      <c r="F103" s="7">
        <v>73200205</v>
      </c>
      <c r="H103" s="34"/>
      <c r="I103" s="34"/>
    </row>
    <row r="104" spans="1:9" x14ac:dyDescent="0.25">
      <c r="C104" s="33"/>
      <c r="D104" s="34"/>
      <c r="H104" s="34"/>
      <c r="I104" s="34"/>
    </row>
    <row r="105" spans="1:9" x14ac:dyDescent="0.25">
      <c r="C105" s="33">
        <f>SUM(C3:C103)</f>
        <v>13583502416.139009</v>
      </c>
      <c r="D105" s="34">
        <f>SUM(D3:D103)</f>
        <v>13583502416.139013</v>
      </c>
      <c r="F105" s="19">
        <f>SUM(F3:F103)</f>
        <v>13583502417.559999</v>
      </c>
      <c r="G105" s="19">
        <f>SUM(G28:G65)</f>
        <v>13583502416.4</v>
      </c>
      <c r="H105" s="34"/>
      <c r="I105" s="34"/>
    </row>
  </sheetData>
  <mergeCells count="2">
    <mergeCell ref="A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C2E-484F-4417-9DE6-5E7382F9567E}">
  <dimension ref="A1:H169"/>
  <sheetViews>
    <sheetView tabSelected="1" topLeftCell="A7" workbookViewId="0">
      <selection activeCell="I7" sqref="I7"/>
    </sheetView>
  </sheetViews>
  <sheetFormatPr defaultRowHeight="15" x14ac:dyDescent="0.25"/>
  <cols>
    <col min="3" max="3" width="15.28515625" bestFit="1" customWidth="1"/>
    <col min="5" max="5" width="56.7109375" bestFit="1" customWidth="1"/>
    <col min="6" max="6" width="15.85546875" bestFit="1" customWidth="1"/>
  </cols>
  <sheetData>
    <row r="1" spans="1:8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25">
      <c r="B2" t="s">
        <v>270</v>
      </c>
      <c r="C2" t="s">
        <v>173</v>
      </c>
      <c r="D2" t="s">
        <v>174</v>
      </c>
    </row>
    <row r="3" spans="1:8" x14ac:dyDescent="0.25">
      <c r="A3" s="35">
        <v>11103</v>
      </c>
      <c r="B3" s="36" t="s">
        <v>271</v>
      </c>
      <c r="C3" s="37">
        <v>100275780</v>
      </c>
      <c r="D3" s="37">
        <v>0</v>
      </c>
      <c r="E3" s="38" t="s">
        <v>272</v>
      </c>
      <c r="F3" s="39">
        <v>100273479.67</v>
      </c>
      <c r="G3" s="40"/>
      <c r="H3" s="41"/>
    </row>
    <row r="4" spans="1:8" x14ac:dyDescent="0.25">
      <c r="A4" s="3">
        <v>11201</v>
      </c>
      <c r="B4" s="8" t="s">
        <v>273</v>
      </c>
      <c r="C4" s="23">
        <v>15043819.189999999</v>
      </c>
      <c r="D4" s="23">
        <v>0</v>
      </c>
      <c r="E4" s="6" t="s">
        <v>274</v>
      </c>
      <c r="F4" s="7">
        <v>15043819</v>
      </c>
      <c r="H4" s="27"/>
    </row>
    <row r="5" spans="1:8" x14ac:dyDescent="0.25">
      <c r="A5" s="3">
        <v>11202</v>
      </c>
      <c r="B5" s="8" t="s">
        <v>275</v>
      </c>
      <c r="C5" s="23">
        <v>3219970350.7789898</v>
      </c>
      <c r="D5" s="23">
        <v>0</v>
      </c>
      <c r="E5" s="6" t="s">
        <v>276</v>
      </c>
      <c r="F5" s="7">
        <v>3219970351</v>
      </c>
      <c r="H5" s="27"/>
    </row>
    <row r="6" spans="1:8" x14ac:dyDescent="0.25">
      <c r="A6" s="3">
        <v>11204</v>
      </c>
      <c r="B6" s="8" t="s">
        <v>277</v>
      </c>
      <c r="C6" s="23">
        <v>9900000</v>
      </c>
      <c r="D6" s="23">
        <v>0</v>
      </c>
      <c r="E6" s="6" t="s">
        <v>278</v>
      </c>
      <c r="F6" s="7">
        <v>9900000</v>
      </c>
      <c r="H6" s="27"/>
    </row>
    <row r="7" spans="1:8" x14ac:dyDescent="0.25">
      <c r="A7" s="3">
        <v>11205</v>
      </c>
      <c r="B7" s="8" t="s">
        <v>279</v>
      </c>
      <c r="C7" s="23">
        <v>52877213.100649998</v>
      </c>
      <c r="D7" s="23">
        <v>0</v>
      </c>
      <c r="E7" s="6" t="s">
        <v>280</v>
      </c>
      <c r="F7" s="7">
        <v>52877185.609999999</v>
      </c>
      <c r="H7" s="27"/>
    </row>
    <row r="8" spans="1:8" x14ac:dyDescent="0.25">
      <c r="A8" s="3">
        <v>11206</v>
      </c>
      <c r="B8" s="8" t="s">
        <v>281</v>
      </c>
      <c r="C8" s="23">
        <v>29352106.787799999</v>
      </c>
      <c r="D8" s="23">
        <v>0</v>
      </c>
      <c r="E8" s="6" t="s">
        <v>282</v>
      </c>
      <c r="F8" s="7">
        <v>29352107</v>
      </c>
      <c r="H8" s="27"/>
    </row>
    <row r="9" spans="1:8" x14ac:dyDescent="0.25">
      <c r="A9" s="3">
        <v>11280</v>
      </c>
      <c r="B9" s="8" t="s">
        <v>283</v>
      </c>
      <c r="C9" s="23">
        <v>8000000</v>
      </c>
      <c r="D9" s="23">
        <v>0</v>
      </c>
      <c r="E9" s="6" t="s">
        <v>284</v>
      </c>
      <c r="F9" s="7">
        <v>8000000</v>
      </c>
      <c r="H9" s="27"/>
    </row>
    <row r="10" spans="1:8" x14ac:dyDescent="0.25">
      <c r="A10" s="3">
        <v>11310</v>
      </c>
      <c r="B10" s="8" t="s">
        <v>179</v>
      </c>
      <c r="C10" s="23">
        <v>0</v>
      </c>
      <c r="D10" s="23">
        <v>0.312</v>
      </c>
      <c r="H10" s="27"/>
    </row>
    <row r="11" spans="1:8" x14ac:dyDescent="0.25">
      <c r="A11" s="3">
        <v>11402</v>
      </c>
      <c r="B11" s="8" t="s">
        <v>8</v>
      </c>
      <c r="C11" s="23">
        <v>0</v>
      </c>
      <c r="D11" s="23">
        <v>0</v>
      </c>
      <c r="H11" s="27"/>
    </row>
    <row r="12" spans="1:8" x14ac:dyDescent="0.25">
      <c r="A12" s="3">
        <v>11405</v>
      </c>
      <c r="B12" s="8" t="s">
        <v>9</v>
      </c>
      <c r="C12" s="23">
        <v>0</v>
      </c>
      <c r="D12" s="23">
        <v>0</v>
      </c>
      <c r="H12" s="27"/>
    </row>
    <row r="13" spans="1:8" x14ac:dyDescent="0.25">
      <c r="A13" s="3">
        <v>11502</v>
      </c>
      <c r="B13" s="8" t="s">
        <v>285</v>
      </c>
      <c r="C13" s="23">
        <v>710116</v>
      </c>
      <c r="D13" s="23">
        <v>0</v>
      </c>
      <c r="E13" s="9" t="s">
        <v>286</v>
      </c>
      <c r="F13" s="7">
        <v>710116</v>
      </c>
      <c r="H13" s="27"/>
    </row>
    <row r="14" spans="1:8" x14ac:dyDescent="0.25">
      <c r="A14" s="3">
        <v>11503</v>
      </c>
      <c r="B14" s="8" t="s">
        <v>287</v>
      </c>
      <c r="C14" s="23">
        <v>5363694</v>
      </c>
      <c r="D14" s="23">
        <v>0</v>
      </c>
      <c r="E14" s="9" t="s">
        <v>288</v>
      </c>
      <c r="F14" s="7">
        <v>5363694</v>
      </c>
      <c r="H14" s="27"/>
    </row>
    <row r="15" spans="1:8" x14ac:dyDescent="0.25">
      <c r="A15" s="42">
        <v>12101</v>
      </c>
      <c r="B15" s="43" t="s">
        <v>12</v>
      </c>
      <c r="C15" s="44">
        <v>5016397939.0874996</v>
      </c>
      <c r="D15" s="44">
        <v>0</v>
      </c>
      <c r="E15" s="45" t="s">
        <v>13</v>
      </c>
      <c r="F15" s="46">
        <v>5033368709.0900002</v>
      </c>
      <c r="G15" s="47"/>
      <c r="H15" s="27"/>
    </row>
    <row r="16" spans="1:8" x14ac:dyDescent="0.25">
      <c r="A16" s="3">
        <v>12115</v>
      </c>
      <c r="B16" s="8" t="s">
        <v>180</v>
      </c>
      <c r="C16" s="23">
        <v>11970769</v>
      </c>
      <c r="D16" s="23">
        <v>0</v>
      </c>
      <c r="H16" s="27"/>
    </row>
    <row r="17" spans="1:8" x14ac:dyDescent="0.25">
      <c r="A17" s="3">
        <v>12119</v>
      </c>
      <c r="B17" s="8" t="s">
        <v>289</v>
      </c>
      <c r="C17" s="23">
        <v>854036862</v>
      </c>
      <c r="D17" s="23">
        <v>0</v>
      </c>
      <c r="E17" s="9" t="s">
        <v>290</v>
      </c>
      <c r="F17" s="7">
        <v>854036861</v>
      </c>
      <c r="H17" s="27"/>
    </row>
    <row r="18" spans="1:8" x14ac:dyDescent="0.25">
      <c r="A18" s="3">
        <v>12110</v>
      </c>
      <c r="B18" s="8" t="s">
        <v>291</v>
      </c>
      <c r="C18" s="23">
        <v>5000000</v>
      </c>
      <c r="D18" s="23">
        <v>0</v>
      </c>
      <c r="H18" s="27"/>
    </row>
    <row r="19" spans="1:8" x14ac:dyDescent="0.25">
      <c r="A19" s="8">
        <v>13000</v>
      </c>
      <c r="B19" s="8" t="s">
        <v>18</v>
      </c>
      <c r="C19" s="23">
        <v>9640297.8799999952</v>
      </c>
      <c r="D19" s="23">
        <v>0</v>
      </c>
      <c r="E19" s="9" t="s">
        <v>19</v>
      </c>
      <c r="F19" s="7">
        <v>9640298</v>
      </c>
      <c r="H19" s="27"/>
    </row>
    <row r="20" spans="1:8" x14ac:dyDescent="0.25">
      <c r="A20" s="8">
        <v>13110</v>
      </c>
      <c r="B20" s="8" t="s">
        <v>292</v>
      </c>
      <c r="C20" s="23">
        <v>30743722</v>
      </c>
      <c r="D20" s="23">
        <v>0</v>
      </c>
      <c r="E20" s="9" t="s">
        <v>293</v>
      </c>
      <c r="F20" s="7">
        <v>30743722</v>
      </c>
      <c r="H20" s="27"/>
    </row>
    <row r="21" spans="1:8" x14ac:dyDescent="0.25">
      <c r="A21" s="8">
        <v>121208</v>
      </c>
      <c r="B21" s="8" t="s">
        <v>294</v>
      </c>
      <c r="C21" s="23">
        <v>23568661</v>
      </c>
      <c r="D21" s="23">
        <v>0</v>
      </c>
      <c r="E21" s="9" t="s">
        <v>295</v>
      </c>
      <c r="F21" s="7">
        <v>23568661</v>
      </c>
      <c r="H21" s="27"/>
    </row>
    <row r="22" spans="1:8" x14ac:dyDescent="0.25">
      <c r="A22" s="8">
        <v>121203</v>
      </c>
      <c r="B22" s="8" t="s">
        <v>184</v>
      </c>
      <c r="C22" s="23">
        <v>4244447</v>
      </c>
      <c r="D22" s="23">
        <v>0</v>
      </c>
      <c r="E22" s="9" t="s">
        <v>185</v>
      </c>
      <c r="F22" s="7">
        <v>4244447</v>
      </c>
      <c r="H22" s="27"/>
    </row>
    <row r="23" spans="1:8" x14ac:dyDescent="0.25">
      <c r="A23" s="8">
        <v>121213</v>
      </c>
      <c r="B23" s="8" t="s">
        <v>186</v>
      </c>
      <c r="C23" s="23">
        <v>3558161</v>
      </c>
      <c r="D23" s="23">
        <v>0</v>
      </c>
      <c r="E23" s="9" t="s">
        <v>187</v>
      </c>
      <c r="F23" s="7">
        <v>3558161</v>
      </c>
      <c r="H23" s="27"/>
    </row>
    <row r="24" spans="1:8" x14ac:dyDescent="0.25">
      <c r="A24" s="8">
        <v>121212</v>
      </c>
      <c r="B24" s="8" t="s">
        <v>296</v>
      </c>
      <c r="C24" s="23">
        <v>8198012</v>
      </c>
      <c r="D24" s="23">
        <v>0</v>
      </c>
      <c r="E24" s="9" t="s">
        <v>297</v>
      </c>
      <c r="F24" s="7">
        <v>8198012</v>
      </c>
      <c r="H24" s="27"/>
    </row>
    <row r="25" spans="1:8" x14ac:dyDescent="0.25">
      <c r="A25" s="8">
        <v>13209</v>
      </c>
      <c r="B25" s="8" t="s">
        <v>298</v>
      </c>
      <c r="C25" s="23">
        <v>4859167</v>
      </c>
      <c r="D25" s="23">
        <v>0</v>
      </c>
      <c r="E25" s="9" t="s">
        <v>299</v>
      </c>
      <c r="F25" s="7">
        <v>4859167</v>
      </c>
      <c r="H25" s="27"/>
    </row>
    <row r="26" spans="1:8" x14ac:dyDescent="0.25">
      <c r="A26" s="8">
        <v>13211</v>
      </c>
      <c r="B26" s="8" t="s">
        <v>300</v>
      </c>
      <c r="C26" s="23">
        <v>722543</v>
      </c>
      <c r="D26" s="23">
        <v>0</v>
      </c>
      <c r="E26" s="9" t="s">
        <v>301</v>
      </c>
      <c r="F26" s="7">
        <v>722543</v>
      </c>
      <c r="H26" s="27"/>
    </row>
    <row r="27" spans="1:8" x14ac:dyDescent="0.25">
      <c r="A27" s="8">
        <v>121210</v>
      </c>
      <c r="B27" s="8" t="s">
        <v>302</v>
      </c>
      <c r="C27" s="23">
        <v>1398974</v>
      </c>
      <c r="D27" s="23">
        <v>0</v>
      </c>
      <c r="E27" s="9" t="s">
        <v>303</v>
      </c>
      <c r="F27" s="7">
        <v>1398974</v>
      </c>
      <c r="H27" s="27"/>
    </row>
    <row r="28" spans="1:8" x14ac:dyDescent="0.25">
      <c r="A28" s="8">
        <v>121216</v>
      </c>
      <c r="B28" s="8" t="s">
        <v>304</v>
      </c>
      <c r="C28" s="23">
        <v>168583</v>
      </c>
      <c r="D28" s="23">
        <v>0</v>
      </c>
      <c r="E28" s="9" t="s">
        <v>305</v>
      </c>
      <c r="F28" s="7">
        <v>168583</v>
      </c>
      <c r="H28" s="27"/>
    </row>
    <row r="29" spans="1:8" x14ac:dyDescent="0.25">
      <c r="A29" s="8">
        <v>21101</v>
      </c>
      <c r="B29" s="8" t="s">
        <v>20</v>
      </c>
      <c r="C29" s="23">
        <v>108676598</v>
      </c>
      <c r="D29" s="23">
        <v>0</v>
      </c>
      <c r="E29" s="9" t="s">
        <v>21</v>
      </c>
      <c r="F29" s="7">
        <v>108676598</v>
      </c>
      <c r="H29" s="27"/>
    </row>
    <row r="30" spans="1:8" x14ac:dyDescent="0.25">
      <c r="A30" s="8">
        <v>12120</v>
      </c>
      <c r="B30" s="8" t="s">
        <v>14</v>
      </c>
      <c r="C30" s="23">
        <v>0</v>
      </c>
      <c r="D30" s="23">
        <v>0</v>
      </c>
      <c r="H30" s="27"/>
    </row>
    <row r="31" spans="1:8" x14ac:dyDescent="0.25">
      <c r="A31" s="8">
        <v>15105</v>
      </c>
      <c r="B31" s="8" t="s">
        <v>306</v>
      </c>
      <c r="C31" s="23">
        <v>0</v>
      </c>
      <c r="D31" s="23">
        <v>0</v>
      </c>
      <c r="H31" s="27"/>
    </row>
    <row r="32" spans="1:8" x14ac:dyDescent="0.25">
      <c r="A32" s="8">
        <v>15104</v>
      </c>
      <c r="B32" s="8" t="s">
        <v>307</v>
      </c>
      <c r="C32" s="23">
        <v>0</v>
      </c>
      <c r="D32" s="23">
        <v>0</v>
      </c>
      <c r="H32" s="27"/>
    </row>
    <row r="33" spans="1:8" x14ac:dyDescent="0.25">
      <c r="A33" s="8">
        <v>15109</v>
      </c>
      <c r="B33" s="8" t="s">
        <v>308</v>
      </c>
      <c r="C33" s="23">
        <v>405103677</v>
      </c>
      <c r="D33" s="23">
        <v>0</v>
      </c>
      <c r="E33" s="9" t="s">
        <v>309</v>
      </c>
      <c r="F33" s="7">
        <v>405103677</v>
      </c>
      <c r="H33" s="27"/>
    </row>
    <row r="34" spans="1:8" x14ac:dyDescent="0.25">
      <c r="A34" s="8">
        <v>15101</v>
      </c>
      <c r="B34" s="8" t="s">
        <v>310</v>
      </c>
      <c r="C34" s="23">
        <v>1377817144</v>
      </c>
      <c r="D34" s="23">
        <v>0</v>
      </c>
      <c r="E34" s="9" t="s">
        <v>311</v>
      </c>
      <c r="F34" s="7">
        <v>1377817144</v>
      </c>
      <c r="H34" s="27"/>
    </row>
    <row r="35" spans="1:8" x14ac:dyDescent="0.25">
      <c r="A35" s="8">
        <v>15100</v>
      </c>
      <c r="B35" s="8" t="s">
        <v>312</v>
      </c>
      <c r="C35" s="23">
        <v>1300000000</v>
      </c>
      <c r="D35" s="23">
        <v>0</v>
      </c>
      <c r="E35" s="9" t="s">
        <v>313</v>
      </c>
      <c r="F35" s="7">
        <v>1583350000</v>
      </c>
      <c r="H35" s="27"/>
    </row>
    <row r="36" spans="1:8" x14ac:dyDescent="0.25">
      <c r="A36" s="8">
        <v>15100</v>
      </c>
      <c r="B36" s="8" t="s">
        <v>312</v>
      </c>
      <c r="C36" s="23">
        <v>283350000</v>
      </c>
      <c r="D36" s="23">
        <v>0</v>
      </c>
      <c r="H36" s="27"/>
    </row>
    <row r="37" spans="1:8" x14ac:dyDescent="0.25">
      <c r="A37" s="8">
        <v>15111</v>
      </c>
      <c r="B37" s="8" t="s">
        <v>314</v>
      </c>
      <c r="C37" s="23">
        <v>705365153</v>
      </c>
      <c r="D37" s="23">
        <v>0</v>
      </c>
      <c r="E37" s="9" t="s">
        <v>315</v>
      </c>
      <c r="F37" s="7">
        <v>705365153</v>
      </c>
      <c r="H37" s="27"/>
    </row>
    <row r="38" spans="1:8" x14ac:dyDescent="0.25">
      <c r="A38" s="8">
        <v>15116</v>
      </c>
      <c r="B38" s="8" t="s">
        <v>316</v>
      </c>
      <c r="C38" s="23">
        <v>85000000</v>
      </c>
      <c r="D38" s="23">
        <v>0</v>
      </c>
      <c r="E38" s="9" t="s">
        <v>317</v>
      </c>
      <c r="F38" s="7">
        <v>85000000</v>
      </c>
      <c r="H38" s="27"/>
    </row>
    <row r="39" spans="1:8" x14ac:dyDescent="0.25">
      <c r="A39" s="8">
        <v>13140</v>
      </c>
      <c r="B39" s="8" t="s">
        <v>318</v>
      </c>
      <c r="C39" s="23">
        <v>11000000</v>
      </c>
      <c r="D39" s="23">
        <v>0</v>
      </c>
      <c r="E39" s="17" t="s">
        <v>319</v>
      </c>
      <c r="F39" s="7">
        <v>11000000</v>
      </c>
      <c r="H39" s="27"/>
    </row>
    <row r="40" spans="1:8" x14ac:dyDescent="0.25">
      <c r="A40" s="8">
        <v>14033</v>
      </c>
      <c r="B40" s="8" t="s">
        <v>22</v>
      </c>
      <c r="C40" s="23">
        <v>293502000</v>
      </c>
      <c r="D40" s="23">
        <v>0</v>
      </c>
      <c r="E40" s="9" t="s">
        <v>23</v>
      </c>
      <c r="F40" s="7">
        <v>293502000</v>
      </c>
      <c r="H40" s="27"/>
    </row>
    <row r="41" spans="1:8" x14ac:dyDescent="0.25">
      <c r="A41" s="8">
        <v>14022</v>
      </c>
      <c r="B41" s="8" t="s">
        <v>24</v>
      </c>
      <c r="C41" s="23">
        <v>0</v>
      </c>
      <c r="D41" s="23">
        <v>174999</v>
      </c>
      <c r="E41" s="9" t="s">
        <v>25</v>
      </c>
      <c r="F41" s="7"/>
      <c r="G41" s="7">
        <v>174999</v>
      </c>
      <c r="H41" s="27"/>
    </row>
    <row r="42" spans="1:8" x14ac:dyDescent="0.25">
      <c r="A42" s="8">
        <v>14011</v>
      </c>
      <c r="B42" s="8" t="s">
        <v>26</v>
      </c>
      <c r="C42" s="23">
        <v>119135560</v>
      </c>
      <c r="D42" s="23">
        <v>0</v>
      </c>
      <c r="E42" s="9" t="s">
        <v>27</v>
      </c>
      <c r="F42" s="7">
        <v>119135560</v>
      </c>
      <c r="H42" s="27"/>
    </row>
    <row r="43" spans="1:8" x14ac:dyDescent="0.25">
      <c r="A43" s="8">
        <v>14132</v>
      </c>
      <c r="B43" s="8" t="s">
        <v>320</v>
      </c>
      <c r="C43" s="23">
        <v>29783693</v>
      </c>
      <c r="D43" s="23">
        <v>0</v>
      </c>
      <c r="E43" s="9" t="s">
        <v>321</v>
      </c>
      <c r="F43" s="7">
        <v>29783693</v>
      </c>
      <c r="H43" s="27"/>
    </row>
    <row r="44" spans="1:8" x14ac:dyDescent="0.25">
      <c r="A44" s="8">
        <v>14143</v>
      </c>
      <c r="B44" s="8" t="s">
        <v>322</v>
      </c>
      <c r="C44" s="23">
        <v>329906</v>
      </c>
      <c r="D44" s="23">
        <v>0</v>
      </c>
      <c r="E44" s="9" t="s">
        <v>323</v>
      </c>
      <c r="F44" s="7">
        <v>329906</v>
      </c>
      <c r="H44" s="27"/>
    </row>
    <row r="45" spans="1:8" x14ac:dyDescent="0.25">
      <c r="A45" s="8">
        <v>14165</v>
      </c>
      <c r="B45" s="8" t="s">
        <v>324</v>
      </c>
      <c r="C45" s="23">
        <v>0</v>
      </c>
      <c r="D45" s="23">
        <v>0</v>
      </c>
      <c r="H45" s="27"/>
    </row>
    <row r="46" spans="1:8" x14ac:dyDescent="0.25">
      <c r="A46" s="8">
        <v>16311</v>
      </c>
      <c r="B46" s="8" t="s">
        <v>193</v>
      </c>
      <c r="C46" s="23">
        <v>257009406.41319999</v>
      </c>
      <c r="D46" s="23">
        <v>0</v>
      </c>
      <c r="E46" s="6" t="s">
        <v>194</v>
      </c>
      <c r="F46" s="7">
        <v>257009406</v>
      </c>
      <c r="H46" s="27"/>
    </row>
    <row r="47" spans="1:8" x14ac:dyDescent="0.25">
      <c r="A47" s="8">
        <v>16322</v>
      </c>
      <c r="B47" s="8" t="s">
        <v>198</v>
      </c>
      <c r="C47" s="23">
        <v>232722820</v>
      </c>
      <c r="D47" s="23">
        <v>0</v>
      </c>
      <c r="E47" s="6" t="s">
        <v>199</v>
      </c>
      <c r="F47" s="7">
        <v>232722820</v>
      </c>
      <c r="H47" s="27"/>
    </row>
    <row r="48" spans="1:8" x14ac:dyDescent="0.25">
      <c r="A48" s="8">
        <v>16377</v>
      </c>
      <c r="B48" s="8" t="s">
        <v>28</v>
      </c>
      <c r="C48" s="23">
        <v>228556866.78060001</v>
      </c>
      <c r="D48" s="23">
        <v>0</v>
      </c>
      <c r="E48" s="6" t="s">
        <v>29</v>
      </c>
      <c r="F48" s="7">
        <v>228556867</v>
      </c>
      <c r="H48" s="27"/>
    </row>
    <row r="49" spans="1:8" x14ac:dyDescent="0.25">
      <c r="A49" s="8">
        <v>16388</v>
      </c>
      <c r="B49" s="8" t="s">
        <v>195</v>
      </c>
      <c r="C49" s="23">
        <v>9099200</v>
      </c>
      <c r="D49" s="23">
        <v>0</v>
      </c>
      <c r="E49" s="6" t="s">
        <v>196</v>
      </c>
      <c r="F49" s="7">
        <v>9099200</v>
      </c>
      <c r="H49" s="27"/>
    </row>
    <row r="50" spans="1:8" x14ac:dyDescent="0.25">
      <c r="A50" s="8">
        <v>16160</v>
      </c>
      <c r="B50" s="8" t="s">
        <v>325</v>
      </c>
      <c r="C50" s="23">
        <v>15760391.683333</v>
      </c>
      <c r="D50" s="23">
        <v>0</v>
      </c>
      <c r="E50" s="6" t="s">
        <v>326</v>
      </c>
      <c r="F50" s="7">
        <v>15760392</v>
      </c>
      <c r="H50" s="27"/>
    </row>
    <row r="51" spans="1:8" x14ac:dyDescent="0.25">
      <c r="A51" s="8">
        <v>16130</v>
      </c>
      <c r="B51" s="8" t="s">
        <v>243</v>
      </c>
      <c r="C51" s="23">
        <v>6650003.9746599998</v>
      </c>
      <c r="D51" s="23">
        <v>0</v>
      </c>
      <c r="E51" s="6" t="s">
        <v>244</v>
      </c>
      <c r="F51" s="7">
        <v>6650004</v>
      </c>
      <c r="H51" s="27"/>
    </row>
    <row r="52" spans="1:8" x14ac:dyDescent="0.25">
      <c r="A52" s="8">
        <v>16140</v>
      </c>
      <c r="B52" s="8" t="s">
        <v>200</v>
      </c>
      <c r="C52" s="23">
        <v>79073537.890000001</v>
      </c>
      <c r="D52" s="23">
        <v>0</v>
      </c>
      <c r="E52" s="6" t="s">
        <v>201</v>
      </c>
      <c r="F52" s="7">
        <v>79073538</v>
      </c>
      <c r="H52" s="27"/>
    </row>
    <row r="53" spans="1:8" x14ac:dyDescent="0.25">
      <c r="A53" s="8">
        <v>16150</v>
      </c>
      <c r="B53" s="8" t="s">
        <v>32</v>
      </c>
      <c r="C53" s="23">
        <v>630065403.90767002</v>
      </c>
      <c r="D53" s="23">
        <v>0</v>
      </c>
      <c r="E53" s="6" t="s">
        <v>33</v>
      </c>
      <c r="F53" s="7">
        <v>630065404</v>
      </c>
      <c r="H53" s="27"/>
    </row>
    <row r="54" spans="1:8" x14ac:dyDescent="0.25">
      <c r="A54" s="8">
        <v>12011</v>
      </c>
      <c r="B54" s="8" t="s">
        <v>10</v>
      </c>
      <c r="C54" s="23">
        <v>309562548.6494</v>
      </c>
      <c r="D54" s="23">
        <v>0</v>
      </c>
      <c r="E54" s="9" t="s">
        <v>11</v>
      </c>
      <c r="F54" s="7">
        <v>309562549</v>
      </c>
      <c r="H54" s="27"/>
    </row>
    <row r="55" spans="1:8" x14ac:dyDescent="0.25">
      <c r="A55" s="8">
        <v>12022</v>
      </c>
      <c r="B55" s="8" t="s">
        <v>327</v>
      </c>
      <c r="C55" s="23">
        <v>120244000</v>
      </c>
      <c r="D55" s="23">
        <v>0</v>
      </c>
      <c r="E55" s="9" t="s">
        <v>328</v>
      </c>
      <c r="F55" s="7">
        <v>120244000</v>
      </c>
      <c r="H55" s="27"/>
    </row>
    <row r="56" spans="1:8" x14ac:dyDescent="0.25">
      <c r="A56" s="8">
        <v>18203</v>
      </c>
      <c r="B56" s="8" t="s">
        <v>329</v>
      </c>
      <c r="C56" s="23">
        <v>158263729</v>
      </c>
      <c r="D56" s="23">
        <v>0</v>
      </c>
      <c r="E56" s="9" t="s">
        <v>330</v>
      </c>
      <c r="F56" s="7">
        <v>158263729</v>
      </c>
      <c r="H56" s="27"/>
    </row>
    <row r="57" spans="1:8" x14ac:dyDescent="0.25">
      <c r="A57" s="8">
        <v>17111</v>
      </c>
      <c r="B57" s="8" t="s">
        <v>34</v>
      </c>
      <c r="C57" s="24">
        <v>58358642</v>
      </c>
      <c r="D57" s="23">
        <v>0</v>
      </c>
      <c r="E57" s="6" t="s">
        <v>35</v>
      </c>
      <c r="F57" s="7">
        <v>58358642</v>
      </c>
      <c r="H57" s="27"/>
    </row>
    <row r="58" spans="1:8" x14ac:dyDescent="0.25">
      <c r="A58" s="8">
        <v>17122</v>
      </c>
      <c r="B58" s="8" t="s">
        <v>331</v>
      </c>
      <c r="C58" s="24">
        <v>80506367.200000003</v>
      </c>
      <c r="D58" s="23">
        <v>0</v>
      </c>
      <c r="E58" s="6" t="s">
        <v>332</v>
      </c>
      <c r="F58" s="7">
        <v>80506367</v>
      </c>
      <c r="H58" s="27"/>
    </row>
    <row r="59" spans="1:8" x14ac:dyDescent="0.25">
      <c r="A59" s="8">
        <v>17211</v>
      </c>
      <c r="B59" s="8" t="s">
        <v>36</v>
      </c>
      <c r="C59" s="24">
        <v>0</v>
      </c>
      <c r="D59" s="24">
        <v>105300714.09477</v>
      </c>
      <c r="E59" s="6" t="s">
        <v>37</v>
      </c>
      <c r="F59" s="7"/>
      <c r="G59" s="7">
        <v>105300714</v>
      </c>
      <c r="H59" s="27"/>
    </row>
    <row r="60" spans="1:8" x14ac:dyDescent="0.25">
      <c r="A60" s="8">
        <v>17133</v>
      </c>
      <c r="B60" s="8" t="s">
        <v>38</v>
      </c>
      <c r="C60" s="24">
        <v>302274154</v>
      </c>
      <c r="D60" s="24">
        <v>0</v>
      </c>
      <c r="E60" s="6" t="s">
        <v>39</v>
      </c>
      <c r="F60" s="7">
        <v>302274154</v>
      </c>
      <c r="H60" s="27"/>
    </row>
    <row r="61" spans="1:8" x14ac:dyDescent="0.25">
      <c r="A61" s="8">
        <v>17144</v>
      </c>
      <c r="B61" s="8" t="s">
        <v>40</v>
      </c>
      <c r="C61" s="24">
        <v>23511575</v>
      </c>
      <c r="D61" s="24">
        <v>0</v>
      </c>
      <c r="E61" s="6" t="s">
        <v>41</v>
      </c>
      <c r="F61" s="7">
        <v>23511575</v>
      </c>
      <c r="H61" s="27"/>
    </row>
    <row r="62" spans="1:8" x14ac:dyDescent="0.25">
      <c r="A62" s="8">
        <v>17222</v>
      </c>
      <c r="B62" s="8" t="s">
        <v>42</v>
      </c>
      <c r="C62" s="24">
        <v>0</v>
      </c>
      <c r="D62" s="24">
        <v>224615827.580695</v>
      </c>
      <c r="E62" s="6" t="s">
        <v>43</v>
      </c>
      <c r="F62" s="7"/>
      <c r="G62" s="7">
        <v>224615828</v>
      </c>
      <c r="H62" s="27"/>
    </row>
    <row r="63" spans="1:8" x14ac:dyDescent="0.25">
      <c r="A63" s="8">
        <v>17155</v>
      </c>
      <c r="B63" s="8" t="s">
        <v>44</v>
      </c>
      <c r="C63" s="24">
        <v>2520182184.5</v>
      </c>
      <c r="D63" s="24">
        <v>0</v>
      </c>
      <c r="E63" s="6" t="s">
        <v>45</v>
      </c>
      <c r="F63" s="7">
        <v>2520182185</v>
      </c>
      <c r="H63" s="27"/>
    </row>
    <row r="64" spans="1:8" x14ac:dyDescent="0.25">
      <c r="A64" s="8">
        <v>17233</v>
      </c>
      <c r="B64" s="8" t="s">
        <v>46</v>
      </c>
      <c r="C64" s="24">
        <v>0</v>
      </c>
      <c r="D64" s="24">
        <v>1810382898.4173779</v>
      </c>
      <c r="E64" s="6" t="s">
        <v>47</v>
      </c>
      <c r="F64" s="7"/>
      <c r="G64" s="7">
        <v>1810382898</v>
      </c>
      <c r="H64" s="27"/>
    </row>
    <row r="65" spans="1:8" x14ac:dyDescent="0.25">
      <c r="A65" s="8">
        <v>17166</v>
      </c>
      <c r="B65" s="8" t="s">
        <v>333</v>
      </c>
      <c r="C65" s="24">
        <v>1488527619</v>
      </c>
      <c r="D65" s="24">
        <v>0</v>
      </c>
      <c r="E65" s="6" t="s">
        <v>334</v>
      </c>
      <c r="F65" s="7">
        <v>1488527619</v>
      </c>
      <c r="H65" s="27"/>
    </row>
    <row r="66" spans="1:8" x14ac:dyDescent="0.25">
      <c r="A66" s="8">
        <v>17244</v>
      </c>
      <c r="B66" s="8" t="s">
        <v>50</v>
      </c>
      <c r="C66" s="24">
        <v>0</v>
      </c>
      <c r="D66" s="24">
        <v>826959788.32891202</v>
      </c>
      <c r="E66" s="6" t="s">
        <v>51</v>
      </c>
      <c r="F66" s="7"/>
      <c r="G66" s="7">
        <v>826959788</v>
      </c>
      <c r="H66" s="27"/>
    </row>
    <row r="67" spans="1:8" x14ac:dyDescent="0.25">
      <c r="A67" s="8">
        <v>17188</v>
      </c>
      <c r="B67" s="4" t="s">
        <v>335</v>
      </c>
      <c r="C67" s="23">
        <v>579851533</v>
      </c>
      <c r="D67" s="23">
        <v>0</v>
      </c>
      <c r="E67" s="6" t="s">
        <v>336</v>
      </c>
      <c r="F67" s="7">
        <v>579851533</v>
      </c>
      <c r="H67" s="27"/>
    </row>
    <row r="68" spans="1:8" x14ac:dyDescent="0.25">
      <c r="A68" s="8">
        <v>17255</v>
      </c>
      <c r="B68" s="8" t="s">
        <v>337</v>
      </c>
      <c r="C68" s="23">
        <v>0</v>
      </c>
      <c r="D68" s="23">
        <v>84561681.895838007</v>
      </c>
      <c r="E68" s="6" t="s">
        <v>338</v>
      </c>
      <c r="F68" s="7"/>
      <c r="G68" s="7">
        <v>84561682</v>
      </c>
      <c r="H68" s="27"/>
    </row>
    <row r="69" spans="1:8" x14ac:dyDescent="0.25">
      <c r="A69" s="8">
        <v>17221</v>
      </c>
      <c r="B69" s="8" t="s">
        <v>339</v>
      </c>
      <c r="C69" s="23">
        <v>3185658474</v>
      </c>
      <c r="D69" s="23">
        <v>0</v>
      </c>
      <c r="E69" s="6" t="s">
        <v>340</v>
      </c>
      <c r="F69" s="7">
        <v>3185658474</v>
      </c>
      <c r="H69" s="27"/>
    </row>
    <row r="70" spans="1:8" x14ac:dyDescent="0.25">
      <c r="A70" s="8">
        <v>17277</v>
      </c>
      <c r="B70" s="8" t="s">
        <v>341</v>
      </c>
      <c r="C70" s="23">
        <v>0</v>
      </c>
      <c r="D70" s="23">
        <v>1769810263.3333199</v>
      </c>
      <c r="E70" s="6" t="s">
        <v>342</v>
      </c>
      <c r="F70" s="7"/>
      <c r="G70" s="7">
        <v>1769810263</v>
      </c>
      <c r="H70" s="27"/>
    </row>
    <row r="71" spans="1:8" x14ac:dyDescent="0.25">
      <c r="A71" s="8">
        <v>18117</v>
      </c>
      <c r="B71" s="8" t="s">
        <v>343</v>
      </c>
      <c r="C71" s="23">
        <v>844106644</v>
      </c>
      <c r="D71" s="23">
        <v>0</v>
      </c>
      <c r="E71" s="6" t="s">
        <v>344</v>
      </c>
      <c r="F71" s="7">
        <v>844106644</v>
      </c>
      <c r="H71" s="27"/>
    </row>
    <row r="72" spans="1:8" x14ac:dyDescent="0.25">
      <c r="A72" s="8">
        <v>18213</v>
      </c>
      <c r="B72" s="8" t="s">
        <v>345</v>
      </c>
      <c r="C72" s="23">
        <v>1255000000</v>
      </c>
      <c r="D72" s="23">
        <v>0</v>
      </c>
      <c r="E72" s="6" t="s">
        <v>346</v>
      </c>
      <c r="F72" s="7">
        <v>1255000000</v>
      </c>
      <c r="H72" s="27"/>
    </row>
    <row r="73" spans="1:8" x14ac:dyDescent="0.25">
      <c r="A73" s="8">
        <v>18200</v>
      </c>
      <c r="B73" s="8" t="s">
        <v>347</v>
      </c>
      <c r="C73" s="23">
        <v>10000000.01</v>
      </c>
      <c r="D73" s="23">
        <v>0</v>
      </c>
      <c r="E73" s="9" t="s">
        <v>348</v>
      </c>
      <c r="F73" s="7">
        <v>10000000</v>
      </c>
      <c r="H73" s="27"/>
    </row>
    <row r="74" spans="1:8" x14ac:dyDescent="0.25">
      <c r="A74" s="8">
        <v>21100</v>
      </c>
      <c r="B74" s="8" t="s">
        <v>56</v>
      </c>
      <c r="C74" s="23">
        <v>0</v>
      </c>
      <c r="D74" s="23">
        <v>2563392621.3400002</v>
      </c>
      <c r="E74" s="9" t="s">
        <v>57</v>
      </c>
      <c r="F74" s="7"/>
      <c r="G74" s="7">
        <v>2563392621.6799998</v>
      </c>
      <c r="H74" s="27"/>
    </row>
    <row r="75" spans="1:8" x14ac:dyDescent="0.25">
      <c r="A75" s="8">
        <v>21117</v>
      </c>
      <c r="B75" s="8" t="s">
        <v>349</v>
      </c>
      <c r="C75" s="23">
        <v>0</v>
      </c>
      <c r="D75" s="23">
        <v>4855950</v>
      </c>
      <c r="E75" s="6" t="s">
        <v>350</v>
      </c>
      <c r="F75" s="7"/>
      <c r="G75" s="7">
        <v>4855950</v>
      </c>
      <c r="H75" s="27"/>
    </row>
    <row r="76" spans="1:8" x14ac:dyDescent="0.25">
      <c r="A76" s="8">
        <v>21107</v>
      </c>
      <c r="B76" s="8" t="s">
        <v>58</v>
      </c>
      <c r="C76" s="23">
        <v>0</v>
      </c>
      <c r="D76" s="23">
        <v>4615229</v>
      </c>
      <c r="E76" s="6" t="s">
        <v>59</v>
      </c>
      <c r="F76" s="7"/>
      <c r="G76" s="7">
        <v>4615228.66</v>
      </c>
      <c r="H76" s="27"/>
    </row>
    <row r="77" spans="1:8" x14ac:dyDescent="0.25">
      <c r="A77" s="8">
        <v>21103</v>
      </c>
      <c r="B77" s="4" t="s">
        <v>60</v>
      </c>
      <c r="C77" s="23">
        <v>0</v>
      </c>
      <c r="D77" s="23">
        <v>556938299.05999994</v>
      </c>
      <c r="E77" s="6" t="s">
        <v>61</v>
      </c>
      <c r="F77" s="7"/>
      <c r="G77" s="7">
        <v>556938299.05999994</v>
      </c>
      <c r="H77" s="27"/>
    </row>
    <row r="78" spans="1:8" x14ac:dyDescent="0.25">
      <c r="A78" s="8">
        <v>22400</v>
      </c>
      <c r="B78" s="4" t="s">
        <v>67</v>
      </c>
      <c r="C78" s="23">
        <v>0</v>
      </c>
      <c r="D78" s="23">
        <v>7430225.533539</v>
      </c>
      <c r="E78" s="9" t="s">
        <v>68</v>
      </c>
      <c r="F78" s="7"/>
      <c r="G78" s="7">
        <v>7430226</v>
      </c>
      <c r="H78" s="27"/>
    </row>
    <row r="79" spans="1:8" x14ac:dyDescent="0.25">
      <c r="A79" s="8">
        <v>22100</v>
      </c>
      <c r="B79" s="8" t="s">
        <v>65</v>
      </c>
      <c r="C79" s="23">
        <v>0</v>
      </c>
      <c r="D79" s="23">
        <v>22659402.363200001</v>
      </c>
      <c r="E79" s="9" t="s">
        <v>66</v>
      </c>
      <c r="F79" s="7"/>
      <c r="G79" s="7">
        <v>22659402</v>
      </c>
      <c r="H79" s="27"/>
    </row>
    <row r="80" spans="1:8" x14ac:dyDescent="0.25">
      <c r="A80" s="8">
        <v>22500</v>
      </c>
      <c r="B80" s="8" t="s">
        <v>69</v>
      </c>
      <c r="C80" s="23">
        <v>0</v>
      </c>
      <c r="D80" s="23">
        <v>25267195.405000001</v>
      </c>
      <c r="E80" s="9" t="s">
        <v>205</v>
      </c>
      <c r="F80" s="7"/>
      <c r="G80" s="7">
        <v>25267195</v>
      </c>
      <c r="H80" s="27"/>
    </row>
    <row r="81" spans="1:8" x14ac:dyDescent="0.25">
      <c r="A81" s="8">
        <v>22200</v>
      </c>
      <c r="B81" s="8" t="s">
        <v>351</v>
      </c>
      <c r="C81" s="23">
        <v>0</v>
      </c>
      <c r="D81" s="23">
        <v>0</v>
      </c>
      <c r="H81" s="27"/>
    </row>
    <row r="82" spans="1:8" x14ac:dyDescent="0.25">
      <c r="A82" s="8">
        <v>22701</v>
      </c>
      <c r="B82" s="8" t="s">
        <v>202</v>
      </c>
      <c r="C82" s="23">
        <v>0</v>
      </c>
      <c r="D82" s="23">
        <v>313262788.71345001</v>
      </c>
      <c r="E82" s="9" t="s">
        <v>203</v>
      </c>
      <c r="F82" s="7"/>
      <c r="G82" s="7">
        <v>313262789</v>
      </c>
      <c r="H82" s="27"/>
    </row>
    <row r="83" spans="1:8" x14ac:dyDescent="0.25">
      <c r="A83" s="8">
        <v>22300</v>
      </c>
      <c r="B83" s="8" t="s">
        <v>204</v>
      </c>
      <c r="C83" s="23">
        <v>0</v>
      </c>
      <c r="D83" s="23">
        <v>0</v>
      </c>
      <c r="H83" s="27"/>
    </row>
    <row r="84" spans="1:8" x14ac:dyDescent="0.25">
      <c r="A84" s="8">
        <v>23006</v>
      </c>
      <c r="B84" s="8" t="s">
        <v>72</v>
      </c>
      <c r="C84" s="23">
        <v>0</v>
      </c>
      <c r="D84" s="23">
        <v>79846461</v>
      </c>
      <c r="E84" s="9" t="s">
        <v>73</v>
      </c>
      <c r="F84" s="7"/>
      <c r="G84" s="7">
        <v>79846461</v>
      </c>
      <c r="H84" s="27"/>
    </row>
    <row r="85" spans="1:8" x14ac:dyDescent="0.25">
      <c r="A85" s="8">
        <v>23007</v>
      </c>
      <c r="B85" s="8" t="s">
        <v>74</v>
      </c>
      <c r="C85" s="23">
        <v>0</v>
      </c>
      <c r="D85" s="23">
        <v>0</v>
      </c>
      <c r="H85" s="27"/>
    </row>
    <row r="86" spans="1:8" x14ac:dyDescent="0.25">
      <c r="A86" s="8">
        <v>23004</v>
      </c>
      <c r="B86" s="8" t="s">
        <v>75</v>
      </c>
      <c r="C86" s="23">
        <v>0</v>
      </c>
      <c r="D86" s="23">
        <v>334731305</v>
      </c>
      <c r="E86" s="9" t="s">
        <v>76</v>
      </c>
      <c r="F86" s="7"/>
      <c r="G86" s="7">
        <v>334731305</v>
      </c>
      <c r="H86" s="27"/>
    </row>
    <row r="87" spans="1:8" x14ac:dyDescent="0.25">
      <c r="A87" s="8">
        <v>22900</v>
      </c>
      <c r="B87" s="8" t="s">
        <v>85</v>
      </c>
      <c r="C87" s="23">
        <v>0</v>
      </c>
      <c r="D87" s="23">
        <v>65235078</v>
      </c>
      <c r="E87" s="17" t="s">
        <v>208</v>
      </c>
      <c r="F87" s="7"/>
      <c r="G87" s="7">
        <v>65235078</v>
      </c>
      <c r="H87" s="27"/>
    </row>
    <row r="88" spans="1:8" x14ac:dyDescent="0.25">
      <c r="A88" s="8">
        <v>22800</v>
      </c>
      <c r="B88" s="4" t="s">
        <v>209</v>
      </c>
      <c r="C88" s="23">
        <v>0</v>
      </c>
      <c r="D88" s="23">
        <v>3636568.16</v>
      </c>
      <c r="E88" s="17" t="s">
        <v>352</v>
      </c>
      <c r="F88" s="7"/>
      <c r="G88" s="7">
        <v>3636568</v>
      </c>
      <c r="H88" s="27"/>
    </row>
    <row r="89" spans="1:8" x14ac:dyDescent="0.25">
      <c r="A89" s="8">
        <v>23002</v>
      </c>
      <c r="B89" s="8" t="s">
        <v>77</v>
      </c>
      <c r="C89" s="23">
        <v>0</v>
      </c>
      <c r="D89" s="23">
        <v>82554541.060000002</v>
      </c>
      <c r="E89" s="6" t="s">
        <v>78</v>
      </c>
      <c r="F89" s="7"/>
      <c r="G89" s="7">
        <v>82554541</v>
      </c>
      <c r="H89" s="27"/>
    </row>
    <row r="90" spans="1:8" x14ac:dyDescent="0.25">
      <c r="A90" s="8">
        <v>27112</v>
      </c>
      <c r="B90" s="8" t="s">
        <v>79</v>
      </c>
      <c r="C90" s="23">
        <v>0</v>
      </c>
      <c r="D90" s="23">
        <v>29174371.850000001</v>
      </c>
      <c r="E90" s="6" t="s">
        <v>80</v>
      </c>
      <c r="F90" s="7"/>
      <c r="G90" s="7">
        <v>29174372</v>
      </c>
      <c r="H90" s="27"/>
    </row>
    <row r="91" spans="1:8" x14ac:dyDescent="0.25">
      <c r="A91" s="8">
        <v>27111</v>
      </c>
      <c r="B91" s="8" t="s">
        <v>83</v>
      </c>
      <c r="C91" s="23">
        <v>0</v>
      </c>
      <c r="D91" s="23">
        <v>347845</v>
      </c>
      <c r="E91" s="6" t="s">
        <v>84</v>
      </c>
      <c r="F91" s="7"/>
      <c r="G91" s="7">
        <v>347845</v>
      </c>
      <c r="H91" s="27"/>
    </row>
    <row r="92" spans="1:8" x14ac:dyDescent="0.25">
      <c r="A92" s="8">
        <v>27122</v>
      </c>
      <c r="B92" s="8" t="s">
        <v>251</v>
      </c>
      <c r="C92" s="23">
        <v>0</v>
      </c>
      <c r="D92" s="23">
        <v>1</v>
      </c>
      <c r="E92" s="6" t="s">
        <v>353</v>
      </c>
      <c r="F92" s="7"/>
      <c r="G92" s="7">
        <v>1</v>
      </c>
      <c r="H92" s="27"/>
    </row>
    <row r="93" spans="1:8" x14ac:dyDescent="0.25">
      <c r="A93" s="8">
        <v>29022</v>
      </c>
      <c r="B93" s="8" t="s">
        <v>354</v>
      </c>
      <c r="C93" s="23">
        <v>0</v>
      </c>
      <c r="D93" s="23">
        <v>22522525</v>
      </c>
      <c r="E93" s="17" t="s">
        <v>355</v>
      </c>
      <c r="F93" s="7"/>
      <c r="G93" s="7">
        <v>22522525</v>
      </c>
      <c r="H93" s="27"/>
    </row>
    <row r="94" spans="1:8" x14ac:dyDescent="0.25">
      <c r="A94" s="8">
        <v>25000</v>
      </c>
      <c r="B94" s="8" t="s">
        <v>86</v>
      </c>
      <c r="C94" s="23">
        <v>0</v>
      </c>
      <c r="D94" s="23">
        <v>50856735.674999997</v>
      </c>
      <c r="E94" s="9" t="s">
        <v>210</v>
      </c>
      <c r="F94" s="7"/>
      <c r="G94" s="7">
        <v>50856736</v>
      </c>
      <c r="H94" s="27"/>
    </row>
    <row r="95" spans="1:8" x14ac:dyDescent="0.25">
      <c r="A95" s="8">
        <v>26500</v>
      </c>
      <c r="B95" s="8" t="s">
        <v>253</v>
      </c>
      <c r="C95" s="23">
        <v>0</v>
      </c>
      <c r="D95" s="23">
        <v>525447999.92000002</v>
      </c>
      <c r="E95" s="17" t="s">
        <v>254</v>
      </c>
      <c r="F95" s="7"/>
      <c r="G95" s="7">
        <v>525448000</v>
      </c>
      <c r="H95" s="27"/>
    </row>
    <row r="96" spans="1:8" x14ac:dyDescent="0.25">
      <c r="A96" s="8">
        <v>26000</v>
      </c>
      <c r="B96" s="8" t="s">
        <v>211</v>
      </c>
      <c r="C96" s="23">
        <v>0</v>
      </c>
      <c r="D96" s="23">
        <v>872397667.46000004</v>
      </c>
      <c r="E96" s="17" t="s">
        <v>212</v>
      </c>
      <c r="F96" s="7"/>
      <c r="G96" s="7">
        <v>872397667</v>
      </c>
      <c r="H96" s="27"/>
    </row>
    <row r="97" spans="1:8" x14ac:dyDescent="0.25">
      <c r="A97" s="8">
        <v>29012</v>
      </c>
      <c r="B97" s="8" t="s">
        <v>356</v>
      </c>
      <c r="C97" s="23">
        <v>0</v>
      </c>
      <c r="D97" s="48">
        <v>1454657315</v>
      </c>
      <c r="E97" s="9" t="s">
        <v>357</v>
      </c>
      <c r="F97" s="7"/>
      <c r="G97" s="7">
        <v>1454657315</v>
      </c>
      <c r="H97" s="27"/>
    </row>
    <row r="98" spans="1:8" x14ac:dyDescent="0.25">
      <c r="A98" s="8">
        <v>29011</v>
      </c>
      <c r="B98" s="8" t="s">
        <v>358</v>
      </c>
      <c r="C98" s="23">
        <v>0</v>
      </c>
      <c r="D98" s="23">
        <v>318274979</v>
      </c>
      <c r="E98" s="17" t="s">
        <v>359</v>
      </c>
      <c r="F98" s="7"/>
      <c r="G98" s="7">
        <v>318274979</v>
      </c>
      <c r="H98" s="27"/>
    </row>
    <row r="99" spans="1:8" x14ac:dyDescent="0.25">
      <c r="A99" s="8">
        <v>29023</v>
      </c>
      <c r="B99" s="8" t="s">
        <v>360</v>
      </c>
      <c r="C99" s="23">
        <v>0</v>
      </c>
      <c r="D99" s="48">
        <v>306903100</v>
      </c>
      <c r="E99" s="9" t="s">
        <v>361</v>
      </c>
      <c r="F99" s="7"/>
      <c r="G99" s="7">
        <v>306903100</v>
      </c>
      <c r="H99" s="27"/>
    </row>
    <row r="100" spans="1:8" x14ac:dyDescent="0.25">
      <c r="A100" s="8">
        <v>29021</v>
      </c>
      <c r="B100" s="8" t="s">
        <v>362</v>
      </c>
      <c r="C100" s="23">
        <v>2</v>
      </c>
      <c r="D100" s="23">
        <v>0</v>
      </c>
      <c r="E100" s="17" t="s">
        <v>363</v>
      </c>
      <c r="F100" s="7">
        <v>2</v>
      </c>
      <c r="H100" s="27"/>
    </row>
    <row r="101" spans="1:8" x14ac:dyDescent="0.25">
      <c r="A101" s="8">
        <v>32100</v>
      </c>
      <c r="B101" s="8" t="s">
        <v>87</v>
      </c>
      <c r="C101" s="23">
        <v>0</v>
      </c>
      <c r="D101" s="23">
        <v>19065709145.673904</v>
      </c>
      <c r="E101" s="9" t="s">
        <v>88</v>
      </c>
      <c r="F101" s="7"/>
      <c r="G101" s="7">
        <v>19065709146</v>
      </c>
      <c r="H101" s="27"/>
    </row>
    <row r="102" spans="1:8" x14ac:dyDescent="0.25">
      <c r="A102" s="8">
        <v>33100</v>
      </c>
      <c r="B102" s="8" t="s">
        <v>364</v>
      </c>
      <c r="C102" s="23">
        <v>10311810938</v>
      </c>
      <c r="D102" s="23">
        <v>0</v>
      </c>
      <c r="E102" s="9" t="s">
        <v>365</v>
      </c>
      <c r="F102" s="7">
        <v>10311810938</v>
      </c>
      <c r="G102" s="7"/>
      <c r="H102" s="27"/>
    </row>
    <row r="103" spans="1:8" x14ac:dyDescent="0.25">
      <c r="A103" s="8">
        <v>34100</v>
      </c>
      <c r="B103" s="8" t="s">
        <v>89</v>
      </c>
      <c r="C103" s="23">
        <v>0</v>
      </c>
      <c r="D103" s="23">
        <v>5150000000</v>
      </c>
      <c r="E103" s="9" t="s">
        <v>90</v>
      </c>
      <c r="F103" s="7"/>
      <c r="G103" s="7">
        <v>5150000000</v>
      </c>
      <c r="H103" s="27"/>
    </row>
    <row r="104" spans="1:8" x14ac:dyDescent="0.25">
      <c r="A104" s="8">
        <v>35100</v>
      </c>
      <c r="B104" s="8" t="s">
        <v>366</v>
      </c>
      <c r="C104" s="23">
        <v>0</v>
      </c>
      <c r="D104" s="23">
        <v>91747000</v>
      </c>
      <c r="E104" s="9" t="s">
        <v>367</v>
      </c>
      <c r="F104" s="7"/>
      <c r="G104" s="7">
        <v>91747000</v>
      </c>
      <c r="H104" s="27"/>
    </row>
    <row r="105" spans="1:8" x14ac:dyDescent="0.25">
      <c r="A105" s="8">
        <v>40011</v>
      </c>
      <c r="B105" s="8" t="s">
        <v>91</v>
      </c>
      <c r="C105" s="23">
        <v>0</v>
      </c>
      <c r="D105" s="23">
        <v>17476296618.299999</v>
      </c>
      <c r="E105" s="6" t="s">
        <v>92</v>
      </c>
      <c r="F105" s="7"/>
      <c r="G105" s="7">
        <v>17476296618</v>
      </c>
      <c r="H105" s="27"/>
    </row>
    <row r="106" spans="1:8" x14ac:dyDescent="0.25">
      <c r="A106" s="8">
        <v>40012</v>
      </c>
      <c r="B106" s="8" t="s">
        <v>93</v>
      </c>
      <c r="C106" s="23">
        <v>0</v>
      </c>
      <c r="D106" s="23">
        <v>108676598</v>
      </c>
      <c r="E106" s="9" t="s">
        <v>94</v>
      </c>
      <c r="F106" s="7"/>
      <c r="G106" s="7">
        <v>108676598</v>
      </c>
      <c r="H106" s="27"/>
    </row>
    <row r="107" spans="1:8" x14ac:dyDescent="0.25">
      <c r="A107" s="8">
        <v>40014</v>
      </c>
      <c r="B107" s="8" t="s">
        <v>257</v>
      </c>
      <c r="C107" s="23">
        <v>82720000</v>
      </c>
      <c r="D107" s="23">
        <v>0</v>
      </c>
      <c r="E107" s="9" t="s">
        <v>258</v>
      </c>
      <c r="F107" s="7">
        <v>82720000</v>
      </c>
      <c r="H107" s="27"/>
    </row>
    <row r="108" spans="1:8" x14ac:dyDescent="0.25">
      <c r="A108" s="8">
        <v>71340</v>
      </c>
      <c r="B108" s="8" t="s">
        <v>213</v>
      </c>
      <c r="C108" s="23">
        <v>0</v>
      </c>
      <c r="D108" s="23">
        <v>6862713.5099999998</v>
      </c>
      <c r="E108" s="17" t="s">
        <v>214</v>
      </c>
      <c r="F108" s="7"/>
      <c r="G108" s="7">
        <v>6862714</v>
      </c>
      <c r="H108" s="27"/>
    </row>
    <row r="109" spans="1:8" x14ac:dyDescent="0.25">
      <c r="A109" s="8">
        <v>71315</v>
      </c>
      <c r="B109" s="8" t="s">
        <v>368</v>
      </c>
      <c r="C109" s="23">
        <v>0</v>
      </c>
      <c r="D109" s="23">
        <v>12133333</v>
      </c>
      <c r="E109" s="9" t="s">
        <v>369</v>
      </c>
      <c r="F109" s="7"/>
      <c r="G109" s="7">
        <v>12133333</v>
      </c>
      <c r="H109" s="27"/>
    </row>
    <row r="110" spans="1:8" x14ac:dyDescent="0.25">
      <c r="A110" s="8">
        <v>71155</v>
      </c>
      <c r="B110" s="8" t="s">
        <v>217</v>
      </c>
      <c r="C110" s="23">
        <v>0</v>
      </c>
      <c r="D110" s="23">
        <v>1006.39</v>
      </c>
      <c r="E110" s="9" t="s">
        <v>218</v>
      </c>
      <c r="F110" s="7"/>
      <c r="G110" s="7">
        <v>1006</v>
      </c>
      <c r="H110" s="27"/>
    </row>
    <row r="111" spans="1:8" x14ac:dyDescent="0.25">
      <c r="A111" s="8">
        <v>71314</v>
      </c>
      <c r="B111" s="8" t="s">
        <v>370</v>
      </c>
      <c r="C111" s="23">
        <v>0</v>
      </c>
      <c r="D111" s="23">
        <v>4993467</v>
      </c>
      <c r="E111" s="9" t="s">
        <v>371</v>
      </c>
      <c r="F111" s="7"/>
      <c r="G111" s="7">
        <v>4993467</v>
      </c>
      <c r="H111" s="27"/>
    </row>
    <row r="112" spans="1:8" x14ac:dyDescent="0.25">
      <c r="A112" s="8">
        <v>71319</v>
      </c>
      <c r="B112" s="8" t="s">
        <v>372</v>
      </c>
      <c r="C112" s="23">
        <v>0</v>
      </c>
      <c r="D112" s="23">
        <v>4186072</v>
      </c>
      <c r="E112" s="9" t="s">
        <v>373</v>
      </c>
      <c r="F112" s="7"/>
      <c r="G112" s="7">
        <v>4186072</v>
      </c>
      <c r="H112" s="27"/>
    </row>
    <row r="113" spans="1:8" x14ac:dyDescent="0.25">
      <c r="A113" s="8">
        <v>71310</v>
      </c>
      <c r="B113" s="8" t="s">
        <v>374</v>
      </c>
      <c r="C113" s="23">
        <v>0</v>
      </c>
      <c r="D113" s="23">
        <v>9644720</v>
      </c>
      <c r="E113" s="9" t="s">
        <v>375</v>
      </c>
      <c r="F113" s="7"/>
      <c r="G113" s="7">
        <v>9644720</v>
      </c>
      <c r="H113" s="27"/>
    </row>
    <row r="114" spans="1:8" x14ac:dyDescent="0.25">
      <c r="A114" s="8">
        <v>71254</v>
      </c>
      <c r="B114" s="8" t="s">
        <v>376</v>
      </c>
      <c r="C114" s="23">
        <v>0</v>
      </c>
      <c r="D114" s="23">
        <v>5716667</v>
      </c>
      <c r="E114" s="9" t="s">
        <v>377</v>
      </c>
      <c r="F114" s="7"/>
      <c r="G114" s="7">
        <v>5716667</v>
      </c>
      <c r="H114" s="27"/>
    </row>
    <row r="115" spans="1:8" x14ac:dyDescent="0.25">
      <c r="A115" s="8">
        <v>71298</v>
      </c>
      <c r="B115" s="8" t="s">
        <v>378</v>
      </c>
      <c r="C115" s="23">
        <v>0</v>
      </c>
      <c r="D115" s="23">
        <v>850051</v>
      </c>
      <c r="E115" s="9" t="s">
        <v>379</v>
      </c>
      <c r="F115" s="7"/>
      <c r="G115" s="7">
        <v>850051</v>
      </c>
      <c r="H115" s="27"/>
    </row>
    <row r="116" spans="1:8" x14ac:dyDescent="0.25">
      <c r="A116" s="8">
        <v>71311</v>
      </c>
      <c r="B116" s="8" t="s">
        <v>380</v>
      </c>
      <c r="C116" s="23">
        <v>0</v>
      </c>
      <c r="D116" s="23">
        <v>1645852</v>
      </c>
      <c r="E116" s="9" t="s">
        <v>381</v>
      </c>
      <c r="F116" s="7"/>
      <c r="G116" s="7">
        <v>1645852</v>
      </c>
      <c r="H116" s="27"/>
    </row>
    <row r="117" spans="1:8" x14ac:dyDescent="0.25">
      <c r="A117" s="8">
        <v>71265</v>
      </c>
      <c r="B117" s="8" t="s">
        <v>382</v>
      </c>
      <c r="C117" s="23">
        <v>0</v>
      </c>
      <c r="D117" s="23">
        <v>198333</v>
      </c>
      <c r="E117" s="9" t="s">
        <v>383</v>
      </c>
      <c r="F117" s="7"/>
      <c r="G117" s="7">
        <v>198333</v>
      </c>
      <c r="H117" s="27"/>
    </row>
    <row r="118" spans="1:8" x14ac:dyDescent="0.25">
      <c r="A118" s="8">
        <v>71341</v>
      </c>
      <c r="B118" s="8" t="s">
        <v>219</v>
      </c>
      <c r="C118" s="23">
        <v>0</v>
      </c>
      <c r="D118" s="23">
        <v>220755</v>
      </c>
      <c r="E118" s="17" t="s">
        <v>220</v>
      </c>
      <c r="F118" s="7"/>
      <c r="G118" s="7">
        <v>220755</v>
      </c>
      <c r="H118" s="27"/>
    </row>
    <row r="119" spans="1:8" x14ac:dyDescent="0.25">
      <c r="A119" s="8">
        <v>51210</v>
      </c>
      <c r="B119" s="8" t="s">
        <v>95</v>
      </c>
      <c r="C119" s="23">
        <v>8161572145</v>
      </c>
      <c r="D119" s="23">
        <v>0</v>
      </c>
      <c r="E119" s="6" t="s">
        <v>96</v>
      </c>
      <c r="F119" s="7">
        <v>8161572145</v>
      </c>
      <c r="H119" s="27"/>
    </row>
    <row r="120" spans="1:8" x14ac:dyDescent="0.25">
      <c r="A120" s="8">
        <v>51510</v>
      </c>
      <c r="B120" s="8" t="s">
        <v>97</v>
      </c>
      <c r="C120" s="23">
        <v>3681916889</v>
      </c>
      <c r="D120" s="23">
        <v>0</v>
      </c>
      <c r="E120" s="6" t="s">
        <v>98</v>
      </c>
      <c r="F120" s="7">
        <v>3681916889</v>
      </c>
      <c r="H120" s="27"/>
    </row>
    <row r="121" spans="1:8" x14ac:dyDescent="0.25">
      <c r="A121" s="8">
        <v>61211</v>
      </c>
      <c r="B121" s="8" t="s">
        <v>99</v>
      </c>
      <c r="C121" s="23">
        <v>950693934</v>
      </c>
      <c r="D121" s="23">
        <v>0</v>
      </c>
      <c r="E121" s="16" t="s">
        <v>100</v>
      </c>
      <c r="F121" s="7">
        <v>950693934</v>
      </c>
      <c r="H121" s="27"/>
    </row>
    <row r="122" spans="1:8" x14ac:dyDescent="0.25">
      <c r="A122" s="8">
        <v>61222</v>
      </c>
      <c r="B122" s="8" t="s">
        <v>101</v>
      </c>
      <c r="C122" s="23">
        <v>100650000</v>
      </c>
      <c r="D122" s="23">
        <v>0</v>
      </c>
      <c r="E122" s="16" t="s">
        <v>102</v>
      </c>
      <c r="F122" s="7">
        <v>100650000</v>
      </c>
      <c r="H122" s="27"/>
    </row>
    <row r="123" spans="1:8" x14ac:dyDescent="0.25">
      <c r="A123" s="8">
        <v>61622</v>
      </c>
      <c r="B123" s="8" t="s">
        <v>162</v>
      </c>
      <c r="C123" s="23">
        <v>193575446</v>
      </c>
      <c r="D123" s="23">
        <v>0</v>
      </c>
      <c r="E123" s="16" t="s">
        <v>163</v>
      </c>
      <c r="F123" s="7">
        <v>193575446</v>
      </c>
      <c r="H123" s="27"/>
    </row>
    <row r="124" spans="1:8" x14ac:dyDescent="0.25">
      <c r="A124" s="8">
        <v>61422</v>
      </c>
      <c r="B124" s="8" t="s">
        <v>103</v>
      </c>
      <c r="C124" s="23">
        <v>317683399</v>
      </c>
      <c r="D124" s="23">
        <v>0</v>
      </c>
      <c r="E124" s="16" t="s">
        <v>104</v>
      </c>
      <c r="F124" s="7">
        <v>317683399</v>
      </c>
      <c r="H124" s="27"/>
    </row>
    <row r="125" spans="1:8" x14ac:dyDescent="0.25">
      <c r="A125" s="8">
        <v>61433</v>
      </c>
      <c r="B125" s="8" t="s">
        <v>105</v>
      </c>
      <c r="C125" s="23">
        <v>334731305</v>
      </c>
      <c r="D125" s="23">
        <v>0</v>
      </c>
      <c r="E125" s="16" t="s">
        <v>106</v>
      </c>
      <c r="F125" s="7">
        <v>334731305</v>
      </c>
      <c r="H125" s="27"/>
    </row>
    <row r="126" spans="1:8" x14ac:dyDescent="0.25">
      <c r="A126" s="8">
        <v>61444</v>
      </c>
      <c r="B126" s="8" t="s">
        <v>384</v>
      </c>
      <c r="C126" s="23">
        <v>80750000</v>
      </c>
      <c r="D126" s="23">
        <v>0</v>
      </c>
      <c r="E126" s="16" t="s">
        <v>385</v>
      </c>
      <c r="F126" s="7">
        <v>80750000</v>
      </c>
      <c r="H126" s="27"/>
    </row>
    <row r="127" spans="1:8" x14ac:dyDescent="0.25">
      <c r="A127" s="8">
        <v>61144</v>
      </c>
      <c r="B127" s="8" t="s">
        <v>107</v>
      </c>
      <c r="C127" s="23">
        <v>550584091</v>
      </c>
      <c r="D127" s="23">
        <v>0</v>
      </c>
      <c r="E127" s="16" t="s">
        <v>108</v>
      </c>
      <c r="F127" s="7">
        <v>550584091</v>
      </c>
      <c r="H127" s="27"/>
    </row>
    <row r="128" spans="1:8" x14ac:dyDescent="0.25">
      <c r="A128" s="8">
        <v>61110</v>
      </c>
      <c r="B128" s="8" t="s">
        <v>111</v>
      </c>
      <c r="C128" s="23">
        <v>343981122</v>
      </c>
      <c r="D128" s="23">
        <v>0</v>
      </c>
      <c r="E128" s="16" t="s">
        <v>112</v>
      </c>
      <c r="F128" s="7">
        <v>343981122</v>
      </c>
      <c r="H128" s="27"/>
    </row>
    <row r="129" spans="1:8" x14ac:dyDescent="0.25">
      <c r="A129" s="8">
        <v>61111</v>
      </c>
      <c r="B129" s="8" t="s">
        <v>109</v>
      </c>
      <c r="C129" s="23">
        <v>24940983</v>
      </c>
      <c r="D129" s="23">
        <v>0</v>
      </c>
      <c r="E129" s="16" t="s">
        <v>110</v>
      </c>
      <c r="F129" s="7">
        <v>24940983</v>
      </c>
      <c r="H129" s="27"/>
    </row>
    <row r="130" spans="1:8" x14ac:dyDescent="0.25">
      <c r="A130" s="8">
        <v>61311</v>
      </c>
      <c r="B130" s="8" t="s">
        <v>113</v>
      </c>
      <c r="C130" s="23">
        <v>163128745</v>
      </c>
      <c r="D130" s="23">
        <v>0</v>
      </c>
      <c r="E130" s="16" t="s">
        <v>114</v>
      </c>
      <c r="F130" s="7">
        <v>163128745</v>
      </c>
      <c r="H130" s="27"/>
    </row>
    <row r="131" spans="1:8" x14ac:dyDescent="0.25">
      <c r="A131" s="8">
        <v>61511</v>
      </c>
      <c r="B131" s="8" t="s">
        <v>261</v>
      </c>
      <c r="C131" s="23">
        <v>17450000</v>
      </c>
      <c r="D131" s="23">
        <v>0</v>
      </c>
      <c r="E131" s="16" t="s">
        <v>262</v>
      </c>
      <c r="F131" s="7">
        <v>17450000</v>
      </c>
      <c r="H131" s="27"/>
    </row>
    <row r="132" spans="1:8" x14ac:dyDescent="0.25">
      <c r="A132" s="8">
        <v>61533</v>
      </c>
      <c r="B132" s="8" t="s">
        <v>121</v>
      </c>
      <c r="C132" s="23">
        <v>19754000</v>
      </c>
      <c r="D132" s="23">
        <v>0</v>
      </c>
      <c r="E132" s="16" t="s">
        <v>122</v>
      </c>
      <c r="F132" s="7">
        <v>19754000</v>
      </c>
      <c r="H132" s="27"/>
    </row>
    <row r="133" spans="1:8" x14ac:dyDescent="0.25">
      <c r="A133" s="8">
        <v>61555</v>
      </c>
      <c r="B133" s="8" t="s">
        <v>115</v>
      </c>
      <c r="C133" s="23">
        <v>119140032</v>
      </c>
      <c r="D133" s="23">
        <v>0</v>
      </c>
      <c r="E133" s="16" t="s">
        <v>116</v>
      </c>
      <c r="F133" s="7">
        <v>119140032</v>
      </c>
      <c r="H133" s="27"/>
    </row>
    <row r="134" spans="1:8" x14ac:dyDescent="0.25">
      <c r="A134" s="8">
        <v>61633</v>
      </c>
      <c r="B134" s="8" t="s">
        <v>221</v>
      </c>
      <c r="C134" s="23">
        <v>97955260</v>
      </c>
      <c r="D134" s="23">
        <v>0</v>
      </c>
      <c r="E134" s="16" t="s">
        <v>222</v>
      </c>
      <c r="F134" s="7">
        <v>97955260</v>
      </c>
      <c r="H134" s="27"/>
    </row>
    <row r="135" spans="1:8" x14ac:dyDescent="0.25">
      <c r="A135" s="8">
        <v>61655</v>
      </c>
      <c r="B135" s="4" t="s">
        <v>117</v>
      </c>
      <c r="C135" s="23">
        <v>5249996.34</v>
      </c>
      <c r="D135" s="23">
        <v>0</v>
      </c>
      <c r="E135" s="9" t="s">
        <v>118</v>
      </c>
      <c r="F135" s="7">
        <v>5249996</v>
      </c>
      <c r="H135" s="27"/>
    </row>
    <row r="136" spans="1:8" x14ac:dyDescent="0.25">
      <c r="A136" s="8">
        <v>61612</v>
      </c>
      <c r="B136" s="8" t="s">
        <v>119</v>
      </c>
      <c r="C136" s="23">
        <v>16891875</v>
      </c>
      <c r="D136" s="23">
        <v>0</v>
      </c>
      <c r="E136" s="16" t="s">
        <v>120</v>
      </c>
      <c r="F136" s="7">
        <v>16891875</v>
      </c>
      <c r="H136" s="27"/>
    </row>
    <row r="137" spans="1:8" x14ac:dyDescent="0.25">
      <c r="A137" s="8">
        <v>61522</v>
      </c>
      <c r="B137" s="8" t="s">
        <v>123</v>
      </c>
      <c r="C137" s="23">
        <v>116389103</v>
      </c>
      <c r="D137" s="23">
        <v>0</v>
      </c>
      <c r="E137" s="16" t="s">
        <v>124</v>
      </c>
      <c r="F137" s="7">
        <v>116389103</v>
      </c>
      <c r="H137" s="27"/>
    </row>
    <row r="138" spans="1:8" x14ac:dyDescent="0.25">
      <c r="A138" s="8">
        <v>61701</v>
      </c>
      <c r="B138" s="8" t="s">
        <v>386</v>
      </c>
      <c r="C138" s="23">
        <v>639360</v>
      </c>
      <c r="D138" s="23">
        <v>0</v>
      </c>
      <c r="E138" s="6" t="s">
        <v>387</v>
      </c>
      <c r="F138" s="7">
        <v>639360</v>
      </c>
      <c r="H138" s="27"/>
    </row>
    <row r="139" spans="1:8" x14ac:dyDescent="0.25">
      <c r="A139" s="8">
        <v>61705</v>
      </c>
      <c r="B139" s="8" t="s">
        <v>125</v>
      </c>
      <c r="C139" s="23">
        <v>21425862</v>
      </c>
      <c r="D139" s="23">
        <v>0</v>
      </c>
      <c r="E139" s="6" t="s">
        <v>126</v>
      </c>
      <c r="F139" s="7">
        <v>21425862</v>
      </c>
      <c r="H139" s="27"/>
    </row>
    <row r="140" spans="1:8" x14ac:dyDescent="0.25">
      <c r="A140" s="8">
        <v>61708</v>
      </c>
      <c r="B140" s="8" t="s">
        <v>127</v>
      </c>
      <c r="C140" s="23">
        <v>154000</v>
      </c>
      <c r="D140" s="23">
        <v>0</v>
      </c>
      <c r="E140" s="6" t="s">
        <v>128</v>
      </c>
      <c r="F140" s="7">
        <v>154000</v>
      </c>
      <c r="H140" s="27"/>
    </row>
    <row r="141" spans="1:8" x14ac:dyDescent="0.25">
      <c r="A141" s="8">
        <v>61709</v>
      </c>
      <c r="B141" s="8" t="s">
        <v>129</v>
      </c>
      <c r="C141" s="23">
        <v>2480000</v>
      </c>
      <c r="D141" s="23">
        <v>0</v>
      </c>
      <c r="E141" s="6" t="s">
        <v>130</v>
      </c>
      <c r="F141" s="7">
        <v>2480000</v>
      </c>
      <c r="H141" s="27"/>
    </row>
    <row r="142" spans="1:8" x14ac:dyDescent="0.25">
      <c r="A142" s="8">
        <v>61710</v>
      </c>
      <c r="B142" s="8" t="s">
        <v>131</v>
      </c>
      <c r="C142" s="23">
        <v>7635500</v>
      </c>
      <c r="D142" s="23">
        <v>0</v>
      </c>
      <c r="E142" s="6" t="s">
        <v>132</v>
      </c>
      <c r="F142" s="7">
        <v>7635500</v>
      </c>
      <c r="H142" s="27"/>
    </row>
    <row r="143" spans="1:8" x14ac:dyDescent="0.25">
      <c r="A143" s="8">
        <v>61703</v>
      </c>
      <c r="B143" s="8" t="s">
        <v>133</v>
      </c>
      <c r="C143" s="23">
        <v>112537518</v>
      </c>
      <c r="D143" s="23">
        <v>0</v>
      </c>
      <c r="E143" s="6" t="s">
        <v>134</v>
      </c>
      <c r="F143" s="7">
        <v>112537518</v>
      </c>
      <c r="H143" s="27"/>
    </row>
    <row r="144" spans="1:8" x14ac:dyDescent="0.25">
      <c r="A144" s="8">
        <v>61714</v>
      </c>
      <c r="B144" s="8" t="s">
        <v>135</v>
      </c>
      <c r="C144" s="23">
        <v>44567529.640000001</v>
      </c>
      <c r="D144" s="23">
        <v>0</v>
      </c>
      <c r="E144" s="6" t="s">
        <v>136</v>
      </c>
      <c r="F144" s="7">
        <v>44567530</v>
      </c>
      <c r="H144" s="27"/>
    </row>
    <row r="145" spans="1:8" x14ac:dyDescent="0.25">
      <c r="A145" s="8">
        <v>61707</v>
      </c>
      <c r="B145" s="8" t="s">
        <v>139</v>
      </c>
      <c r="C145" s="23">
        <v>6032890</v>
      </c>
      <c r="D145" s="23">
        <v>0</v>
      </c>
      <c r="E145" s="6" t="s">
        <v>140</v>
      </c>
      <c r="F145" s="7">
        <v>6032890</v>
      </c>
      <c r="H145" s="27"/>
    </row>
    <row r="146" spans="1:8" x14ac:dyDescent="0.25">
      <c r="A146" s="8">
        <v>61717</v>
      </c>
      <c r="B146" s="8" t="s">
        <v>141</v>
      </c>
      <c r="C146" s="23">
        <v>3189690</v>
      </c>
      <c r="D146" s="23">
        <v>0</v>
      </c>
      <c r="E146" s="6" t="s">
        <v>142</v>
      </c>
      <c r="F146" s="7">
        <v>3189690</v>
      </c>
      <c r="H146" s="27"/>
    </row>
    <row r="147" spans="1:8" x14ac:dyDescent="0.25">
      <c r="A147" s="8">
        <v>61719</v>
      </c>
      <c r="B147" s="8" t="s">
        <v>223</v>
      </c>
      <c r="C147" s="23">
        <v>16199000</v>
      </c>
      <c r="D147" s="23">
        <v>0</v>
      </c>
      <c r="E147" s="6" t="s">
        <v>224</v>
      </c>
      <c r="F147" s="7">
        <v>16199000</v>
      </c>
      <c r="H147" s="27"/>
    </row>
    <row r="148" spans="1:8" x14ac:dyDescent="0.25">
      <c r="A148" s="8">
        <v>61811</v>
      </c>
      <c r="B148" s="8" t="s">
        <v>143</v>
      </c>
      <c r="C148" s="23">
        <v>90499417</v>
      </c>
      <c r="D148" s="23">
        <v>0</v>
      </c>
      <c r="E148" s="6" t="s">
        <v>144</v>
      </c>
      <c r="F148" s="7">
        <v>90499417</v>
      </c>
      <c r="H148" s="27"/>
    </row>
    <row r="149" spans="1:8" x14ac:dyDescent="0.25">
      <c r="A149" s="8">
        <v>61922</v>
      </c>
      <c r="B149" s="8" t="s">
        <v>145</v>
      </c>
      <c r="C149" s="23">
        <v>17446550</v>
      </c>
      <c r="D149" s="23">
        <v>0</v>
      </c>
      <c r="E149" s="6" t="s">
        <v>265</v>
      </c>
      <c r="F149" s="7">
        <v>17446550</v>
      </c>
      <c r="H149" s="27"/>
    </row>
    <row r="150" spans="1:8" x14ac:dyDescent="0.25">
      <c r="A150" s="8">
        <v>61966</v>
      </c>
      <c r="B150" s="8" t="s">
        <v>266</v>
      </c>
      <c r="C150" s="23">
        <v>1200000</v>
      </c>
      <c r="D150" s="23">
        <v>0</v>
      </c>
      <c r="E150" s="6" t="s">
        <v>267</v>
      </c>
      <c r="F150" s="7">
        <v>1200000</v>
      </c>
      <c r="H150" s="27"/>
    </row>
    <row r="151" spans="1:8" x14ac:dyDescent="0.25">
      <c r="A151" s="8">
        <v>61988</v>
      </c>
      <c r="B151" s="8" t="s">
        <v>388</v>
      </c>
      <c r="C151" s="23">
        <v>45019516</v>
      </c>
      <c r="D151" s="23">
        <v>0</v>
      </c>
      <c r="E151" s="6" t="s">
        <v>389</v>
      </c>
      <c r="F151" s="7">
        <v>45019516</v>
      </c>
      <c r="H151" s="27"/>
    </row>
    <row r="152" spans="1:8" x14ac:dyDescent="0.25">
      <c r="A152" s="8">
        <v>61634</v>
      </c>
      <c r="B152" s="8" t="s">
        <v>225</v>
      </c>
      <c r="C152" s="23">
        <v>1773275</v>
      </c>
      <c r="D152" s="23">
        <v>0</v>
      </c>
      <c r="E152" s="6" t="s">
        <v>226</v>
      </c>
      <c r="F152" s="7">
        <v>1773275</v>
      </c>
      <c r="H152" s="27"/>
    </row>
    <row r="153" spans="1:8" x14ac:dyDescent="0.25">
      <c r="A153" s="8">
        <v>72131</v>
      </c>
      <c r="B153" s="8" t="s">
        <v>390</v>
      </c>
      <c r="C153" s="23">
        <v>81965053</v>
      </c>
      <c r="D153" s="23">
        <v>0</v>
      </c>
      <c r="E153" s="6" t="s">
        <v>391</v>
      </c>
      <c r="F153" s="7">
        <v>81965053</v>
      </c>
      <c r="H153" s="27"/>
    </row>
    <row r="154" spans="1:8" x14ac:dyDescent="0.25">
      <c r="A154" s="8">
        <v>72125</v>
      </c>
      <c r="B154" s="8" t="s">
        <v>392</v>
      </c>
      <c r="C154" s="23">
        <v>6820145</v>
      </c>
      <c r="D154" s="23">
        <v>0</v>
      </c>
      <c r="E154" s="9" t="s">
        <v>393</v>
      </c>
      <c r="F154" s="7">
        <v>6820145</v>
      </c>
      <c r="H154" s="27"/>
    </row>
    <row r="155" spans="1:8" x14ac:dyDescent="0.25">
      <c r="A155" s="8">
        <v>61822</v>
      </c>
      <c r="B155" s="8" t="s">
        <v>148</v>
      </c>
      <c r="C155" s="23">
        <v>1030030000</v>
      </c>
      <c r="D155" s="23">
        <v>0</v>
      </c>
      <c r="E155" s="6" t="s">
        <v>149</v>
      </c>
      <c r="F155" s="7">
        <v>1030030000</v>
      </c>
      <c r="H155" s="27"/>
    </row>
    <row r="156" spans="1:8" x14ac:dyDescent="0.25">
      <c r="A156" s="8">
        <v>61712</v>
      </c>
      <c r="B156" s="8" t="s">
        <v>394</v>
      </c>
      <c r="C156" s="23">
        <v>93141000</v>
      </c>
      <c r="D156" s="23">
        <v>0</v>
      </c>
      <c r="E156" s="6" t="s">
        <v>395</v>
      </c>
      <c r="F156" s="7">
        <v>93141000</v>
      </c>
      <c r="H156" s="27"/>
    </row>
    <row r="157" spans="1:8" x14ac:dyDescent="0.25">
      <c r="A157" s="8">
        <v>65011</v>
      </c>
      <c r="B157" s="8" t="s">
        <v>150</v>
      </c>
      <c r="C157" s="23">
        <f>84310653.02278+19246820.51889</f>
        <v>103557473.54166999</v>
      </c>
      <c r="D157" s="23">
        <v>0</v>
      </c>
      <c r="E157" s="9" t="s">
        <v>151</v>
      </c>
      <c r="F157" s="7">
        <v>103557474</v>
      </c>
      <c r="H157" s="27"/>
    </row>
    <row r="158" spans="1:8" x14ac:dyDescent="0.25">
      <c r="A158" s="8">
        <v>65022</v>
      </c>
      <c r="B158" s="8" t="s">
        <v>152</v>
      </c>
      <c r="C158" s="23">
        <f>11632879.583329+1033814.572915</f>
        <v>12666694.156244</v>
      </c>
      <c r="D158" s="23">
        <v>0</v>
      </c>
      <c r="E158" s="9" t="s">
        <v>153</v>
      </c>
      <c r="F158" s="7">
        <v>12666694</v>
      </c>
      <c r="H158" s="27"/>
    </row>
    <row r="159" spans="1:8" x14ac:dyDescent="0.25">
      <c r="A159" s="8">
        <v>65044</v>
      </c>
      <c r="B159" s="8" t="s">
        <v>154</v>
      </c>
      <c r="C159" s="23">
        <f>3480994.5+838607.95833</f>
        <v>4319602.4583299998</v>
      </c>
      <c r="D159" s="23">
        <v>0</v>
      </c>
      <c r="E159" s="9" t="s">
        <v>155</v>
      </c>
      <c r="F159" s="7">
        <v>4319602</v>
      </c>
      <c r="H159" s="27"/>
    </row>
    <row r="160" spans="1:8" x14ac:dyDescent="0.25">
      <c r="A160" s="8">
        <v>65055</v>
      </c>
      <c r="B160" s="8" t="s">
        <v>156</v>
      </c>
      <c r="C160" s="23">
        <f>150557126.625001+7078638.884174</f>
        <v>157635765.509175</v>
      </c>
      <c r="D160" s="23">
        <v>0</v>
      </c>
      <c r="E160" s="9" t="s">
        <v>157</v>
      </c>
      <c r="F160" s="7">
        <v>157635766</v>
      </c>
      <c r="H160" s="27"/>
    </row>
    <row r="161" spans="1:8" x14ac:dyDescent="0.25">
      <c r="A161" s="8">
        <v>65033</v>
      </c>
      <c r="B161" s="8" t="s">
        <v>396</v>
      </c>
      <c r="C161" s="23">
        <v>30200600.677085001</v>
      </c>
      <c r="D161" s="23">
        <v>0</v>
      </c>
      <c r="E161" s="9" t="s">
        <v>397</v>
      </c>
      <c r="F161" s="7">
        <v>30200601</v>
      </c>
      <c r="H161" s="27"/>
    </row>
    <row r="162" spans="1:8" x14ac:dyDescent="0.25">
      <c r="A162" s="8">
        <v>65077</v>
      </c>
      <c r="B162" s="8" t="s">
        <v>398</v>
      </c>
      <c r="C162" s="23">
        <f>176981026.32+44245256.596665</f>
        <v>221226282.91666499</v>
      </c>
      <c r="D162" s="23">
        <v>0</v>
      </c>
      <c r="E162" s="9" t="s">
        <v>399</v>
      </c>
      <c r="F162" s="7">
        <v>221226283</v>
      </c>
      <c r="H162" s="27"/>
    </row>
    <row r="163" spans="1:8" x14ac:dyDescent="0.25">
      <c r="A163" s="8">
        <v>61933</v>
      </c>
      <c r="B163" s="8" t="s">
        <v>160</v>
      </c>
      <c r="C163" s="23">
        <v>16170000</v>
      </c>
      <c r="D163" s="23">
        <v>0</v>
      </c>
      <c r="E163" s="6" t="s">
        <v>161</v>
      </c>
      <c r="F163" s="7">
        <v>16170000</v>
      </c>
      <c r="H163" s="27"/>
    </row>
    <row r="164" spans="1:8" x14ac:dyDescent="0.25">
      <c r="A164" s="8">
        <v>66055</v>
      </c>
      <c r="B164" s="8" t="s">
        <v>400</v>
      </c>
      <c r="C164" s="23">
        <v>22522525</v>
      </c>
      <c r="D164" s="23">
        <v>0</v>
      </c>
      <c r="E164" s="17" t="s">
        <v>401</v>
      </c>
      <c r="F164" s="7">
        <v>22522525</v>
      </c>
      <c r="H164" s="27"/>
    </row>
    <row r="165" spans="1:8" x14ac:dyDescent="0.25">
      <c r="A165" s="8">
        <v>61866</v>
      </c>
      <c r="B165" s="8" t="s">
        <v>227</v>
      </c>
      <c r="C165" s="23">
        <v>1000000</v>
      </c>
      <c r="D165" s="23">
        <v>0</v>
      </c>
      <c r="E165" s="6" t="s">
        <v>228</v>
      </c>
      <c r="F165" s="7">
        <v>1000000</v>
      </c>
      <c r="H165" s="27"/>
    </row>
    <row r="166" spans="1:8" x14ac:dyDescent="0.25">
      <c r="A166" s="8">
        <v>66011</v>
      </c>
      <c r="B166" s="8" t="s">
        <v>268</v>
      </c>
      <c r="C166" s="23">
        <v>27473231</v>
      </c>
      <c r="D166" s="23">
        <v>0</v>
      </c>
      <c r="E166" s="17" t="s">
        <v>269</v>
      </c>
      <c r="F166" s="7">
        <v>27473231</v>
      </c>
      <c r="H166" s="27"/>
    </row>
    <row r="167" spans="1:8" x14ac:dyDescent="0.25">
      <c r="A167" s="8">
        <v>72111</v>
      </c>
      <c r="B167" s="8" t="s">
        <v>166</v>
      </c>
      <c r="C167" s="23">
        <v>1961400</v>
      </c>
      <c r="D167" s="23">
        <v>0</v>
      </c>
      <c r="E167" s="9" t="s">
        <v>167</v>
      </c>
      <c r="F167" s="7">
        <v>1961400</v>
      </c>
      <c r="H167" s="27"/>
    </row>
    <row r="168" spans="1:8" x14ac:dyDescent="0.25">
      <c r="A168" s="8">
        <v>72120</v>
      </c>
      <c r="B168" s="8" t="s">
        <v>229</v>
      </c>
      <c r="C168" s="23">
        <v>5395.3040402221677</v>
      </c>
      <c r="D168" s="23">
        <v>0</v>
      </c>
      <c r="E168" s="9" t="s">
        <v>230</v>
      </c>
      <c r="F168" s="7">
        <v>5395</v>
      </c>
      <c r="H168" s="27"/>
    </row>
    <row r="169" spans="1:8" x14ac:dyDescent="0.25">
      <c r="A169" s="8">
        <v>72127</v>
      </c>
      <c r="B169" s="8" t="s">
        <v>168</v>
      </c>
      <c r="C169" s="23">
        <v>2582118</v>
      </c>
      <c r="D169" s="23">
        <v>0</v>
      </c>
      <c r="E169" s="9" t="s">
        <v>169</v>
      </c>
      <c r="F169" s="7">
        <v>2582118</v>
      </c>
      <c r="H169" s="27"/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Rofers</vt:lpstr>
      <vt:lpstr>Hatching</vt:lpstr>
      <vt:lpstr>OU</vt:lpstr>
      <vt:lpstr>Maleo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dheaardi</dc:creator>
  <cp:lastModifiedBy>dheaardi</cp:lastModifiedBy>
  <dcterms:created xsi:type="dcterms:W3CDTF">2023-06-19T07:26:06Z</dcterms:created>
  <dcterms:modified xsi:type="dcterms:W3CDTF">2023-06-19T07:31:45Z</dcterms:modified>
</cp:coreProperties>
</file>