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ula Raditya\Downloads\"/>
    </mc:Choice>
  </mc:AlternateContent>
  <xr:revisionPtr revIDLastSave="0" documentId="13_ncr:1_{CBBE78E9-BD5A-4D3F-A14F-000EB975DE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E55" i="1" s="1"/>
  <c r="E79" i="1"/>
  <c r="E80" i="1"/>
  <c r="E81" i="1"/>
  <c r="E78" i="1"/>
  <c r="N32" i="1"/>
  <c r="L32" i="1"/>
  <c r="M31" i="1"/>
  <c r="N30" i="1"/>
  <c r="L30" i="1"/>
  <c r="K33" i="1"/>
  <c r="J33" i="1"/>
  <c r="I33" i="1"/>
  <c r="K31" i="1"/>
  <c r="I31" i="1"/>
  <c r="J30" i="1"/>
  <c r="C37" i="1" s="1"/>
  <c r="H33" i="1"/>
  <c r="G33" i="1"/>
  <c r="F33" i="1"/>
  <c r="H32" i="1"/>
  <c r="G32" i="1"/>
  <c r="F32" i="1"/>
  <c r="H30" i="1"/>
  <c r="E33" i="1"/>
  <c r="D33" i="1"/>
  <c r="C33" i="1"/>
  <c r="D32" i="1"/>
  <c r="C32" i="1"/>
  <c r="E31" i="1"/>
  <c r="D31" i="1"/>
  <c r="C31" i="1"/>
  <c r="B38" i="1" s="1"/>
  <c r="F30" i="1"/>
  <c r="C55" i="1" l="1"/>
  <c r="D55" i="1"/>
  <c r="D72" i="1" s="1"/>
  <c r="D38" i="1"/>
  <c r="B37" i="1"/>
  <c r="B39" i="1"/>
  <c r="D39" i="1"/>
  <c r="F55" i="1"/>
  <c r="F71" i="1" s="1"/>
  <c r="C40" i="1"/>
  <c r="D40" i="1"/>
  <c r="C39" i="1"/>
  <c r="C38" i="1"/>
  <c r="B40" i="1"/>
  <c r="D37" i="1"/>
  <c r="C73" i="1"/>
  <c r="C74" i="1"/>
  <c r="D41" i="1" l="1"/>
  <c r="C46" i="1" s="1"/>
  <c r="F74" i="1"/>
  <c r="F73" i="1"/>
  <c r="C72" i="1"/>
  <c r="C71" i="1"/>
  <c r="F72" i="1"/>
  <c r="B41" i="1"/>
  <c r="E49" i="1" s="1"/>
  <c r="C47" i="1"/>
  <c r="C41" i="1"/>
  <c r="D49" i="1" s="1"/>
  <c r="C49" i="1"/>
  <c r="C48" i="1"/>
  <c r="D73" i="1"/>
  <c r="D71" i="1"/>
  <c r="D74" i="1"/>
  <c r="G55" i="1"/>
  <c r="E72" i="1"/>
  <c r="E71" i="1"/>
  <c r="E73" i="1"/>
  <c r="E74" i="1"/>
  <c r="E47" i="1" l="1"/>
  <c r="G49" i="1"/>
  <c r="H49" i="1"/>
  <c r="E48" i="1"/>
  <c r="D47" i="1"/>
  <c r="D48" i="1"/>
  <c r="D46" i="1"/>
  <c r="E46" i="1"/>
  <c r="G71" i="1"/>
  <c r="G73" i="1"/>
  <c r="G74" i="1"/>
  <c r="G72" i="1"/>
  <c r="I47" i="1" l="1"/>
  <c r="G48" i="1"/>
  <c r="H47" i="1"/>
  <c r="H48" i="1"/>
  <c r="I49" i="1"/>
  <c r="I48" i="1"/>
</calcChain>
</file>

<file path=xl/sharedStrings.xml><?xml version="1.0" encoding="utf-8"?>
<sst xmlns="http://schemas.openxmlformats.org/spreadsheetml/2006/main" count="135" uniqueCount="62">
  <si>
    <t>C1</t>
  </si>
  <si>
    <t>C2</t>
  </si>
  <si>
    <t>C3</t>
  </si>
  <si>
    <t>C4</t>
  </si>
  <si>
    <t>Alternatif</t>
  </si>
  <si>
    <t>A1</t>
  </si>
  <si>
    <t>A2</t>
  </si>
  <si>
    <t>A3</t>
  </si>
  <si>
    <t>A4</t>
  </si>
  <si>
    <t>ALTERNATIF</t>
  </si>
  <si>
    <t>intensitas kepentingan AHP</t>
  </si>
  <si>
    <t>Himpunan Linguistik</t>
  </si>
  <si>
    <t>TFN</t>
  </si>
  <si>
    <t>Reciprocal (kebalikan)</t>
  </si>
  <si>
    <t>Perbandingan Elemen yang sama</t>
  </si>
  <si>
    <t>Pertengahan</t>
  </si>
  <si>
    <t>Elemen satu cukup penting dari yang lainnya</t>
  </si>
  <si>
    <t>pertengahan elemen satu cukup penting dari yang lainnya</t>
  </si>
  <si>
    <t>elemen satu kuat pentingnya dari yang lainnya</t>
  </si>
  <si>
    <t>pertengahan</t>
  </si>
  <si>
    <t>elemen satu mutlak lebih penting dari yang lain</t>
  </si>
  <si>
    <t>(1,1,1)</t>
  </si>
  <si>
    <t>(1/2,1,3/2)</t>
  </si>
  <si>
    <t>(1,3/2,2)</t>
  </si>
  <si>
    <t>(3/2,2,5/2)</t>
  </si>
  <si>
    <t>(2,5/2,3)</t>
  </si>
  <si>
    <t>(5/2,3,7/2)</t>
  </si>
  <si>
    <t>(3,7/2,4)</t>
  </si>
  <si>
    <t>(7/2,4,9/2)</t>
  </si>
  <si>
    <t>4,9/2,9/2)</t>
  </si>
  <si>
    <t>(2/3,1,2)</t>
  </si>
  <si>
    <t>(1/2,2/3,1)</t>
  </si>
  <si>
    <t>(2/5,1/2,2/3)</t>
  </si>
  <si>
    <t>(1/3,2/5,1/2)</t>
  </si>
  <si>
    <t>(2/7,1/3,2/5)</t>
  </si>
  <si>
    <t>(2/9,1/4,2/7)</t>
  </si>
  <si>
    <t>(1/4,2/7,1/3)</t>
  </si>
  <si>
    <t>(2/9,2/9,1/4)</t>
  </si>
  <si>
    <t>l</t>
  </si>
  <si>
    <t>m</t>
  </si>
  <si>
    <t>u</t>
  </si>
  <si>
    <t>Matriks Pairwaise Comparison Antar Kriteria</t>
  </si>
  <si>
    <t>Fuzzy Tringular Number</t>
  </si>
  <si>
    <t>Nilai Sintesis Fuzzy untuk Kriteria</t>
  </si>
  <si>
    <t>Kriteria</t>
  </si>
  <si>
    <t>Total</t>
  </si>
  <si>
    <t>W\'</t>
  </si>
  <si>
    <t>W</t>
  </si>
  <si>
    <t>Normalisasi Bobot Vektor Untuk Kriteria</t>
  </si>
  <si>
    <t xml:space="preserve">Kode </t>
  </si>
  <si>
    <t>Bambu Cina</t>
  </si>
  <si>
    <t>Bambu Kuning</t>
  </si>
  <si>
    <t>Kaktus Minima Blue</t>
  </si>
  <si>
    <t>Oxalis (Kupu-Kupu)</t>
  </si>
  <si>
    <t>Bobot Kriteria dengan Alternatif</t>
  </si>
  <si>
    <t>Nilai</t>
  </si>
  <si>
    <t>Rank</t>
  </si>
  <si>
    <t>Perangkingan</t>
  </si>
  <si>
    <t xml:space="preserve">Menentukan matrix perbandingan berpasangan antar kriteria </t>
  </si>
  <si>
    <t>Mengkonversikan nilai perbandingan berpasangan antar kriteria ke Matrikx Pairwais Comparison antar Kriteria</t>
  </si>
  <si>
    <t>Mencari nilai sintesis fuzzy untuk masing-masing kriteria</t>
  </si>
  <si>
    <t>Menentukan normalisasi bobot vector untuk masing-masing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</si>
</sst>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1"/>
  <sheetViews>
    <sheetView tabSelected="1" topLeftCell="A53" workbookViewId="0">
      <selection activeCell="A57" sqref="A57:XFD57"/>
    </sheetView>
  </sheetViews>
  <sheetFormatPr defaultRowHeight="15" x14ac:dyDescent="0.25"/>
  <cols>
    <col min="1" max="1" width="9.140625" style="13"/>
    <col min="2" max="2" width="13.140625" style="13" customWidth="1"/>
    <col min="3" max="3" width="21.28515625" style="13" customWidth="1"/>
    <col min="4" max="4" width="10.28515625" style="13" customWidth="1"/>
    <col min="5" max="5" width="9" style="13" customWidth="1"/>
    <col min="6" max="6" width="7.5703125" style="13" customWidth="1"/>
    <col min="7" max="7" width="7.85546875" style="13" customWidth="1"/>
    <col min="8" max="8" width="6.42578125" style="13" customWidth="1"/>
    <col min="9" max="9" width="5.85546875" style="13" customWidth="1"/>
    <col min="10" max="10" width="4.85546875" style="13" customWidth="1"/>
    <col min="11" max="11" width="4.7109375" style="13" customWidth="1"/>
    <col min="12" max="12" width="5.28515625" style="13" customWidth="1"/>
    <col min="13" max="13" width="5" style="13" customWidth="1"/>
    <col min="14" max="14" width="5.28515625" style="13" customWidth="1"/>
    <col min="15" max="16384" width="9.140625" style="13"/>
  </cols>
  <sheetData>
    <row r="2" spans="2:6" x14ac:dyDescent="0.25">
      <c r="B2" s="10" t="s">
        <v>58</v>
      </c>
      <c r="C2" s="10"/>
      <c r="D2" s="10"/>
      <c r="E2" s="10"/>
      <c r="F2" s="10"/>
    </row>
    <row r="3" spans="2:6" x14ac:dyDescent="0.25">
      <c r="B3" s="28"/>
      <c r="C3" s="20" t="s">
        <v>0</v>
      </c>
      <c r="D3" s="20" t="s">
        <v>1</v>
      </c>
      <c r="E3" s="20" t="s">
        <v>2</v>
      </c>
      <c r="F3" s="20" t="s">
        <v>3</v>
      </c>
    </row>
    <row r="4" spans="2:6" x14ac:dyDescent="0.25">
      <c r="B4" s="19" t="s">
        <v>0</v>
      </c>
      <c r="C4" s="1">
        <v>1</v>
      </c>
      <c r="D4" s="1">
        <v>5</v>
      </c>
      <c r="E4" s="1">
        <v>2</v>
      </c>
      <c r="F4" s="1">
        <v>3</v>
      </c>
    </row>
    <row r="5" spans="2:6" x14ac:dyDescent="0.25">
      <c r="B5" s="19" t="s">
        <v>1</v>
      </c>
      <c r="C5" s="1">
        <v>0</v>
      </c>
      <c r="D5" s="1">
        <v>1</v>
      </c>
      <c r="E5" s="1">
        <v>3</v>
      </c>
      <c r="F5" s="1">
        <v>7</v>
      </c>
    </row>
    <row r="6" spans="2:6" x14ac:dyDescent="0.25">
      <c r="B6" s="19" t="s">
        <v>2</v>
      </c>
      <c r="C6" s="1">
        <v>0</v>
      </c>
      <c r="D6" s="1">
        <v>0</v>
      </c>
      <c r="E6" s="1">
        <v>1</v>
      </c>
      <c r="F6" s="1">
        <v>3</v>
      </c>
    </row>
    <row r="7" spans="2:6" x14ac:dyDescent="0.25">
      <c r="B7" s="19" t="s">
        <v>3</v>
      </c>
      <c r="C7" s="1">
        <v>0</v>
      </c>
      <c r="D7" s="1">
        <v>0</v>
      </c>
      <c r="E7" s="1">
        <v>0</v>
      </c>
      <c r="F7" s="1">
        <v>1</v>
      </c>
    </row>
    <row r="9" spans="2:6" x14ac:dyDescent="0.25">
      <c r="B9" s="28" t="s">
        <v>9</v>
      </c>
      <c r="C9" s="20" t="s">
        <v>0</v>
      </c>
      <c r="D9" s="20" t="s">
        <v>1</v>
      </c>
      <c r="E9" s="20" t="s">
        <v>2</v>
      </c>
      <c r="F9" s="20" t="s">
        <v>3</v>
      </c>
    </row>
    <row r="10" spans="2:6" x14ac:dyDescent="0.25">
      <c r="B10" s="19" t="s">
        <v>5</v>
      </c>
      <c r="C10" s="1">
        <v>3</v>
      </c>
      <c r="D10" s="1">
        <v>3</v>
      </c>
      <c r="E10" s="1">
        <v>2</v>
      </c>
      <c r="F10" s="1">
        <v>2</v>
      </c>
    </row>
    <row r="11" spans="2:6" x14ac:dyDescent="0.25">
      <c r="B11" s="19" t="s">
        <v>6</v>
      </c>
      <c r="C11" s="1">
        <v>5</v>
      </c>
      <c r="D11" s="1">
        <v>3</v>
      </c>
      <c r="E11" s="1">
        <v>2</v>
      </c>
      <c r="F11" s="1">
        <v>2</v>
      </c>
    </row>
    <row r="12" spans="2:6" x14ac:dyDescent="0.25">
      <c r="B12" s="19" t="s">
        <v>7</v>
      </c>
      <c r="C12" s="1">
        <v>1</v>
      </c>
      <c r="D12" s="1">
        <v>1</v>
      </c>
      <c r="E12" s="1">
        <v>3</v>
      </c>
      <c r="F12" s="1">
        <v>1</v>
      </c>
    </row>
    <row r="13" spans="2:6" x14ac:dyDescent="0.25">
      <c r="B13" s="19" t="s">
        <v>8</v>
      </c>
      <c r="C13" s="1">
        <v>2</v>
      </c>
      <c r="D13" s="1">
        <v>1</v>
      </c>
      <c r="E13" s="1">
        <v>3</v>
      </c>
      <c r="F13" s="1">
        <v>1</v>
      </c>
    </row>
    <row r="15" spans="2:6" ht="33" customHeight="1" x14ac:dyDescent="0.25">
      <c r="B15" s="11" t="s">
        <v>59</v>
      </c>
      <c r="C15" s="11"/>
      <c r="D15" s="11"/>
      <c r="E15" s="11"/>
      <c r="F15" s="11"/>
    </row>
    <row r="16" spans="2:6" ht="54.75" customHeight="1" x14ac:dyDescent="0.25">
      <c r="B16" s="21" t="s">
        <v>10</v>
      </c>
      <c r="C16" s="21" t="s">
        <v>11</v>
      </c>
      <c r="D16" s="20" t="s">
        <v>12</v>
      </c>
      <c r="E16" s="22" t="s">
        <v>13</v>
      </c>
      <c r="F16" s="23"/>
    </row>
    <row r="17" spans="2:16" ht="30" customHeight="1" x14ac:dyDescent="0.25">
      <c r="B17" s="1">
        <v>1</v>
      </c>
      <c r="C17" s="18" t="s">
        <v>14</v>
      </c>
      <c r="D17" s="1" t="s">
        <v>21</v>
      </c>
      <c r="E17" s="16" t="s">
        <v>21</v>
      </c>
      <c r="F17" s="17"/>
    </row>
    <row r="18" spans="2:16" x14ac:dyDescent="0.25">
      <c r="B18" s="1">
        <v>2</v>
      </c>
      <c r="C18" s="1" t="s">
        <v>15</v>
      </c>
      <c r="D18" s="1" t="s">
        <v>22</v>
      </c>
      <c r="E18" s="16" t="s">
        <v>30</v>
      </c>
      <c r="F18" s="17"/>
    </row>
    <row r="19" spans="2:16" ht="30" customHeight="1" x14ac:dyDescent="0.25">
      <c r="B19" s="1">
        <v>3</v>
      </c>
      <c r="C19" s="18" t="s">
        <v>16</v>
      </c>
      <c r="D19" s="1" t="s">
        <v>23</v>
      </c>
      <c r="E19" s="16" t="s">
        <v>31</v>
      </c>
      <c r="F19" s="17"/>
    </row>
    <row r="20" spans="2:16" ht="28.5" customHeight="1" x14ac:dyDescent="0.25">
      <c r="B20" s="1">
        <v>4</v>
      </c>
      <c r="C20" s="18" t="s">
        <v>17</v>
      </c>
      <c r="D20" s="1" t="s">
        <v>24</v>
      </c>
      <c r="E20" s="16" t="s">
        <v>32</v>
      </c>
      <c r="F20" s="17"/>
    </row>
    <row r="21" spans="2:16" ht="30" customHeight="1" x14ac:dyDescent="0.25">
      <c r="B21" s="1">
        <v>5</v>
      </c>
      <c r="C21" s="18" t="s">
        <v>18</v>
      </c>
      <c r="D21" s="1" t="s">
        <v>25</v>
      </c>
      <c r="E21" s="16" t="s">
        <v>33</v>
      </c>
      <c r="F21" s="17"/>
    </row>
    <row r="22" spans="2:16" x14ac:dyDescent="0.25">
      <c r="B22" s="1">
        <v>6</v>
      </c>
      <c r="C22" s="1" t="s">
        <v>19</v>
      </c>
      <c r="D22" s="1" t="s">
        <v>26</v>
      </c>
      <c r="E22" s="16" t="s">
        <v>34</v>
      </c>
      <c r="F22" s="17"/>
    </row>
    <row r="23" spans="2:16" ht="30" customHeight="1" x14ac:dyDescent="0.25">
      <c r="B23" s="1">
        <v>7</v>
      </c>
      <c r="C23" s="18" t="s">
        <v>18</v>
      </c>
      <c r="D23" s="1" t="s">
        <v>27</v>
      </c>
      <c r="E23" s="16" t="s">
        <v>36</v>
      </c>
      <c r="F23" s="17"/>
    </row>
    <row r="24" spans="2:16" x14ac:dyDescent="0.25">
      <c r="B24" s="1">
        <v>8</v>
      </c>
      <c r="C24" s="1" t="s">
        <v>19</v>
      </c>
      <c r="D24" s="1" t="s">
        <v>28</v>
      </c>
      <c r="E24" s="16" t="s">
        <v>35</v>
      </c>
      <c r="F24" s="17"/>
    </row>
    <row r="25" spans="2:16" ht="47.25" customHeight="1" x14ac:dyDescent="0.25">
      <c r="B25" s="1">
        <v>9</v>
      </c>
      <c r="C25" s="18" t="s">
        <v>20</v>
      </c>
      <c r="D25" s="1" t="s">
        <v>29</v>
      </c>
      <c r="E25" s="16" t="s">
        <v>37</v>
      </c>
      <c r="F25" s="17"/>
    </row>
    <row r="26" spans="2:16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2:16" x14ac:dyDescent="0.25">
      <c r="B27" s="24" t="s">
        <v>41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2:16" x14ac:dyDescent="0.25">
      <c r="B28" s="28"/>
      <c r="C28" s="24" t="s">
        <v>0</v>
      </c>
      <c r="D28" s="24"/>
      <c r="E28" s="24"/>
      <c r="F28" s="24" t="s">
        <v>1</v>
      </c>
      <c r="G28" s="24"/>
      <c r="H28" s="24"/>
      <c r="I28" s="24" t="s">
        <v>2</v>
      </c>
      <c r="J28" s="24"/>
      <c r="K28" s="24"/>
      <c r="L28" s="24" t="s">
        <v>3</v>
      </c>
      <c r="M28" s="24"/>
      <c r="N28" s="24"/>
    </row>
    <row r="29" spans="2:16" x14ac:dyDescent="0.25">
      <c r="B29" s="27"/>
      <c r="C29" s="2" t="s">
        <v>38</v>
      </c>
      <c r="D29" s="2" t="s">
        <v>39</v>
      </c>
      <c r="E29" s="2" t="s">
        <v>40</v>
      </c>
      <c r="F29" s="2" t="s">
        <v>38</v>
      </c>
      <c r="G29" s="2" t="s">
        <v>39</v>
      </c>
      <c r="H29" s="2" t="s">
        <v>40</v>
      </c>
      <c r="I29" s="2" t="s">
        <v>38</v>
      </c>
      <c r="J29" s="2" t="s">
        <v>39</v>
      </c>
      <c r="K29" s="2" t="s">
        <v>40</v>
      </c>
      <c r="L29" s="2" t="s">
        <v>38</v>
      </c>
      <c r="M29" s="2" t="s">
        <v>39</v>
      </c>
      <c r="N29" s="2" t="s">
        <v>40</v>
      </c>
    </row>
    <row r="30" spans="2:16" x14ac:dyDescent="0.25">
      <c r="B30" s="19" t="s">
        <v>0</v>
      </c>
      <c r="C30" s="1">
        <v>1</v>
      </c>
      <c r="D30" s="1">
        <v>1</v>
      </c>
      <c r="E30" s="1">
        <v>1</v>
      </c>
      <c r="F30" s="1">
        <f>1/2</f>
        <v>0.5</v>
      </c>
      <c r="G30" s="1">
        <v>1</v>
      </c>
      <c r="H30" s="1">
        <f>3/2</f>
        <v>1.5</v>
      </c>
      <c r="I30" s="1">
        <v>1</v>
      </c>
      <c r="J30" s="1">
        <f>3/2</f>
        <v>1.5</v>
      </c>
      <c r="K30" s="1">
        <v>2</v>
      </c>
      <c r="L30" s="1">
        <f>3/2</f>
        <v>1.5</v>
      </c>
      <c r="M30" s="1">
        <v>2</v>
      </c>
      <c r="N30" s="1">
        <f>5/2</f>
        <v>2.5</v>
      </c>
    </row>
    <row r="31" spans="2:16" x14ac:dyDescent="0.25">
      <c r="B31" s="19" t="s">
        <v>1</v>
      </c>
      <c r="C31" s="1">
        <f>1/5</f>
        <v>0.2</v>
      </c>
      <c r="D31" s="1">
        <f>1/2</f>
        <v>0.5</v>
      </c>
      <c r="E31" s="1">
        <f>2/3</f>
        <v>0.66666666666666663</v>
      </c>
      <c r="F31" s="1">
        <v>1</v>
      </c>
      <c r="G31" s="1">
        <v>1</v>
      </c>
      <c r="H31" s="1">
        <v>1</v>
      </c>
      <c r="I31" s="1">
        <f>1/2</f>
        <v>0.5</v>
      </c>
      <c r="J31" s="1">
        <v>1</v>
      </c>
      <c r="K31" s="1">
        <f>3/2</f>
        <v>1.5</v>
      </c>
      <c r="L31" s="1">
        <v>1</v>
      </c>
      <c r="M31" s="1">
        <f>3/2</f>
        <v>1.5</v>
      </c>
      <c r="N31" s="1">
        <v>2</v>
      </c>
    </row>
    <row r="32" spans="2:16" x14ac:dyDescent="0.25">
      <c r="B32" s="19" t="s">
        <v>2</v>
      </c>
      <c r="C32" s="1">
        <f>2/5</f>
        <v>0.4</v>
      </c>
      <c r="D32" s="1">
        <f>2/3</f>
        <v>0.66666666666666663</v>
      </c>
      <c r="E32" s="1">
        <v>1</v>
      </c>
      <c r="F32" s="1">
        <f>2/3</f>
        <v>0.66666666666666663</v>
      </c>
      <c r="G32" s="1">
        <f>2/5</f>
        <v>0.4</v>
      </c>
      <c r="H32" s="1">
        <f>1/2</f>
        <v>0.5</v>
      </c>
      <c r="I32" s="1">
        <v>1</v>
      </c>
      <c r="J32" s="1">
        <v>1</v>
      </c>
      <c r="K32" s="1">
        <v>1</v>
      </c>
      <c r="L32" s="1">
        <f>1/2</f>
        <v>0.5</v>
      </c>
      <c r="M32" s="1">
        <v>1</v>
      </c>
      <c r="N32" s="1">
        <f>3/2</f>
        <v>1.5</v>
      </c>
    </row>
    <row r="33" spans="2:14" x14ac:dyDescent="0.25">
      <c r="B33" s="19" t="s">
        <v>3</v>
      </c>
      <c r="C33" s="1">
        <f>2/5</f>
        <v>0.4</v>
      </c>
      <c r="D33" s="1">
        <f>2/3</f>
        <v>0.66666666666666663</v>
      </c>
      <c r="E33" s="1">
        <f>1/2</f>
        <v>0.5</v>
      </c>
      <c r="F33" s="1">
        <f>1/2</f>
        <v>0.5</v>
      </c>
      <c r="G33" s="1">
        <f>2/5</f>
        <v>0.4</v>
      </c>
      <c r="H33" s="1">
        <f>1/3</f>
        <v>0.33333333333333331</v>
      </c>
      <c r="I33" s="1">
        <f>2/3</f>
        <v>0.66666666666666663</v>
      </c>
      <c r="J33" s="1">
        <f>2/5</f>
        <v>0.4</v>
      </c>
      <c r="K33" s="1">
        <f>1/2</f>
        <v>0.5</v>
      </c>
      <c r="L33" s="1">
        <v>1</v>
      </c>
      <c r="M33" s="1">
        <v>1</v>
      </c>
      <c r="N33" s="1">
        <v>1</v>
      </c>
    </row>
    <row r="35" spans="2:14" x14ac:dyDescent="0.25">
      <c r="B35" s="24" t="s">
        <v>42</v>
      </c>
      <c r="C35" s="24"/>
      <c r="D35" s="24"/>
    </row>
    <row r="36" spans="2:14" x14ac:dyDescent="0.25">
      <c r="B36" s="20" t="s">
        <v>38</v>
      </c>
      <c r="C36" s="20" t="s">
        <v>39</v>
      </c>
      <c r="D36" s="20" t="s">
        <v>40</v>
      </c>
    </row>
    <row r="37" spans="2:14" x14ac:dyDescent="0.25">
      <c r="B37" s="3">
        <f t="shared" ref="B37:D40" si="0">C30+F30+I30+L30</f>
        <v>4</v>
      </c>
      <c r="C37" s="3">
        <f t="shared" si="0"/>
        <v>5.5</v>
      </c>
      <c r="D37" s="3">
        <f t="shared" si="0"/>
        <v>7</v>
      </c>
    </row>
    <row r="38" spans="2:14" x14ac:dyDescent="0.25">
      <c r="B38" s="3">
        <f t="shared" si="0"/>
        <v>2.7</v>
      </c>
      <c r="C38" s="3">
        <f t="shared" si="0"/>
        <v>4</v>
      </c>
      <c r="D38" s="3">
        <f t="shared" si="0"/>
        <v>5.1666666666666661</v>
      </c>
    </row>
    <row r="39" spans="2:14" x14ac:dyDescent="0.25">
      <c r="B39" s="3">
        <f t="shared" si="0"/>
        <v>2.5666666666666664</v>
      </c>
      <c r="C39" s="3">
        <f t="shared" si="0"/>
        <v>3.0666666666666664</v>
      </c>
      <c r="D39" s="3">
        <f t="shared" si="0"/>
        <v>4</v>
      </c>
    </row>
    <row r="40" spans="2:14" x14ac:dyDescent="0.25">
      <c r="B40" s="3">
        <f t="shared" si="0"/>
        <v>2.5666666666666664</v>
      </c>
      <c r="C40" s="3">
        <f t="shared" si="0"/>
        <v>2.4666666666666668</v>
      </c>
      <c r="D40" s="3">
        <f t="shared" si="0"/>
        <v>2.333333333333333</v>
      </c>
    </row>
    <row r="41" spans="2:14" x14ac:dyDescent="0.25">
      <c r="B41" s="12">
        <f>SUM(B37:B40)</f>
        <v>11.833333333333332</v>
      </c>
      <c r="C41" s="12">
        <f>SUM(C37:C40)</f>
        <v>15.033333333333333</v>
      </c>
      <c r="D41" s="12">
        <f>SUM(D37:D40)</f>
        <v>18.499999999999996</v>
      </c>
    </row>
    <row r="42" spans="2:14" x14ac:dyDescent="0.25">
      <c r="B42" s="26"/>
      <c r="C42" s="26"/>
      <c r="D42" s="26"/>
    </row>
    <row r="43" spans="2:14" x14ac:dyDescent="0.25">
      <c r="B43" s="9" t="s">
        <v>60</v>
      </c>
      <c r="C43" s="9"/>
      <c r="D43" s="9"/>
      <c r="E43" s="9"/>
    </row>
    <row r="44" spans="2:14" x14ac:dyDescent="0.25">
      <c r="B44" s="24" t="s">
        <v>43</v>
      </c>
      <c r="C44" s="24"/>
      <c r="D44" s="24"/>
      <c r="E44" s="24"/>
    </row>
    <row r="45" spans="2:14" x14ac:dyDescent="0.25">
      <c r="B45" s="28"/>
      <c r="C45" s="20" t="s">
        <v>38</v>
      </c>
      <c r="D45" s="20" t="s">
        <v>39</v>
      </c>
      <c r="E45" s="20" t="s">
        <v>40</v>
      </c>
    </row>
    <row r="46" spans="2:14" x14ac:dyDescent="0.25">
      <c r="B46" s="19" t="s">
        <v>0</v>
      </c>
      <c r="C46" s="3">
        <f>B37*(1/$D$41)</f>
        <v>0.21621621621621626</v>
      </c>
      <c r="D46" s="3">
        <f>C37*(1/$C$41)</f>
        <v>0.36585365853658536</v>
      </c>
      <c r="E46" s="3">
        <f>D37*(1/$B$41)</f>
        <v>0.59154929577464799</v>
      </c>
      <c r="G46" s="14"/>
      <c r="I46" s="14"/>
    </row>
    <row r="47" spans="2:14" x14ac:dyDescent="0.25">
      <c r="B47" s="19" t="s">
        <v>1</v>
      </c>
      <c r="C47" s="3">
        <f>B38*(1/$D$41)</f>
        <v>0.14594594594594598</v>
      </c>
      <c r="D47" s="3">
        <f>C38*(1/$C$41)</f>
        <v>0.26607538802660752</v>
      </c>
      <c r="E47" s="3">
        <f>D38*(1/$B$41)</f>
        <v>0.43661971830985918</v>
      </c>
      <c r="G47" s="14"/>
      <c r="H47" s="13">
        <f>(C46-E47)/((D47-E47)-(D46-C46))</f>
        <v>0.68836992281412113</v>
      </c>
      <c r="I47" s="14">
        <f>(C46-E47)/((D47-E47)-(D46-C46))</f>
        <v>0.68836992281412113</v>
      </c>
    </row>
    <row r="48" spans="2:14" x14ac:dyDescent="0.25">
      <c r="B48" s="19" t="s">
        <v>2</v>
      </c>
      <c r="C48" s="3">
        <f>B39*(1/$D$41)</f>
        <v>0.13873873873873876</v>
      </c>
      <c r="D48" s="3">
        <f>C39*(1/$C$41)</f>
        <v>0.20399113082039907</v>
      </c>
      <c r="E48" s="3">
        <f>D39*(1/$B$41)</f>
        <v>0.33802816901408456</v>
      </c>
      <c r="G48" s="14">
        <f>(C46-E48)/((D48-E48)-(D46-C46))</f>
        <v>0.42940751165606933</v>
      </c>
      <c r="H48" s="13">
        <f>(C47-E48)/((D48-E48)-(D47-C47))</f>
        <v>0.75573389087658305</v>
      </c>
      <c r="I48" s="14">
        <f t="shared" ref="I48:I49" si="1">(C47-E48)/((D48-E48)-(D47-C47))</f>
        <v>0.75573389087658305</v>
      </c>
    </row>
    <row r="49" spans="2:9" x14ac:dyDescent="0.25">
      <c r="B49" s="19" t="s">
        <v>3</v>
      </c>
      <c r="C49" s="3">
        <f>B40*(1/$D$41)</f>
        <v>0.13873873873873876</v>
      </c>
      <c r="D49" s="3">
        <f>C40*(1/$C$41)</f>
        <v>0.16407982261640797</v>
      </c>
      <c r="E49" s="3">
        <f>D40*(1/$B$41)</f>
        <v>0.19718309859154931</v>
      </c>
      <c r="G49" s="14">
        <f>(C47-E49)/((D49-E49)-(D47-C47))</f>
        <v>0.33437475557239843</v>
      </c>
      <c r="H49" s="13">
        <f>(C48-E49)/((D49-E49)-(D48-C48))</f>
        <v>0.59421445664990225</v>
      </c>
      <c r="I49" s="14">
        <f t="shared" si="1"/>
        <v>0.59421445664990225</v>
      </c>
    </row>
    <row r="50" spans="2:9" x14ac:dyDescent="0.25">
      <c r="I50" s="14"/>
    </row>
    <row r="51" spans="2:9" x14ac:dyDescent="0.25">
      <c r="B51" s="10" t="s">
        <v>61</v>
      </c>
      <c r="C51" s="10"/>
      <c r="D51" s="10"/>
      <c r="E51" s="10"/>
      <c r="F51" s="10"/>
      <c r="G51" s="10"/>
      <c r="I51" s="14"/>
    </row>
    <row r="52" spans="2:9" x14ac:dyDescent="0.25">
      <c r="B52" s="24" t="s">
        <v>48</v>
      </c>
      <c r="C52" s="24"/>
      <c r="D52" s="24"/>
      <c r="E52" s="24"/>
      <c r="F52" s="24"/>
      <c r="G52" s="24"/>
    </row>
    <row r="53" spans="2:9" x14ac:dyDescent="0.25">
      <c r="B53" s="20" t="s">
        <v>44</v>
      </c>
      <c r="C53" s="20" t="s">
        <v>0</v>
      </c>
      <c r="D53" s="20" t="s">
        <v>1</v>
      </c>
      <c r="E53" s="20" t="s">
        <v>2</v>
      </c>
      <c r="F53" s="20" t="s">
        <v>3</v>
      </c>
      <c r="G53" s="20" t="s">
        <v>45</v>
      </c>
    </row>
    <row r="54" spans="2:9" x14ac:dyDescent="0.25">
      <c r="B54" s="19" t="s">
        <v>46</v>
      </c>
      <c r="C54" s="1">
        <v>1</v>
      </c>
      <c r="D54" s="1">
        <v>0.68799999999999994</v>
      </c>
      <c r="E54" s="1">
        <v>0.42899999999999999</v>
      </c>
      <c r="F54" s="1">
        <v>0.34399999999999997</v>
      </c>
      <c r="G54" s="1">
        <f>SUM(C54:F54)</f>
        <v>2.4609999999999999</v>
      </c>
    </row>
    <row r="55" spans="2:9" x14ac:dyDescent="0.25">
      <c r="B55" s="19" t="s">
        <v>47</v>
      </c>
      <c r="C55" s="3">
        <f>C54/$G$54</f>
        <v>0.40633888663145068</v>
      </c>
      <c r="D55" s="3">
        <f>D54/$G$54</f>
        <v>0.27956115400243803</v>
      </c>
      <c r="E55" s="3">
        <f>E54/$G$54</f>
        <v>0.17431938236489233</v>
      </c>
      <c r="F55" s="3">
        <f>F54/$G$54</f>
        <v>0.13978057700121901</v>
      </c>
      <c r="G55" s="15">
        <f>SUM(C55:F55)</f>
        <v>1</v>
      </c>
    </row>
    <row r="57" spans="2:9" x14ac:dyDescent="0.25">
      <c r="B57" s="20" t="s">
        <v>49</v>
      </c>
      <c r="C57" s="20" t="s">
        <v>4</v>
      </c>
    </row>
    <row r="58" spans="2:9" x14ac:dyDescent="0.25">
      <c r="B58" s="19" t="s">
        <v>5</v>
      </c>
      <c r="C58" s="1" t="s">
        <v>50</v>
      </c>
    </row>
    <row r="59" spans="2:9" x14ac:dyDescent="0.25">
      <c r="B59" s="19" t="s">
        <v>6</v>
      </c>
      <c r="C59" s="1" t="s">
        <v>51</v>
      </c>
    </row>
    <row r="60" spans="2:9" x14ac:dyDescent="0.25">
      <c r="B60" s="19" t="s">
        <v>7</v>
      </c>
      <c r="C60" s="1" t="s">
        <v>52</v>
      </c>
    </row>
    <row r="61" spans="2:9" x14ac:dyDescent="0.25">
      <c r="B61" s="19" t="s">
        <v>8</v>
      </c>
      <c r="C61" s="1" t="s">
        <v>53</v>
      </c>
    </row>
    <row r="62" spans="2:9" x14ac:dyDescent="0.25">
      <c r="B62" s="6"/>
      <c r="C62" s="5"/>
    </row>
    <row r="63" spans="2:9" x14ac:dyDescent="0.25">
      <c r="B63" s="28"/>
      <c r="C63" s="20" t="s">
        <v>0</v>
      </c>
      <c r="D63" s="20" t="s">
        <v>1</v>
      </c>
      <c r="E63" s="20" t="s">
        <v>2</v>
      </c>
      <c r="F63" s="20" t="s">
        <v>3</v>
      </c>
      <c r="G63" s="4"/>
    </row>
    <row r="64" spans="2:9" x14ac:dyDescent="0.25">
      <c r="B64" s="19" t="s">
        <v>5</v>
      </c>
      <c r="C64" s="1">
        <v>3</v>
      </c>
      <c r="D64" s="1">
        <v>3</v>
      </c>
      <c r="E64" s="1">
        <v>2</v>
      </c>
      <c r="F64" s="1">
        <v>2</v>
      </c>
    </row>
    <row r="65" spans="2:7" x14ac:dyDescent="0.25">
      <c r="B65" s="19" t="s">
        <v>6</v>
      </c>
      <c r="C65" s="1">
        <v>5</v>
      </c>
      <c r="D65" s="1">
        <v>3</v>
      </c>
      <c r="E65" s="1">
        <v>2</v>
      </c>
      <c r="F65" s="1">
        <v>2</v>
      </c>
    </row>
    <row r="66" spans="2:7" x14ac:dyDescent="0.25">
      <c r="B66" s="19" t="s">
        <v>7</v>
      </c>
      <c r="C66" s="1">
        <v>1</v>
      </c>
      <c r="D66" s="1">
        <v>1</v>
      </c>
      <c r="E66" s="1">
        <v>3</v>
      </c>
      <c r="F66" s="1">
        <v>1</v>
      </c>
    </row>
    <row r="67" spans="2:7" x14ac:dyDescent="0.25">
      <c r="B67" s="19" t="s">
        <v>8</v>
      </c>
      <c r="C67" s="1">
        <v>2</v>
      </c>
      <c r="D67" s="1">
        <v>1</v>
      </c>
      <c r="E67" s="1">
        <v>3</v>
      </c>
      <c r="F67" s="1">
        <v>1</v>
      </c>
    </row>
    <row r="69" spans="2:7" x14ac:dyDescent="0.25">
      <c r="B69" s="24" t="s">
        <v>54</v>
      </c>
      <c r="C69" s="24"/>
      <c r="D69" s="24"/>
      <c r="E69" s="24"/>
      <c r="F69" s="24"/>
      <c r="G69" s="24"/>
    </row>
    <row r="70" spans="2:7" x14ac:dyDescent="0.25">
      <c r="B70" s="28"/>
      <c r="C70" s="20" t="s">
        <v>0</v>
      </c>
      <c r="D70" s="20" t="s">
        <v>1</v>
      </c>
      <c r="E70" s="20" t="s">
        <v>2</v>
      </c>
      <c r="F70" s="20" t="s">
        <v>3</v>
      </c>
      <c r="G70" s="20" t="s">
        <v>55</v>
      </c>
    </row>
    <row r="71" spans="2:7" x14ac:dyDescent="0.25">
      <c r="B71" s="19" t="s">
        <v>5</v>
      </c>
      <c r="C71" s="3">
        <f>C64*$C$55</f>
        <v>1.2190166598943519</v>
      </c>
      <c r="D71" s="3">
        <f>D64*$D$55</f>
        <v>0.83868346200731403</v>
      </c>
      <c r="E71" s="3">
        <f>E64*$E$55</f>
        <v>0.34863876472978467</v>
      </c>
      <c r="F71" s="3">
        <f>F64*$F$55</f>
        <v>0.27956115400243803</v>
      </c>
      <c r="G71" s="3">
        <f>SUM(C71:F71)</f>
        <v>2.6859000406338889</v>
      </c>
    </row>
    <row r="72" spans="2:7" x14ac:dyDescent="0.25">
      <c r="B72" s="19" t="s">
        <v>6</v>
      </c>
      <c r="C72" s="3">
        <f t="shared" ref="C72:C74" si="2">C65*$C$55</f>
        <v>2.0316944331572535</v>
      </c>
      <c r="D72" s="3">
        <f>D65*$D$55</f>
        <v>0.83868346200731403</v>
      </c>
      <c r="E72" s="3">
        <f t="shared" ref="E72:E74" si="3">E65*$E$55</f>
        <v>0.34863876472978467</v>
      </c>
      <c r="F72" s="3">
        <f t="shared" ref="F72:F74" si="4">F65*$F$55</f>
        <v>0.27956115400243803</v>
      </c>
      <c r="G72" s="3">
        <f t="shared" ref="G72:G74" si="5">SUM(C72:F72)</f>
        <v>3.4985778138967905</v>
      </c>
    </row>
    <row r="73" spans="2:7" x14ac:dyDescent="0.25">
      <c r="B73" s="19" t="s">
        <v>7</v>
      </c>
      <c r="C73" s="3">
        <f t="shared" si="2"/>
        <v>0.40633888663145068</v>
      </c>
      <c r="D73" s="3">
        <f>D66*$D$55</f>
        <v>0.27956115400243803</v>
      </c>
      <c r="E73" s="3">
        <f t="shared" si="3"/>
        <v>0.52295814709467703</v>
      </c>
      <c r="F73" s="3">
        <f t="shared" si="4"/>
        <v>0.13978057700121901</v>
      </c>
      <c r="G73" s="3">
        <f t="shared" si="5"/>
        <v>1.3486387647297848</v>
      </c>
    </row>
    <row r="74" spans="2:7" x14ac:dyDescent="0.25">
      <c r="B74" s="19" t="s">
        <v>8</v>
      </c>
      <c r="C74" s="3">
        <f t="shared" si="2"/>
        <v>0.81267777326290136</v>
      </c>
      <c r="D74" s="3">
        <f>D67*$D$55</f>
        <v>0.27956115400243803</v>
      </c>
      <c r="E74" s="3">
        <f t="shared" si="3"/>
        <v>0.52295814709467703</v>
      </c>
      <c r="F74" s="3">
        <f t="shared" si="4"/>
        <v>0.13978057700121901</v>
      </c>
      <c r="G74" s="3">
        <f t="shared" si="5"/>
        <v>1.7549776513612356</v>
      </c>
    </row>
    <row r="76" spans="2:7" x14ac:dyDescent="0.25">
      <c r="B76" s="24" t="s">
        <v>57</v>
      </c>
      <c r="C76" s="24"/>
      <c r="D76" s="24"/>
      <c r="E76" s="24"/>
    </row>
    <row r="77" spans="2:7" x14ac:dyDescent="0.25">
      <c r="B77" s="20" t="s">
        <v>49</v>
      </c>
      <c r="C77" s="20" t="s">
        <v>4</v>
      </c>
      <c r="D77" s="20" t="s">
        <v>55</v>
      </c>
      <c r="E77" s="20" t="s">
        <v>56</v>
      </c>
    </row>
    <row r="78" spans="2:7" x14ac:dyDescent="0.25">
      <c r="B78" s="19" t="s">
        <v>5</v>
      </c>
      <c r="C78" s="1" t="s">
        <v>50</v>
      </c>
      <c r="D78" s="3">
        <v>2.6859000406338889</v>
      </c>
      <c r="E78" s="1">
        <f>RANK(D78,$D$78:$D$81,0)</f>
        <v>2</v>
      </c>
    </row>
    <row r="79" spans="2:7" x14ac:dyDescent="0.25">
      <c r="B79" s="29" t="s">
        <v>6</v>
      </c>
      <c r="C79" s="29" t="s">
        <v>51</v>
      </c>
      <c r="D79" s="30">
        <v>3.4985778138967905</v>
      </c>
      <c r="E79" s="29">
        <f t="shared" ref="E79:E81" si="6">RANK(D79,$D$78:$D$81,0)</f>
        <v>1</v>
      </c>
    </row>
    <row r="80" spans="2:7" x14ac:dyDescent="0.25">
      <c r="B80" s="19" t="s">
        <v>7</v>
      </c>
      <c r="C80" s="1" t="s">
        <v>52</v>
      </c>
      <c r="D80" s="3">
        <v>1.3486387647297848</v>
      </c>
      <c r="E80" s="1">
        <f t="shared" si="6"/>
        <v>4</v>
      </c>
    </row>
    <row r="81" spans="2:5" x14ac:dyDescent="0.25">
      <c r="B81" s="19" t="s">
        <v>8</v>
      </c>
      <c r="C81" s="1" t="s">
        <v>53</v>
      </c>
      <c r="D81" s="3">
        <v>1.7549776513612356</v>
      </c>
      <c r="E81" s="1">
        <f t="shared" si="6"/>
        <v>3</v>
      </c>
    </row>
  </sheetData>
  <mergeCells count="25">
    <mergeCell ref="E24:F24"/>
    <mergeCell ref="E25:F25"/>
    <mergeCell ref="B43:E43"/>
    <mergeCell ref="B51:G51"/>
    <mergeCell ref="E19:F19"/>
    <mergeCell ref="E20:F20"/>
    <mergeCell ref="E21:F21"/>
    <mergeCell ref="E22:F22"/>
    <mergeCell ref="E23:F23"/>
    <mergeCell ref="B2:F2"/>
    <mergeCell ref="B15:F15"/>
    <mergeCell ref="E16:F16"/>
    <mergeCell ref="E17:F17"/>
    <mergeCell ref="E18:F18"/>
    <mergeCell ref="B44:E44"/>
    <mergeCell ref="B52:G52"/>
    <mergeCell ref="B69:G69"/>
    <mergeCell ref="B76:E76"/>
    <mergeCell ref="B35:D35"/>
    <mergeCell ref="B26:P26"/>
    <mergeCell ref="C28:E28"/>
    <mergeCell ref="F28:H28"/>
    <mergeCell ref="I28:K28"/>
    <mergeCell ref="L28:N28"/>
    <mergeCell ref="B27:N27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Maula Raditya</cp:lastModifiedBy>
  <dcterms:created xsi:type="dcterms:W3CDTF">2023-06-02T13:52:52Z</dcterms:created>
  <dcterms:modified xsi:type="dcterms:W3CDTF">2023-06-07T16:13:16Z</dcterms:modified>
</cp:coreProperties>
</file>