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BRAC" sheetId="9" r:id="rId5"/>
  </sheets>
  <definedNames>
    <definedName name="_xlnm._FilterDatabase" localSheetId="4" hidden="1">BRAC!$A$9:$S$21</definedName>
    <definedName name="_xlnm._FilterDatabase" localSheetId="0" hidden="1">'fine arts'!$A$9:$Q$44</definedName>
  </definedNames>
  <calcPr calcId="144525"/>
</workbook>
</file>

<file path=xl/calcChain.xml><?xml version="1.0" encoding="utf-8"?>
<calcChain xmlns="http://schemas.openxmlformats.org/spreadsheetml/2006/main">
  <c r="P21" i="9" l="1"/>
  <c r="O21" i="9"/>
  <c r="N21" i="9" l="1"/>
  <c r="M21" i="9" l="1"/>
  <c r="L21" i="9" l="1"/>
  <c r="D3" i="9" l="1"/>
  <c r="R11" i="9"/>
  <c r="R12" i="9"/>
  <c r="R13" i="9"/>
  <c r="R14" i="9"/>
  <c r="R15" i="9"/>
  <c r="R16" i="9"/>
  <c r="R17" i="9"/>
  <c r="R18" i="9"/>
  <c r="R19" i="9"/>
  <c r="R20" i="9"/>
  <c r="R10" i="9"/>
  <c r="Q11" i="9"/>
  <c r="Q12" i="9"/>
  <c r="Q13" i="9"/>
  <c r="Q14" i="9"/>
  <c r="Q15" i="9"/>
  <c r="Q16" i="9"/>
  <c r="Q17" i="9"/>
  <c r="Q18" i="9"/>
  <c r="Q19" i="9"/>
  <c r="Q20" i="9"/>
  <c r="Q10" i="9"/>
  <c r="Q21" i="9" l="1"/>
  <c r="R21" i="9"/>
  <c r="K21" i="9"/>
  <c r="J21" i="9" l="1"/>
  <c r="I21" i="9" l="1"/>
  <c r="S19" i="9"/>
  <c r="S20" i="9" l="1"/>
  <c r="S18" i="9"/>
  <c r="S17" i="9"/>
  <c r="S16" i="9"/>
  <c r="S15" i="9"/>
  <c r="S14" i="9"/>
  <c r="S13" i="9"/>
  <c r="S12" i="9"/>
  <c r="S11" i="9"/>
  <c r="S10" i="9" l="1"/>
  <c r="S21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Y43" i="6" s="1"/>
  <c r="X42" i="6"/>
  <c r="W42" i="6"/>
  <c r="X41" i="6"/>
  <c r="W41" i="6"/>
  <c r="X40" i="6"/>
  <c r="W40" i="6"/>
  <c r="X39" i="6"/>
  <c r="W39" i="6"/>
  <c r="Y39" i="6" s="1"/>
  <c r="X38" i="6"/>
  <c r="W38" i="6"/>
  <c r="Y38" i="6" s="1"/>
  <c r="X37" i="6"/>
  <c r="W37" i="6"/>
  <c r="X36" i="6"/>
  <c r="W36" i="6"/>
  <c r="X35" i="6"/>
  <c r="W35" i="6"/>
  <c r="Y35" i="6" s="1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Y27" i="6" s="1"/>
  <c r="X26" i="6"/>
  <c r="W26" i="6"/>
  <c r="X25" i="6"/>
  <c r="W25" i="6"/>
  <c r="X24" i="6"/>
  <c r="W24" i="6"/>
  <c r="X23" i="6"/>
  <c r="W23" i="6"/>
  <c r="Y23" i="6" s="1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36" i="6" l="1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T54" i="4" s="1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3" i="4"/>
  <c r="T56" i="4" l="1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sharedStrings.xml><?xml version="1.0" encoding="utf-8"?>
<sst xmlns="http://schemas.openxmlformats.org/spreadsheetml/2006/main" count="1963" uniqueCount="548">
  <si>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</si>
  <si>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</si>
  <si>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</si>
  <si>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</si>
  <si>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</si>
  <si>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</si>
  <si>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</si>
  <si>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</si>
  <si>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</si>
  <si>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</si>
  <si>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</si>
  <si>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</si>
  <si>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</si>
  <si>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</si>
  <si>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</si>
  <si>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</si>
  <si>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</si>
  <si>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</si>
  <si>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</si>
  <si>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</si>
  <si>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</si>
  <si>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</si>
  <si>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</si>
  <si>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</si>
  <si>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</si>
  <si>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</si>
  <si>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</si>
  <si>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</si>
  <si>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</si>
  <si>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</si>
  <si>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</si>
  <si>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</si>
  <si>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</si>
  <si>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</si>
  <si>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</si>
  <si>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</si>
  <si>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</si>
  <si>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</si>
  <si>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</si>
  <si>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</si>
  <si>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</si>
  <si>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</si>
  <si>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</si>
  <si>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</si>
  <si>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</si>
  <si>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</si>
  <si>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</si>
  <si>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</si>
  <si>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</si>
  <si>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</si>
  <si>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</si>
  <si>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</si>
  <si>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</si>
  <si>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</si>
  <si>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</si>
  <si>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</si>
  <si>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</si>
  <si>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</si>
  <si>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</si>
  <si>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</si>
  <si>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</si>
  <si>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</si>
  <si>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</si>
  <si>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</si>
  <si>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</si>
  <si>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</si>
  <si>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</si>
  <si>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</si>
  <si>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</si>
  <si>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</si>
  <si>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</si>
  <si>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</si>
  <si>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</si>
  <si>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</si>
  <si>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</si>
  <si>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</si>
  <si>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</si>
  <si>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</si>
  <si>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</si>
  <si>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</si>
  <si>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</si>
  <si>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</si>
  <si>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</si>
  <si>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</si>
  <si>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</si>
  <si>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</si>
  <si>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</si>
  <si>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</si>
  <si>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</si>
  <si>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</si>
  <si>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</si>
  <si>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</si>
  <si>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</si>
  <si>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</si>
  <si>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</si>
  <si>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</si>
  <si>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</si>
  <si>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</si>
  <si>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</si>
  <si>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</si>
  <si>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</si>
  <si>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</si>
  <si>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</si>
  <si>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</si>
  <si>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</si>
  <si>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</si>
  <si>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</si>
  <si>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</si>
  <si>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</si>
  <si>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</si>
  <si>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</si>
  <si>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</si>
  <si>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</si>
  <si>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</si>
  <si>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</si>
  <si>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</si>
  <si>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</si>
  <si>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</si>
  <si>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</si>
  <si>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</si>
  <si>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</si>
  <si>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</si>
  <si>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</si>
  <si>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</si>
  <si>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</si>
  <si>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</si>
  <si>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</si>
  <si>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</si>
  <si>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</si>
  <si>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</si>
  <si>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</si>
  <si>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</si>
  <si>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</si>
  <si>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</si>
  <si>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</si>
  <si>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</si>
  <si>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</si>
  <si>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</si>
  <si>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</si>
  <si>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</si>
  <si>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</si>
  <si>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</si>
  <si>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</si>
  <si>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</si>
  <si>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</si>
  <si>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</si>
  <si>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</si>
  <si>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</si>
  <si>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</si>
  <si>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</si>
  <si>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</si>
  <si>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</si>
  <si>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</si>
  <si>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</si>
  <si>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</si>
  <si>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</si>
  <si>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</si>
  <si>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</si>
  <si>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</si>
  <si>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</si>
  <si>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</si>
  <si>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</si>
  <si>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</si>
  <si>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</si>
  <si>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</si>
  <si>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</si>
  <si>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</si>
  <si>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</si>
  <si>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</si>
  <si>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</si>
  <si>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</si>
  <si>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</si>
  <si>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</si>
  <si>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</si>
  <si>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</si>
  <si>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</si>
  <si>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</si>
  <si>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</si>
  <si>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</si>
  <si>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</si>
  <si>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</si>
  <si>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</si>
  <si>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</si>
  <si>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</si>
  <si>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</si>
  <si>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</si>
  <si>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</si>
  <si>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</si>
  <si>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</si>
  <si>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</si>
  <si>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</si>
  <si>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</si>
  <si>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</si>
  <si>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</si>
  <si>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</si>
  <si>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</si>
  <si>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</si>
  <si>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</si>
  <si>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</si>
  <si>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</si>
  <si>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</si>
  <si>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</si>
  <si>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</si>
  <si>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</si>
  <si>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</si>
  <si>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</si>
  <si>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</si>
  <si>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</si>
  <si>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</si>
  <si>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</si>
  <si>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</si>
  <si>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</si>
  <si>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</si>
  <si>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</si>
  <si>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</si>
  <si>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</si>
  <si>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</si>
  <si>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</si>
  <si>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</si>
  <si>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</si>
  <si>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</si>
  <si>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</si>
  <si>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</si>
  <si>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</si>
  <si>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</si>
  <si>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</si>
  <si>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</si>
  <si>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</si>
  <si>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</si>
  <si>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</si>
  <si>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</si>
  <si>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</si>
  <si>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</si>
  <si>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</si>
  <si>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</si>
  <si>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</si>
  <si>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</si>
  <si>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</si>
  <si>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</si>
  <si>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</si>
  <si>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</si>
  <si>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</si>
  <si>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</si>
  <si>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</si>
  <si>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</si>
  <si>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</si>
  <si>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</si>
  <si>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</si>
  <si>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</si>
  <si>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</si>
  <si>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</si>
  <si>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</si>
  <si>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</si>
  <si>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</si>
  <si>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</si>
  <si>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</si>
  <si>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</si>
  <si>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</si>
  <si>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</si>
  <si>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</si>
  <si>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</si>
  <si>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</si>
  <si>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</si>
  <si>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</si>
  <si>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</si>
  <si>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</si>
  <si>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</si>
  <si>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</si>
  <si>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</si>
  <si>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</si>
  <si>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</si>
  <si>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</si>
  <si>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</si>
  <si>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</si>
  <si>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</si>
  <si>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</si>
  <si>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</si>
  <si>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</si>
  <si>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</si>
  <si>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</si>
  <si>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</si>
  <si>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</si>
  <si>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</si>
  <si>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</si>
  <si>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</si>
  <si>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</si>
  <si>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</si>
  <si>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</si>
  <si>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</si>
  <si>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</si>
  <si>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</si>
  <si>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</si>
  <si>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</si>
  <si>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</si>
  <si>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</si>
  <si>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</si>
  <si>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</si>
  <si>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</si>
  <si>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</si>
  <si>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</si>
  <si>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</si>
  <si>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</si>
  <si>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</si>
  <si>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</si>
  <si>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</si>
  <si>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</si>
  <si>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</si>
  <si>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</si>
  <si>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</si>
  <si>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</si>
  <si>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</si>
  <si>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</si>
  <si>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</si>
  <si>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</si>
  <si>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</si>
  <si>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</si>
  <si>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</si>
  <si>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</si>
  <si>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</si>
  <si>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</si>
  <si>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</si>
  <si>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</si>
  <si>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</si>
  <si>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</si>
  <si>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</si>
  <si>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</si>
  <si>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</si>
  <si>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</si>
  <si>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</si>
  <si>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</si>
  <si>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</si>
  <si>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</si>
  <si>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</si>
  <si>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</si>
  <si>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</si>
  <si>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</si>
  <si>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</si>
  <si>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</si>
  <si>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</si>
  <si>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</si>
  <si>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</si>
  <si>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</si>
  <si>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</si>
  <si>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</si>
  <si>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</si>
  <si>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</si>
  <si>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</si>
  <si>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</si>
  <si>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</si>
  <si>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</si>
  <si>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</si>
  <si>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</si>
  <si>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</si>
  <si>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</si>
  <si>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</si>
  <si>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</si>
  <si>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</si>
  <si>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</si>
  <si>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</si>
  <si>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</si>
  <si>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</si>
  <si>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</si>
  <si>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</si>
  <si>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</si>
  <si>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</si>
  <si>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</si>
  <si>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</si>
  <si>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</si>
  <si>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</si>
  <si>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</si>
  <si>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</si>
  <si>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</si>
  <si>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</si>
  <si>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</si>
  <si>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</si>
  <si>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</si>
  <si>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</si>
  <si>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</si>
  <si>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</si>
  <si>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</si>
  <si>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</si>
  <si>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</si>
  <si>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</si>
  <si>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</si>
  <si>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</si>
  <si>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</si>
  <si>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</si>
  <si>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</si>
  <si>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</si>
  <si>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</si>
  <si>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</si>
  <si>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</si>
  <si>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</si>
  <si>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</si>
  <si>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</si>
  <si>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</si>
  <si>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</si>
  <si>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</si>
  <si>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</si>
  <si>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</si>
  <si>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</si>
  <si>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</si>
  <si>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</si>
  <si>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</si>
  <si>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</si>
  <si>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</si>
  <si>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</si>
  <si>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</si>
  <si>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</si>
  <si>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</si>
  <si>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</si>
  <si>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</si>
  <si>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</si>
  <si>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</si>
  <si>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</si>
  <si>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</si>
  <si>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</si>
  <si>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</si>
  <si>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</si>
  <si>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</si>
  <si>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</si>
  <si>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</si>
  <si>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</si>
  <si>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</si>
  <si>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</si>
  <si>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</si>
  <si>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</si>
  <si>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</si>
  <si>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</si>
  <si>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</si>
  <si>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</si>
  <si>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</si>
  <si>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</si>
  <si>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</si>
  <si>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</si>
  <si>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</si>
  <si>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</si>
  <si>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</si>
  <si>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</si>
  <si>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</si>
  <si>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</si>
  <si>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</si>
  <si>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</si>
  <si>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</si>
  <si>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</si>
  <si>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</si>
  <si>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</si>
  <si>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</si>
  <si>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</si>
  <si>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</si>
  <si>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</si>
  <si>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</si>
  <si>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</si>
  <si>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</si>
  <si>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</si>
  <si>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</si>
  <si>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</si>
  <si>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</si>
  <si>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</si>
  <si>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</si>
  <si>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</si>
  <si>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</si>
  <si>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</si>
  <si>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</si>
  <si>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</si>
  <si>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</si>
  <si>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</si>
  <si>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</si>
  <si>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</si>
  <si>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</si>
  <si>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</si>
  <si>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</si>
  <si>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</si>
  <si>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</si>
  <si>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</si>
  <si>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</si>
  <si>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</si>
  <si>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</si>
  <si>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</si>
  <si>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</si>
  <si>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</si>
  <si>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</si>
  <si>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</si>
  <si>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</si>
  <si>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</si>
  <si>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</si>
  <si>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</si>
  <si>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</si>
  <si>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</si>
  <si>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</si>
  <si>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</si>
  <si>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</si>
  <si>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</si>
  <si>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</si>
  <si>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</si>
  <si>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</si>
  <si>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</si>
  <si>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</si>
  <si>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</si>
  <si>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</si>
  <si>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</si>
  <si>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</si>
  <si>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</si>
  <si>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</si>
  <si>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</si>
  <si>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</si>
  <si>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</si>
  <si>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</si>
  <si>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</si>
  <si>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</si>
  <si>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</si>
  <si>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</si>
  <si>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</si>
  <si>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</si>
  <si>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</si>
  <si>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</si>
  <si>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</si>
  <si>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</si>
  <si>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</si>
  <si>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</si>
  <si>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</si>
  <si>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yes</t>
  </si>
  <si>
    <t>javascript</t>
  </si>
  <si>
    <t>Maruful Haque</t>
  </si>
  <si>
    <t>Nayel Moktafi</t>
  </si>
  <si>
    <t>Farhana Zainab Sadia</t>
  </si>
  <si>
    <t>Abdullah Al Noman</t>
  </si>
  <si>
    <t>Abdullah Al Faruque</t>
  </si>
  <si>
    <t>Mustafa Mahmud Hassan</t>
  </si>
  <si>
    <t>Asifur Rahman</t>
  </si>
  <si>
    <t>Dewan tanzim ul karim</t>
  </si>
  <si>
    <t>DIPRAJ SAHA</t>
  </si>
  <si>
    <t>Md. Samiul Bashar Auvee</t>
  </si>
  <si>
    <t>01738-403548</t>
  </si>
  <si>
    <t>shourov.sheikh@gmail.com</t>
  </si>
  <si>
    <t>nayelmoktafi007@gmail.com</t>
  </si>
  <si>
    <t>sra1sadia@gmail.com</t>
  </si>
  <si>
    <t>nabil1312@gmail.com</t>
  </si>
  <si>
    <t>faruqueabdullah121@gmail.com</t>
  </si>
  <si>
    <t>mustafa29bracu@gmail.com</t>
  </si>
  <si>
    <t>eshan56@gmail.com</t>
  </si>
  <si>
    <t>anik.karim@gmail.com</t>
  </si>
  <si>
    <t>diprajsaha21@gmail.com</t>
  </si>
  <si>
    <t>md.samiulbasharauvee@gmail.com</t>
  </si>
  <si>
    <t>Fahmida Afrin</t>
  </si>
  <si>
    <t>fahmida.syn@gmail.com</t>
  </si>
  <si>
    <t>javascript/jq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</si>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</sst>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8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" fillId="0" borderId="0" xfId="1"/>
    <xf numFmtId="0" fontId="3" fillId="0" borderId="52" xfId="1" applyBorder="1" applyAlignment="1">
      <alignment horizontal="left" vertical="center"/>
    </xf>
    <xf numFmtId="0" fontId="8" fillId="0" borderId="0" xfId="0" applyFont="1"/>
    <xf numFmtId="0" fontId="11" fillId="0" borderId="52" xfId="0" applyFont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k.karim@gmail.com" TargetMode="External"/><Relationship Id="rId3" Type="http://schemas.openxmlformats.org/officeDocument/2006/relationships/hyperlink" Target="mailto:sra1sadia@gmail.com" TargetMode="External"/><Relationship Id="rId7" Type="http://schemas.openxmlformats.org/officeDocument/2006/relationships/hyperlink" Target="mailto:eshan56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nayelmoktafi007@gmail.com" TargetMode="External"/><Relationship Id="rId1" Type="http://schemas.openxmlformats.org/officeDocument/2006/relationships/hyperlink" Target="mailto:shourov.sheikh@gmail.com" TargetMode="External"/><Relationship Id="rId6" Type="http://schemas.openxmlformats.org/officeDocument/2006/relationships/hyperlink" Target="mailto:mustafa29bracu@gmail.com" TargetMode="External"/><Relationship Id="rId11" Type="http://schemas.openxmlformats.org/officeDocument/2006/relationships/hyperlink" Target="mailto:fahmida.syn@gmail.com" TargetMode="External"/><Relationship Id="rId5" Type="http://schemas.openxmlformats.org/officeDocument/2006/relationships/hyperlink" Target="mailto:faruqueabdullah121@gmail.com" TargetMode="External"/><Relationship Id="rId10" Type="http://schemas.openxmlformats.org/officeDocument/2006/relationships/hyperlink" Target="mailto:md.samiulbasharauvee@gmail.com" TargetMode="External"/><Relationship Id="rId4" Type="http://schemas.openxmlformats.org/officeDocument/2006/relationships/hyperlink" Target="mailto:nabil1312@gmail.com" TargetMode="External"/><Relationship Id="rId9" Type="http://schemas.openxmlformats.org/officeDocument/2006/relationships/hyperlink" Target="mailto:diprajsaha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79" t="s">
        <v>17</v>
      </c>
      <c r="C2" s="180"/>
      <c r="D2" s="181"/>
      <c r="E2" s="7"/>
    </row>
    <row r="3" spans="1:26">
      <c r="B3" s="182" t="s">
        <v>14</v>
      </c>
      <c r="C3" s="183"/>
      <c r="D3" s="62">
        <f>SUM(H7:W7)</f>
        <v>48</v>
      </c>
      <c r="E3" s="8"/>
    </row>
    <row r="4" spans="1:26" ht="13.5" thickBot="1">
      <c r="B4" s="184" t="s">
        <v>15</v>
      </c>
      <c r="C4" s="185"/>
      <c r="D4" s="63">
        <f>Z46</f>
        <v>84.571678321678334</v>
      </c>
      <c r="E4" s="9"/>
    </row>
    <row r="5" spans="1:26" ht="13.5" thickBot="1"/>
    <row r="6" spans="1:26" ht="15">
      <c r="A6" s="186" t="s">
        <v>5</v>
      </c>
      <c r="B6" s="187"/>
      <c r="C6" s="187"/>
      <c r="D6" s="187"/>
      <c r="E6" s="187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2" t="s">
        <v>9</v>
      </c>
      <c r="Y6" s="208" t="s">
        <v>10</v>
      </c>
      <c r="Z6" s="195" t="s">
        <v>11</v>
      </c>
    </row>
    <row r="7" spans="1:26" ht="15" customHeight="1">
      <c r="A7" s="188"/>
      <c r="B7" s="189"/>
      <c r="C7" s="189"/>
      <c r="D7" s="189"/>
      <c r="E7" s="189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3"/>
      <c r="Y7" s="209"/>
      <c r="Z7" s="196"/>
    </row>
    <row r="8" spans="1:26" ht="15.75" customHeight="1" thickBot="1">
      <c r="A8" s="190"/>
      <c r="B8" s="191"/>
      <c r="C8" s="191"/>
      <c r="D8" s="191"/>
      <c r="E8" s="191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3"/>
      <c r="Y8" s="209"/>
      <c r="Z8" s="196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4"/>
      <c r="Y9" s="210"/>
      <c r="Z9" s="197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75"/>
      <c r="B46" s="176"/>
      <c r="C46" s="202" t="s">
        <v>7</v>
      </c>
      <c r="D46" s="203"/>
      <c r="E46" s="203"/>
      <c r="F46" s="203"/>
      <c r="G46" s="204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6" t="s">
        <v>13</v>
      </c>
      <c r="Y46" s="198"/>
      <c r="Z46" s="200">
        <f>AVERAGE(Z10:Z45)</f>
        <v>84.571678321678334</v>
      </c>
    </row>
    <row r="47" spans="1:26" ht="15.75" customHeight="1" thickBot="1">
      <c r="A47" s="177"/>
      <c r="B47" s="178"/>
      <c r="C47" s="205" t="s">
        <v>8</v>
      </c>
      <c r="D47" s="206"/>
      <c r="E47" s="206"/>
      <c r="F47" s="206"/>
      <c r="G47" s="207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0"/>
      <c r="Y47" s="199"/>
      <c r="Z47" s="201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79" t="s">
        <v>17</v>
      </c>
      <c r="C2" s="180"/>
      <c r="D2" s="181"/>
      <c r="E2" s="7"/>
    </row>
    <row r="3" spans="1:20" ht="15.75" customHeight="1">
      <c r="B3" s="182" t="s">
        <v>14</v>
      </c>
      <c r="C3" s="183"/>
      <c r="D3" s="62">
        <f>SUM(H7:Q7)</f>
        <v>45</v>
      </c>
      <c r="E3" s="8"/>
    </row>
    <row r="4" spans="1:20" ht="15.75" customHeight="1" thickBot="1">
      <c r="B4" s="184" t="s">
        <v>15</v>
      </c>
      <c r="C4" s="185"/>
      <c r="D4" s="63">
        <f>T59</f>
        <v>84.476838354389372</v>
      </c>
      <c r="E4" s="9"/>
    </row>
    <row r="5" spans="1:20" ht="15.75" customHeight="1" thickBot="1"/>
    <row r="6" spans="1:20" ht="15.75" customHeight="1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2" t="s">
        <v>9</v>
      </c>
      <c r="S6" s="208" t="s">
        <v>10</v>
      </c>
      <c r="T6" s="195" t="s">
        <v>11</v>
      </c>
    </row>
    <row r="7" spans="1:20" ht="15.75" customHeight="1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3"/>
      <c r="S7" s="209"/>
      <c r="T7" s="196"/>
    </row>
    <row r="8" spans="1:20" ht="15.75" customHeight="1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3"/>
      <c r="S8" s="209"/>
      <c r="T8" s="196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4"/>
      <c r="S9" s="210"/>
      <c r="T9" s="197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1"/>
      <c r="B59" s="212"/>
      <c r="C59" s="202" t="s">
        <v>7</v>
      </c>
      <c r="D59" s="203"/>
      <c r="E59" s="203"/>
      <c r="F59" s="203"/>
      <c r="G59" s="204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6" t="s">
        <v>13</v>
      </c>
      <c r="S59" s="198"/>
      <c r="T59" s="200">
        <f>AVERAGE(T10:T58)</f>
        <v>84.476838354389372</v>
      </c>
    </row>
    <row r="60" spans="1:20" ht="15.75" customHeight="1" thickBot="1">
      <c r="A60" s="177"/>
      <c r="B60" s="178"/>
      <c r="C60" s="205" t="s">
        <v>8</v>
      </c>
      <c r="D60" s="206"/>
      <c r="E60" s="206"/>
      <c r="F60" s="206"/>
      <c r="G60" s="207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0"/>
      <c r="S60" s="199"/>
      <c r="T60" s="201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9" t="s">
        <v>17</v>
      </c>
      <c r="C2" s="180"/>
      <c r="D2" s="181"/>
      <c r="E2" s="7"/>
    </row>
    <row r="3" spans="1:25">
      <c r="B3" s="182" t="s">
        <v>14</v>
      </c>
      <c r="C3" s="183"/>
      <c r="D3" s="62">
        <f>SUM(H7:T7)</f>
        <v>18</v>
      </c>
      <c r="E3" s="8"/>
    </row>
    <row r="4" spans="1:25" ht="13.5" thickBot="1">
      <c r="B4" s="184" t="s">
        <v>15</v>
      </c>
      <c r="C4" s="185"/>
      <c r="D4" s="63">
        <f>Y55</f>
        <v>69.298245614035082</v>
      </c>
      <c r="E4" s="9"/>
    </row>
    <row r="5" spans="1:25" ht="13.5" thickBot="1"/>
    <row r="6" spans="1:25" ht="15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2" t="s">
        <v>9</v>
      </c>
      <c r="X6" s="208" t="s">
        <v>10</v>
      </c>
      <c r="Y6" s="195" t="s">
        <v>11</v>
      </c>
    </row>
    <row r="7" spans="1:25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3"/>
      <c r="X7" s="209"/>
      <c r="Y7" s="196"/>
    </row>
    <row r="8" spans="1:25" ht="13.5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3"/>
      <c r="X8" s="209"/>
      <c r="Y8" s="196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4"/>
      <c r="X9" s="210"/>
      <c r="Y9" s="197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75"/>
      <c r="B55" s="176"/>
      <c r="C55" s="202" t="s">
        <v>7</v>
      </c>
      <c r="D55" s="203"/>
      <c r="E55" s="203"/>
      <c r="F55" s="203"/>
      <c r="G55" s="203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6" t="s">
        <v>13</v>
      </c>
      <c r="X55" s="198"/>
      <c r="Y55" s="200">
        <f>AVERAGE(Y10:Y54)</f>
        <v>69.298245614035082</v>
      </c>
    </row>
    <row r="56" spans="1:25" ht="13.5" thickBot="1">
      <c r="A56" s="177"/>
      <c r="B56" s="178"/>
      <c r="C56" s="205" t="s">
        <v>8</v>
      </c>
      <c r="D56" s="206"/>
      <c r="E56" s="206"/>
      <c r="F56" s="206"/>
      <c r="G56" s="206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0"/>
      <c r="X56" s="199"/>
      <c r="Y56" s="201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79" t="s">
        <v>17</v>
      </c>
      <c r="C2" s="180"/>
      <c r="D2" s="181"/>
      <c r="E2" s="7"/>
    </row>
    <row r="3" spans="1:25">
      <c r="B3" s="182" t="s">
        <v>14</v>
      </c>
      <c r="C3" s="183"/>
      <c r="D3" s="62">
        <f>SUM(H7:T7)</f>
        <v>6</v>
      </c>
      <c r="E3" s="8"/>
    </row>
    <row r="4" spans="1:25" ht="13.5" thickBot="1">
      <c r="B4" s="184" t="s">
        <v>15</v>
      </c>
      <c r="C4" s="185"/>
      <c r="D4" s="63" t="e">
        <f>#REF!</f>
        <v>#REF!</v>
      </c>
      <c r="E4" s="9"/>
    </row>
    <row r="5" spans="1:25" ht="13.5" thickBot="1"/>
    <row r="6" spans="1:25" ht="15">
      <c r="A6" s="186" t="s">
        <v>5</v>
      </c>
      <c r="B6" s="187"/>
      <c r="C6" s="187"/>
      <c r="D6" s="187"/>
      <c r="E6" s="187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2" t="s">
        <v>9</v>
      </c>
      <c r="X6" s="208" t="s">
        <v>10</v>
      </c>
      <c r="Y6" s="195" t="s">
        <v>11</v>
      </c>
    </row>
    <row r="7" spans="1:25">
      <c r="A7" s="188"/>
      <c r="B7" s="189"/>
      <c r="C7" s="189"/>
      <c r="D7" s="189"/>
      <c r="E7" s="189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3"/>
      <c r="X7" s="209"/>
      <c r="Y7" s="196"/>
    </row>
    <row r="8" spans="1:25" ht="13.5" thickBot="1">
      <c r="A8" s="190"/>
      <c r="B8" s="191"/>
      <c r="C8" s="191"/>
      <c r="D8" s="191"/>
      <c r="E8" s="191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3"/>
      <c r="X8" s="209"/>
      <c r="Y8" s="196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4"/>
      <c r="X9" s="210"/>
      <c r="Y9" s="197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topLeftCell="C1" zoomScale="80" zoomScaleNormal="80" workbookViewId="0">
      <pane xSplit="1" topLeftCell="H1" activePane="topRight" state="frozen"/>
      <selection activeCell="C1" sqref="C1"/>
      <selection pane="topRight" activeCell="P26" sqref="P26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6" width="15.140625" style="77" customWidth="1"/>
    <col min="17" max="17" width="15.7109375" style="77" customWidth="1"/>
    <col min="18" max="18" width="14.85546875" style="77" customWidth="1"/>
    <col min="19" max="19" width="9.42578125" style="133" bestFit="1" customWidth="1"/>
    <col min="20" max="16384" width="9.140625" style="77"/>
  </cols>
  <sheetData>
    <row r="1" spans="1:19" ht="13.5" thickBot="1"/>
    <row r="2" spans="1:19" ht="13.5" thickBot="1">
      <c r="B2" s="214" t="s">
        <v>17</v>
      </c>
      <c r="C2" s="215"/>
      <c r="D2" s="216"/>
      <c r="E2" s="134"/>
    </row>
    <row r="3" spans="1:19">
      <c r="B3" s="217" t="s">
        <v>14</v>
      </c>
      <c r="C3" s="218"/>
      <c r="D3" s="135">
        <f>SUM(I8:P8)</f>
        <v>24</v>
      </c>
      <c r="E3" s="136"/>
    </row>
    <row r="4" spans="1:19" ht="13.5" thickBot="1">
      <c r="B4" s="219" t="s">
        <v>15</v>
      </c>
      <c r="C4" s="220"/>
      <c r="D4" s="137">
        <f>S21</f>
        <v>62.5</v>
      </c>
      <c r="E4" s="138"/>
    </row>
    <row r="6" spans="1:19" ht="15">
      <c r="A6" s="221" t="s">
        <v>520</v>
      </c>
      <c r="B6" s="221"/>
      <c r="C6" s="221"/>
      <c r="D6" s="221"/>
      <c r="E6" s="221"/>
      <c r="F6" s="150" t="s">
        <v>18</v>
      </c>
      <c r="G6" s="151"/>
      <c r="H6" s="151"/>
      <c r="I6" s="139">
        <v>42397</v>
      </c>
      <c r="J6" s="139">
        <v>42404</v>
      </c>
      <c r="K6" s="139">
        <v>42406</v>
      </c>
      <c r="L6" s="139">
        <v>42418</v>
      </c>
      <c r="M6" s="139">
        <v>42432</v>
      </c>
      <c r="N6" s="139">
        <v>42434</v>
      </c>
      <c r="O6" s="139">
        <v>42439</v>
      </c>
      <c r="P6" s="139">
        <v>42441</v>
      </c>
      <c r="Q6" s="222" t="s">
        <v>9</v>
      </c>
      <c r="R6" s="222" t="s">
        <v>10</v>
      </c>
      <c r="S6" s="213" t="s">
        <v>11</v>
      </c>
    </row>
    <row r="7" spans="1:19">
      <c r="A7" s="221"/>
      <c r="B7" s="221"/>
      <c r="C7" s="221"/>
      <c r="D7" s="221"/>
      <c r="E7" s="221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546</v>
      </c>
      <c r="L7" s="142" t="s">
        <v>546</v>
      </c>
      <c r="M7" s="142" t="s">
        <v>547</v>
      </c>
      <c r="N7" s="142" t="s">
        <v>547</v>
      </c>
      <c r="O7" s="142" t="s">
        <v>547</v>
      </c>
      <c r="P7" s="142" t="s">
        <v>547</v>
      </c>
      <c r="Q7" s="222"/>
      <c r="R7" s="222"/>
      <c r="S7" s="213"/>
    </row>
    <row r="8" spans="1:19">
      <c r="A8" s="221"/>
      <c r="B8" s="221"/>
      <c r="C8" s="221"/>
      <c r="D8" s="221"/>
      <c r="E8" s="221"/>
      <c r="F8" s="152" t="s">
        <v>19</v>
      </c>
      <c r="G8" s="141" t="s">
        <v>12</v>
      </c>
      <c r="H8" s="141"/>
      <c r="I8" s="157">
        <v>3</v>
      </c>
      <c r="J8" s="157">
        <v>3</v>
      </c>
      <c r="K8" s="157">
        <v>3</v>
      </c>
      <c r="L8" s="157">
        <v>3</v>
      </c>
      <c r="M8" s="157">
        <v>3</v>
      </c>
      <c r="N8" s="157">
        <v>3</v>
      </c>
      <c r="O8" s="157">
        <v>3</v>
      </c>
      <c r="P8" s="157">
        <v>3</v>
      </c>
      <c r="Q8" s="222"/>
      <c r="R8" s="222"/>
      <c r="S8" s="213"/>
    </row>
    <row r="9" spans="1:19" ht="13.5" thickBot="1">
      <c r="A9" s="141" t="s">
        <v>0</v>
      </c>
      <c r="B9" s="153" t="s">
        <v>516</v>
      </c>
      <c r="C9" s="154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222"/>
      <c r="R9" s="222"/>
      <c r="S9" s="213"/>
    </row>
    <row r="10" spans="1:19" ht="15.75" thickBot="1">
      <c r="A10" s="144">
        <v>1</v>
      </c>
      <c r="B10" s="158"/>
      <c r="C10" s="173" t="s">
        <v>523</v>
      </c>
      <c r="D10" s="160"/>
      <c r="E10" s="161" t="s">
        <v>521</v>
      </c>
      <c r="F10">
        <v>1670321449</v>
      </c>
      <c r="G10" s="171" t="s">
        <v>534</v>
      </c>
      <c r="H10" s="169"/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/>
      <c r="P10" s="143" t="s">
        <v>104</v>
      </c>
      <c r="Q10" s="143">
        <f>COUNTIF(I10:P10,"P")</f>
        <v>7</v>
      </c>
      <c r="R10" s="146">
        <f>COUNTBLANK(I10:P10)</f>
        <v>1</v>
      </c>
      <c r="S10" s="155">
        <f>Q10*100/SUM(Q10:R10)</f>
        <v>87.5</v>
      </c>
    </row>
    <row r="11" spans="1:19" ht="15.75" thickBot="1">
      <c r="A11" s="144">
        <v>2</v>
      </c>
      <c r="B11" s="158"/>
      <c r="C11" s="173" t="s">
        <v>524</v>
      </c>
      <c r="D11" s="160"/>
      <c r="E11" s="161" t="s">
        <v>521</v>
      </c>
      <c r="F11">
        <v>1764483731</v>
      </c>
      <c r="G11" s="171" t="s">
        <v>535</v>
      </c>
      <c r="H11" s="169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>
        <f t="shared" ref="Q11:Q20" si="0">COUNTIF(I11:P11,"P")</f>
        <v>8</v>
      </c>
      <c r="R11" s="146">
        <f t="shared" ref="R11:R20" si="1">COUNTBLANK(I11:P11)</f>
        <v>0</v>
      </c>
      <c r="S11" s="155">
        <f>Q11*100/SUM(Q11:R11)</f>
        <v>100</v>
      </c>
    </row>
    <row r="12" spans="1:19" ht="15.75" thickBot="1">
      <c r="A12" s="144">
        <v>3</v>
      </c>
      <c r="B12" s="158"/>
      <c r="C12" s="173" t="s">
        <v>525</v>
      </c>
      <c r="D12" s="160"/>
      <c r="E12" s="161" t="s">
        <v>521</v>
      </c>
      <c r="F12"/>
      <c r="G12" s="171" t="s">
        <v>536</v>
      </c>
      <c r="H12" s="168"/>
      <c r="I12" s="143"/>
      <c r="J12" s="143"/>
      <c r="K12" s="143"/>
      <c r="L12" s="143"/>
      <c r="M12" s="143"/>
      <c r="N12" s="143"/>
      <c r="O12" s="143"/>
      <c r="P12" s="143"/>
      <c r="Q12" s="143">
        <f t="shared" si="0"/>
        <v>0</v>
      </c>
      <c r="R12" s="146">
        <f t="shared" si="1"/>
        <v>8</v>
      </c>
      <c r="S12" s="155">
        <f t="shared" ref="S12:S20" si="2">Q12*100/SUM(Q12:R12)</f>
        <v>0</v>
      </c>
    </row>
    <row r="13" spans="1:19" ht="15.75" thickBot="1">
      <c r="A13" s="144">
        <v>4</v>
      </c>
      <c r="B13" s="158"/>
      <c r="C13" s="173" t="s">
        <v>526</v>
      </c>
      <c r="D13" s="160"/>
      <c r="E13" s="161" t="s">
        <v>521</v>
      </c>
      <c r="F13">
        <v>1685695033</v>
      </c>
      <c r="G13" s="171" t="s">
        <v>537</v>
      </c>
      <c r="H13" s="169"/>
      <c r="I13" s="143" t="s">
        <v>104</v>
      </c>
      <c r="J13" s="143" t="s">
        <v>104</v>
      </c>
      <c r="K13" s="143"/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>
        <f t="shared" si="0"/>
        <v>7</v>
      </c>
      <c r="R13" s="146">
        <f t="shared" si="1"/>
        <v>1</v>
      </c>
      <c r="S13" s="155">
        <f t="shared" si="2"/>
        <v>87.5</v>
      </c>
    </row>
    <row r="14" spans="1:19" ht="15.75" thickBot="1">
      <c r="A14" s="144">
        <v>5</v>
      </c>
      <c r="B14" s="158"/>
      <c r="C14" s="173" t="s">
        <v>527</v>
      </c>
      <c r="D14" s="160"/>
      <c r="E14" s="161" t="s">
        <v>521</v>
      </c>
      <c r="F14">
        <v>1534343419</v>
      </c>
      <c r="G14" s="171" t="s">
        <v>538</v>
      </c>
      <c r="H14" s="168"/>
      <c r="I14" s="143" t="s">
        <v>104</v>
      </c>
      <c r="J14" s="143" t="s">
        <v>104</v>
      </c>
      <c r="K14" s="143"/>
      <c r="L14" s="143"/>
      <c r="M14" s="143" t="s">
        <v>104</v>
      </c>
      <c r="N14" s="143" t="s">
        <v>104</v>
      </c>
      <c r="O14" s="143" t="s">
        <v>104</v>
      </c>
      <c r="P14" s="143" t="s">
        <v>104</v>
      </c>
      <c r="Q14" s="143">
        <f t="shared" si="0"/>
        <v>6</v>
      </c>
      <c r="R14" s="146">
        <f t="shared" si="1"/>
        <v>2</v>
      </c>
      <c r="S14" s="155">
        <f t="shared" si="2"/>
        <v>75</v>
      </c>
    </row>
    <row r="15" spans="1:19" ht="15.75" thickBot="1">
      <c r="A15" s="144">
        <v>6</v>
      </c>
      <c r="B15" s="158"/>
      <c r="C15" s="173" t="s">
        <v>528</v>
      </c>
      <c r="D15" s="160"/>
      <c r="E15" s="161" t="s">
        <v>521</v>
      </c>
      <c r="F15">
        <v>1763244012</v>
      </c>
      <c r="G15" s="171" t="s">
        <v>539</v>
      </c>
      <c r="H15" s="168"/>
      <c r="I15" s="143" t="s">
        <v>104</v>
      </c>
      <c r="J15" s="143" t="s">
        <v>104</v>
      </c>
      <c r="K15" s="143" t="s">
        <v>104</v>
      </c>
      <c r="L15" s="143" t="s">
        <v>104</v>
      </c>
      <c r="M15" s="143" t="s">
        <v>104</v>
      </c>
      <c r="N15" s="143"/>
      <c r="O15" s="143" t="s">
        <v>104</v>
      </c>
      <c r="P15" s="143" t="s">
        <v>104</v>
      </c>
      <c r="Q15" s="143">
        <f t="shared" si="0"/>
        <v>7</v>
      </c>
      <c r="R15" s="146">
        <f t="shared" si="1"/>
        <v>1</v>
      </c>
      <c r="S15" s="155">
        <f t="shared" si="2"/>
        <v>87.5</v>
      </c>
    </row>
    <row r="16" spans="1:19" s="167" customFormat="1" ht="15.75" thickBot="1">
      <c r="A16" s="162">
        <v>7</v>
      </c>
      <c r="B16" s="163"/>
      <c r="C16" s="173" t="s">
        <v>529</v>
      </c>
      <c r="D16" s="164"/>
      <c r="E16" s="161" t="s">
        <v>521</v>
      </c>
      <c r="F16">
        <v>1918924424</v>
      </c>
      <c r="G16" s="171" t="s">
        <v>540</v>
      </c>
      <c r="H16" s="169"/>
      <c r="I16" s="165"/>
      <c r="J16" s="165"/>
      <c r="K16" s="165" t="s">
        <v>104</v>
      </c>
      <c r="L16" s="165" t="s">
        <v>104</v>
      </c>
      <c r="M16" s="165"/>
      <c r="N16" s="165" t="s">
        <v>104</v>
      </c>
      <c r="O16" s="165"/>
      <c r="P16" s="165"/>
      <c r="Q16" s="143">
        <f t="shared" si="0"/>
        <v>3</v>
      </c>
      <c r="R16" s="146">
        <f t="shared" si="1"/>
        <v>5</v>
      </c>
      <c r="S16" s="166">
        <f t="shared" si="2"/>
        <v>37.5</v>
      </c>
    </row>
    <row r="17" spans="1:19" ht="15.75" thickBot="1">
      <c r="A17" s="144">
        <v>8</v>
      </c>
      <c r="B17" s="158"/>
      <c r="C17" s="173" t="s">
        <v>530</v>
      </c>
      <c r="D17" s="160"/>
      <c r="E17" s="161" t="s">
        <v>521</v>
      </c>
      <c r="F17">
        <v>1937075396</v>
      </c>
      <c r="G17" s="171" t="s">
        <v>541</v>
      </c>
      <c r="H17" s="169"/>
      <c r="I17" s="143" t="s">
        <v>104</v>
      </c>
      <c r="J17" s="143" t="s">
        <v>104</v>
      </c>
      <c r="K17" s="143"/>
      <c r="L17" s="143"/>
      <c r="M17" s="143" t="s">
        <v>104</v>
      </c>
      <c r="N17" s="143" t="s">
        <v>104</v>
      </c>
      <c r="O17" s="143" t="s">
        <v>104</v>
      </c>
      <c r="P17" s="143" t="s">
        <v>104</v>
      </c>
      <c r="Q17" s="143">
        <f t="shared" si="0"/>
        <v>6</v>
      </c>
      <c r="R17" s="146">
        <f t="shared" si="1"/>
        <v>2</v>
      </c>
      <c r="S17" s="155">
        <f t="shared" si="2"/>
        <v>75</v>
      </c>
    </row>
    <row r="18" spans="1:19" ht="15.75" thickBot="1">
      <c r="A18" s="144">
        <v>9</v>
      </c>
      <c r="B18" s="159"/>
      <c r="C18" s="174" t="s">
        <v>531</v>
      </c>
      <c r="D18" s="160"/>
      <c r="E18" s="161" t="s">
        <v>521</v>
      </c>
      <c r="F18" s="161">
        <v>1674767135</v>
      </c>
      <c r="G18" s="172" t="s">
        <v>542</v>
      </c>
      <c r="H18" s="169"/>
      <c r="I18" s="143" t="s">
        <v>104</v>
      </c>
      <c r="J18" s="143" t="s">
        <v>104</v>
      </c>
      <c r="K18" s="143"/>
      <c r="L18" s="143"/>
      <c r="M18" s="143" t="s">
        <v>104</v>
      </c>
      <c r="N18" s="143"/>
      <c r="O18" s="143"/>
      <c r="P18" s="143"/>
      <c r="Q18" s="143">
        <f t="shared" si="0"/>
        <v>3</v>
      </c>
      <c r="R18" s="146">
        <f t="shared" si="1"/>
        <v>5</v>
      </c>
      <c r="S18" s="155">
        <f t="shared" si="2"/>
        <v>37.5</v>
      </c>
    </row>
    <row r="19" spans="1:19" ht="15.75" thickBot="1">
      <c r="A19" s="144">
        <v>10</v>
      </c>
      <c r="B19" s="158"/>
      <c r="C19" s="174" t="s">
        <v>532</v>
      </c>
      <c r="D19" s="160"/>
      <c r="E19" s="161" t="s">
        <v>521</v>
      </c>
      <c r="F19" s="161" t="s">
        <v>533</v>
      </c>
      <c r="G19" s="172" t="s">
        <v>543</v>
      </c>
      <c r="H19" s="170"/>
      <c r="I19" s="143" t="s">
        <v>104</v>
      </c>
      <c r="J19" s="143" t="s">
        <v>104</v>
      </c>
      <c r="K19" s="143"/>
      <c r="L19" s="143"/>
      <c r="M19" s="143" t="s">
        <v>104</v>
      </c>
      <c r="N19" s="143" t="s">
        <v>104</v>
      </c>
      <c r="O19" s="143"/>
      <c r="P19" s="143"/>
      <c r="Q19" s="143">
        <f t="shared" si="0"/>
        <v>4</v>
      </c>
      <c r="R19" s="146">
        <f t="shared" si="1"/>
        <v>4</v>
      </c>
      <c r="S19" s="155">
        <f t="shared" ref="S19" si="3">Q19*100/SUM(Q19:R19)</f>
        <v>50</v>
      </c>
    </row>
    <row r="20" spans="1:19" ht="15.75" thickBot="1">
      <c r="A20" s="144">
        <v>10</v>
      </c>
      <c r="B20" s="158"/>
      <c r="C20" s="147" t="s">
        <v>544</v>
      </c>
      <c r="D20" s="160"/>
      <c r="E20" s="161" t="s">
        <v>521</v>
      </c>
      <c r="F20" s="143">
        <v>1673775951</v>
      </c>
      <c r="G20" s="20" t="s">
        <v>545</v>
      </c>
      <c r="H20" s="170"/>
      <c r="I20" s="143" t="s">
        <v>104</v>
      </c>
      <c r="J20" s="143" t="s">
        <v>104</v>
      </c>
      <c r="K20" s="143"/>
      <c r="L20" s="143" t="s">
        <v>104</v>
      </c>
      <c r="M20" s="143"/>
      <c r="N20" s="143" t="s">
        <v>104</v>
      </c>
      <c r="O20" s="143"/>
      <c r="P20" s="143"/>
      <c r="Q20" s="143">
        <f t="shared" si="0"/>
        <v>4</v>
      </c>
      <c r="R20" s="146">
        <f t="shared" si="1"/>
        <v>4</v>
      </c>
      <c r="S20" s="155">
        <f t="shared" si="2"/>
        <v>50</v>
      </c>
    </row>
    <row r="21" spans="1:19" ht="15">
      <c r="A21" s="144">
        <v>38</v>
      </c>
      <c r="B21" s="158"/>
      <c r="C21" s="147"/>
      <c r="D21" s="146"/>
      <c r="E21" s="143"/>
      <c r="F21" s="143"/>
      <c r="G21" s="145"/>
      <c r="H21" s="145"/>
      <c r="I21" s="148">
        <f t="shared" ref="I21:P21" si="4">COUNTIF(I10:I20,"p")</f>
        <v>9</v>
      </c>
      <c r="J21" s="148">
        <f t="shared" si="4"/>
        <v>9</v>
      </c>
      <c r="K21" s="148">
        <f t="shared" si="4"/>
        <v>4</v>
      </c>
      <c r="L21" s="148">
        <f t="shared" si="4"/>
        <v>6</v>
      </c>
      <c r="M21" s="148">
        <f t="shared" si="4"/>
        <v>8</v>
      </c>
      <c r="N21" s="148">
        <f t="shared" si="4"/>
        <v>8</v>
      </c>
      <c r="O21" s="148">
        <f t="shared" ref="O21" si="5">COUNTIF(O10:O20,"p")</f>
        <v>5</v>
      </c>
      <c r="P21" s="148">
        <f>COUNTIF(P10:P20,"p")</f>
        <v>6</v>
      </c>
      <c r="Q21" s="148">
        <f>SUM(Q10:Q20)</f>
        <v>55</v>
      </c>
      <c r="R21" s="149">
        <f>SUM(R10:R20)</f>
        <v>33</v>
      </c>
      <c r="S21" s="156">
        <f>AVERAGE(S10:S20)</f>
        <v>62.5</v>
      </c>
    </row>
  </sheetData>
  <autoFilter ref="A9:S21"/>
  <mergeCells count="7">
    <mergeCell ref="S6:S9"/>
    <mergeCell ref="B2:D2"/>
    <mergeCell ref="B3:C3"/>
    <mergeCell ref="B4:C4"/>
    <mergeCell ref="A6:E8"/>
    <mergeCell ref="Q6:Q9"/>
    <mergeCell ref="R6:R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</hyperlinks>
  <pageMargins left="0.7" right="0.7" top="0.75" bottom="0.75" header="0.3" footer="0.3"/>
  <pageSetup paperSize="9" orientation="portrait" horizont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BRAC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2016-03-17T03:44:04Z</dcterms:modified>
</cp:coreProperties>
</file>