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AIUB_BATCH_A" sheetId="9" r:id="rId5"/>
  </sheets>
  <definedNames>
    <definedName name="_xlnm._FilterDatabase" localSheetId="4" hidden="1">AIUB_BATCH_A!$A$9:$M$29</definedName>
    <definedName name="_xlnm._FilterDatabase" localSheetId="0" hidden="1">'fine arts'!$A$9:$Q$44</definedName>
  </definedNames>
  <calcPr calcId="124519"/>
</workbook>
</file>

<file path=xl/calcChain.xml><?xml version="1.0" encoding="utf-8"?>
<calcChain xmlns="http://schemas.openxmlformats.org/spreadsheetml/2006/main">
  <c r="K28" i="9"/>
  <c r="L28"/>
  <c r="M28"/>
  <c r="K27"/>
  <c r="L27"/>
  <c r="M27" s="1"/>
  <c r="L26"/>
  <c r="K26"/>
  <c r="M26" s="1"/>
  <c r="L11"/>
  <c r="I29"/>
  <c r="L10" l="1"/>
  <c r="D3" l="1"/>
  <c r="L12"/>
  <c r="L13"/>
  <c r="L14"/>
  <c r="L15"/>
  <c r="L16"/>
  <c r="L17"/>
  <c r="L18"/>
  <c r="L19"/>
  <c r="L20"/>
  <c r="L21"/>
  <c r="L22"/>
  <c r="L23"/>
  <c r="L24"/>
  <c r="L25"/>
  <c r="K14"/>
  <c r="K15"/>
  <c r="K16"/>
  <c r="K17"/>
  <c r="K18"/>
  <c r="K19"/>
  <c r="K20"/>
  <c r="K21"/>
  <c r="K22"/>
  <c r="K23"/>
  <c r="K24"/>
  <c r="K25"/>
  <c r="K11"/>
  <c r="K12"/>
  <c r="K13"/>
  <c r="K10"/>
  <c r="M25" l="1"/>
  <c r="M24"/>
  <c r="M23"/>
  <c r="M22"/>
  <c r="M21"/>
  <c r="M20"/>
  <c r="M19"/>
  <c r="M18"/>
  <c r="M17"/>
  <c r="M16"/>
  <c r="M15"/>
  <c r="M14"/>
  <c r="M13"/>
  <c r="M12"/>
  <c r="M11"/>
  <c r="J29"/>
  <c r="L29" l="1"/>
  <c r="K29" l="1"/>
  <c r="M10" l="1"/>
  <c r="M29" s="1"/>
  <c r="D4" s="1"/>
  <c r="H51" i="6" l="1"/>
  <c r="W50"/>
  <c r="Y50" s="1"/>
  <c r="X50"/>
  <c r="W49"/>
  <c r="X49"/>
  <c r="W48"/>
  <c r="X48"/>
  <c r="W47"/>
  <c r="X47"/>
  <c r="Y47" l="1"/>
  <c r="Y48"/>
  <c r="Y49"/>
  <c r="X46"/>
  <c r="W46"/>
  <c r="X45"/>
  <c r="W45"/>
  <c r="X44"/>
  <c r="W44"/>
  <c r="X43"/>
  <c r="W43"/>
  <c r="Y43" s="1"/>
  <c r="X42"/>
  <c r="W42"/>
  <c r="X41"/>
  <c r="W41"/>
  <c r="X40"/>
  <c r="W40"/>
  <c r="X39"/>
  <c r="W39"/>
  <c r="Y39" s="1"/>
  <c r="X38"/>
  <c r="W38"/>
  <c r="Y38" s="1"/>
  <c r="X37"/>
  <c r="W37"/>
  <c r="X36"/>
  <c r="W36"/>
  <c r="X35"/>
  <c r="W35"/>
  <c r="Y35" s="1"/>
  <c r="X34"/>
  <c r="W34"/>
  <c r="Y34" s="1"/>
  <c r="X33"/>
  <c r="W33"/>
  <c r="X32"/>
  <c r="W32"/>
  <c r="Y32" s="1"/>
  <c r="X31"/>
  <c r="W31"/>
  <c r="X30"/>
  <c r="W30"/>
  <c r="Y30" s="1"/>
  <c r="X29"/>
  <c r="W29"/>
  <c r="X28"/>
  <c r="W28"/>
  <c r="Y28" s="1"/>
  <c r="X27"/>
  <c r="W27"/>
  <c r="Y27" s="1"/>
  <c r="X26"/>
  <c r="W26"/>
  <c r="X25"/>
  <c r="W25"/>
  <c r="X24"/>
  <c r="W24"/>
  <c r="X23"/>
  <c r="W23"/>
  <c r="Y23" s="1"/>
  <c r="X22"/>
  <c r="W22"/>
  <c r="Y22" s="1"/>
  <c r="X21"/>
  <c r="W21"/>
  <c r="X20"/>
  <c r="W20"/>
  <c r="Y20" s="1"/>
  <c r="X19"/>
  <c r="W19"/>
  <c r="X18"/>
  <c r="W18"/>
  <c r="Y18" s="1"/>
  <c r="X17"/>
  <c r="W17"/>
  <c r="X16"/>
  <c r="W16"/>
  <c r="X15"/>
  <c r="W15"/>
  <c r="X14"/>
  <c r="W14"/>
  <c r="Y14" s="1"/>
  <c r="X13"/>
  <c r="W13"/>
  <c r="X12"/>
  <c r="W12"/>
  <c r="Y12" s="1"/>
  <c r="X11"/>
  <c r="W11"/>
  <c r="X10"/>
  <c r="W10"/>
  <c r="D3"/>
  <c r="Y36" l="1"/>
  <c r="Y42"/>
  <c r="Y16"/>
  <c r="Y17"/>
  <c r="Y33"/>
  <c r="Y10"/>
  <c r="Y11"/>
  <c r="Y19"/>
  <c r="Y26"/>
  <c r="Y44"/>
  <c r="Y46"/>
  <c r="Y21"/>
  <c r="Y25"/>
  <c r="Y13"/>
  <c r="Y15"/>
  <c r="Y24"/>
  <c r="Y29"/>
  <c r="Y31"/>
  <c r="Y40"/>
  <c r="Y45"/>
  <c r="Y37"/>
  <c r="Y41"/>
  <c r="D4"/>
  <c r="Y43" i="3"/>
  <c r="Y44"/>
  <c r="S58" i="4" l="1"/>
  <c r="S57"/>
  <c r="S53"/>
  <c r="S52"/>
  <c r="S51"/>
  <c r="S55"/>
  <c r="S56"/>
  <c r="S54"/>
  <c r="R58"/>
  <c r="R57"/>
  <c r="T57" s="1"/>
  <c r="R56"/>
  <c r="R55"/>
  <c r="T55" s="1"/>
  <c r="R54"/>
  <c r="T54" s="1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T51"/>
  <c r="T53"/>
  <c r="T56" l="1"/>
  <c r="T58"/>
  <c r="P59"/>
  <c r="T52" l="1"/>
  <c r="V46" i="3"/>
  <c r="X43"/>
  <c r="Y42"/>
  <c r="X42"/>
  <c r="Y41"/>
  <c r="X41"/>
  <c r="Y40"/>
  <c r="X40"/>
  <c r="Y39"/>
  <c r="X39"/>
  <c r="Y38"/>
  <c r="X38"/>
  <c r="Y37"/>
  <c r="X37"/>
  <c r="Y45"/>
  <c r="X45"/>
  <c r="D3"/>
  <c r="U47"/>
  <c r="V47"/>
  <c r="W47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44"/>
  <c r="X10"/>
  <c r="W46" l="1"/>
  <c r="I56" i="5" l="1"/>
  <c r="J56"/>
  <c r="K56"/>
  <c r="L56"/>
  <c r="U46" i="3" l="1"/>
  <c r="X11" i="5" l="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54"/>
  <c r="X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54"/>
  <c r="W10"/>
  <c r="I47" i="3" l="1"/>
  <c r="J47"/>
  <c r="K47"/>
  <c r="L47"/>
  <c r="M47"/>
  <c r="N47"/>
  <c r="O47"/>
  <c r="P47"/>
  <c r="Q47"/>
  <c r="R47"/>
  <c r="S47"/>
  <c r="T47"/>
  <c r="I60" i="4"/>
  <c r="J60"/>
  <c r="K60"/>
  <c r="L60"/>
  <c r="M60"/>
  <c r="N60"/>
  <c r="O60"/>
  <c r="V56" i="5"/>
  <c r="U56"/>
  <c r="T56"/>
  <c r="S56"/>
  <c r="R56"/>
  <c r="Q56"/>
  <c r="P56"/>
  <c r="O56"/>
  <c r="N56"/>
  <c r="M56"/>
  <c r="H56"/>
  <c r="V55"/>
  <c r="U55"/>
  <c r="T55"/>
  <c r="S55"/>
  <c r="R55"/>
  <c r="Q55"/>
  <c r="P55"/>
  <c r="O55"/>
  <c r="N55"/>
  <c r="M55"/>
  <c r="L55"/>
  <c r="K55"/>
  <c r="J55"/>
  <c r="I55"/>
  <c r="H55"/>
  <c r="Y44"/>
  <c r="Y43"/>
  <c r="Y40"/>
  <c r="Y39"/>
  <c r="Y36"/>
  <c r="Y33"/>
  <c r="Y31"/>
  <c r="Y29"/>
  <c r="Y28"/>
  <c r="Y24"/>
  <c r="Y23"/>
  <c r="Y21"/>
  <c r="Y19"/>
  <c r="Y17"/>
  <c r="Y15"/>
  <c r="Y13"/>
  <c r="D3"/>
  <c r="S11" i="4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10"/>
  <c r="Y18" i="5" l="1"/>
  <c r="Y11"/>
  <c r="Y35"/>
  <c r="Y37"/>
  <c r="Y34"/>
  <c r="Y12"/>
  <c r="Y20"/>
  <c r="Y27"/>
  <c r="Y45"/>
  <c r="Y54"/>
  <c r="Y22"/>
  <c r="Y38"/>
  <c r="Y10"/>
  <c r="Y26"/>
  <c r="Y42"/>
  <c r="Y14"/>
  <c r="Y16"/>
  <c r="Y25"/>
  <c r="Y30"/>
  <c r="Y32"/>
  <c r="Y41"/>
  <c r="Y46"/>
  <c r="Q60" i="4"/>
  <c r="P60"/>
  <c r="H60"/>
  <c r="Q59"/>
  <c r="O59"/>
  <c r="N59"/>
  <c r="M59"/>
  <c r="L59"/>
  <c r="K59"/>
  <c r="J59"/>
  <c r="I59"/>
  <c r="H59"/>
  <c r="D3"/>
  <c r="Z20" i="3"/>
  <c r="Z24"/>
  <c r="Z27"/>
  <c r="Z31"/>
  <c r="Z34"/>
  <c r="Z37"/>
  <c r="Z41"/>
  <c r="Z45"/>
  <c r="H47"/>
  <c r="I46"/>
  <c r="J46"/>
  <c r="K46"/>
  <c r="L46"/>
  <c r="M46"/>
  <c r="N46"/>
  <c r="O46"/>
  <c r="P46"/>
  <c r="Q46"/>
  <c r="R46"/>
  <c r="S46"/>
  <c r="T46"/>
  <c r="H46"/>
  <c r="Y55" i="5" l="1"/>
  <c r="D4" s="1"/>
  <c r="T10" i="4"/>
  <c r="Z43" i="3"/>
  <c r="Z39"/>
  <c r="Z36"/>
  <c r="Z33"/>
  <c r="Z29"/>
  <c r="Z25"/>
  <c r="Z22"/>
  <c r="Z18"/>
  <c r="Z14"/>
  <c r="Z10"/>
  <c r="Z42"/>
  <c r="Z38"/>
  <c r="Z35"/>
  <c r="Z32"/>
  <c r="Z28"/>
  <c r="Z21"/>
  <c r="Z16"/>
  <c r="Z12"/>
  <c r="Z17"/>
  <c r="Z13"/>
  <c r="Z44"/>
  <c r="Z40"/>
  <c r="Z30"/>
  <c r="Z26"/>
  <c r="Z23"/>
  <c r="Z19"/>
  <c r="Z15"/>
  <c r="Z11"/>
  <c r="T59" i="4" l="1"/>
  <c r="D4" s="1"/>
  <c r="Z46" i="3"/>
  <c r="D4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</commentList>
</comments>
</file>

<file path=xl/sharedStrings.xml><?xml version="1.0" encoding="utf-8"?>
<sst xmlns="http://schemas.openxmlformats.org/spreadsheetml/2006/main" count="1947" uniqueCount="561">
  <si>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</si>
  <si>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</si>
  <si>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</si>
  <si>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</si>
  <si>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</si>
  <si>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</si>
  <si>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</si>
  <si>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</si>
  <si>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</si>
  <si>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</si>
  <si>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</si>
  <si>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</si>
  <si>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</si>
  <si>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</si>
  <si>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</si>
  <si>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</si>
  <si>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</si>
  <si>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</si>
  <si>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</si>
  <si>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</si>
  <si>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</si>
  <si>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</si>
  <si>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</si>
  <si>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</si>
  <si>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</si>
  <si>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</si>
  <si>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</si>
  <si>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</si>
  <si>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</si>
  <si>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</si>
  <si>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</si>
  <si>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</si>
  <si>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</si>
  <si>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</si>
  <si>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</si>
  <si>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</si>
  <si>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</si>
  <si>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</si>
  <si>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</si>
  <si>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</si>
  <si>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</si>
  <si>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</si>
  <si>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</si>
  <si>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</si>
  <si>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</si>
  <si>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</si>
  <si>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</si>
  <si>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</si>
  <si>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</si>
  <si>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</si>
  <si>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</si>
  <si>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</si>
  <si>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</si>
  <si>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</si>
  <si>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</si>
  <si>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</si>
  <si>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</si>
  <si>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</si>
  <si>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</si>
  <si>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</si>
  <si>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</si>
  <si>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</si>
  <si>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</si>
  <si>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</si>
  <si>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</si>
  <si>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</si>
  <si>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</si>
  <si>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</si>
  <si>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</si>
  <si>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</si>
  <si>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</si>
  <si>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</si>
  <si>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</si>
  <si>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</si>
  <si>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</si>
  <si>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</si>
  <si>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</si>
  <si>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</si>
  <si>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</si>
  <si>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</si>
  <si>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</si>
  <si>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</si>
  <si>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</si>
  <si>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</si>
  <si>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</si>
  <si>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</si>
  <si>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</si>
  <si>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</si>
  <si>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</si>
  <si>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</si>
  <si>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</si>
  <si>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</si>
  <si>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</si>
  <si>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</si>
  <si>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</si>
  <si>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</si>
  <si>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</si>
  <si>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</si>
  <si>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</si>
  <si>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</si>
  <si>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</si>
  <si>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</si>
  <si>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</si>
  <si>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</si>
  <si>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</si>
  <si>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</si>
  <si>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</si>
  <si>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</si>
  <si>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</si>
  <si>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</si>
  <si>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</si>
  <si>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</si>
  <si>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</si>
  <si>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</si>
  <si>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</si>
  <si>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</si>
  <si>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</si>
  <si>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</si>
  <si>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</si>
  <si>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</si>
  <si>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</si>
  <si>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</si>
  <si>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</si>
  <si>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</si>
  <si>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</si>
  <si>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</si>
  <si>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</si>
  <si>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</si>
  <si>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</si>
  <si>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</si>
  <si>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</si>
  <si>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</si>
  <si>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</si>
  <si>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</si>
  <si>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</si>
  <si>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</si>
  <si>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</si>
  <si>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</si>
  <si>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</si>
  <si>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</si>
  <si>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</si>
  <si>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</si>
  <si>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</si>
  <si>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</si>
  <si>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</si>
  <si>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</si>
  <si>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</si>
  <si>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</si>
  <si>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</si>
  <si>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</si>
  <si>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</si>
  <si>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</si>
  <si>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</si>
  <si>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</si>
  <si>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</si>
  <si>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</si>
  <si>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</si>
  <si>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</si>
  <si>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</si>
  <si>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</si>
  <si>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</si>
  <si>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</si>
  <si>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</si>
  <si>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</si>
  <si>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</si>
  <si>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</si>
  <si>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</si>
  <si>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</si>
  <si>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</si>
  <si>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</si>
  <si>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</si>
  <si>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</si>
  <si>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</si>
  <si>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</si>
  <si>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</si>
  <si>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</si>
  <si>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</si>
  <si>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</si>
  <si>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</si>
  <si>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</si>
  <si>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</si>
  <si>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</si>
  <si>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</si>
  <si>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</si>
  <si>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</si>
  <si>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</si>
  <si>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</si>
  <si>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</si>
  <si>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</si>
  <si>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</si>
  <si>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</si>
  <si>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</si>
  <si>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</si>
  <si>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</si>
  <si>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</si>
  <si>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</si>
  <si>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</si>
  <si>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</si>
  <si>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</si>
  <si>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</si>
  <si>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</si>
  <si>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</si>
  <si>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</si>
  <si>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</si>
  <si>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</si>
  <si>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</si>
  <si>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</si>
  <si>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</si>
  <si>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</si>
  <si>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</si>
  <si>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</si>
  <si>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</si>
  <si>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</si>
  <si>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</si>
  <si>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</si>
  <si>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</si>
  <si>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</si>
  <si>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</si>
  <si>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</si>
  <si>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</si>
  <si>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</si>
  <si>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</si>
  <si>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</si>
  <si>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</si>
  <si>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</si>
  <si>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</si>
  <si>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</si>
  <si>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</si>
  <si>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</si>
  <si>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</si>
  <si>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</si>
  <si>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</si>
  <si>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</si>
  <si>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</si>
  <si>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</si>
  <si>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</si>
  <si>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</si>
  <si>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</si>
  <si>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</si>
  <si>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</si>
  <si>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</si>
  <si>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</si>
  <si>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</si>
  <si>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</si>
  <si>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</si>
  <si>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</si>
  <si>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</si>
  <si>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</si>
  <si>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</si>
  <si>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</si>
  <si>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</si>
  <si>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</si>
  <si>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</si>
  <si>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</si>
  <si>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</si>
  <si>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</si>
  <si>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</si>
  <si>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</si>
  <si>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</si>
  <si>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</si>
  <si>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</si>
  <si>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</si>
  <si>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</si>
  <si>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</si>
  <si>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</si>
  <si>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</si>
  <si>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</si>
  <si>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</si>
  <si>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</si>
  <si>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</si>
  <si>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</si>
  <si>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</si>
  <si>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</si>
  <si>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</si>
  <si>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</si>
  <si>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</si>
  <si>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</si>
  <si>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</si>
  <si>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</si>
  <si>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</si>
  <si>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</si>
  <si>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</si>
  <si>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</si>
  <si>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</si>
  <si>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</si>
  <si>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</si>
  <si>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</si>
  <si>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</si>
  <si>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</si>
  <si>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</si>
  <si>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</si>
  <si>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</si>
  <si>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</si>
  <si>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</si>
  <si>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</si>
  <si>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</si>
  <si>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</si>
  <si>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</si>
  <si>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</si>
  <si>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</si>
  <si>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</si>
  <si>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</si>
  <si>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</si>
  <si>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</si>
  <si>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</si>
  <si>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</si>
  <si>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</si>
  <si>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</si>
  <si>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</si>
  <si>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</si>
  <si>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</si>
  <si>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</si>
  <si>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</si>
  <si>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</si>
  <si>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</si>
  <si>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</si>
  <si>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</si>
  <si>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</si>
  <si>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</si>
  <si>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</si>
  <si>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</si>
  <si>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</si>
  <si>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</si>
  <si>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</si>
  <si>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</si>
  <si>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</si>
  <si>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</si>
  <si>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</si>
  <si>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</si>
  <si>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</si>
  <si>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</si>
  <si>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</si>
  <si>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</si>
  <si>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</si>
  <si>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</si>
  <si>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</si>
  <si>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</si>
  <si>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</si>
  <si>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</si>
  <si>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</si>
  <si>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</si>
  <si>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</si>
  <si>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</si>
  <si>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</si>
  <si>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</si>
  <si>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</si>
  <si>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</si>
  <si>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</si>
  <si>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</si>
  <si>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</si>
  <si>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</si>
  <si>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</si>
  <si>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</si>
  <si>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</si>
  <si>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</si>
  <si>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</si>
  <si>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</si>
  <si>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</si>
  <si>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</si>
  <si>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</si>
  <si>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</si>
  <si>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</si>
  <si>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</si>
  <si>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</si>
  <si>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</si>
  <si>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</si>
  <si>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</si>
  <si>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</si>
  <si>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</si>
  <si>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</si>
  <si>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</si>
  <si>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</si>
  <si>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</si>
  <si>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</si>
  <si>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</si>
  <si>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</si>
  <si>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</si>
  <si>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</si>
  <si>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</si>
  <si>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</si>
  <si>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</si>
  <si>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</si>
  <si>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</si>
  <si>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</si>
  <si>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</si>
  <si>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</si>
  <si>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</si>
  <si>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</si>
  <si>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</si>
  <si>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</si>
  <si>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</si>
  <si>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</si>
  <si>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</si>
  <si>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</si>
  <si>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</si>
  <si>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</si>
  <si>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</si>
  <si>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</si>
  <si>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</si>
  <si>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</si>
  <si>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</si>
  <si>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</si>
  <si>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</si>
  <si>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</si>
  <si>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</si>
  <si>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</si>
  <si>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</si>
  <si>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</si>
  <si>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</si>
  <si>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</si>
  <si>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</si>
  <si>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</si>
  <si>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</si>
  <si>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</si>
  <si>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</si>
  <si>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</si>
  <si>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</si>
  <si>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</si>
  <si>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</si>
  <si>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</si>
  <si>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</si>
  <si>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</si>
  <si>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</si>
  <si>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</si>
  <si>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</si>
  <si>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</si>
  <si>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</si>
  <si>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</si>
  <si>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</si>
  <si>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</si>
  <si>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</si>
  <si>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</si>
  <si>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</si>
  <si>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</si>
  <si>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</si>
  <si>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</si>
  <si>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</si>
  <si>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</si>
  <si>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</si>
  <si>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</si>
  <si>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</si>
  <si>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</si>
  <si>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</si>
  <si>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</si>
  <si>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</si>
  <si>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</si>
  <si>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</si>
  <si>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</si>
  <si>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</si>
  <si>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</si>
  <si>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</si>
  <si>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</si>
  <si>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</si>
  <si>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</si>
  <si>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</si>
  <si>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</si>
  <si>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</si>
  <si>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</si>
  <si>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</si>
  <si>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</si>
  <si>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</si>
  <si>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</si>
  <si>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</si>
  <si>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</si>
  <si>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</si>
  <si>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</si>
  <si>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</si>
  <si>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</si>
  <si>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</si>
  <si>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</si>
  <si>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</si>
  <si>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</si>
  <si>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</si>
  <si>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</si>
  <si>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</si>
  <si>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</si>
  <si>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</si>
  <si>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</si>
  <si>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</si>
  <si>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</si>
  <si>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</si>
  <si>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</si>
  <si>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</si>
  <si>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</si>
  <si>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</si>
  <si>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</si>
  <si>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</si>
  <si>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</si>
  <si>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</si>
  <si>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</si>
  <si>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</si>
  <si>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</si>
  <si>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</si>
  <si>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</si>
  <si>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</si>
  <si>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</si>
  <si>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</si>
  <si>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</si>
  <si>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</si>
  <si>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</si>
  <si>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</si>
  <si>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</si>
  <si>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</si>
  <si>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</si>
  <si>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</si>
  <si>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</si>
  <si>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</si>
  <si>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</si>
  <si>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</si>
  <si>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</si>
  <si>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</si>
  <si>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</si>
  <si>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</si>
  <si>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</si>
  <si>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</si>
  <si>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</si>
  <si>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</si>
  <si>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</si>
  <si>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</si>
  <si>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</si>
  <si>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</si>
  <si>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css</t>
  </si>
  <si>
    <t>yes</t>
  </si>
  <si>
    <t>Nafis, Rasidul Hossain</t>
  </si>
  <si>
    <t>Rafsan, Asif Mahmud</t>
  </si>
  <si>
    <t>Islam, Md.Tehjibul</t>
  </si>
  <si>
    <t>Ahmed, Tanzim</t>
  </si>
  <si>
    <t>Sakib, Mohammed Bakther Rahman</t>
  </si>
  <si>
    <t>Das, Tanmoy</t>
  </si>
  <si>
    <t>Sudip, Kumar Paul</t>
  </si>
  <si>
    <t>Kazi, Sahabuddin Ahmed</t>
  </si>
  <si>
    <t>Akhter, Rubina</t>
  </si>
  <si>
    <t>Islam, Tahmina</t>
  </si>
  <si>
    <t>Mahmud, Maheer</t>
  </si>
  <si>
    <t>Redoy, Mohammad Sulaiman</t>
  </si>
  <si>
    <t>Hasan, Nayma</t>
  </si>
  <si>
    <t>Jannat Ara Nishat</t>
  </si>
  <si>
    <t>Bhuiyan, Md Tanjil</t>
  </si>
  <si>
    <t>Abir,Iftekhar Abedin</t>
  </si>
  <si>
    <t>paul, tapas</t>
  </si>
  <si>
    <t>nafisaiub1729@gmail.com</t>
  </si>
  <si>
    <t>rafsan770@gmail.com</t>
  </si>
  <si>
    <t>ayon.ctg01@gmail.com</t>
  </si>
  <si>
    <t>tanzim.ahmdhkaiub@gmail.com</t>
  </si>
  <si>
    <t>sakib.rume@gmail.com</t>
  </si>
  <si>
    <t>tanmoyd046@gmail.com</t>
  </si>
  <si>
    <t>supaul77@gmail.com</t>
  </si>
  <si>
    <t>kazibr16@gmail.com</t>
  </si>
  <si>
    <t>akhter.rubina1992@gmail.com</t>
  </si>
  <si>
    <t>tahminaislam1994@gmail.com</t>
  </si>
  <si>
    <t>maheer2008@gmail.com</t>
  </si>
  <si>
    <t>sulaimanredoy@yahoo.com</t>
  </si>
  <si>
    <t>nayma.hasan505@hotmail.com</t>
  </si>
  <si>
    <t>nbjannat@gmail.com</t>
  </si>
  <si>
    <t>tanjilbhuiyan@gmail.com</t>
  </si>
  <si>
    <t>iftekharabedin63@gmail.com</t>
  </si>
  <si>
    <t>paultapas321@yahoo.com</t>
  </si>
  <si>
    <t>Nolok,Rana Farha</t>
  </si>
  <si>
    <t>nolokfarha@gmail.com</t>
  </si>
  <si>
    <t>MIM, RIFAT HASAN</t>
  </si>
  <si>
    <t>rifat.aiub@hotmail.com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</si>
</sst>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2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azibr16@gmail.com" TargetMode="External"/><Relationship Id="rId13" Type="http://schemas.openxmlformats.org/officeDocument/2006/relationships/hyperlink" Target="mailto:nayma.hasan505@hotmail.com" TargetMode="External"/><Relationship Id="rId18" Type="http://schemas.openxmlformats.org/officeDocument/2006/relationships/hyperlink" Target="mailto:nolokfarha@gmail.com" TargetMode="External"/><Relationship Id="rId3" Type="http://schemas.openxmlformats.org/officeDocument/2006/relationships/hyperlink" Target="mailto:ayon.ctg01@gmail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supaul77@gmail.com" TargetMode="External"/><Relationship Id="rId12" Type="http://schemas.openxmlformats.org/officeDocument/2006/relationships/hyperlink" Target="mailto:sulaimanredoy@yahoo.com" TargetMode="External"/><Relationship Id="rId17" Type="http://schemas.openxmlformats.org/officeDocument/2006/relationships/hyperlink" Target="mailto:paultapas321@yahoo.com" TargetMode="External"/><Relationship Id="rId2" Type="http://schemas.openxmlformats.org/officeDocument/2006/relationships/hyperlink" Target="mailto:rafsan770@gmail.com" TargetMode="External"/><Relationship Id="rId16" Type="http://schemas.openxmlformats.org/officeDocument/2006/relationships/hyperlink" Target="mailto:iftekharabedin63@gmail.com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nafisaiub1729@gmail.com" TargetMode="External"/><Relationship Id="rId6" Type="http://schemas.openxmlformats.org/officeDocument/2006/relationships/hyperlink" Target="mailto:tanmoyd046@gmail.com" TargetMode="External"/><Relationship Id="rId11" Type="http://schemas.openxmlformats.org/officeDocument/2006/relationships/hyperlink" Target="mailto:maheer2008@gmail.com" TargetMode="External"/><Relationship Id="rId5" Type="http://schemas.openxmlformats.org/officeDocument/2006/relationships/hyperlink" Target="mailto:sakib.rume@gmail.com" TargetMode="External"/><Relationship Id="rId15" Type="http://schemas.openxmlformats.org/officeDocument/2006/relationships/hyperlink" Target="mailto:tanjilbhuiyan@gmail.com" TargetMode="External"/><Relationship Id="rId10" Type="http://schemas.openxmlformats.org/officeDocument/2006/relationships/hyperlink" Target="mailto:tahminaislam1994@gmail.com" TargetMode="External"/><Relationship Id="rId19" Type="http://schemas.openxmlformats.org/officeDocument/2006/relationships/hyperlink" Target="mailto:rifat.aiub@hotmail.com" TargetMode="External"/><Relationship Id="rId4" Type="http://schemas.openxmlformats.org/officeDocument/2006/relationships/hyperlink" Target="mailto:tanzim.ahmdhkaiub@gmail.com" TargetMode="External"/><Relationship Id="rId9" Type="http://schemas.openxmlformats.org/officeDocument/2006/relationships/hyperlink" Target="mailto:akhter.rubina1992@gmail.com" TargetMode="External"/><Relationship Id="rId14" Type="http://schemas.openxmlformats.org/officeDocument/2006/relationships/hyperlink" Target="mailto:nbjannat@gmail.com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1" t="s">
        <v>17</v>
      </c>
      <c r="C2" s="182"/>
      <c r="D2" s="183"/>
      <c r="E2" s="7"/>
    </row>
    <row r="3" spans="1:26">
      <c r="B3" s="184" t="s">
        <v>14</v>
      </c>
      <c r="C3" s="185"/>
      <c r="D3" s="62">
        <f>SUM(H7:W7)</f>
        <v>48</v>
      </c>
      <c r="E3" s="8"/>
    </row>
    <row r="4" spans="1:26" ht="13.5" thickBot="1">
      <c r="B4" s="186" t="s">
        <v>15</v>
      </c>
      <c r="C4" s="187"/>
      <c r="D4" s="63">
        <f>Z46</f>
        <v>84.571678321678334</v>
      </c>
      <c r="E4" s="9"/>
    </row>
    <row r="5" spans="1:26" ht="13.5" thickBot="1"/>
    <row r="6" spans="1:26" ht="15">
      <c r="A6" s="188" t="s">
        <v>5</v>
      </c>
      <c r="B6" s="189"/>
      <c r="C6" s="189"/>
      <c r="D6" s="189"/>
      <c r="E6" s="189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4" t="s">
        <v>9</v>
      </c>
      <c r="Y6" s="210" t="s">
        <v>10</v>
      </c>
      <c r="Z6" s="197" t="s">
        <v>11</v>
      </c>
    </row>
    <row r="7" spans="1:26" ht="15" customHeight="1">
      <c r="A7" s="190"/>
      <c r="B7" s="191"/>
      <c r="C7" s="191"/>
      <c r="D7" s="191"/>
      <c r="E7" s="191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5"/>
      <c r="Y7" s="211"/>
      <c r="Z7" s="198"/>
    </row>
    <row r="8" spans="1:26" ht="15.75" customHeight="1" thickBot="1">
      <c r="A8" s="192"/>
      <c r="B8" s="193"/>
      <c r="C8" s="193"/>
      <c r="D8" s="193"/>
      <c r="E8" s="193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5"/>
      <c r="Y8" s="211"/>
      <c r="Z8" s="198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6"/>
      <c r="Y9" s="212"/>
      <c r="Z9" s="199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77"/>
      <c r="B46" s="178"/>
      <c r="C46" s="204" t="s">
        <v>7</v>
      </c>
      <c r="D46" s="205"/>
      <c r="E46" s="205"/>
      <c r="F46" s="205"/>
      <c r="G46" s="206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8" t="s">
        <v>13</v>
      </c>
      <c r="Y46" s="200"/>
      <c r="Z46" s="202">
        <f>AVERAGE(Z10:Z45)</f>
        <v>84.571678321678334</v>
      </c>
    </row>
    <row r="47" spans="1:26" ht="15.75" customHeight="1" thickBot="1">
      <c r="A47" s="179"/>
      <c r="B47" s="180"/>
      <c r="C47" s="207" t="s">
        <v>8</v>
      </c>
      <c r="D47" s="208"/>
      <c r="E47" s="208"/>
      <c r="F47" s="208"/>
      <c r="G47" s="209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2"/>
      <c r="Y47" s="201"/>
      <c r="Z47" s="203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1" t="s">
        <v>17</v>
      </c>
      <c r="C2" s="182"/>
      <c r="D2" s="183"/>
      <c r="E2" s="7"/>
    </row>
    <row r="3" spans="1:20" ht="15.75" customHeight="1">
      <c r="B3" s="184" t="s">
        <v>14</v>
      </c>
      <c r="C3" s="185"/>
      <c r="D3" s="62">
        <f>SUM(H7:Q7)</f>
        <v>45</v>
      </c>
      <c r="E3" s="8"/>
    </row>
    <row r="4" spans="1:20" ht="15.75" customHeight="1" thickBot="1">
      <c r="B4" s="186" t="s">
        <v>15</v>
      </c>
      <c r="C4" s="187"/>
      <c r="D4" s="63">
        <f>T59</f>
        <v>84.476838354389372</v>
      </c>
      <c r="E4" s="9"/>
    </row>
    <row r="5" spans="1:20" ht="15.75" customHeight="1" thickBot="1"/>
    <row r="6" spans="1:20" ht="15.75" customHeight="1">
      <c r="A6" s="188" t="s">
        <v>5</v>
      </c>
      <c r="B6" s="189"/>
      <c r="C6" s="189"/>
      <c r="D6" s="189"/>
      <c r="E6" s="189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4" t="s">
        <v>9</v>
      </c>
      <c r="S6" s="210" t="s">
        <v>10</v>
      </c>
      <c r="T6" s="197" t="s">
        <v>11</v>
      </c>
    </row>
    <row r="7" spans="1:20" ht="15.75" customHeight="1">
      <c r="A7" s="190"/>
      <c r="B7" s="191"/>
      <c r="C7" s="191"/>
      <c r="D7" s="191"/>
      <c r="E7" s="191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5"/>
      <c r="S7" s="211"/>
      <c r="T7" s="198"/>
    </row>
    <row r="8" spans="1:20" ht="15.75" customHeight="1" thickBot="1">
      <c r="A8" s="192"/>
      <c r="B8" s="193"/>
      <c r="C8" s="193"/>
      <c r="D8" s="193"/>
      <c r="E8" s="193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5"/>
      <c r="S8" s="211"/>
      <c r="T8" s="198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6"/>
      <c r="S9" s="212"/>
      <c r="T9" s="199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3"/>
      <c r="B59" s="214"/>
      <c r="C59" s="204" t="s">
        <v>7</v>
      </c>
      <c r="D59" s="205"/>
      <c r="E59" s="205"/>
      <c r="F59" s="205"/>
      <c r="G59" s="206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8" t="s">
        <v>13</v>
      </c>
      <c r="S59" s="200"/>
      <c r="T59" s="202">
        <f>AVERAGE(T10:T58)</f>
        <v>84.476838354389372</v>
      </c>
    </row>
    <row r="60" spans="1:20" ht="15.75" customHeight="1" thickBot="1">
      <c r="A60" s="179"/>
      <c r="B60" s="180"/>
      <c r="C60" s="207" t="s">
        <v>8</v>
      </c>
      <c r="D60" s="208"/>
      <c r="E60" s="208"/>
      <c r="F60" s="208"/>
      <c r="G60" s="209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2"/>
      <c r="S60" s="201"/>
      <c r="T60" s="203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1" t="s">
        <v>17</v>
      </c>
      <c r="C2" s="182"/>
      <c r="D2" s="183"/>
      <c r="E2" s="7"/>
    </row>
    <row r="3" spans="1:25">
      <c r="B3" s="184" t="s">
        <v>14</v>
      </c>
      <c r="C3" s="185"/>
      <c r="D3" s="62">
        <f>SUM(H7:T7)</f>
        <v>18</v>
      </c>
      <c r="E3" s="8"/>
    </row>
    <row r="4" spans="1:25" ht="13.5" thickBot="1">
      <c r="B4" s="186" t="s">
        <v>15</v>
      </c>
      <c r="C4" s="187"/>
      <c r="D4" s="63">
        <f>Y55</f>
        <v>69.298245614035082</v>
      </c>
      <c r="E4" s="9"/>
    </row>
    <row r="5" spans="1:25" ht="13.5" thickBot="1"/>
    <row r="6" spans="1:25" ht="15">
      <c r="A6" s="188" t="s">
        <v>5</v>
      </c>
      <c r="B6" s="189"/>
      <c r="C6" s="189"/>
      <c r="D6" s="189"/>
      <c r="E6" s="189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4" t="s">
        <v>9</v>
      </c>
      <c r="X6" s="210" t="s">
        <v>10</v>
      </c>
      <c r="Y6" s="197" t="s">
        <v>11</v>
      </c>
    </row>
    <row r="7" spans="1:25">
      <c r="A7" s="190"/>
      <c r="B7" s="191"/>
      <c r="C7" s="191"/>
      <c r="D7" s="191"/>
      <c r="E7" s="191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5"/>
      <c r="X7" s="211"/>
      <c r="Y7" s="198"/>
    </row>
    <row r="8" spans="1:25" ht="13.5" thickBot="1">
      <c r="A8" s="192"/>
      <c r="B8" s="193"/>
      <c r="C8" s="193"/>
      <c r="D8" s="193"/>
      <c r="E8" s="193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5"/>
      <c r="X8" s="211"/>
      <c r="Y8" s="198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6"/>
      <c r="X9" s="212"/>
      <c r="Y9" s="199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77"/>
      <c r="B55" s="178"/>
      <c r="C55" s="204" t="s">
        <v>7</v>
      </c>
      <c r="D55" s="205"/>
      <c r="E55" s="205"/>
      <c r="F55" s="205"/>
      <c r="G55" s="205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8" t="s">
        <v>13</v>
      </c>
      <c r="X55" s="200"/>
      <c r="Y55" s="202">
        <f>AVERAGE(Y10:Y54)</f>
        <v>69.298245614035082</v>
      </c>
    </row>
    <row r="56" spans="1:25" ht="13.5" thickBot="1">
      <c r="A56" s="179"/>
      <c r="B56" s="180"/>
      <c r="C56" s="207" t="s">
        <v>8</v>
      </c>
      <c r="D56" s="208"/>
      <c r="E56" s="208"/>
      <c r="F56" s="208"/>
      <c r="G56" s="208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2"/>
      <c r="X56" s="201"/>
      <c r="Y56" s="203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1" t="s">
        <v>17</v>
      </c>
      <c r="C2" s="182"/>
      <c r="D2" s="183"/>
      <c r="E2" s="7"/>
    </row>
    <row r="3" spans="1:25">
      <c r="B3" s="184" t="s">
        <v>14</v>
      </c>
      <c r="C3" s="185"/>
      <c r="D3" s="62">
        <f>SUM(H7:T7)</f>
        <v>6</v>
      </c>
      <c r="E3" s="8"/>
    </row>
    <row r="4" spans="1:25" ht="13.5" thickBot="1">
      <c r="B4" s="186" t="s">
        <v>15</v>
      </c>
      <c r="C4" s="187"/>
      <c r="D4" s="63" t="e">
        <f>#REF!</f>
        <v>#REF!</v>
      </c>
      <c r="E4" s="9"/>
    </row>
    <row r="5" spans="1:25" ht="13.5" thickBot="1"/>
    <row r="6" spans="1:25" ht="15">
      <c r="A6" s="188" t="s">
        <v>5</v>
      </c>
      <c r="B6" s="189"/>
      <c r="C6" s="189"/>
      <c r="D6" s="189"/>
      <c r="E6" s="189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4" t="s">
        <v>9</v>
      </c>
      <c r="X6" s="210" t="s">
        <v>10</v>
      </c>
      <c r="Y6" s="197" t="s">
        <v>11</v>
      </c>
    </row>
    <row r="7" spans="1:25">
      <c r="A7" s="190"/>
      <c r="B7" s="191"/>
      <c r="C7" s="191"/>
      <c r="D7" s="191"/>
      <c r="E7" s="191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5"/>
      <c r="X7" s="211"/>
      <c r="Y7" s="198"/>
    </row>
    <row r="8" spans="1:25" ht="13.5" thickBot="1">
      <c r="A8" s="192"/>
      <c r="B8" s="193"/>
      <c r="C8" s="193"/>
      <c r="D8" s="193"/>
      <c r="E8" s="193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5"/>
      <c r="X8" s="211"/>
      <c r="Y8" s="198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6"/>
      <c r="X9" s="212"/>
      <c r="Y9" s="199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C3" zoomScale="80" zoomScaleNormal="80" workbookViewId="0">
      <pane xSplit="1" topLeftCell="H1" activePane="topRight" state="frozen"/>
      <selection activeCell="C1" sqref="C1"/>
      <selection pane="topRight" activeCell="J28" sqref="J28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0" width="15.140625" style="77" customWidth="1"/>
    <col min="11" max="11" width="15.7109375" style="77" customWidth="1"/>
    <col min="12" max="12" width="14.85546875" style="77" customWidth="1"/>
    <col min="13" max="13" width="9.42578125" style="133" bestFit="1" customWidth="1"/>
    <col min="14" max="16384" width="9.140625" style="77"/>
  </cols>
  <sheetData>
    <row r="1" spans="1:13" ht="13.5" thickBot="1"/>
    <row r="2" spans="1:13" ht="13.5" thickBot="1">
      <c r="B2" s="216" t="s">
        <v>17</v>
      </c>
      <c r="C2" s="217"/>
      <c r="D2" s="218"/>
      <c r="E2" s="134"/>
    </row>
    <row r="3" spans="1:13">
      <c r="B3" s="219" t="s">
        <v>14</v>
      </c>
      <c r="C3" s="220"/>
      <c r="D3" s="135">
        <f>SUM(J8:J8)</f>
        <v>3</v>
      </c>
      <c r="E3" s="136"/>
    </row>
    <row r="4" spans="1:13" ht="13.5" thickBot="1">
      <c r="B4" s="221" t="s">
        <v>15</v>
      </c>
      <c r="C4" s="222"/>
      <c r="D4" s="137">
        <f>M29</f>
        <v>84.21052631578948</v>
      </c>
      <c r="E4" s="138"/>
    </row>
    <row r="6" spans="1:13" ht="15">
      <c r="A6" s="223" t="s">
        <v>520</v>
      </c>
      <c r="B6" s="223"/>
      <c r="C6" s="223"/>
      <c r="D6" s="223"/>
      <c r="E6" s="223"/>
      <c r="F6" s="151" t="s">
        <v>18</v>
      </c>
      <c r="G6" s="152"/>
      <c r="H6" s="152"/>
      <c r="I6" s="139">
        <v>42390</v>
      </c>
      <c r="J6" s="139">
        <v>42373</v>
      </c>
      <c r="K6" s="224" t="s">
        <v>9</v>
      </c>
      <c r="L6" s="224" t="s">
        <v>10</v>
      </c>
      <c r="M6" s="215" t="s">
        <v>11</v>
      </c>
    </row>
    <row r="7" spans="1:13">
      <c r="A7" s="223"/>
      <c r="B7" s="223"/>
      <c r="C7" s="223"/>
      <c r="D7" s="223"/>
      <c r="E7" s="223"/>
      <c r="F7" s="140" t="s">
        <v>16</v>
      </c>
      <c r="G7" s="141" t="s">
        <v>16</v>
      </c>
      <c r="H7" s="141"/>
      <c r="I7" s="142" t="s">
        <v>521</v>
      </c>
      <c r="J7" s="142" t="s">
        <v>521</v>
      </c>
      <c r="K7" s="224"/>
      <c r="L7" s="224"/>
      <c r="M7" s="215"/>
    </row>
    <row r="8" spans="1:13">
      <c r="A8" s="223"/>
      <c r="B8" s="223"/>
      <c r="C8" s="223"/>
      <c r="D8" s="223"/>
      <c r="E8" s="223"/>
      <c r="F8" s="153" t="s">
        <v>19</v>
      </c>
      <c r="G8" s="141" t="s">
        <v>12</v>
      </c>
      <c r="H8" s="141"/>
      <c r="I8" s="158">
        <v>3</v>
      </c>
      <c r="J8" s="158">
        <v>3</v>
      </c>
      <c r="K8" s="224"/>
      <c r="L8" s="224"/>
      <c r="M8" s="215"/>
    </row>
    <row r="9" spans="1:13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224"/>
      <c r="L9" s="224"/>
      <c r="M9" s="215"/>
    </row>
    <row r="10" spans="1:13" ht="16.5" thickBot="1">
      <c r="A10" s="144">
        <v>1</v>
      </c>
      <c r="B10" s="159"/>
      <c r="C10" s="175" t="s">
        <v>523</v>
      </c>
      <c r="D10" s="161"/>
      <c r="E10" s="163" t="s">
        <v>522</v>
      </c>
      <c r="F10" s="174">
        <v>1820507451</v>
      </c>
      <c r="G10" s="176" t="s">
        <v>540</v>
      </c>
      <c r="H10" s="172"/>
      <c r="I10" s="143" t="s">
        <v>104</v>
      </c>
      <c r="J10" s="143" t="s">
        <v>104</v>
      </c>
      <c r="K10" s="143">
        <f t="shared" ref="K10:K29" si="0">COUNTIF(J10:J10,"P")</f>
        <v>1</v>
      </c>
      <c r="L10" s="146">
        <f t="shared" ref="L10:L29" si="1">COUNTBLANK(J10:J10)</f>
        <v>0</v>
      </c>
      <c r="M10" s="156">
        <f>K10*100/SUM(K10:L10)</f>
        <v>100</v>
      </c>
    </row>
    <row r="11" spans="1:13" ht="16.5" thickBot="1">
      <c r="A11" s="144">
        <v>2</v>
      </c>
      <c r="B11" s="159"/>
      <c r="C11" s="175" t="s">
        <v>524</v>
      </c>
      <c r="D11" s="161"/>
      <c r="E11" s="163" t="s">
        <v>522</v>
      </c>
      <c r="F11" s="174">
        <v>1751211908</v>
      </c>
      <c r="G11" s="176" t="s">
        <v>541</v>
      </c>
      <c r="H11" s="172"/>
      <c r="I11" s="143" t="s">
        <v>104</v>
      </c>
      <c r="J11" s="143" t="s">
        <v>104</v>
      </c>
      <c r="K11" s="143">
        <f t="shared" si="0"/>
        <v>1</v>
      </c>
      <c r="L11" s="146">
        <f>COUNTBLANK(J11:J11)</f>
        <v>0</v>
      </c>
      <c r="M11" s="156">
        <f>K11*100/SUM(K11:L11)</f>
        <v>100</v>
      </c>
    </row>
    <row r="12" spans="1:13" ht="16.5" thickBot="1">
      <c r="A12" s="144">
        <v>3</v>
      </c>
      <c r="B12" s="159"/>
      <c r="C12" s="175" t="s">
        <v>525</v>
      </c>
      <c r="D12" s="161"/>
      <c r="E12" s="163" t="s">
        <v>522</v>
      </c>
      <c r="F12" s="174">
        <v>1773030989</v>
      </c>
      <c r="G12" s="176" t="s">
        <v>542</v>
      </c>
      <c r="H12" s="171"/>
      <c r="I12" s="143" t="s">
        <v>104</v>
      </c>
      <c r="J12" s="143" t="s">
        <v>104</v>
      </c>
      <c r="K12" s="143">
        <f t="shared" si="0"/>
        <v>1</v>
      </c>
      <c r="L12" s="146">
        <f t="shared" si="1"/>
        <v>0</v>
      </c>
      <c r="M12" s="156">
        <f t="shared" ref="M12:M28" si="2">K12*100/SUM(K12:L12)</f>
        <v>100</v>
      </c>
    </row>
    <row r="13" spans="1:13" ht="16.5" thickBot="1">
      <c r="A13" s="144">
        <v>4</v>
      </c>
      <c r="B13" s="159"/>
      <c r="C13" s="175" t="s">
        <v>526</v>
      </c>
      <c r="D13" s="161"/>
      <c r="E13" s="163" t="s">
        <v>522</v>
      </c>
      <c r="F13" s="174">
        <v>1718880198</v>
      </c>
      <c r="G13" s="176" t="s">
        <v>543</v>
      </c>
      <c r="H13" s="172"/>
      <c r="I13" s="143"/>
      <c r="J13" s="143"/>
      <c r="K13" s="143">
        <f t="shared" si="0"/>
        <v>0</v>
      </c>
      <c r="L13" s="146">
        <f t="shared" si="1"/>
        <v>1</v>
      </c>
      <c r="M13" s="156">
        <f t="shared" si="2"/>
        <v>0</v>
      </c>
    </row>
    <row r="14" spans="1:13" ht="16.5" thickBot="1">
      <c r="A14" s="144">
        <v>5</v>
      </c>
      <c r="B14" s="159"/>
      <c r="C14" s="175" t="s">
        <v>527</v>
      </c>
      <c r="D14" s="161"/>
      <c r="E14" s="163" t="s">
        <v>522</v>
      </c>
      <c r="F14" s="174">
        <v>1676469556</v>
      </c>
      <c r="G14" s="176" t="s">
        <v>544</v>
      </c>
      <c r="H14" s="171"/>
      <c r="I14" s="143" t="s">
        <v>104</v>
      </c>
      <c r="J14" s="143" t="s">
        <v>104</v>
      </c>
      <c r="K14" s="143">
        <f t="shared" si="0"/>
        <v>1</v>
      </c>
      <c r="L14" s="146">
        <f t="shared" si="1"/>
        <v>0</v>
      </c>
      <c r="M14" s="156">
        <f t="shared" si="2"/>
        <v>100</v>
      </c>
    </row>
    <row r="15" spans="1:13" ht="16.5" thickBot="1">
      <c r="A15" s="144">
        <v>6</v>
      </c>
      <c r="B15" s="159"/>
      <c r="C15" s="175" t="s">
        <v>528</v>
      </c>
      <c r="D15" s="161"/>
      <c r="E15" s="163" t="s">
        <v>522</v>
      </c>
      <c r="F15" s="174">
        <v>1717030522</v>
      </c>
      <c r="G15" s="176" t="s">
        <v>545</v>
      </c>
      <c r="H15" s="171"/>
      <c r="I15" s="143" t="s">
        <v>104</v>
      </c>
      <c r="J15" s="143" t="s">
        <v>104</v>
      </c>
      <c r="K15" s="143">
        <f t="shared" si="0"/>
        <v>1</v>
      </c>
      <c r="L15" s="146">
        <f t="shared" si="1"/>
        <v>0</v>
      </c>
      <c r="M15" s="156">
        <f t="shared" si="2"/>
        <v>100</v>
      </c>
    </row>
    <row r="16" spans="1:13" s="170" customFormat="1" ht="16.5" thickBot="1">
      <c r="A16" s="164">
        <v>7</v>
      </c>
      <c r="B16" s="165"/>
      <c r="C16" s="175" t="s">
        <v>529</v>
      </c>
      <c r="D16" s="166"/>
      <c r="E16" s="163" t="s">
        <v>522</v>
      </c>
      <c r="F16" s="174">
        <v>1738291879</v>
      </c>
      <c r="G16" s="176" t="s">
        <v>546</v>
      </c>
      <c r="H16" s="172"/>
      <c r="I16" s="167"/>
      <c r="J16" s="167" t="s">
        <v>104</v>
      </c>
      <c r="K16" s="143">
        <f t="shared" si="0"/>
        <v>1</v>
      </c>
      <c r="L16" s="168">
        <f t="shared" si="1"/>
        <v>0</v>
      </c>
      <c r="M16" s="169">
        <f t="shared" si="2"/>
        <v>100</v>
      </c>
    </row>
    <row r="17" spans="1:13" ht="16.5" thickBot="1">
      <c r="A17" s="144">
        <v>8</v>
      </c>
      <c r="B17" s="159"/>
      <c r="C17" s="175" t="s">
        <v>530</v>
      </c>
      <c r="D17" s="161"/>
      <c r="E17" s="163" t="s">
        <v>522</v>
      </c>
      <c r="F17" s="174">
        <v>1933275049</v>
      </c>
      <c r="G17" s="176" t="s">
        <v>547</v>
      </c>
      <c r="H17" s="172"/>
      <c r="I17" s="143" t="s">
        <v>104</v>
      </c>
      <c r="J17" s="143"/>
      <c r="K17" s="143">
        <f t="shared" si="0"/>
        <v>0</v>
      </c>
      <c r="L17" s="146">
        <f t="shared" si="1"/>
        <v>1</v>
      </c>
      <c r="M17" s="156">
        <f t="shared" si="2"/>
        <v>0</v>
      </c>
    </row>
    <row r="18" spans="1:13" ht="16.5" thickBot="1">
      <c r="A18" s="144">
        <v>9</v>
      </c>
      <c r="B18" s="160"/>
      <c r="C18" s="175" t="s">
        <v>531</v>
      </c>
      <c r="D18" s="161"/>
      <c r="E18" s="163" t="s">
        <v>522</v>
      </c>
      <c r="F18" s="174">
        <v>1715201807</v>
      </c>
      <c r="G18" s="176" t="s">
        <v>548</v>
      </c>
      <c r="H18" s="172"/>
      <c r="I18" s="143" t="s">
        <v>104</v>
      </c>
      <c r="J18" s="143" t="s">
        <v>104</v>
      </c>
      <c r="K18" s="143">
        <f t="shared" si="0"/>
        <v>1</v>
      </c>
      <c r="L18" s="146">
        <f t="shared" si="1"/>
        <v>0</v>
      </c>
      <c r="M18" s="156">
        <f t="shared" si="2"/>
        <v>100</v>
      </c>
    </row>
    <row r="19" spans="1:13" ht="16.5" thickBot="1">
      <c r="A19" s="144">
        <v>10</v>
      </c>
      <c r="B19" s="159"/>
      <c r="C19" s="175" t="s">
        <v>532</v>
      </c>
      <c r="D19" s="161"/>
      <c r="E19" s="163" t="s">
        <v>522</v>
      </c>
      <c r="F19" s="174">
        <v>1782102851</v>
      </c>
      <c r="G19" s="176" t="s">
        <v>549</v>
      </c>
      <c r="H19" s="173"/>
      <c r="I19" s="143" t="s">
        <v>104</v>
      </c>
      <c r="J19" s="143" t="s">
        <v>104</v>
      </c>
      <c r="K19" s="143">
        <f t="shared" si="0"/>
        <v>1</v>
      </c>
      <c r="L19" s="146">
        <f t="shared" si="1"/>
        <v>0</v>
      </c>
      <c r="M19" s="156">
        <f t="shared" si="2"/>
        <v>100</v>
      </c>
    </row>
    <row r="20" spans="1:13" s="147" customFormat="1" ht="16.5" thickBot="1">
      <c r="A20" s="144">
        <v>11</v>
      </c>
      <c r="B20" s="160"/>
      <c r="C20" s="175" t="s">
        <v>533</v>
      </c>
      <c r="D20" s="162"/>
      <c r="E20" s="163" t="s">
        <v>522</v>
      </c>
      <c r="F20" s="174">
        <v>1944146900</v>
      </c>
      <c r="G20" s="176" t="s">
        <v>550</v>
      </c>
      <c r="H20" s="172"/>
      <c r="I20" s="143" t="s">
        <v>104</v>
      </c>
      <c r="J20" s="143" t="s">
        <v>104</v>
      </c>
      <c r="K20" s="143">
        <f t="shared" si="0"/>
        <v>1</v>
      </c>
      <c r="L20" s="146">
        <f t="shared" si="1"/>
        <v>0</v>
      </c>
      <c r="M20" s="156">
        <f t="shared" si="2"/>
        <v>100</v>
      </c>
    </row>
    <row r="21" spans="1:13" ht="16.5" thickBot="1">
      <c r="A21" s="144">
        <v>12</v>
      </c>
      <c r="B21" s="159"/>
      <c r="C21" s="175" t="s">
        <v>534</v>
      </c>
      <c r="D21" s="161"/>
      <c r="E21" s="163" t="s">
        <v>522</v>
      </c>
      <c r="F21" s="174">
        <v>1918186266</v>
      </c>
      <c r="G21" s="176" t="s">
        <v>551</v>
      </c>
      <c r="H21" s="171"/>
      <c r="I21" s="143"/>
      <c r="J21" s="143" t="s">
        <v>104</v>
      </c>
      <c r="K21" s="143">
        <f t="shared" si="0"/>
        <v>1</v>
      </c>
      <c r="L21" s="146">
        <f t="shared" si="1"/>
        <v>0</v>
      </c>
      <c r="M21" s="156">
        <f t="shared" si="2"/>
        <v>100</v>
      </c>
    </row>
    <row r="22" spans="1:13" ht="16.5" thickBot="1">
      <c r="A22" s="144">
        <v>13</v>
      </c>
      <c r="B22" s="159"/>
      <c r="C22" s="175" t="s">
        <v>535</v>
      </c>
      <c r="D22" s="161"/>
      <c r="E22" s="163" t="s">
        <v>522</v>
      </c>
      <c r="F22" s="174">
        <v>1966913660</v>
      </c>
      <c r="G22" s="176" t="s">
        <v>552</v>
      </c>
      <c r="H22" s="172"/>
      <c r="I22" s="143" t="s">
        <v>104</v>
      </c>
      <c r="J22" s="143" t="s">
        <v>104</v>
      </c>
      <c r="K22" s="143">
        <f t="shared" si="0"/>
        <v>1</v>
      </c>
      <c r="L22" s="146">
        <f t="shared" si="1"/>
        <v>0</v>
      </c>
      <c r="M22" s="156">
        <f t="shared" si="2"/>
        <v>100</v>
      </c>
    </row>
    <row r="23" spans="1:13" ht="16.5" thickBot="1">
      <c r="A23" s="144">
        <v>14</v>
      </c>
      <c r="B23" s="159"/>
      <c r="C23" s="175" t="s">
        <v>536</v>
      </c>
      <c r="D23" s="161"/>
      <c r="E23" s="163" t="s">
        <v>522</v>
      </c>
      <c r="F23" s="174">
        <v>1571773259</v>
      </c>
      <c r="G23" s="176" t="s">
        <v>553</v>
      </c>
      <c r="H23" s="171"/>
      <c r="I23" s="143" t="s">
        <v>104</v>
      </c>
      <c r="J23" s="143" t="s">
        <v>104</v>
      </c>
      <c r="K23" s="143">
        <f t="shared" si="0"/>
        <v>1</v>
      </c>
      <c r="L23" s="146">
        <f t="shared" si="1"/>
        <v>0</v>
      </c>
      <c r="M23" s="156">
        <f t="shared" si="2"/>
        <v>100</v>
      </c>
    </row>
    <row r="24" spans="1:13" ht="16.5" thickBot="1">
      <c r="A24" s="144">
        <v>15</v>
      </c>
      <c r="B24" s="159"/>
      <c r="C24" s="175" t="s">
        <v>537</v>
      </c>
      <c r="D24" s="161"/>
      <c r="E24" s="163" t="s">
        <v>522</v>
      </c>
      <c r="F24" s="174">
        <v>1915721071</v>
      </c>
      <c r="G24" s="176" t="s">
        <v>554</v>
      </c>
      <c r="H24" s="171"/>
      <c r="I24" s="143" t="s">
        <v>104</v>
      </c>
      <c r="J24" s="143" t="s">
        <v>104</v>
      </c>
      <c r="K24" s="143">
        <f t="shared" si="0"/>
        <v>1</v>
      </c>
      <c r="L24" s="146">
        <f t="shared" si="1"/>
        <v>0</v>
      </c>
      <c r="M24" s="156">
        <f t="shared" si="2"/>
        <v>100</v>
      </c>
    </row>
    <row r="25" spans="1:13" ht="16.5" thickBot="1">
      <c r="A25" s="144">
        <v>16</v>
      </c>
      <c r="B25" s="159"/>
      <c r="C25" s="175" t="s">
        <v>538</v>
      </c>
      <c r="D25" s="161"/>
      <c r="E25" s="163" t="s">
        <v>522</v>
      </c>
      <c r="F25" s="174"/>
      <c r="G25" s="176" t="s">
        <v>555</v>
      </c>
      <c r="H25" s="172"/>
      <c r="I25" s="143"/>
      <c r="J25" s="143"/>
      <c r="K25" s="143">
        <f t="shared" si="0"/>
        <v>0</v>
      </c>
      <c r="L25" s="146">
        <f t="shared" si="1"/>
        <v>1</v>
      </c>
      <c r="M25" s="156">
        <f t="shared" si="2"/>
        <v>0</v>
      </c>
    </row>
    <row r="26" spans="1:13" ht="16.5" thickBot="1">
      <c r="A26" s="144">
        <v>17</v>
      </c>
      <c r="B26" s="159"/>
      <c r="C26" s="175" t="s">
        <v>539</v>
      </c>
      <c r="D26" s="161"/>
      <c r="E26" s="163" t="s">
        <v>522</v>
      </c>
      <c r="F26" s="174">
        <v>1685103089</v>
      </c>
      <c r="G26" s="176" t="s">
        <v>556</v>
      </c>
      <c r="H26" s="172"/>
      <c r="I26" s="143" t="s">
        <v>104</v>
      </c>
      <c r="J26" s="143" t="s">
        <v>104</v>
      </c>
      <c r="K26" s="143">
        <f t="shared" ref="K26:K28" si="3">COUNTIF(J26:J26,"P")</f>
        <v>1</v>
      </c>
      <c r="L26" s="146">
        <f t="shared" ref="L26:L28" si="4">COUNTBLANK(J26:J26)</f>
        <v>0</v>
      </c>
      <c r="M26" s="156">
        <f t="shared" ref="M26:M28" si="5">K26*100/SUM(K26:L26)</f>
        <v>100</v>
      </c>
    </row>
    <row r="27" spans="1:13" ht="16.5" thickBot="1">
      <c r="A27" s="144"/>
      <c r="B27" s="159"/>
      <c r="C27" s="175" t="s">
        <v>557</v>
      </c>
      <c r="D27" s="161"/>
      <c r="E27" s="163"/>
      <c r="F27" s="174">
        <v>1711085151</v>
      </c>
      <c r="G27" s="176" t="s">
        <v>558</v>
      </c>
      <c r="H27" s="172"/>
      <c r="I27" s="143" t="s">
        <v>104</v>
      </c>
      <c r="J27" s="143" t="s">
        <v>104</v>
      </c>
      <c r="K27" s="143">
        <f t="shared" si="3"/>
        <v>1</v>
      </c>
      <c r="L27" s="146">
        <f t="shared" si="4"/>
        <v>0</v>
      </c>
      <c r="M27" s="156">
        <f t="shared" si="5"/>
        <v>100</v>
      </c>
    </row>
    <row r="28" spans="1:13" ht="16.5" thickBot="1">
      <c r="A28" s="144"/>
      <c r="B28" s="159"/>
      <c r="C28" s="175" t="s">
        <v>559</v>
      </c>
      <c r="D28" s="161"/>
      <c r="E28" s="163"/>
      <c r="F28" s="174">
        <v>1730974883</v>
      </c>
      <c r="G28" s="176" t="s">
        <v>560</v>
      </c>
      <c r="H28" s="172"/>
      <c r="I28" s="143"/>
      <c r="J28" s="143" t="s">
        <v>104</v>
      </c>
      <c r="K28" s="143">
        <f t="shared" si="3"/>
        <v>1</v>
      </c>
      <c r="L28" s="146">
        <f t="shared" si="4"/>
        <v>0</v>
      </c>
      <c r="M28" s="156">
        <f t="shared" si="5"/>
        <v>100</v>
      </c>
    </row>
    <row r="29" spans="1:13" ht="15">
      <c r="A29" s="144">
        <v>38</v>
      </c>
      <c r="B29" s="159"/>
      <c r="C29" s="148"/>
      <c r="D29" s="146"/>
      <c r="E29" s="143"/>
      <c r="F29" s="143"/>
      <c r="G29" s="145"/>
      <c r="H29" s="145"/>
      <c r="I29" s="149">
        <f>COUNTIF(I10:I28,"p")</f>
        <v>14</v>
      </c>
      <c r="J29" s="149">
        <f>COUNTIF(J10:J28,"p")</f>
        <v>16</v>
      </c>
      <c r="K29" s="149">
        <f t="shared" si="0"/>
        <v>0</v>
      </c>
      <c r="L29" s="150">
        <f t="shared" si="1"/>
        <v>0</v>
      </c>
      <c r="M29" s="157">
        <f>AVERAGE(M10:M28)</f>
        <v>84.21052631578948</v>
      </c>
    </row>
  </sheetData>
  <autoFilter ref="A9:M29">
    <filterColumn colId="8"/>
  </autoFilter>
  <mergeCells count="7">
    <mergeCell ref="M6:M9"/>
    <mergeCell ref="B2:D2"/>
    <mergeCell ref="B3:C3"/>
    <mergeCell ref="B4:C4"/>
    <mergeCell ref="A6:E8"/>
    <mergeCell ref="K6:K9"/>
    <mergeCell ref="L6:L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</hyperlinks>
  <pageMargins left="0.7" right="0.7" top="0.75" bottom="0.75" header="0.3" footer="0.3"/>
  <pageSetup paperSize="9" orientation="portrait" horizontalDpi="300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AIUB_BATCH_A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2016-02-03T18:41:47Z</dcterms:modified>
</cp:coreProperties>
</file>