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60" windowHeight="7755" tabRatio="221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AIUB_BATCH_A_oct_december" sheetId="9" r:id="rId5"/>
  </sheets>
  <definedNames>
    <definedName name="_xlnm._FilterDatabase" localSheetId="4" hidden="1">AIUB_BATCH_A_oct_december!$A$9:$M$29</definedName>
    <definedName name="_xlnm._FilterDatabase" localSheetId="0" hidden="1">'fine arts'!$A$9:$Q$44</definedName>
  </definedNames>
  <calcPr calcId="144525"/>
</workbook>
</file>

<file path=xl/calcChain.xml><?xml version="1.0" encoding="utf-8"?>
<calcChain xmlns="http://schemas.openxmlformats.org/spreadsheetml/2006/main">
  <c r="K28" i="9" l="1"/>
  <c r="L28" i="9"/>
  <c r="K27" i="9"/>
  <c r="L27" i="9"/>
  <c r="M27" i="9" s="1"/>
  <c r="L26" i="9"/>
  <c r="K26" i="9"/>
  <c r="M26" i="9" s="1"/>
  <c r="L11" i="9"/>
  <c r="I29" i="9"/>
  <c r="M28" i="9" l="1"/>
  <c r="L10" i="9"/>
  <c r="D3" i="9" l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K14" i="9"/>
  <c r="K15" i="9"/>
  <c r="K16" i="9"/>
  <c r="K17" i="9"/>
  <c r="K18" i="9"/>
  <c r="K19" i="9"/>
  <c r="K20" i="9"/>
  <c r="K21" i="9"/>
  <c r="K22" i="9"/>
  <c r="K23" i="9"/>
  <c r="K24" i="9"/>
  <c r="K25" i="9"/>
  <c r="K11" i="9"/>
  <c r="K12" i="9"/>
  <c r="K13" i="9"/>
  <c r="K10" i="9"/>
  <c r="M25" i="9" l="1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J29" i="9"/>
  <c r="L29" i="9" l="1"/>
  <c r="K29" i="9" l="1"/>
  <c r="M10" i="9" l="1"/>
  <c r="M29" i="9" s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Y43" i="6" s="1"/>
  <c r="X42" i="6"/>
  <c r="W42" i="6"/>
  <c r="X41" i="6"/>
  <c r="W41" i="6"/>
  <c r="X40" i="6"/>
  <c r="W40" i="6"/>
  <c r="X39" i="6"/>
  <c r="W39" i="6"/>
  <c r="X38" i="6"/>
  <c r="W38" i="6"/>
  <c r="Y38" i="6" s="1"/>
  <c r="X37" i="6"/>
  <c r="W37" i="6"/>
  <c r="X36" i="6"/>
  <c r="W36" i="6"/>
  <c r="X35" i="6"/>
  <c r="W35" i="6"/>
  <c r="Y35" i="6" s="1"/>
  <c r="X34" i="6"/>
  <c r="W34" i="6"/>
  <c r="Y34" i="6" s="1"/>
  <c r="X33" i="6"/>
  <c r="W33" i="6"/>
  <c r="X32" i="6"/>
  <c r="W32" i="6"/>
  <c r="Y32" i="6" s="1"/>
  <c r="X31" i="6"/>
  <c r="W31" i="6"/>
  <c r="X30" i="6"/>
  <c r="W30" i="6"/>
  <c r="X29" i="6"/>
  <c r="W29" i="6"/>
  <c r="X28" i="6"/>
  <c r="W28" i="6"/>
  <c r="Y28" i="6" s="1"/>
  <c r="X27" i="6"/>
  <c r="W27" i="6"/>
  <c r="X26" i="6"/>
  <c r="W26" i="6"/>
  <c r="X25" i="6"/>
  <c r="W25" i="6"/>
  <c r="X24" i="6"/>
  <c r="W24" i="6"/>
  <c r="X23" i="6"/>
  <c r="W23" i="6"/>
  <c r="Y23" i="6" s="1"/>
  <c r="X22" i="6"/>
  <c r="W22" i="6"/>
  <c r="Y22" i="6" s="1"/>
  <c r="X21" i="6"/>
  <c r="W21" i="6"/>
  <c r="X20" i="6"/>
  <c r="W20" i="6"/>
  <c r="Y20" i="6" s="1"/>
  <c r="X19" i="6"/>
  <c r="W19" i="6"/>
  <c r="X18" i="6"/>
  <c r="W18" i="6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X11" i="6"/>
  <c r="W11" i="6"/>
  <c r="X10" i="6"/>
  <c r="W10" i="6"/>
  <c r="D3" i="6"/>
  <c r="Y12" i="6" l="1"/>
  <c r="Y18" i="6"/>
  <c r="Y27" i="6"/>
  <c r="Y30" i="6"/>
  <c r="Y39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T51" i="4" s="1"/>
  <c r="S55" i="4"/>
  <c r="S56" i="4"/>
  <c r="S54" i="4"/>
  <c r="R58" i="4"/>
  <c r="R57" i="4"/>
  <c r="T57" i="4" s="1"/>
  <c r="R56" i="4"/>
  <c r="R55" i="4"/>
  <c r="T55" i="4" s="1"/>
  <c r="R54" i="4"/>
  <c r="T54" i="4" s="1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3" i="4"/>
  <c r="T56" i="4" l="1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B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</commentList>
</comments>
</file>

<file path=xl/sharedStrings.xml><?xml version="1.0" encoding="utf-8"?>
<sst xmlns="http://schemas.openxmlformats.org/spreadsheetml/2006/main" count="1951" uniqueCount="562">
  <si>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</si>
  <si>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</si>
  <si>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</si>
  <si>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</si>
  <si>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</si>
  <si>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</si>
  <si>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</si>
  <si>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</si>
  <si>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</si>
  <si>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</si>
  <si>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</si>
  <si>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</si>
  <si>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</si>
  <si>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</si>
  <si>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</si>
  <si>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</si>
  <si>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</si>
  <si>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</si>
  <si>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</si>
  <si>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</si>
  <si>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</si>
  <si>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</si>
  <si>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</si>
  <si>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</si>
  <si>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</si>
  <si>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</si>
  <si>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</si>
  <si>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</si>
  <si>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</si>
  <si>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</si>
  <si>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</si>
  <si>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</si>
  <si>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</si>
  <si>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</si>
  <si>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</si>
  <si>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</si>
  <si>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</si>
  <si>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</si>
  <si>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</si>
  <si>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</si>
  <si>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</si>
  <si>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</si>
  <si>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</si>
  <si>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</si>
  <si>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</si>
  <si>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</si>
  <si>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</si>
  <si>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</si>
  <si>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</si>
  <si>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</si>
  <si>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</si>
  <si>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</si>
  <si>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</si>
  <si>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</si>
  <si>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</si>
  <si>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</si>
  <si>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</si>
  <si>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</si>
  <si>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</si>
  <si>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</si>
  <si>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</si>
  <si>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</si>
  <si>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</si>
  <si>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</si>
  <si>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</si>
  <si>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</si>
  <si>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</si>
  <si>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</si>
  <si>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</si>
  <si>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</si>
  <si>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</si>
  <si>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</si>
  <si>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</si>
  <si>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</si>
  <si>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</si>
  <si>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</si>
  <si>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</si>
  <si>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</si>
  <si>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</si>
  <si>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</si>
  <si>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</si>
  <si>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</si>
  <si>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</si>
  <si>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</si>
  <si>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</si>
  <si>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</si>
  <si>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</si>
  <si>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</si>
  <si>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</si>
  <si>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</si>
  <si>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</si>
  <si>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</si>
  <si>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</si>
  <si>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</si>
  <si>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</si>
  <si>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</si>
  <si>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</si>
  <si>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</si>
  <si>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</si>
  <si>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</si>
  <si>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</si>
  <si>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</si>
  <si>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</si>
  <si>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</si>
  <si>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</si>
  <si>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</si>
  <si>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</si>
  <si>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</si>
  <si>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</si>
  <si>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</si>
  <si>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</si>
  <si>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</si>
  <si>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</si>
  <si>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</si>
  <si>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</si>
  <si>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</si>
  <si>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</si>
  <si>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</si>
  <si>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</si>
  <si>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</si>
  <si>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</si>
  <si>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</si>
  <si>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</si>
  <si>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</si>
  <si>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</si>
  <si>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</si>
  <si>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</si>
  <si>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</si>
  <si>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</si>
  <si>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</si>
  <si>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</si>
  <si>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</si>
  <si>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</si>
  <si>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</si>
  <si>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</si>
  <si>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</si>
  <si>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</si>
  <si>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</si>
  <si>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</si>
  <si>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</si>
  <si>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</si>
  <si>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</si>
  <si>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</si>
  <si>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</si>
  <si>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</si>
  <si>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</si>
  <si>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</si>
  <si>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</si>
  <si>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</si>
  <si>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</si>
  <si>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</si>
  <si>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</si>
  <si>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</si>
  <si>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</si>
  <si>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</si>
  <si>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</si>
  <si>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</si>
  <si>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</si>
  <si>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</si>
  <si>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</si>
  <si>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</si>
  <si>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</si>
  <si>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</si>
  <si>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</si>
  <si>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</si>
  <si>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</si>
  <si>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</si>
  <si>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</si>
  <si>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</si>
  <si>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</si>
  <si>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</si>
  <si>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</si>
  <si>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</si>
  <si>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</si>
  <si>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</si>
  <si>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</si>
  <si>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</si>
  <si>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</si>
  <si>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</si>
  <si>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</si>
  <si>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</si>
  <si>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</si>
  <si>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</si>
  <si>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</si>
  <si>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</si>
  <si>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</si>
  <si>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</si>
  <si>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</si>
  <si>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</si>
  <si>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</si>
  <si>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</si>
  <si>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</si>
  <si>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</si>
  <si>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</si>
  <si>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</si>
  <si>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</si>
  <si>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</si>
  <si>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</si>
  <si>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</si>
  <si>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</si>
  <si>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</si>
  <si>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</si>
  <si>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</si>
  <si>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</si>
  <si>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</si>
  <si>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</si>
  <si>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</si>
  <si>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</si>
  <si>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</si>
  <si>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</si>
  <si>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</si>
  <si>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</si>
  <si>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</si>
  <si>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</si>
  <si>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</si>
  <si>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</si>
  <si>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</si>
  <si>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</si>
  <si>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</si>
  <si>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</si>
  <si>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</si>
  <si>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</si>
  <si>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</si>
  <si>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</si>
  <si>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</si>
  <si>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</si>
  <si>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</si>
  <si>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</si>
  <si>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</si>
  <si>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</si>
  <si>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</si>
  <si>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</si>
  <si>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</si>
  <si>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</si>
  <si>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</si>
  <si>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</si>
  <si>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</si>
  <si>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</si>
  <si>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</si>
  <si>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</si>
  <si>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</si>
  <si>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</si>
  <si>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</si>
  <si>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</si>
  <si>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</si>
  <si>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</si>
  <si>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</si>
  <si>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</si>
  <si>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</si>
  <si>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</si>
  <si>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</si>
  <si>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</si>
  <si>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</si>
  <si>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</si>
  <si>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</si>
  <si>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</si>
  <si>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</si>
  <si>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</si>
  <si>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</si>
  <si>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</si>
  <si>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</si>
  <si>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</si>
  <si>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</si>
  <si>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</si>
  <si>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</si>
  <si>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</si>
  <si>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</si>
  <si>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</si>
  <si>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</si>
  <si>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</si>
  <si>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</si>
  <si>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</si>
  <si>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</si>
  <si>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</si>
  <si>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</si>
  <si>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</si>
  <si>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</si>
  <si>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</si>
  <si>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</si>
  <si>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</si>
  <si>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</si>
  <si>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</si>
  <si>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</si>
  <si>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</si>
  <si>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</si>
  <si>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</si>
  <si>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</si>
  <si>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</si>
  <si>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</si>
  <si>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</si>
  <si>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</si>
  <si>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</si>
  <si>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</si>
  <si>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</si>
  <si>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</si>
  <si>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</si>
  <si>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</si>
  <si>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</si>
  <si>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</si>
  <si>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</si>
  <si>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</si>
  <si>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</si>
  <si>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</si>
  <si>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</si>
  <si>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</si>
  <si>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</si>
  <si>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</si>
  <si>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</si>
  <si>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</si>
  <si>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</si>
  <si>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</si>
  <si>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</si>
  <si>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</si>
  <si>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</si>
  <si>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</si>
  <si>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</si>
  <si>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</si>
  <si>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</si>
  <si>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</si>
  <si>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</si>
  <si>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</si>
  <si>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</si>
  <si>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</si>
  <si>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</si>
  <si>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</si>
  <si>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</si>
  <si>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</si>
  <si>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</si>
  <si>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</si>
  <si>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</si>
  <si>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</si>
  <si>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</si>
  <si>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</si>
  <si>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</si>
  <si>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</si>
  <si>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</si>
  <si>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</si>
  <si>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</si>
  <si>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</si>
  <si>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</si>
  <si>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</si>
  <si>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</si>
  <si>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</si>
  <si>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</si>
  <si>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</si>
  <si>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</si>
  <si>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</si>
  <si>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</si>
  <si>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</si>
  <si>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</si>
  <si>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</si>
  <si>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</si>
  <si>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</si>
  <si>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</si>
  <si>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</si>
  <si>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</si>
  <si>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</si>
  <si>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</si>
  <si>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</si>
  <si>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</si>
  <si>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</si>
  <si>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</si>
  <si>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</si>
  <si>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</si>
  <si>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</si>
  <si>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</si>
  <si>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</si>
  <si>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</si>
  <si>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</si>
  <si>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</si>
  <si>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</si>
  <si>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</si>
  <si>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</si>
  <si>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</si>
  <si>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</si>
  <si>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</si>
  <si>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</si>
  <si>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</si>
  <si>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</si>
  <si>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</si>
  <si>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</si>
  <si>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</si>
  <si>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</si>
  <si>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</si>
  <si>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</si>
  <si>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</si>
  <si>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</si>
  <si>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</si>
  <si>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</si>
  <si>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</si>
  <si>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</si>
  <si>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</si>
  <si>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</si>
  <si>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</si>
  <si>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</si>
  <si>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</si>
  <si>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</si>
  <si>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</si>
  <si>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</si>
  <si>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</si>
  <si>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</si>
  <si>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</si>
  <si>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</si>
  <si>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</si>
  <si>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</si>
  <si>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</si>
  <si>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</si>
  <si>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</si>
  <si>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</si>
  <si>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</si>
  <si>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</si>
  <si>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</si>
  <si>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</si>
  <si>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</si>
  <si>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</si>
  <si>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</si>
  <si>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</si>
  <si>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</si>
  <si>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</si>
  <si>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</si>
  <si>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</si>
  <si>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</si>
  <si>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</si>
  <si>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</si>
  <si>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</si>
  <si>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</si>
  <si>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</si>
  <si>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</si>
  <si>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</si>
  <si>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</si>
  <si>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</si>
  <si>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</si>
  <si>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</si>
  <si>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</si>
  <si>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</si>
  <si>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</si>
  <si>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</si>
  <si>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</si>
  <si>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</si>
  <si>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</si>
  <si>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</si>
  <si>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</si>
  <si>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</si>
  <si>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</si>
  <si>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</si>
  <si>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</si>
  <si>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</si>
  <si>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</si>
  <si>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</si>
  <si>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</si>
  <si>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</si>
  <si>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</si>
  <si>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</si>
  <si>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</si>
  <si>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</si>
  <si>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</si>
  <si>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</si>
  <si>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</si>
  <si>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</si>
  <si>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</si>
  <si>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</si>
  <si>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</si>
  <si>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</si>
  <si>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</si>
  <si>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</si>
  <si>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</si>
  <si>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</si>
  <si>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</si>
  <si>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</si>
  <si>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</si>
  <si>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</si>
  <si>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</si>
  <si>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</si>
  <si>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</si>
  <si>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</si>
  <si>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</si>
  <si>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</si>
  <si>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</si>
  <si>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</si>
  <si>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</si>
  <si>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</si>
  <si>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</si>
  <si>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</si>
  <si>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</si>
  <si>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</si>
  <si>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</si>
  <si>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</si>
  <si>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</si>
  <si>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</si>
  <si>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</si>
  <si>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</si>
  <si>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</si>
  <si>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</si>
  <si>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</si>
  <si>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</si>
  <si>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</si>
  <si>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</si>
  <si>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</si>
  <si>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</si>
  <si>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</si>
  <si>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</si>
  <si>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</si>
  <si>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</si>
  <si>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</si>
  <si>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</si>
  <si>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</si>
  <si>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</si>
  <si>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</si>
  <si>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</si>
  <si>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</si>
  <si>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</si>
  <si>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</si>
  <si>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</si>
  <si>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</si>
  <si>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</si>
  <si>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</si>
  <si>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</si>
  <si>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</si>
  <si>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</si>
  <si>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</si>
  <si>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</si>
  <si>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yes</t>
  </si>
  <si>
    <t>Nafis, Rasidul Hossain</t>
  </si>
  <si>
    <t>Rafsan, Asif Mahmud</t>
  </si>
  <si>
    <t>Islam, Md.Tehjibul</t>
  </si>
  <si>
    <t>Ahmed, Tanzim</t>
  </si>
  <si>
    <t>Sakib, Mohammed Bakther Rahman</t>
  </si>
  <si>
    <t>Das, Tanmoy</t>
  </si>
  <si>
    <t>Sudip, Kumar Paul</t>
  </si>
  <si>
    <t>Kazi, Sahabuddin Ahmed</t>
  </si>
  <si>
    <t>Akhter, Rubina</t>
  </si>
  <si>
    <t>Islam, Tahmina</t>
  </si>
  <si>
    <t>Mahmud, Maheer</t>
  </si>
  <si>
    <t>Redoy, Mohammad Sulaiman</t>
  </si>
  <si>
    <t>Hasan, Nayma</t>
  </si>
  <si>
    <t>Jannat Ara Nishat</t>
  </si>
  <si>
    <t>Bhuiyan, Md Tanjil</t>
  </si>
  <si>
    <t>Abir,Iftekhar Abedin</t>
  </si>
  <si>
    <t>paul, tapas</t>
  </si>
  <si>
    <t>nafisaiub1729@gmail.com</t>
  </si>
  <si>
    <t>rafsan770@gmail.com</t>
  </si>
  <si>
    <t>ayon.ctg01@gmail.com</t>
  </si>
  <si>
    <t>tanzim.ahmdhkaiub@gmail.com</t>
  </si>
  <si>
    <t>sakib.rume@gmail.com</t>
  </si>
  <si>
    <t>tanmoyd046@gmail.com</t>
  </si>
  <si>
    <t>supaul77@gmail.com</t>
  </si>
  <si>
    <t>kazibr16@gmail.com</t>
  </si>
  <si>
    <t>akhter.rubina1992@gmail.com</t>
  </si>
  <si>
    <t>tahminaislam1994@gmail.com</t>
  </si>
  <si>
    <t>maheer2008@gmail.com</t>
  </si>
  <si>
    <t>sulaimanredoy@yahoo.com</t>
  </si>
  <si>
    <t>nayma.hasan505@hotmail.com</t>
  </si>
  <si>
    <t>nbjannat@gmail.com</t>
  </si>
  <si>
    <t>tanjilbhuiyan@gmail.com</t>
  </si>
  <si>
    <t>iftekharabedin63@gmail.com</t>
  </si>
  <si>
    <t>paultapas321@yahoo.com</t>
  </si>
  <si>
    <t>Nolok,Rana Farha</t>
  </si>
  <si>
    <t>nolokfarha@gmail.com</t>
  </si>
  <si>
    <t>MIM, RIFAT HASAN</t>
  </si>
  <si>
    <t>rifat.aiub@hotmail.com</t>
  </si>
  <si>
    <t>Sen, Pronab</t>
  </si>
  <si>
    <t>pronab.aiub93@gmail.com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</si>
</sst>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2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7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53" xfId="0" applyFont="1" applyBorder="1" applyAlignment="1">
      <alignment wrapText="1"/>
    </xf>
    <xf numFmtId="0" fontId="0" fillId="0" borderId="53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/>
    <xf numFmtId="0" fontId="20" fillId="0" borderId="0" xfId="0" applyFont="1"/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kazibr16@gmail.com" TargetMode="External"/><Relationship Id="rId13" Type="http://schemas.openxmlformats.org/officeDocument/2006/relationships/hyperlink" Target="mailto:nayma.hasan505@hotmail.com" TargetMode="External"/><Relationship Id="rId18" Type="http://schemas.openxmlformats.org/officeDocument/2006/relationships/hyperlink" Target="mailto:nolokfarha@gmail.com" TargetMode="External"/><Relationship Id="rId3" Type="http://schemas.openxmlformats.org/officeDocument/2006/relationships/hyperlink" Target="mailto:ayon.ctg01@gmail.com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mailto:supaul77@gmail.com" TargetMode="External"/><Relationship Id="rId12" Type="http://schemas.openxmlformats.org/officeDocument/2006/relationships/hyperlink" Target="mailto:sulaimanredoy@yahoo.com" TargetMode="External"/><Relationship Id="rId17" Type="http://schemas.openxmlformats.org/officeDocument/2006/relationships/hyperlink" Target="mailto:paultapas321@yahoo.com" TargetMode="External"/><Relationship Id="rId2" Type="http://schemas.openxmlformats.org/officeDocument/2006/relationships/hyperlink" Target="mailto:rafsan770@gmail.com" TargetMode="External"/><Relationship Id="rId16" Type="http://schemas.openxmlformats.org/officeDocument/2006/relationships/hyperlink" Target="mailto:iftekharabedin63@gmail.com" TargetMode="External"/><Relationship Id="rId20" Type="http://schemas.openxmlformats.org/officeDocument/2006/relationships/hyperlink" Target="mailto:pronab.aiub93@gmail.com" TargetMode="External"/><Relationship Id="rId1" Type="http://schemas.openxmlformats.org/officeDocument/2006/relationships/hyperlink" Target="mailto:nafisaiub1729@gmail.com" TargetMode="External"/><Relationship Id="rId6" Type="http://schemas.openxmlformats.org/officeDocument/2006/relationships/hyperlink" Target="mailto:tanmoyd046@gmail.com" TargetMode="External"/><Relationship Id="rId11" Type="http://schemas.openxmlformats.org/officeDocument/2006/relationships/hyperlink" Target="mailto:maheer2008@gmail.com" TargetMode="External"/><Relationship Id="rId5" Type="http://schemas.openxmlformats.org/officeDocument/2006/relationships/hyperlink" Target="mailto:sakib.rume@gmail.com" TargetMode="External"/><Relationship Id="rId15" Type="http://schemas.openxmlformats.org/officeDocument/2006/relationships/hyperlink" Target="mailto:tanjilbhuiyan@gmail.com" TargetMode="External"/><Relationship Id="rId23" Type="http://schemas.openxmlformats.org/officeDocument/2006/relationships/comments" Target="../comments1.xml"/><Relationship Id="rId10" Type="http://schemas.openxmlformats.org/officeDocument/2006/relationships/hyperlink" Target="mailto:tahminaislam1994@gmail.com" TargetMode="External"/><Relationship Id="rId19" Type="http://schemas.openxmlformats.org/officeDocument/2006/relationships/hyperlink" Target="mailto:rifat.aiub@hotmail.com" TargetMode="External"/><Relationship Id="rId4" Type="http://schemas.openxmlformats.org/officeDocument/2006/relationships/hyperlink" Target="mailto:tanzim.ahmdhkaiub@gmail.com" TargetMode="External"/><Relationship Id="rId9" Type="http://schemas.openxmlformats.org/officeDocument/2006/relationships/hyperlink" Target="mailto:akhter.rubina1992@gmail.com" TargetMode="External"/><Relationship Id="rId14" Type="http://schemas.openxmlformats.org/officeDocument/2006/relationships/hyperlink" Target="mailto:nbjannat@gmail.com" TargetMode="External"/><Relationship Id="rId2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204" t="s">
        <v>17</v>
      </c>
      <c r="C2" s="205"/>
      <c r="D2" s="206"/>
      <c r="E2" s="7"/>
    </row>
    <row r="3" spans="1:26">
      <c r="B3" s="207" t="s">
        <v>14</v>
      </c>
      <c r="C3" s="208"/>
      <c r="D3" s="62">
        <f>SUM(H7:W7)</f>
        <v>48</v>
      </c>
      <c r="E3" s="8"/>
    </row>
    <row r="4" spans="1:26" ht="13.5" thickBot="1">
      <c r="B4" s="209" t="s">
        <v>15</v>
      </c>
      <c r="C4" s="210"/>
      <c r="D4" s="63">
        <f>Z46</f>
        <v>84.571678321678334</v>
      </c>
      <c r="E4" s="9"/>
    </row>
    <row r="5" spans="1:26" ht="13.5" thickBot="1"/>
    <row r="6" spans="1:26" ht="15">
      <c r="A6" s="185" t="s">
        <v>5</v>
      </c>
      <c r="B6" s="211"/>
      <c r="C6" s="211"/>
      <c r="D6" s="211"/>
      <c r="E6" s="211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79" t="s">
        <v>9</v>
      </c>
      <c r="Y6" s="197" t="s">
        <v>10</v>
      </c>
      <c r="Z6" s="182" t="s">
        <v>11</v>
      </c>
    </row>
    <row r="7" spans="1:26" ht="15" customHeight="1">
      <c r="A7" s="212"/>
      <c r="B7" s="213"/>
      <c r="C7" s="213"/>
      <c r="D7" s="213"/>
      <c r="E7" s="213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80"/>
      <c r="Y7" s="198"/>
      <c r="Z7" s="183"/>
    </row>
    <row r="8" spans="1:26" ht="15.75" customHeight="1" thickBot="1">
      <c r="A8" s="187"/>
      <c r="B8" s="214"/>
      <c r="C8" s="214"/>
      <c r="D8" s="214"/>
      <c r="E8" s="214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80"/>
      <c r="Y8" s="198"/>
      <c r="Z8" s="183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81"/>
      <c r="Y9" s="199"/>
      <c r="Z9" s="184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200"/>
      <c r="B46" s="201"/>
      <c r="C46" s="191" t="s">
        <v>7</v>
      </c>
      <c r="D46" s="192"/>
      <c r="E46" s="192"/>
      <c r="F46" s="192"/>
      <c r="G46" s="193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85" t="s">
        <v>13</v>
      </c>
      <c r="Y46" s="186"/>
      <c r="Z46" s="189">
        <f>AVERAGE(Z10:Z45)</f>
        <v>84.571678321678334</v>
      </c>
    </row>
    <row r="47" spans="1:26" ht="15.75" customHeight="1" thickBot="1">
      <c r="A47" s="202"/>
      <c r="B47" s="203"/>
      <c r="C47" s="194" t="s">
        <v>8</v>
      </c>
      <c r="D47" s="195"/>
      <c r="E47" s="195"/>
      <c r="F47" s="195"/>
      <c r="G47" s="196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87"/>
      <c r="Y47" s="188"/>
      <c r="Z47" s="190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A46:B47"/>
    <mergeCell ref="B2:D2"/>
    <mergeCell ref="B3:C3"/>
    <mergeCell ref="B4:C4"/>
    <mergeCell ref="A6:E8"/>
    <mergeCell ref="X6:X9"/>
    <mergeCell ref="Z6:Z9"/>
    <mergeCell ref="X46:Y47"/>
    <mergeCell ref="Z46:Z47"/>
    <mergeCell ref="C46:G46"/>
    <mergeCell ref="C47:G47"/>
    <mergeCell ref="Y6:Y9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204" t="s">
        <v>17</v>
      </c>
      <c r="C2" s="205"/>
      <c r="D2" s="206"/>
      <c r="E2" s="7"/>
    </row>
    <row r="3" spans="1:20" ht="15.75" customHeight="1">
      <c r="B3" s="207" t="s">
        <v>14</v>
      </c>
      <c r="C3" s="208"/>
      <c r="D3" s="62">
        <f>SUM(H7:Q7)</f>
        <v>45</v>
      </c>
      <c r="E3" s="8"/>
    </row>
    <row r="4" spans="1:20" ht="15.75" customHeight="1" thickBot="1">
      <c r="B4" s="209" t="s">
        <v>15</v>
      </c>
      <c r="C4" s="210"/>
      <c r="D4" s="63">
        <f>T59</f>
        <v>84.476838354389372</v>
      </c>
      <c r="E4" s="9"/>
    </row>
    <row r="5" spans="1:20" ht="15.75" customHeight="1" thickBot="1"/>
    <row r="6" spans="1:20" ht="15.75" customHeight="1">
      <c r="A6" s="185" t="s">
        <v>5</v>
      </c>
      <c r="B6" s="211"/>
      <c r="C6" s="211"/>
      <c r="D6" s="211"/>
      <c r="E6" s="211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79" t="s">
        <v>9</v>
      </c>
      <c r="S6" s="197" t="s">
        <v>10</v>
      </c>
      <c r="T6" s="182" t="s">
        <v>11</v>
      </c>
    </row>
    <row r="7" spans="1:20" ht="15.75" customHeight="1">
      <c r="A7" s="212"/>
      <c r="B7" s="213"/>
      <c r="C7" s="213"/>
      <c r="D7" s="213"/>
      <c r="E7" s="213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80"/>
      <c r="S7" s="198"/>
      <c r="T7" s="183"/>
    </row>
    <row r="8" spans="1:20" ht="15.75" customHeight="1" thickBot="1">
      <c r="A8" s="187"/>
      <c r="B8" s="214"/>
      <c r="C8" s="214"/>
      <c r="D8" s="214"/>
      <c r="E8" s="214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80"/>
      <c r="S8" s="198"/>
      <c r="T8" s="183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81"/>
      <c r="S9" s="199"/>
      <c r="T9" s="184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5"/>
      <c r="B59" s="216"/>
      <c r="C59" s="191" t="s">
        <v>7</v>
      </c>
      <c r="D59" s="192"/>
      <c r="E59" s="192"/>
      <c r="F59" s="192"/>
      <c r="G59" s="193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85" t="s">
        <v>13</v>
      </c>
      <c r="S59" s="186"/>
      <c r="T59" s="189">
        <f>AVERAGE(T10:T58)</f>
        <v>84.476838354389372</v>
      </c>
    </row>
    <row r="60" spans="1:20" ht="15.75" customHeight="1" thickBot="1">
      <c r="A60" s="202"/>
      <c r="B60" s="203"/>
      <c r="C60" s="194" t="s">
        <v>8</v>
      </c>
      <c r="D60" s="195"/>
      <c r="E60" s="195"/>
      <c r="F60" s="195"/>
      <c r="G60" s="196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87"/>
      <c r="S60" s="188"/>
      <c r="T60" s="190"/>
    </row>
  </sheetData>
  <mergeCells count="12">
    <mergeCell ref="B2:D2"/>
    <mergeCell ref="B3:C3"/>
    <mergeCell ref="B4:C4"/>
    <mergeCell ref="A6:E8"/>
    <mergeCell ref="R6:R9"/>
    <mergeCell ref="T6:T9"/>
    <mergeCell ref="A59:B60"/>
    <mergeCell ref="C59:G59"/>
    <mergeCell ref="R59:S60"/>
    <mergeCell ref="T59:T60"/>
    <mergeCell ref="C60:G60"/>
    <mergeCell ref="S6:S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04" t="s">
        <v>17</v>
      </c>
      <c r="C2" s="205"/>
      <c r="D2" s="206"/>
      <c r="E2" s="7"/>
    </row>
    <row r="3" spans="1:25">
      <c r="B3" s="207" t="s">
        <v>14</v>
      </c>
      <c r="C3" s="208"/>
      <c r="D3" s="62">
        <f>SUM(H7:T7)</f>
        <v>18</v>
      </c>
      <c r="E3" s="8"/>
    </row>
    <row r="4" spans="1:25" ht="13.5" thickBot="1">
      <c r="B4" s="209" t="s">
        <v>15</v>
      </c>
      <c r="C4" s="210"/>
      <c r="D4" s="63">
        <f>Y55</f>
        <v>69.298245614035082</v>
      </c>
      <c r="E4" s="9"/>
    </row>
    <row r="5" spans="1:25" ht="13.5" thickBot="1"/>
    <row r="6" spans="1:25" ht="15">
      <c r="A6" s="185" t="s">
        <v>5</v>
      </c>
      <c r="B6" s="211"/>
      <c r="C6" s="211"/>
      <c r="D6" s="211"/>
      <c r="E6" s="211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79" t="s">
        <v>9</v>
      </c>
      <c r="X6" s="197" t="s">
        <v>10</v>
      </c>
      <c r="Y6" s="182" t="s">
        <v>11</v>
      </c>
    </row>
    <row r="7" spans="1:25">
      <c r="A7" s="212"/>
      <c r="B7" s="213"/>
      <c r="C7" s="213"/>
      <c r="D7" s="213"/>
      <c r="E7" s="213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80"/>
      <c r="X7" s="198"/>
      <c r="Y7" s="183"/>
    </row>
    <row r="8" spans="1:25" ht="13.5" thickBot="1">
      <c r="A8" s="187"/>
      <c r="B8" s="214"/>
      <c r="C8" s="214"/>
      <c r="D8" s="214"/>
      <c r="E8" s="214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80"/>
      <c r="X8" s="198"/>
      <c r="Y8" s="183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81"/>
      <c r="X9" s="199"/>
      <c r="Y9" s="184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200"/>
      <c r="B55" s="201"/>
      <c r="C55" s="191" t="s">
        <v>7</v>
      </c>
      <c r="D55" s="192"/>
      <c r="E55" s="192"/>
      <c r="F55" s="192"/>
      <c r="G55" s="192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85" t="s">
        <v>13</v>
      </c>
      <c r="X55" s="186"/>
      <c r="Y55" s="189">
        <f>AVERAGE(Y10:Y54)</f>
        <v>69.298245614035082</v>
      </c>
    </row>
    <row r="56" spans="1:25" ht="13.5" thickBot="1">
      <c r="A56" s="202"/>
      <c r="B56" s="203"/>
      <c r="C56" s="194" t="s">
        <v>8</v>
      </c>
      <c r="D56" s="195"/>
      <c r="E56" s="195"/>
      <c r="F56" s="195"/>
      <c r="G56" s="195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87"/>
      <c r="X56" s="188"/>
      <c r="Y56" s="190"/>
    </row>
  </sheetData>
  <mergeCells count="12">
    <mergeCell ref="B2:D2"/>
    <mergeCell ref="B3:C3"/>
    <mergeCell ref="B4:C4"/>
    <mergeCell ref="A6:E8"/>
    <mergeCell ref="W6:W9"/>
    <mergeCell ref="Y6:Y9"/>
    <mergeCell ref="A55:B56"/>
    <mergeCell ref="C55:G55"/>
    <mergeCell ref="W55:X56"/>
    <mergeCell ref="Y55:Y56"/>
    <mergeCell ref="C56:G56"/>
    <mergeCell ref="X6:X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04" t="s">
        <v>17</v>
      </c>
      <c r="C2" s="205"/>
      <c r="D2" s="206"/>
      <c r="E2" s="7"/>
    </row>
    <row r="3" spans="1:25">
      <c r="B3" s="207" t="s">
        <v>14</v>
      </c>
      <c r="C3" s="208"/>
      <c r="D3" s="62">
        <f>SUM(H7:T7)</f>
        <v>6</v>
      </c>
      <c r="E3" s="8"/>
    </row>
    <row r="4" spans="1:25" ht="13.5" thickBot="1">
      <c r="B4" s="209" t="s">
        <v>15</v>
      </c>
      <c r="C4" s="210"/>
      <c r="D4" s="63" t="e">
        <f>#REF!</f>
        <v>#REF!</v>
      </c>
      <c r="E4" s="9"/>
    </row>
    <row r="5" spans="1:25" ht="13.5" thickBot="1"/>
    <row r="6" spans="1:25" ht="15">
      <c r="A6" s="185" t="s">
        <v>5</v>
      </c>
      <c r="B6" s="211"/>
      <c r="C6" s="211"/>
      <c r="D6" s="211"/>
      <c r="E6" s="211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79" t="s">
        <v>9</v>
      </c>
      <c r="X6" s="197" t="s">
        <v>10</v>
      </c>
      <c r="Y6" s="182" t="s">
        <v>11</v>
      </c>
    </row>
    <row r="7" spans="1:25">
      <c r="A7" s="212"/>
      <c r="B7" s="213"/>
      <c r="C7" s="213"/>
      <c r="D7" s="213"/>
      <c r="E7" s="213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80"/>
      <c r="X7" s="198"/>
      <c r="Y7" s="183"/>
    </row>
    <row r="8" spans="1:25" ht="13.5" thickBot="1">
      <c r="A8" s="187"/>
      <c r="B8" s="214"/>
      <c r="C8" s="214"/>
      <c r="D8" s="214"/>
      <c r="E8" s="214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80"/>
      <c r="X8" s="198"/>
      <c r="Y8" s="183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81"/>
      <c r="X9" s="199"/>
      <c r="Y9" s="184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abSelected="1" topLeftCell="C1" zoomScale="80" zoomScaleNormal="80" workbookViewId="0">
      <pane xSplit="1" topLeftCell="H1" activePane="topRight" state="frozen"/>
      <selection activeCell="C1" sqref="C1"/>
      <selection pane="topRight" activeCell="I6" sqref="I6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10" width="15.140625" style="77" customWidth="1"/>
    <col min="11" max="11" width="15.7109375" style="77" customWidth="1"/>
    <col min="12" max="12" width="14.85546875" style="77" customWidth="1"/>
    <col min="13" max="13" width="9.42578125" style="133" bestFit="1" customWidth="1"/>
    <col min="14" max="16384" width="9.140625" style="77"/>
  </cols>
  <sheetData>
    <row r="1" spans="1:13" ht="13.5" thickBot="1"/>
    <row r="2" spans="1:13" ht="13.5" thickBot="1">
      <c r="B2" s="218" t="s">
        <v>17</v>
      </c>
      <c r="C2" s="219"/>
      <c r="D2" s="220"/>
      <c r="E2" s="134"/>
    </row>
    <row r="3" spans="1:13">
      <c r="B3" s="221" t="s">
        <v>14</v>
      </c>
      <c r="C3" s="222"/>
      <c r="D3" s="135">
        <f>SUM(J8:J8)</f>
        <v>4</v>
      </c>
      <c r="E3" s="136"/>
    </row>
    <row r="4" spans="1:13" ht="13.5" thickBot="1">
      <c r="B4" s="223" t="s">
        <v>15</v>
      </c>
      <c r="C4" s="224"/>
      <c r="D4" s="137">
        <f>M29</f>
        <v>89.473684210526315</v>
      </c>
      <c r="E4" s="138"/>
    </row>
    <row r="6" spans="1:13" ht="15">
      <c r="A6" s="225" t="s">
        <v>520</v>
      </c>
      <c r="B6" s="225"/>
      <c r="C6" s="225"/>
      <c r="D6" s="225"/>
      <c r="E6" s="225"/>
      <c r="F6" s="151" t="s">
        <v>18</v>
      </c>
      <c r="G6" s="152"/>
      <c r="H6" s="152"/>
      <c r="I6" s="139">
        <v>42334</v>
      </c>
      <c r="J6" s="139">
        <v>42341</v>
      </c>
      <c r="K6" s="226" t="s">
        <v>9</v>
      </c>
      <c r="L6" s="226" t="s">
        <v>10</v>
      </c>
      <c r="M6" s="217" t="s">
        <v>11</v>
      </c>
    </row>
    <row r="7" spans="1:13">
      <c r="A7" s="225"/>
      <c r="B7" s="225"/>
      <c r="C7" s="225"/>
      <c r="D7" s="225"/>
      <c r="E7" s="225"/>
      <c r="F7" s="140" t="s">
        <v>16</v>
      </c>
      <c r="G7" s="141" t="s">
        <v>16</v>
      </c>
      <c r="H7" s="141"/>
      <c r="I7" s="142"/>
      <c r="J7" s="142"/>
      <c r="K7" s="226"/>
      <c r="L7" s="226"/>
      <c r="M7" s="217"/>
    </row>
    <row r="8" spans="1:13">
      <c r="A8" s="225"/>
      <c r="B8" s="225"/>
      <c r="C8" s="225"/>
      <c r="D8" s="225"/>
      <c r="E8" s="225"/>
      <c r="F8" s="153" t="s">
        <v>19</v>
      </c>
      <c r="G8" s="141" t="s">
        <v>12</v>
      </c>
      <c r="H8" s="141"/>
      <c r="I8" s="158">
        <v>4</v>
      </c>
      <c r="J8" s="158">
        <v>4</v>
      </c>
      <c r="K8" s="226"/>
      <c r="L8" s="226"/>
      <c r="M8" s="217"/>
    </row>
    <row r="9" spans="1:13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226"/>
      <c r="L9" s="226"/>
      <c r="M9" s="217"/>
    </row>
    <row r="10" spans="1:13" ht="16.5" thickBot="1">
      <c r="A10" s="144">
        <v>1</v>
      </c>
      <c r="B10" s="159"/>
      <c r="C10" s="175" t="s">
        <v>522</v>
      </c>
      <c r="D10" s="161"/>
      <c r="E10" s="163" t="s">
        <v>521</v>
      </c>
      <c r="F10" s="174">
        <v>1820507451</v>
      </c>
      <c r="G10" s="176" t="s">
        <v>539</v>
      </c>
      <c r="H10" s="172"/>
      <c r="I10" s="143" t="s">
        <v>104</v>
      </c>
      <c r="J10" s="143" t="s">
        <v>104</v>
      </c>
      <c r="K10" s="143">
        <f t="shared" ref="K10:K29" si="0">COUNTIF(J10:J10,"P")</f>
        <v>1</v>
      </c>
      <c r="L10" s="146">
        <f t="shared" ref="L10:L29" si="1">COUNTBLANK(J10:J10)</f>
        <v>0</v>
      </c>
      <c r="M10" s="156">
        <f>K10*100/SUM(K10:L10)</f>
        <v>100</v>
      </c>
    </row>
    <row r="11" spans="1:13" ht="16.5" thickBot="1">
      <c r="A11" s="144">
        <v>2</v>
      </c>
      <c r="B11" s="159"/>
      <c r="C11" s="175" t="s">
        <v>523</v>
      </c>
      <c r="D11" s="161"/>
      <c r="E11" s="163" t="s">
        <v>521</v>
      </c>
      <c r="F11" s="174">
        <v>1751211908</v>
      </c>
      <c r="G11" s="176" t="s">
        <v>540</v>
      </c>
      <c r="H11" s="172"/>
      <c r="I11" s="143" t="s">
        <v>104</v>
      </c>
      <c r="J11" s="143" t="s">
        <v>104</v>
      </c>
      <c r="K11" s="143">
        <f t="shared" si="0"/>
        <v>1</v>
      </c>
      <c r="L11" s="146">
        <f>COUNTBLANK(J11:J11)</f>
        <v>0</v>
      </c>
      <c r="M11" s="156">
        <f>K11*100/SUM(K11:L11)</f>
        <v>100</v>
      </c>
    </row>
    <row r="12" spans="1:13" ht="16.5" thickBot="1">
      <c r="A12" s="144">
        <v>3</v>
      </c>
      <c r="B12" s="159"/>
      <c r="C12" s="175" t="s">
        <v>524</v>
      </c>
      <c r="D12" s="161"/>
      <c r="E12" s="163" t="s">
        <v>521</v>
      </c>
      <c r="F12" s="174">
        <v>1773030989</v>
      </c>
      <c r="G12" s="176" t="s">
        <v>541</v>
      </c>
      <c r="H12" s="171"/>
      <c r="I12" s="143" t="s">
        <v>104</v>
      </c>
      <c r="J12" s="143" t="s">
        <v>104</v>
      </c>
      <c r="K12" s="143">
        <f t="shared" si="0"/>
        <v>1</v>
      </c>
      <c r="L12" s="146">
        <f t="shared" si="1"/>
        <v>0</v>
      </c>
      <c r="M12" s="156">
        <f t="shared" ref="M12:M25" si="2">K12*100/SUM(K12:L12)</f>
        <v>100</v>
      </c>
    </row>
    <row r="13" spans="1:13" ht="16.5" thickBot="1">
      <c r="A13" s="144">
        <v>4</v>
      </c>
      <c r="B13" s="159"/>
      <c r="C13" s="175" t="s">
        <v>525</v>
      </c>
      <c r="D13" s="161"/>
      <c r="E13" s="163" t="s">
        <v>521</v>
      </c>
      <c r="F13" s="174">
        <v>1718880198</v>
      </c>
      <c r="G13" s="176" t="s">
        <v>542</v>
      </c>
      <c r="H13" s="172"/>
      <c r="I13" s="143" t="s">
        <v>104</v>
      </c>
      <c r="J13" s="143" t="s">
        <v>104</v>
      </c>
      <c r="K13" s="143">
        <f t="shared" si="0"/>
        <v>1</v>
      </c>
      <c r="L13" s="146">
        <f t="shared" si="1"/>
        <v>0</v>
      </c>
      <c r="M13" s="156">
        <f t="shared" si="2"/>
        <v>100</v>
      </c>
    </row>
    <row r="14" spans="1:13" ht="16.5" thickBot="1">
      <c r="A14" s="144">
        <v>5</v>
      </c>
      <c r="B14" s="159"/>
      <c r="C14" s="175" t="s">
        <v>526</v>
      </c>
      <c r="D14" s="161"/>
      <c r="E14" s="163" t="s">
        <v>521</v>
      </c>
      <c r="F14" s="174">
        <v>1676469556</v>
      </c>
      <c r="G14" s="176" t="s">
        <v>543</v>
      </c>
      <c r="H14" s="171"/>
      <c r="I14" s="143" t="s">
        <v>104</v>
      </c>
      <c r="J14" s="143" t="s">
        <v>104</v>
      </c>
      <c r="K14" s="143">
        <f t="shared" si="0"/>
        <v>1</v>
      </c>
      <c r="L14" s="146">
        <f t="shared" si="1"/>
        <v>0</v>
      </c>
      <c r="M14" s="156">
        <f t="shared" si="2"/>
        <v>100</v>
      </c>
    </row>
    <row r="15" spans="1:13" ht="16.5" thickBot="1">
      <c r="A15" s="144">
        <v>6</v>
      </c>
      <c r="B15" s="159"/>
      <c r="C15" s="175" t="s">
        <v>527</v>
      </c>
      <c r="D15" s="161"/>
      <c r="E15" s="163" t="s">
        <v>521</v>
      </c>
      <c r="F15" s="174">
        <v>1717030522</v>
      </c>
      <c r="G15" s="176" t="s">
        <v>544</v>
      </c>
      <c r="H15" s="171"/>
      <c r="I15" s="143" t="s">
        <v>104</v>
      </c>
      <c r="J15" s="143" t="s">
        <v>104</v>
      </c>
      <c r="K15" s="143">
        <f t="shared" si="0"/>
        <v>1</v>
      </c>
      <c r="L15" s="146">
        <f t="shared" si="1"/>
        <v>0</v>
      </c>
      <c r="M15" s="156">
        <f t="shared" si="2"/>
        <v>100</v>
      </c>
    </row>
    <row r="16" spans="1:13" s="170" customFormat="1" ht="16.5" thickBot="1">
      <c r="A16" s="164">
        <v>7</v>
      </c>
      <c r="B16" s="165"/>
      <c r="C16" s="175" t="s">
        <v>528</v>
      </c>
      <c r="D16" s="166"/>
      <c r="E16" s="163" t="s">
        <v>521</v>
      </c>
      <c r="F16" s="174">
        <v>1738291879</v>
      </c>
      <c r="G16" s="176" t="s">
        <v>545</v>
      </c>
      <c r="H16" s="172"/>
      <c r="I16" s="167" t="s">
        <v>104</v>
      </c>
      <c r="J16" s="167" t="s">
        <v>104</v>
      </c>
      <c r="K16" s="143">
        <f t="shared" si="0"/>
        <v>1</v>
      </c>
      <c r="L16" s="168">
        <f t="shared" si="1"/>
        <v>0</v>
      </c>
      <c r="M16" s="169">
        <f t="shared" si="2"/>
        <v>100</v>
      </c>
    </row>
    <row r="17" spans="1:13" ht="16.5" thickBot="1">
      <c r="A17" s="144">
        <v>8</v>
      </c>
      <c r="B17" s="159"/>
      <c r="C17" s="175" t="s">
        <v>529</v>
      </c>
      <c r="D17" s="161"/>
      <c r="E17" s="163" t="s">
        <v>521</v>
      </c>
      <c r="F17" s="174">
        <v>1933275049</v>
      </c>
      <c r="G17" s="176" t="s">
        <v>546</v>
      </c>
      <c r="H17" s="172"/>
      <c r="I17" s="143" t="s">
        <v>104</v>
      </c>
      <c r="J17" s="143" t="s">
        <v>104</v>
      </c>
      <c r="K17" s="143">
        <f t="shared" si="0"/>
        <v>1</v>
      </c>
      <c r="L17" s="146">
        <f t="shared" si="1"/>
        <v>0</v>
      </c>
      <c r="M17" s="156">
        <f t="shared" si="2"/>
        <v>100</v>
      </c>
    </row>
    <row r="18" spans="1:13" ht="16.5" thickBot="1">
      <c r="A18" s="144">
        <v>9</v>
      </c>
      <c r="B18" s="160"/>
      <c r="C18" s="175" t="s">
        <v>530</v>
      </c>
      <c r="D18" s="161"/>
      <c r="E18" s="163" t="s">
        <v>521</v>
      </c>
      <c r="F18" s="174">
        <v>1715201807</v>
      </c>
      <c r="G18" s="176" t="s">
        <v>547</v>
      </c>
      <c r="H18" s="172"/>
      <c r="I18" s="143" t="s">
        <v>104</v>
      </c>
      <c r="J18" s="143" t="s">
        <v>104</v>
      </c>
      <c r="K18" s="143">
        <f t="shared" si="0"/>
        <v>1</v>
      </c>
      <c r="L18" s="146">
        <f t="shared" si="1"/>
        <v>0</v>
      </c>
      <c r="M18" s="156">
        <f t="shared" si="2"/>
        <v>100</v>
      </c>
    </row>
    <row r="19" spans="1:13" ht="16.5" thickBot="1">
      <c r="A19" s="144">
        <v>10</v>
      </c>
      <c r="B19" s="159"/>
      <c r="C19" s="175" t="s">
        <v>531</v>
      </c>
      <c r="D19" s="161"/>
      <c r="E19" s="163" t="s">
        <v>521</v>
      </c>
      <c r="F19" s="174">
        <v>1782102851</v>
      </c>
      <c r="G19" s="176" t="s">
        <v>548</v>
      </c>
      <c r="H19" s="173"/>
      <c r="I19" s="143" t="s">
        <v>104</v>
      </c>
      <c r="J19" s="143" t="s">
        <v>104</v>
      </c>
      <c r="K19" s="143">
        <f t="shared" si="0"/>
        <v>1</v>
      </c>
      <c r="L19" s="146">
        <f t="shared" si="1"/>
        <v>0</v>
      </c>
      <c r="M19" s="156">
        <f t="shared" si="2"/>
        <v>100</v>
      </c>
    </row>
    <row r="20" spans="1:13" s="147" customFormat="1" ht="16.5" thickBot="1">
      <c r="A20" s="144">
        <v>11</v>
      </c>
      <c r="B20" s="160"/>
      <c r="C20" s="175" t="s">
        <v>532</v>
      </c>
      <c r="D20" s="162"/>
      <c r="E20" s="163" t="s">
        <v>521</v>
      </c>
      <c r="F20" s="174">
        <v>1944146900</v>
      </c>
      <c r="G20" s="176" t="s">
        <v>549</v>
      </c>
      <c r="H20" s="172"/>
      <c r="I20" s="143" t="s">
        <v>104</v>
      </c>
      <c r="J20" s="143" t="s">
        <v>104</v>
      </c>
      <c r="K20" s="143">
        <f t="shared" si="0"/>
        <v>1</v>
      </c>
      <c r="L20" s="146">
        <f t="shared" si="1"/>
        <v>0</v>
      </c>
      <c r="M20" s="156">
        <f t="shared" si="2"/>
        <v>100</v>
      </c>
    </row>
    <row r="21" spans="1:13" ht="16.5" thickBot="1">
      <c r="A21" s="144">
        <v>12</v>
      </c>
      <c r="B21" s="159"/>
      <c r="C21" s="175" t="s">
        <v>533</v>
      </c>
      <c r="D21" s="161"/>
      <c r="E21" s="163" t="s">
        <v>521</v>
      </c>
      <c r="F21" s="174">
        <v>1918186266</v>
      </c>
      <c r="G21" s="176" t="s">
        <v>550</v>
      </c>
      <c r="H21" s="171"/>
      <c r="I21" s="143" t="s">
        <v>104</v>
      </c>
      <c r="J21" s="143" t="s">
        <v>104</v>
      </c>
      <c r="K21" s="143">
        <f t="shared" si="0"/>
        <v>1</v>
      </c>
      <c r="L21" s="146">
        <f t="shared" si="1"/>
        <v>0</v>
      </c>
      <c r="M21" s="156">
        <f t="shared" si="2"/>
        <v>100</v>
      </c>
    </row>
    <row r="22" spans="1:13" ht="16.5" thickBot="1">
      <c r="A22" s="144">
        <v>13</v>
      </c>
      <c r="B22" s="159"/>
      <c r="C22" s="175" t="s">
        <v>534</v>
      </c>
      <c r="D22" s="161"/>
      <c r="E22" s="163" t="s">
        <v>521</v>
      </c>
      <c r="F22" s="174">
        <v>1966913660</v>
      </c>
      <c r="G22" s="176" t="s">
        <v>551</v>
      </c>
      <c r="H22" s="172"/>
      <c r="I22" s="143" t="s">
        <v>104</v>
      </c>
      <c r="J22" s="143" t="s">
        <v>104</v>
      </c>
      <c r="K22" s="143">
        <f t="shared" si="0"/>
        <v>1</v>
      </c>
      <c r="L22" s="146">
        <f t="shared" si="1"/>
        <v>0</v>
      </c>
      <c r="M22" s="156">
        <f t="shared" si="2"/>
        <v>100</v>
      </c>
    </row>
    <row r="23" spans="1:13" ht="16.5" thickBot="1">
      <c r="A23" s="144">
        <v>14</v>
      </c>
      <c r="B23" s="159"/>
      <c r="C23" s="175" t="s">
        <v>535</v>
      </c>
      <c r="D23" s="161"/>
      <c r="E23" s="163" t="s">
        <v>521</v>
      </c>
      <c r="F23" s="174">
        <v>1571773259</v>
      </c>
      <c r="G23" s="176" t="s">
        <v>552</v>
      </c>
      <c r="H23" s="171"/>
      <c r="I23" s="143" t="s">
        <v>104</v>
      </c>
      <c r="J23" s="143" t="s">
        <v>104</v>
      </c>
      <c r="K23" s="143">
        <f t="shared" si="0"/>
        <v>1</v>
      </c>
      <c r="L23" s="146">
        <f t="shared" si="1"/>
        <v>0</v>
      </c>
      <c r="M23" s="156">
        <f t="shared" si="2"/>
        <v>100</v>
      </c>
    </row>
    <row r="24" spans="1:13" ht="16.5" thickBot="1">
      <c r="A24" s="144">
        <v>15</v>
      </c>
      <c r="B24" s="159"/>
      <c r="C24" s="175" t="s">
        <v>536</v>
      </c>
      <c r="D24" s="161"/>
      <c r="E24" s="163" t="s">
        <v>521</v>
      </c>
      <c r="F24" s="174">
        <v>1915721071</v>
      </c>
      <c r="G24" s="176" t="s">
        <v>553</v>
      </c>
      <c r="H24" s="171"/>
      <c r="I24" s="143" t="s">
        <v>104</v>
      </c>
      <c r="J24" s="143" t="s">
        <v>104</v>
      </c>
      <c r="K24" s="143">
        <f t="shared" si="0"/>
        <v>1</v>
      </c>
      <c r="L24" s="146">
        <f t="shared" si="1"/>
        <v>0</v>
      </c>
      <c r="M24" s="156">
        <f t="shared" si="2"/>
        <v>100</v>
      </c>
    </row>
    <row r="25" spans="1:13" ht="16.5" thickBot="1">
      <c r="A25" s="144">
        <v>16</v>
      </c>
      <c r="B25" s="159"/>
      <c r="C25" s="175" t="s">
        <v>537</v>
      </c>
      <c r="D25" s="161"/>
      <c r="E25" s="163" t="s">
        <v>521</v>
      </c>
      <c r="F25" s="174"/>
      <c r="G25" s="176" t="s">
        <v>554</v>
      </c>
      <c r="H25" s="172"/>
      <c r="I25" s="143" t="s">
        <v>104</v>
      </c>
      <c r="J25" s="143" t="s">
        <v>104</v>
      </c>
      <c r="K25" s="143">
        <f t="shared" si="0"/>
        <v>1</v>
      </c>
      <c r="L25" s="146">
        <f t="shared" si="1"/>
        <v>0</v>
      </c>
      <c r="M25" s="156">
        <f t="shared" si="2"/>
        <v>100</v>
      </c>
    </row>
    <row r="26" spans="1:13" ht="16.5" thickBot="1">
      <c r="A26" s="144">
        <v>17</v>
      </c>
      <c r="B26" s="159"/>
      <c r="C26" s="175" t="s">
        <v>538</v>
      </c>
      <c r="D26" s="161"/>
      <c r="E26" s="163" t="s">
        <v>521</v>
      </c>
      <c r="F26" s="174">
        <v>1685103089</v>
      </c>
      <c r="G26" s="176" t="s">
        <v>555</v>
      </c>
      <c r="H26" s="172"/>
      <c r="I26" s="143"/>
      <c r="J26" s="143"/>
      <c r="K26" s="143">
        <f t="shared" ref="K26:K28" si="3">COUNTIF(J26:J26,"P")</f>
        <v>0</v>
      </c>
      <c r="L26" s="146">
        <f t="shared" ref="L26:L28" si="4">COUNTBLANK(J26:J26)</f>
        <v>1</v>
      </c>
      <c r="M26" s="156">
        <f t="shared" ref="M26:M28" si="5">K26*100/SUM(K26:L26)</f>
        <v>0</v>
      </c>
    </row>
    <row r="27" spans="1:13" ht="16.5" thickBot="1">
      <c r="A27" s="144"/>
      <c r="B27" s="159"/>
      <c r="C27" s="175" t="s">
        <v>556</v>
      </c>
      <c r="D27" s="161"/>
      <c r="E27" s="163"/>
      <c r="F27" s="174">
        <v>1711085151</v>
      </c>
      <c r="G27" s="176" t="s">
        <v>557</v>
      </c>
      <c r="H27" s="172"/>
      <c r="I27" s="143"/>
      <c r="J27" s="143"/>
      <c r="K27" s="143">
        <f t="shared" si="3"/>
        <v>0</v>
      </c>
      <c r="L27" s="146">
        <f t="shared" si="4"/>
        <v>1</v>
      </c>
      <c r="M27" s="156">
        <f t="shared" si="5"/>
        <v>0</v>
      </c>
    </row>
    <row r="28" spans="1:13" ht="16.5" thickBot="1">
      <c r="A28" s="144"/>
      <c r="B28" s="159"/>
      <c r="C28" s="175" t="s">
        <v>558</v>
      </c>
      <c r="D28" s="161"/>
      <c r="E28" s="163"/>
      <c r="F28" s="174">
        <v>1730974883</v>
      </c>
      <c r="G28" s="176" t="s">
        <v>559</v>
      </c>
      <c r="H28" s="172"/>
      <c r="I28" s="143"/>
      <c r="J28" s="143" t="s">
        <v>104</v>
      </c>
      <c r="K28" s="143">
        <f t="shared" si="3"/>
        <v>1</v>
      </c>
      <c r="L28" s="146">
        <f t="shared" si="4"/>
        <v>0</v>
      </c>
      <c r="M28" s="156">
        <f t="shared" si="5"/>
        <v>100</v>
      </c>
    </row>
    <row r="29" spans="1:13" ht="15.75">
      <c r="A29" s="144">
        <v>38</v>
      </c>
      <c r="B29" s="159"/>
      <c r="C29" s="148" t="s">
        <v>560</v>
      </c>
      <c r="D29" s="146"/>
      <c r="E29" s="143" t="s">
        <v>521</v>
      </c>
      <c r="F29" s="178">
        <v>1671083989</v>
      </c>
      <c r="G29" s="177" t="s">
        <v>561</v>
      </c>
      <c r="H29" s="145"/>
      <c r="I29" s="149">
        <f>COUNTIF(I10:I28,"p")</f>
        <v>16</v>
      </c>
      <c r="J29" s="149">
        <f>COUNTIF(J10:J28,"p")</f>
        <v>17</v>
      </c>
      <c r="K29" s="149">
        <f t="shared" si="0"/>
        <v>0</v>
      </c>
      <c r="L29" s="150">
        <f t="shared" si="1"/>
        <v>0</v>
      </c>
      <c r="M29" s="157">
        <f>AVERAGE(M10:M28)</f>
        <v>89.473684210526315</v>
      </c>
    </row>
  </sheetData>
  <autoFilter ref="A9:M29"/>
  <mergeCells count="7">
    <mergeCell ref="M6:M9"/>
    <mergeCell ref="B2:D2"/>
    <mergeCell ref="B3:C3"/>
    <mergeCell ref="B4:C4"/>
    <mergeCell ref="A6:E8"/>
    <mergeCell ref="K6:K9"/>
    <mergeCell ref="L6:L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</hyperlinks>
  <pageMargins left="0.7" right="0.7" top="0.75" bottom="0.75" header="0.3" footer="0.3"/>
  <pageSetup paperSize="9" orientation="portrait" horizontalDpi="300" r:id="rId21"/>
  <legacy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AIUB_BATCH_A_oct_december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2016-02-04T14:14:46Z</dcterms:modified>
</cp:coreProperties>
</file>