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nov_15" sheetId="9" r:id="rId5"/>
  </sheets>
  <definedNames>
    <definedName name="_xlnm._FilterDatabase" localSheetId="0" hidden="1">'fine arts'!$A$9:$Q$44</definedName>
    <definedName name="_xlnm._FilterDatabase" localSheetId="4" hidden="1">nov_15!$A$9:$N$39</definedName>
  </definedNames>
  <calcPr calcId="144525"/>
</workbook>
</file>

<file path=xl/calcChain.xml><?xml version="1.0" encoding="utf-8"?>
<calcChain xmlns="http://schemas.openxmlformats.org/spreadsheetml/2006/main">
  <c r="L12" i="9" l="1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11" i="9"/>
  <c r="L10" i="9"/>
  <c r="M10" i="9" l="1"/>
  <c r="N10" i="9" s="1"/>
  <c r="D3" i="9" l="1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N36" i="9" l="1"/>
  <c r="N38" i="9" l="1"/>
  <c r="N37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K39" i="9"/>
  <c r="J39" i="9"/>
  <c r="I39" i="9"/>
  <c r="M39" i="9" l="1"/>
  <c r="L39" i="9" l="1"/>
  <c r="N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23" i="6" l="1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5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<sst xmlns="http://schemas.openxmlformats.org/spreadsheetml/2006/main" count="2012" uniqueCount="579">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</sst>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2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Eyinterstate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3" fillId="0" borderId="53" xfId="1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21" fillId="0" borderId="53" xfId="0" applyFont="1" applyBorder="1" applyAlignment="1">
      <alignment horizontal="left" vertical="center"/>
    </xf>
    <xf numFmtId="0" fontId="20" fillId="0" borderId="52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6" t="s">
        <v>17</v>
      </c>
      <c r="C2" s="187"/>
      <c r="D2" s="188"/>
      <c r="E2" s="7"/>
    </row>
    <row r="3" spans="1:26">
      <c r="B3" s="189" t="s">
        <v>14</v>
      </c>
      <c r="C3" s="190"/>
      <c r="D3" s="62">
        <f>SUM(H7:W7)</f>
        <v>48</v>
      </c>
      <c r="E3" s="8"/>
    </row>
    <row r="4" spans="1:26" ht="13.5" thickBot="1">
      <c r="B4" s="191" t="s">
        <v>15</v>
      </c>
      <c r="C4" s="192"/>
      <c r="D4" s="63">
        <f>Z46</f>
        <v>84.571678321678334</v>
      </c>
      <c r="E4" s="9"/>
    </row>
    <row r="5" spans="1:26" ht="13.5" thickBot="1"/>
    <row r="6" spans="1:26" ht="15">
      <c r="A6" s="193" t="s">
        <v>5</v>
      </c>
      <c r="B6" s="194"/>
      <c r="C6" s="194"/>
      <c r="D6" s="194"/>
      <c r="E6" s="194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9" t="s">
        <v>9</v>
      </c>
      <c r="Y6" s="215" t="s">
        <v>10</v>
      </c>
      <c r="Z6" s="202" t="s">
        <v>11</v>
      </c>
    </row>
    <row r="7" spans="1:26" ht="15" customHeight="1">
      <c r="A7" s="195"/>
      <c r="B7" s="196"/>
      <c r="C7" s="196"/>
      <c r="D7" s="196"/>
      <c r="E7" s="196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0"/>
      <c r="Y7" s="216"/>
      <c r="Z7" s="203"/>
    </row>
    <row r="8" spans="1:26" ht="15.75" customHeight="1" thickBot="1">
      <c r="A8" s="197"/>
      <c r="B8" s="198"/>
      <c r="C8" s="198"/>
      <c r="D8" s="198"/>
      <c r="E8" s="198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0"/>
      <c r="Y8" s="216"/>
      <c r="Z8" s="20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1"/>
      <c r="Y9" s="217"/>
      <c r="Z9" s="20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2"/>
      <c r="B46" s="183"/>
      <c r="C46" s="209" t="s">
        <v>7</v>
      </c>
      <c r="D46" s="210"/>
      <c r="E46" s="210"/>
      <c r="F46" s="210"/>
      <c r="G46" s="211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3" t="s">
        <v>13</v>
      </c>
      <c r="Y46" s="205"/>
      <c r="Z46" s="207">
        <f>AVERAGE(Z10:Z45)</f>
        <v>84.571678321678334</v>
      </c>
    </row>
    <row r="47" spans="1:26" ht="15.75" customHeight="1" thickBot="1">
      <c r="A47" s="184"/>
      <c r="B47" s="185"/>
      <c r="C47" s="212" t="s">
        <v>8</v>
      </c>
      <c r="D47" s="213"/>
      <c r="E47" s="213"/>
      <c r="F47" s="213"/>
      <c r="G47" s="214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7"/>
      <c r="Y47" s="206"/>
      <c r="Z47" s="208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6" t="s">
        <v>17</v>
      </c>
      <c r="C2" s="187"/>
      <c r="D2" s="188"/>
      <c r="E2" s="7"/>
    </row>
    <row r="3" spans="1:20" ht="15.75" customHeight="1">
      <c r="B3" s="189" t="s">
        <v>14</v>
      </c>
      <c r="C3" s="190"/>
      <c r="D3" s="62">
        <f>SUM(H7:Q7)</f>
        <v>45</v>
      </c>
      <c r="E3" s="8"/>
    </row>
    <row r="4" spans="1:20" ht="15.75" customHeight="1" thickBot="1">
      <c r="B4" s="191" t="s">
        <v>15</v>
      </c>
      <c r="C4" s="192"/>
      <c r="D4" s="63">
        <f>T59</f>
        <v>84.476838354389372</v>
      </c>
      <c r="E4" s="9"/>
    </row>
    <row r="5" spans="1:20" ht="15.75" customHeight="1" thickBot="1"/>
    <row r="6" spans="1:20" ht="15.75" customHeight="1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9" t="s">
        <v>9</v>
      </c>
      <c r="S6" s="215" t="s">
        <v>10</v>
      </c>
      <c r="T6" s="202" t="s">
        <v>11</v>
      </c>
    </row>
    <row r="7" spans="1:20" ht="15.75" customHeight="1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0"/>
      <c r="S7" s="216"/>
      <c r="T7" s="203"/>
    </row>
    <row r="8" spans="1:20" ht="15.75" customHeight="1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0"/>
      <c r="S8" s="216"/>
      <c r="T8" s="20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1"/>
      <c r="S9" s="217"/>
      <c r="T9" s="20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8"/>
      <c r="B59" s="219"/>
      <c r="C59" s="209" t="s">
        <v>7</v>
      </c>
      <c r="D59" s="210"/>
      <c r="E59" s="210"/>
      <c r="F59" s="210"/>
      <c r="G59" s="211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3" t="s">
        <v>13</v>
      </c>
      <c r="S59" s="205"/>
      <c r="T59" s="207">
        <f>AVERAGE(T10:T58)</f>
        <v>84.476838354389372</v>
      </c>
    </row>
    <row r="60" spans="1:20" ht="15.75" customHeight="1" thickBot="1">
      <c r="A60" s="184"/>
      <c r="B60" s="185"/>
      <c r="C60" s="212" t="s">
        <v>8</v>
      </c>
      <c r="D60" s="213"/>
      <c r="E60" s="213"/>
      <c r="F60" s="213"/>
      <c r="G60" s="214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7"/>
      <c r="S60" s="206"/>
      <c r="T60" s="208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6" t="s">
        <v>17</v>
      </c>
      <c r="C2" s="187"/>
      <c r="D2" s="188"/>
      <c r="E2" s="7"/>
    </row>
    <row r="3" spans="1:25">
      <c r="B3" s="189" t="s">
        <v>14</v>
      </c>
      <c r="C3" s="190"/>
      <c r="D3" s="62">
        <f>SUM(H7:T7)</f>
        <v>18</v>
      </c>
      <c r="E3" s="8"/>
    </row>
    <row r="4" spans="1:25" ht="13.5" thickBot="1">
      <c r="B4" s="191" t="s">
        <v>15</v>
      </c>
      <c r="C4" s="192"/>
      <c r="D4" s="63">
        <f>Y55</f>
        <v>69.298245614035082</v>
      </c>
      <c r="E4" s="9"/>
    </row>
    <row r="5" spans="1:25" ht="13.5" thickBot="1"/>
    <row r="6" spans="1:25" ht="15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9" t="s">
        <v>9</v>
      </c>
      <c r="X6" s="215" t="s">
        <v>10</v>
      </c>
      <c r="Y6" s="202" t="s">
        <v>11</v>
      </c>
    </row>
    <row r="7" spans="1:25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0"/>
      <c r="X7" s="216"/>
      <c r="Y7" s="203"/>
    </row>
    <row r="8" spans="1:25" ht="13.5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0"/>
      <c r="X8" s="216"/>
      <c r="Y8" s="20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1"/>
      <c r="X9" s="217"/>
      <c r="Y9" s="20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2"/>
      <c r="B55" s="183"/>
      <c r="C55" s="209" t="s">
        <v>7</v>
      </c>
      <c r="D55" s="210"/>
      <c r="E55" s="210"/>
      <c r="F55" s="210"/>
      <c r="G55" s="210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3" t="s">
        <v>13</v>
      </c>
      <c r="X55" s="205"/>
      <c r="Y55" s="207">
        <f>AVERAGE(Y10:Y54)</f>
        <v>69.298245614035082</v>
      </c>
    </row>
    <row r="56" spans="1:25" ht="13.5" thickBot="1">
      <c r="A56" s="184"/>
      <c r="B56" s="185"/>
      <c r="C56" s="212" t="s">
        <v>8</v>
      </c>
      <c r="D56" s="213"/>
      <c r="E56" s="213"/>
      <c r="F56" s="213"/>
      <c r="G56" s="213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7"/>
      <c r="X56" s="206"/>
      <c r="Y56" s="208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6" t="s">
        <v>17</v>
      </c>
      <c r="C2" s="187"/>
      <c r="D2" s="188"/>
      <c r="E2" s="7"/>
    </row>
    <row r="3" spans="1:25">
      <c r="B3" s="189" t="s">
        <v>14</v>
      </c>
      <c r="C3" s="190"/>
      <c r="D3" s="62">
        <f>SUM(H7:T7)</f>
        <v>6</v>
      </c>
      <c r="E3" s="8"/>
    </row>
    <row r="4" spans="1:25" ht="13.5" thickBot="1">
      <c r="B4" s="191" t="s">
        <v>15</v>
      </c>
      <c r="C4" s="192"/>
      <c r="D4" s="63" t="e">
        <f>#REF!</f>
        <v>#REF!</v>
      </c>
      <c r="E4" s="9"/>
    </row>
    <row r="5" spans="1:25" ht="13.5" thickBot="1"/>
    <row r="6" spans="1:25" ht="15">
      <c r="A6" s="193" t="s">
        <v>5</v>
      </c>
      <c r="B6" s="194"/>
      <c r="C6" s="194"/>
      <c r="D6" s="194"/>
      <c r="E6" s="194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9" t="s">
        <v>9</v>
      </c>
      <c r="X6" s="215" t="s">
        <v>10</v>
      </c>
      <c r="Y6" s="202" t="s">
        <v>11</v>
      </c>
    </row>
    <row r="7" spans="1:25">
      <c r="A7" s="195"/>
      <c r="B7" s="196"/>
      <c r="C7" s="196"/>
      <c r="D7" s="196"/>
      <c r="E7" s="196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0"/>
      <c r="X7" s="216"/>
      <c r="Y7" s="203"/>
    </row>
    <row r="8" spans="1:25" ht="13.5" thickBot="1">
      <c r="A8" s="197"/>
      <c r="B8" s="198"/>
      <c r="C8" s="198"/>
      <c r="D8" s="198"/>
      <c r="E8" s="198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0"/>
      <c r="X8" s="216"/>
      <c r="Y8" s="20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1"/>
      <c r="X9" s="217"/>
      <c r="Y9" s="20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abSelected="1" topLeftCell="C1" zoomScale="80" zoomScaleNormal="80" workbookViewId="0">
      <pane xSplit="1" topLeftCell="D1" activePane="topRight" state="frozen"/>
      <selection activeCell="C1" sqref="C1"/>
      <selection pane="topRight" activeCell="F50" sqref="F50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1" width="20.5703125" style="77" customWidth="1"/>
    <col min="12" max="12" width="15.7109375" style="77" customWidth="1"/>
    <col min="13" max="13" width="14.85546875" style="77" customWidth="1"/>
    <col min="14" max="14" width="9.42578125" style="133" bestFit="1" customWidth="1"/>
    <col min="15" max="16384" width="9.140625" style="77"/>
  </cols>
  <sheetData>
    <row r="1" spans="1:14" ht="13.5" thickBot="1"/>
    <row r="2" spans="1:14" ht="13.5" thickBot="1">
      <c r="B2" s="221" t="s">
        <v>17</v>
      </c>
      <c r="C2" s="222"/>
      <c r="D2" s="223"/>
      <c r="E2" s="134"/>
    </row>
    <row r="3" spans="1:14">
      <c r="B3" s="224" t="s">
        <v>14</v>
      </c>
      <c r="C3" s="225"/>
      <c r="D3" s="135">
        <f>SUM(I8:K8)</f>
        <v>9</v>
      </c>
      <c r="E3" s="136"/>
    </row>
    <row r="4" spans="1:14" ht="13.5" thickBot="1">
      <c r="B4" s="226" t="s">
        <v>15</v>
      </c>
      <c r="C4" s="227"/>
      <c r="D4" s="137">
        <f>N39</f>
        <v>74.712643678160916</v>
      </c>
      <c r="E4" s="138"/>
    </row>
    <row r="6" spans="1:14" ht="15">
      <c r="A6" s="228" t="s">
        <v>520</v>
      </c>
      <c r="B6" s="228"/>
      <c r="C6" s="228"/>
      <c r="D6" s="228"/>
      <c r="E6" s="228"/>
      <c r="F6" s="151" t="s">
        <v>18</v>
      </c>
      <c r="G6" s="152"/>
      <c r="H6" s="152"/>
      <c r="I6" s="139">
        <v>42317</v>
      </c>
      <c r="J6" s="139">
        <v>42324</v>
      </c>
      <c r="K6" s="139">
        <v>42329</v>
      </c>
      <c r="L6" s="229" t="s">
        <v>9</v>
      </c>
      <c r="M6" s="229" t="s">
        <v>10</v>
      </c>
      <c r="N6" s="220" t="s">
        <v>11</v>
      </c>
    </row>
    <row r="7" spans="1:14">
      <c r="A7" s="228"/>
      <c r="B7" s="228"/>
      <c r="C7" s="228"/>
      <c r="D7" s="228"/>
      <c r="E7" s="228"/>
      <c r="F7" s="140" t="s">
        <v>16</v>
      </c>
      <c r="G7" s="141" t="s">
        <v>16</v>
      </c>
      <c r="H7" s="141"/>
      <c r="I7" s="142"/>
      <c r="J7" s="142"/>
      <c r="K7" s="142"/>
      <c r="L7" s="229"/>
      <c r="M7" s="229"/>
      <c r="N7" s="220"/>
    </row>
    <row r="8" spans="1:14">
      <c r="A8" s="228"/>
      <c r="B8" s="228"/>
      <c r="C8" s="228"/>
      <c r="D8" s="228"/>
      <c r="E8" s="228"/>
      <c r="F8" s="153" t="s">
        <v>19</v>
      </c>
      <c r="G8" s="141" t="s">
        <v>12</v>
      </c>
      <c r="H8" s="141"/>
      <c r="I8" s="158">
        <v>3</v>
      </c>
      <c r="J8" s="158">
        <v>3</v>
      </c>
      <c r="K8" s="158">
        <v>3</v>
      </c>
      <c r="L8" s="229"/>
      <c r="M8" s="229"/>
      <c r="N8" s="220"/>
    </row>
    <row r="9" spans="1:14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229"/>
      <c r="M9" s="229"/>
      <c r="N9" s="220"/>
    </row>
    <row r="10" spans="1:14" ht="15.75" thickBot="1">
      <c r="A10" s="144">
        <v>1</v>
      </c>
      <c r="B10" s="159"/>
      <c r="C10" s="178" t="s">
        <v>521</v>
      </c>
      <c r="D10" s="161"/>
      <c r="E10" s="163" t="s">
        <v>550</v>
      </c>
      <c r="F10" s="163">
        <v>1966551361</v>
      </c>
      <c r="G10" s="177" t="s">
        <v>551</v>
      </c>
      <c r="H10" s="175"/>
      <c r="I10" s="143" t="s">
        <v>104</v>
      </c>
      <c r="J10" s="143" t="s">
        <v>104</v>
      </c>
      <c r="K10" s="143" t="s">
        <v>104</v>
      </c>
      <c r="L10" s="143">
        <f t="shared" ref="L10:L38" si="0">COUNTIF(I10:K10,"P")</f>
        <v>3</v>
      </c>
      <c r="M10" s="146">
        <f t="shared" ref="M10:M39" si="1">COUNTBLANK(I10:K10)</f>
        <v>0</v>
      </c>
      <c r="N10" s="156">
        <f>L10*100/SUM(L10:M10)</f>
        <v>100</v>
      </c>
    </row>
    <row r="11" spans="1:14" ht="15.75" thickBot="1">
      <c r="A11" s="144">
        <v>2</v>
      </c>
      <c r="B11" s="159"/>
      <c r="C11" s="178" t="s">
        <v>522</v>
      </c>
      <c r="D11" s="161"/>
      <c r="E11" s="163" t="s">
        <v>550</v>
      </c>
      <c r="F11" s="163">
        <v>1688964516</v>
      </c>
      <c r="G11" s="177" t="s">
        <v>552</v>
      </c>
      <c r="H11" s="175"/>
      <c r="I11" s="143" t="s">
        <v>104</v>
      </c>
      <c r="J11" s="143" t="s">
        <v>104</v>
      </c>
      <c r="K11" s="143" t="s">
        <v>104</v>
      </c>
      <c r="L11" s="143">
        <f t="shared" si="0"/>
        <v>3</v>
      </c>
      <c r="M11" s="146">
        <f t="shared" si="1"/>
        <v>0</v>
      </c>
      <c r="N11" s="156">
        <f>L11*100/SUM(L11:M11)</f>
        <v>100</v>
      </c>
    </row>
    <row r="12" spans="1:14" ht="15.75" thickBot="1">
      <c r="A12" s="144">
        <v>3</v>
      </c>
      <c r="B12" s="159"/>
      <c r="C12" s="178" t="s">
        <v>523</v>
      </c>
      <c r="D12" s="161"/>
      <c r="E12" s="163" t="s">
        <v>550</v>
      </c>
      <c r="F12" s="163">
        <v>1723177620</v>
      </c>
      <c r="G12" s="177" t="s">
        <v>553</v>
      </c>
      <c r="H12" s="174"/>
      <c r="I12" s="143" t="s">
        <v>104</v>
      </c>
      <c r="J12" s="143" t="s">
        <v>104</v>
      </c>
      <c r="K12" s="143" t="s">
        <v>104</v>
      </c>
      <c r="L12" s="143">
        <f t="shared" si="0"/>
        <v>3</v>
      </c>
      <c r="M12" s="146">
        <f t="shared" si="1"/>
        <v>0</v>
      </c>
      <c r="N12" s="156">
        <f t="shared" ref="N12:N38" si="2">L12*100/SUM(L12:M12)</f>
        <v>100</v>
      </c>
    </row>
    <row r="13" spans="1:14" ht="15.75" thickBot="1">
      <c r="A13" s="144">
        <v>4</v>
      </c>
      <c r="B13" s="159"/>
      <c r="C13" s="178" t="s">
        <v>524</v>
      </c>
      <c r="D13" s="161"/>
      <c r="E13" s="163" t="s">
        <v>550</v>
      </c>
      <c r="F13" s="163">
        <v>1552638899</v>
      </c>
      <c r="G13" s="177" t="s">
        <v>554</v>
      </c>
      <c r="H13" s="175"/>
      <c r="I13" s="143" t="s">
        <v>104</v>
      </c>
      <c r="J13" s="143" t="s">
        <v>104</v>
      </c>
      <c r="K13" s="143" t="s">
        <v>104</v>
      </c>
      <c r="L13" s="143">
        <f t="shared" si="0"/>
        <v>3</v>
      </c>
      <c r="M13" s="146">
        <f t="shared" si="1"/>
        <v>0</v>
      </c>
      <c r="N13" s="156">
        <f t="shared" si="2"/>
        <v>100</v>
      </c>
    </row>
    <row r="14" spans="1:14" ht="15.75" thickBot="1">
      <c r="A14" s="144">
        <v>5</v>
      </c>
      <c r="B14" s="159"/>
      <c r="C14" s="180" t="s">
        <v>525</v>
      </c>
      <c r="D14" s="161"/>
      <c r="E14" s="163" t="s">
        <v>550</v>
      </c>
      <c r="F14" s="163">
        <v>1797978424</v>
      </c>
      <c r="G14" s="177" t="s">
        <v>555</v>
      </c>
      <c r="H14" s="174"/>
      <c r="I14" s="143"/>
      <c r="J14" s="143"/>
      <c r="K14" s="143"/>
      <c r="L14" s="143">
        <f t="shared" si="0"/>
        <v>0</v>
      </c>
      <c r="M14" s="146">
        <f t="shared" si="1"/>
        <v>3</v>
      </c>
      <c r="N14" s="156">
        <f t="shared" si="2"/>
        <v>0</v>
      </c>
    </row>
    <row r="15" spans="1:14" ht="15.75" thickBot="1">
      <c r="A15" s="144">
        <v>6</v>
      </c>
      <c r="B15" s="159"/>
      <c r="C15" s="178" t="s">
        <v>526</v>
      </c>
      <c r="D15" s="161"/>
      <c r="E15" s="163" t="s">
        <v>550</v>
      </c>
      <c r="F15" s="163">
        <v>1943426291</v>
      </c>
      <c r="G15" s="177" t="s">
        <v>556</v>
      </c>
      <c r="H15" s="174"/>
      <c r="I15" s="143"/>
      <c r="J15" s="143" t="s">
        <v>104</v>
      </c>
      <c r="K15" s="143"/>
      <c r="L15" s="143">
        <f t="shared" si="0"/>
        <v>1</v>
      </c>
      <c r="M15" s="146">
        <f t="shared" si="1"/>
        <v>2</v>
      </c>
      <c r="N15" s="156">
        <f t="shared" si="2"/>
        <v>33.333333333333336</v>
      </c>
    </row>
    <row r="16" spans="1:14" s="173" customFormat="1" ht="15.75" thickBot="1">
      <c r="A16" s="167">
        <v>7</v>
      </c>
      <c r="B16" s="168"/>
      <c r="C16" s="178" t="s">
        <v>527</v>
      </c>
      <c r="D16" s="169"/>
      <c r="E16" s="163" t="s">
        <v>550</v>
      </c>
      <c r="F16" s="163">
        <v>1755025256</v>
      </c>
      <c r="G16" s="177" t="s">
        <v>557</v>
      </c>
      <c r="H16" s="175"/>
      <c r="I16" s="143" t="s">
        <v>104</v>
      </c>
      <c r="J16" s="170" t="s">
        <v>104</v>
      </c>
      <c r="K16" s="170" t="s">
        <v>104</v>
      </c>
      <c r="L16" s="143">
        <f t="shared" si="0"/>
        <v>3</v>
      </c>
      <c r="M16" s="171">
        <f t="shared" si="1"/>
        <v>0</v>
      </c>
      <c r="N16" s="172">
        <f t="shared" si="2"/>
        <v>100</v>
      </c>
    </row>
    <row r="17" spans="1:14" ht="15.75" thickBot="1">
      <c r="A17" s="144">
        <v>8</v>
      </c>
      <c r="B17" s="159"/>
      <c r="C17" s="178" t="s">
        <v>528</v>
      </c>
      <c r="D17" s="161"/>
      <c r="E17" s="163" t="s">
        <v>550</v>
      </c>
      <c r="F17" s="163">
        <v>1765898500</v>
      </c>
      <c r="G17" s="177" t="s">
        <v>558</v>
      </c>
      <c r="H17" s="175"/>
      <c r="I17" s="143" t="s">
        <v>104</v>
      </c>
      <c r="J17" s="143" t="s">
        <v>104</v>
      </c>
      <c r="K17" s="170" t="s">
        <v>104</v>
      </c>
      <c r="L17" s="143">
        <f t="shared" si="0"/>
        <v>3</v>
      </c>
      <c r="M17" s="146">
        <f t="shared" si="1"/>
        <v>0</v>
      </c>
      <c r="N17" s="156">
        <f t="shared" si="2"/>
        <v>100</v>
      </c>
    </row>
    <row r="18" spans="1:14" ht="15.75" thickBot="1">
      <c r="A18" s="144">
        <v>9</v>
      </c>
      <c r="B18" s="160"/>
      <c r="C18" s="178" t="s">
        <v>529</v>
      </c>
      <c r="D18" s="161"/>
      <c r="E18" s="163" t="s">
        <v>550</v>
      </c>
      <c r="F18" s="163">
        <v>1829611504</v>
      </c>
      <c r="G18" s="177" t="s">
        <v>559</v>
      </c>
      <c r="H18" s="175"/>
      <c r="I18" s="143" t="s">
        <v>104</v>
      </c>
      <c r="J18" s="143" t="s">
        <v>104</v>
      </c>
      <c r="K18" s="170" t="s">
        <v>104</v>
      </c>
      <c r="L18" s="143">
        <f t="shared" si="0"/>
        <v>3</v>
      </c>
      <c r="M18" s="146">
        <f t="shared" si="1"/>
        <v>0</v>
      </c>
      <c r="N18" s="156">
        <f t="shared" si="2"/>
        <v>100</v>
      </c>
    </row>
    <row r="19" spans="1:14" ht="15.75" thickBot="1">
      <c r="A19" s="144">
        <v>10</v>
      </c>
      <c r="B19" s="159"/>
      <c r="C19" s="178" t="s">
        <v>530</v>
      </c>
      <c r="D19" s="161"/>
      <c r="E19" s="163" t="s">
        <v>550</v>
      </c>
      <c r="F19" s="163">
        <v>1684207182</v>
      </c>
      <c r="G19" s="177" t="s">
        <v>560</v>
      </c>
      <c r="H19" s="176"/>
      <c r="I19" s="143" t="s">
        <v>104</v>
      </c>
      <c r="J19" s="143" t="s">
        <v>104</v>
      </c>
      <c r="K19" s="170" t="s">
        <v>104</v>
      </c>
      <c r="L19" s="143">
        <f t="shared" si="0"/>
        <v>3</v>
      </c>
      <c r="M19" s="146">
        <f t="shared" si="1"/>
        <v>0</v>
      </c>
      <c r="N19" s="156">
        <f t="shared" si="2"/>
        <v>100</v>
      </c>
    </row>
    <row r="20" spans="1:14" s="147" customFormat="1" ht="15.75" thickBot="1">
      <c r="A20" s="144">
        <v>11</v>
      </c>
      <c r="B20" s="160"/>
      <c r="C20" s="178" t="s">
        <v>531</v>
      </c>
      <c r="D20" s="162"/>
      <c r="E20" s="163" t="s">
        <v>550</v>
      </c>
      <c r="F20" s="163">
        <v>1730712381</v>
      </c>
      <c r="G20" s="177" t="s">
        <v>561</v>
      </c>
      <c r="H20" s="175"/>
      <c r="I20" s="143"/>
      <c r="J20" s="143" t="s">
        <v>104</v>
      </c>
      <c r="K20" s="170" t="s">
        <v>104</v>
      </c>
      <c r="L20" s="143">
        <f t="shared" si="0"/>
        <v>2</v>
      </c>
      <c r="M20" s="146">
        <f t="shared" si="1"/>
        <v>1</v>
      </c>
      <c r="N20" s="156">
        <f t="shared" si="2"/>
        <v>66.666666666666671</v>
      </c>
    </row>
    <row r="21" spans="1:14" ht="15.75" thickBot="1">
      <c r="A21" s="144">
        <v>12</v>
      </c>
      <c r="B21" s="159"/>
      <c r="C21" s="178" t="s">
        <v>532</v>
      </c>
      <c r="D21" s="161"/>
      <c r="E21" s="163" t="s">
        <v>550</v>
      </c>
      <c r="F21" s="163">
        <v>1723180071</v>
      </c>
      <c r="G21" s="177" t="s">
        <v>562</v>
      </c>
      <c r="H21" s="174"/>
      <c r="I21" s="143" t="s">
        <v>104</v>
      </c>
      <c r="J21" s="143" t="s">
        <v>104</v>
      </c>
      <c r="K21" s="170" t="s">
        <v>104</v>
      </c>
      <c r="L21" s="143">
        <f t="shared" si="0"/>
        <v>3</v>
      </c>
      <c r="M21" s="146">
        <f t="shared" si="1"/>
        <v>0</v>
      </c>
      <c r="N21" s="156">
        <f t="shared" si="2"/>
        <v>100</v>
      </c>
    </row>
    <row r="22" spans="1:14" ht="15.75" thickBot="1">
      <c r="A22" s="144">
        <v>13</v>
      </c>
      <c r="B22" s="159"/>
      <c r="C22" s="178" t="s">
        <v>533</v>
      </c>
      <c r="D22" s="161"/>
      <c r="E22" s="163" t="s">
        <v>550</v>
      </c>
      <c r="F22" s="163">
        <v>1731931181</v>
      </c>
      <c r="G22" s="177" t="s">
        <v>563</v>
      </c>
      <c r="H22" s="175"/>
      <c r="I22" s="143" t="s">
        <v>104</v>
      </c>
      <c r="J22" s="143" t="s">
        <v>104</v>
      </c>
      <c r="K22" s="170" t="s">
        <v>104</v>
      </c>
      <c r="L22" s="143">
        <f t="shared" si="0"/>
        <v>3</v>
      </c>
      <c r="M22" s="146">
        <f t="shared" si="1"/>
        <v>0</v>
      </c>
      <c r="N22" s="156">
        <f t="shared" si="2"/>
        <v>100</v>
      </c>
    </row>
    <row r="23" spans="1:14" ht="15.75" thickBot="1">
      <c r="A23" s="144">
        <v>14</v>
      </c>
      <c r="B23" s="159"/>
      <c r="C23" s="178" t="s">
        <v>534</v>
      </c>
      <c r="D23" s="161"/>
      <c r="E23" s="163" t="s">
        <v>550</v>
      </c>
      <c r="F23" s="163">
        <v>1680068181</v>
      </c>
      <c r="G23" s="177" t="s">
        <v>564</v>
      </c>
      <c r="H23" s="174"/>
      <c r="I23" s="143" t="s">
        <v>104</v>
      </c>
      <c r="J23" s="143" t="s">
        <v>104</v>
      </c>
      <c r="K23" s="170" t="s">
        <v>104</v>
      </c>
      <c r="L23" s="143">
        <f t="shared" si="0"/>
        <v>3</v>
      </c>
      <c r="M23" s="146">
        <f t="shared" si="1"/>
        <v>0</v>
      </c>
      <c r="N23" s="156">
        <f t="shared" si="2"/>
        <v>100</v>
      </c>
    </row>
    <row r="24" spans="1:14" ht="15.75" thickBot="1">
      <c r="A24" s="144">
        <v>15</v>
      </c>
      <c r="B24" s="159"/>
      <c r="C24" s="178" t="s">
        <v>535</v>
      </c>
      <c r="D24" s="161"/>
      <c r="E24" s="163" t="s">
        <v>550</v>
      </c>
      <c r="F24" s="163">
        <v>1673447770</v>
      </c>
      <c r="G24" s="177" t="s">
        <v>565</v>
      </c>
      <c r="H24" s="174"/>
      <c r="I24" s="143" t="s">
        <v>104</v>
      </c>
      <c r="J24" s="143" t="s">
        <v>104</v>
      </c>
      <c r="K24" s="170" t="s">
        <v>104</v>
      </c>
      <c r="L24" s="143">
        <f t="shared" si="0"/>
        <v>3</v>
      </c>
      <c r="M24" s="146">
        <f t="shared" si="1"/>
        <v>0</v>
      </c>
      <c r="N24" s="156">
        <f t="shared" si="2"/>
        <v>100</v>
      </c>
    </row>
    <row r="25" spans="1:14" ht="15.75" thickBot="1">
      <c r="A25" s="144">
        <v>16</v>
      </c>
      <c r="B25" s="159"/>
      <c r="C25" s="178" t="s">
        <v>536</v>
      </c>
      <c r="D25" s="161"/>
      <c r="E25" s="163" t="s">
        <v>550</v>
      </c>
      <c r="F25" s="163">
        <v>1742205594</v>
      </c>
      <c r="G25" s="177" t="s">
        <v>566</v>
      </c>
      <c r="H25" s="175"/>
      <c r="I25" s="143" t="s">
        <v>104</v>
      </c>
      <c r="J25" s="143" t="s">
        <v>104</v>
      </c>
      <c r="K25" s="170" t="s">
        <v>104</v>
      </c>
      <c r="L25" s="143">
        <f t="shared" si="0"/>
        <v>3</v>
      </c>
      <c r="M25" s="146">
        <f t="shared" si="1"/>
        <v>0</v>
      </c>
      <c r="N25" s="156">
        <f t="shared" si="2"/>
        <v>100</v>
      </c>
    </row>
    <row r="26" spans="1:14" ht="15.75" thickBot="1">
      <c r="A26" s="144">
        <v>17</v>
      </c>
      <c r="B26" s="159"/>
      <c r="C26" s="178" t="s">
        <v>537</v>
      </c>
      <c r="D26" s="161"/>
      <c r="E26" s="163" t="s">
        <v>550</v>
      </c>
      <c r="F26" s="163">
        <v>1913385813</v>
      </c>
      <c r="G26" s="177" t="s">
        <v>567</v>
      </c>
      <c r="H26" s="175"/>
      <c r="I26" s="143" t="s">
        <v>104</v>
      </c>
      <c r="J26" s="143" t="s">
        <v>104</v>
      </c>
      <c r="K26" s="170" t="s">
        <v>104</v>
      </c>
      <c r="L26" s="143">
        <f t="shared" si="0"/>
        <v>3</v>
      </c>
      <c r="M26" s="146">
        <f t="shared" si="1"/>
        <v>0</v>
      </c>
      <c r="N26" s="156">
        <f t="shared" si="2"/>
        <v>100</v>
      </c>
    </row>
    <row r="27" spans="1:14" ht="15.75" thickBot="1">
      <c r="A27" s="144">
        <v>18</v>
      </c>
      <c r="B27" s="159"/>
      <c r="C27" s="180" t="s">
        <v>538</v>
      </c>
      <c r="D27" s="161"/>
      <c r="E27" s="163" t="s">
        <v>550</v>
      </c>
      <c r="F27" s="163">
        <v>1675022260</v>
      </c>
      <c r="G27" s="177" t="s">
        <v>568</v>
      </c>
      <c r="H27" s="175"/>
      <c r="I27" s="143" t="s">
        <v>104</v>
      </c>
      <c r="J27" s="143"/>
      <c r="K27" s="143"/>
      <c r="L27" s="143">
        <f t="shared" si="0"/>
        <v>1</v>
      </c>
      <c r="M27" s="146">
        <f t="shared" si="1"/>
        <v>2</v>
      </c>
      <c r="N27" s="156">
        <f t="shared" si="2"/>
        <v>33.333333333333336</v>
      </c>
    </row>
    <row r="28" spans="1:14" ht="15.75" thickBot="1">
      <c r="A28" s="144">
        <v>19</v>
      </c>
      <c r="B28" s="159"/>
      <c r="C28" s="180" t="s">
        <v>539</v>
      </c>
      <c r="D28" s="161"/>
      <c r="E28" s="163" t="s">
        <v>550</v>
      </c>
      <c r="F28" s="163">
        <v>1687255283</v>
      </c>
      <c r="G28" s="177" t="s">
        <v>569</v>
      </c>
      <c r="H28" s="174"/>
      <c r="I28" s="143"/>
      <c r="J28" s="143"/>
      <c r="K28" s="143"/>
      <c r="L28" s="143">
        <f t="shared" si="0"/>
        <v>0</v>
      </c>
      <c r="M28" s="146">
        <f t="shared" si="1"/>
        <v>3</v>
      </c>
      <c r="N28" s="156">
        <f t="shared" si="2"/>
        <v>0</v>
      </c>
    </row>
    <row r="29" spans="1:14" ht="15.75" thickBot="1">
      <c r="A29" s="144">
        <v>20</v>
      </c>
      <c r="B29" s="159"/>
      <c r="C29" s="178" t="s">
        <v>540</v>
      </c>
      <c r="D29" s="143"/>
      <c r="E29" s="163" t="s">
        <v>550</v>
      </c>
      <c r="F29" s="163">
        <v>1736618138</v>
      </c>
      <c r="G29" s="177" t="s">
        <v>570</v>
      </c>
      <c r="H29" s="175"/>
      <c r="I29" s="143" t="s">
        <v>104</v>
      </c>
      <c r="J29" s="143" t="s">
        <v>104</v>
      </c>
      <c r="K29" s="143" t="s">
        <v>104</v>
      </c>
      <c r="L29" s="143">
        <f t="shared" si="0"/>
        <v>3</v>
      </c>
      <c r="M29" s="146">
        <f t="shared" si="1"/>
        <v>0</v>
      </c>
      <c r="N29" s="156">
        <f t="shared" si="2"/>
        <v>100</v>
      </c>
    </row>
    <row r="30" spans="1:14" ht="15.75" thickBot="1">
      <c r="A30" s="144">
        <v>21</v>
      </c>
      <c r="B30" s="159"/>
      <c r="C30" s="178" t="s">
        <v>541</v>
      </c>
      <c r="D30" s="143"/>
      <c r="E30" s="163" t="s">
        <v>550</v>
      </c>
      <c r="F30" s="163">
        <v>1624170927</v>
      </c>
      <c r="G30" s="177" t="s">
        <v>571</v>
      </c>
      <c r="H30" s="175"/>
      <c r="I30" s="143" t="s">
        <v>104</v>
      </c>
      <c r="J30" s="143" t="s">
        <v>104</v>
      </c>
      <c r="K30" s="143"/>
      <c r="L30" s="143">
        <f t="shared" si="0"/>
        <v>2</v>
      </c>
      <c r="M30" s="146">
        <f t="shared" si="1"/>
        <v>1</v>
      </c>
      <c r="N30" s="156">
        <f t="shared" si="2"/>
        <v>66.666666666666671</v>
      </c>
    </row>
    <row r="31" spans="1:14" ht="15.75" thickBot="1">
      <c r="A31" s="144">
        <v>22</v>
      </c>
      <c r="B31" s="159"/>
      <c r="C31" s="180" t="s">
        <v>542</v>
      </c>
      <c r="D31" s="143"/>
      <c r="E31" s="163" t="s">
        <v>550</v>
      </c>
      <c r="F31" s="163">
        <v>1611282830</v>
      </c>
      <c r="G31" s="177" t="s">
        <v>572</v>
      </c>
      <c r="H31" s="174"/>
      <c r="I31" s="143"/>
      <c r="J31" s="143"/>
      <c r="K31" s="143" t="s">
        <v>104</v>
      </c>
      <c r="L31" s="143">
        <f t="shared" si="0"/>
        <v>1</v>
      </c>
      <c r="M31" s="146">
        <f t="shared" si="1"/>
        <v>2</v>
      </c>
      <c r="N31" s="156">
        <f t="shared" si="2"/>
        <v>33.333333333333336</v>
      </c>
    </row>
    <row r="32" spans="1:14" ht="15.75" thickBot="1">
      <c r="A32" s="144">
        <v>23</v>
      </c>
      <c r="B32" s="159"/>
      <c r="C32" s="178" t="s">
        <v>543</v>
      </c>
      <c r="D32" s="143"/>
      <c r="E32" s="163" t="s">
        <v>550</v>
      </c>
      <c r="F32" s="163">
        <v>1745660040</v>
      </c>
      <c r="G32" s="177" t="s">
        <v>573</v>
      </c>
      <c r="H32" s="174"/>
      <c r="I32" s="143" t="s">
        <v>104</v>
      </c>
      <c r="J32" s="143" t="s">
        <v>104</v>
      </c>
      <c r="K32" s="143"/>
      <c r="L32" s="143">
        <f t="shared" si="0"/>
        <v>2</v>
      </c>
      <c r="M32" s="146">
        <f t="shared" si="1"/>
        <v>1</v>
      </c>
      <c r="N32" s="156">
        <f t="shared" si="2"/>
        <v>66.666666666666671</v>
      </c>
    </row>
    <row r="33" spans="1:14" ht="15.75" thickBot="1">
      <c r="A33" s="144">
        <v>24</v>
      </c>
      <c r="B33" s="159"/>
      <c r="C33" s="178" t="s">
        <v>544</v>
      </c>
      <c r="D33" s="143"/>
      <c r="E33" s="163" t="s">
        <v>550</v>
      </c>
      <c r="F33" s="163">
        <v>1722745704</v>
      </c>
      <c r="G33" s="165" t="s">
        <v>574</v>
      </c>
      <c r="H33" s="174"/>
      <c r="I33" s="143" t="s">
        <v>104</v>
      </c>
      <c r="J33" s="143" t="s">
        <v>104</v>
      </c>
      <c r="K33" s="143" t="s">
        <v>104</v>
      </c>
      <c r="L33" s="143">
        <f t="shared" si="0"/>
        <v>3</v>
      </c>
      <c r="M33" s="146">
        <f t="shared" si="1"/>
        <v>0</v>
      </c>
      <c r="N33" s="156">
        <f t="shared" si="2"/>
        <v>100</v>
      </c>
    </row>
    <row r="34" spans="1:14" ht="15.75" thickBot="1">
      <c r="A34" s="144">
        <v>25</v>
      </c>
      <c r="B34" s="159"/>
      <c r="C34" s="178" t="s">
        <v>545</v>
      </c>
      <c r="D34" s="143"/>
      <c r="E34" s="163" t="s">
        <v>550</v>
      </c>
      <c r="F34" s="163">
        <v>1674517811</v>
      </c>
      <c r="G34" s="177" t="s">
        <v>575</v>
      </c>
      <c r="H34" s="174"/>
      <c r="I34" s="143" t="s">
        <v>104</v>
      </c>
      <c r="J34" s="143" t="s">
        <v>104</v>
      </c>
      <c r="K34" s="143"/>
      <c r="L34" s="143">
        <f t="shared" si="0"/>
        <v>2</v>
      </c>
      <c r="M34" s="146">
        <f t="shared" si="1"/>
        <v>1</v>
      </c>
      <c r="N34" s="156">
        <f t="shared" si="2"/>
        <v>66.666666666666671</v>
      </c>
    </row>
    <row r="35" spans="1:14" ht="15.75" thickBot="1">
      <c r="A35" s="144">
        <v>26</v>
      </c>
      <c r="B35" s="159"/>
      <c r="C35" s="180" t="s">
        <v>546</v>
      </c>
      <c r="D35" s="143"/>
      <c r="E35" s="163" t="s">
        <v>550</v>
      </c>
      <c r="F35" s="163">
        <v>1673825515</v>
      </c>
      <c r="G35" s="177" t="s">
        <v>576</v>
      </c>
      <c r="H35" s="174"/>
      <c r="I35" s="143"/>
      <c r="J35" s="143"/>
      <c r="K35" s="143" t="s">
        <v>104</v>
      </c>
      <c r="L35" s="143">
        <f t="shared" si="0"/>
        <v>1</v>
      </c>
      <c r="M35" s="146">
        <f t="shared" si="1"/>
        <v>2</v>
      </c>
      <c r="N35" s="156">
        <f t="shared" si="2"/>
        <v>33.333333333333336</v>
      </c>
    </row>
    <row r="36" spans="1:14" ht="15.75" thickBot="1">
      <c r="A36" s="144">
        <v>27</v>
      </c>
      <c r="B36" s="159"/>
      <c r="C36" s="181" t="s">
        <v>547</v>
      </c>
      <c r="D36" s="143"/>
      <c r="E36" s="163" t="s">
        <v>550</v>
      </c>
      <c r="F36" s="174"/>
      <c r="G36" s="164"/>
      <c r="H36" s="174"/>
      <c r="I36" s="143"/>
      <c r="J36" s="143"/>
      <c r="K36" s="143"/>
      <c r="L36" s="143">
        <f t="shared" si="0"/>
        <v>0</v>
      </c>
      <c r="M36" s="146">
        <f t="shared" si="1"/>
        <v>3</v>
      </c>
      <c r="N36" s="156">
        <f t="shared" si="2"/>
        <v>0</v>
      </c>
    </row>
    <row r="37" spans="1:14" ht="15.75" thickBot="1">
      <c r="A37" s="144">
        <v>28</v>
      </c>
      <c r="B37" s="159"/>
      <c r="C37" s="179" t="s">
        <v>548</v>
      </c>
      <c r="D37" s="143"/>
      <c r="E37" s="163" t="s">
        <v>550</v>
      </c>
      <c r="F37" s="174"/>
      <c r="G37" s="166" t="s">
        <v>577</v>
      </c>
      <c r="H37" s="174"/>
      <c r="I37" s="143" t="s">
        <v>104</v>
      </c>
      <c r="J37" s="143" t="s">
        <v>104</v>
      </c>
      <c r="K37" s="143" t="s">
        <v>104</v>
      </c>
      <c r="L37" s="143">
        <f t="shared" si="0"/>
        <v>3</v>
      </c>
      <c r="M37" s="146">
        <f t="shared" si="1"/>
        <v>0</v>
      </c>
      <c r="N37" s="156">
        <f t="shared" si="2"/>
        <v>100</v>
      </c>
    </row>
    <row r="38" spans="1:14" ht="15.75" thickBot="1">
      <c r="A38" s="144">
        <v>29</v>
      </c>
      <c r="B38" s="159"/>
      <c r="C38" s="179" t="s">
        <v>549</v>
      </c>
      <c r="D38" s="143"/>
      <c r="E38" s="163" t="s">
        <v>550</v>
      </c>
      <c r="F38" s="174"/>
      <c r="G38" s="166" t="s">
        <v>578</v>
      </c>
      <c r="H38" s="174"/>
      <c r="I38" s="143" t="s">
        <v>104</v>
      </c>
      <c r="J38" s="143" t="s">
        <v>104</v>
      </c>
      <c r="K38" s="143"/>
      <c r="L38" s="143">
        <f t="shared" si="0"/>
        <v>2</v>
      </c>
      <c r="M38" s="146">
        <f t="shared" si="1"/>
        <v>1</v>
      </c>
      <c r="N38" s="156">
        <f t="shared" si="2"/>
        <v>66.666666666666671</v>
      </c>
    </row>
    <row r="39" spans="1:14" ht="15">
      <c r="A39" s="144">
        <v>38</v>
      </c>
      <c r="B39" s="159"/>
      <c r="C39" s="148"/>
      <c r="D39" s="146"/>
      <c r="E39" s="143"/>
      <c r="F39" s="143"/>
      <c r="G39" s="145"/>
      <c r="H39" s="145"/>
      <c r="I39" s="149">
        <f t="shared" ref="I39:K39" si="3">COUNTIF(I10:I38,"p")</f>
        <v>22</v>
      </c>
      <c r="J39" s="149">
        <f t="shared" si="3"/>
        <v>23</v>
      </c>
      <c r="K39" s="149">
        <f t="shared" si="3"/>
        <v>20</v>
      </c>
      <c r="L39" s="149">
        <f>COUNTIF(I39:J39,"P")</f>
        <v>0</v>
      </c>
      <c r="M39" s="150">
        <f t="shared" si="1"/>
        <v>0</v>
      </c>
      <c r="N39" s="157">
        <f>AVERAGE(N10:N38)</f>
        <v>74.712643678160916</v>
      </c>
    </row>
  </sheetData>
  <autoFilter ref="A9:N39"/>
  <mergeCells count="7">
    <mergeCell ref="N6:N9"/>
    <mergeCell ref="B2:D2"/>
    <mergeCell ref="B3:C3"/>
    <mergeCell ref="B4:C4"/>
    <mergeCell ref="A6:E8"/>
    <mergeCell ref="L6:L9"/>
    <mergeCell ref="M6:M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nov_15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2016-02-04T14:10:57Z</dcterms:modified>
</cp:coreProperties>
</file>