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jan-_feb_16" sheetId="9" r:id="rId5"/>
  </sheets>
  <definedNames>
    <definedName name="_xlnm._FilterDatabase" localSheetId="0" hidden="1">'fine arts'!$A$9:$Q$44</definedName>
    <definedName name="_xlnm._FilterDatabase" localSheetId="4" hidden="1">'jan-_feb_16'!$A$9:$W$47</definedName>
  </definedNames>
  <calcPr calcId="152511"/>
</workbook>
</file>

<file path=xl/calcChain.xml><?xml version="1.0" encoding="utf-8"?>
<calcChain xmlns="http://schemas.openxmlformats.org/spreadsheetml/2006/main">
  <c r="U41" i="9" l="1"/>
  <c r="O47" i="9" l="1"/>
  <c r="V10" i="9" l="1"/>
  <c r="D3" i="9" l="1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2" i="9"/>
  <c r="U43" i="9"/>
  <c r="U44" i="9"/>
  <c r="U45" i="9"/>
  <c r="U46" i="9"/>
  <c r="U11" i="9"/>
  <c r="U12" i="9"/>
  <c r="U13" i="9"/>
  <c r="U10" i="9"/>
  <c r="N47" i="9" l="1"/>
  <c r="M47" i="9"/>
  <c r="W36" i="9" l="1"/>
  <c r="W46" i="9" l="1"/>
  <c r="W45" i="9"/>
  <c r="W44" i="9"/>
  <c r="W43" i="9"/>
  <c r="W42" i="9"/>
  <c r="W41" i="9"/>
  <c r="W40" i="9"/>
  <c r="W39" i="9"/>
  <c r="W38" i="9"/>
  <c r="W37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L47" i="9"/>
  <c r="K47" i="9"/>
  <c r="J47" i="9"/>
  <c r="I47" i="9"/>
  <c r="V47" i="9" l="1"/>
  <c r="U47" i="9" l="1"/>
  <c r="W10" i="9" l="1"/>
  <c r="W47" i="9" s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X37" i="6"/>
  <c r="W37" i="6"/>
  <c r="X36" i="6"/>
  <c r="W36" i="6"/>
  <c r="X35" i="6"/>
  <c r="W35" i="6"/>
  <c r="X34" i="6"/>
  <c r="W34" i="6"/>
  <c r="X33" i="6"/>
  <c r="W33" i="6"/>
  <c r="X32" i="6"/>
  <c r="W32" i="6"/>
  <c r="X31" i="6"/>
  <c r="W31" i="6"/>
  <c r="X30" i="6"/>
  <c r="W30" i="6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Y23" i="6" s="1"/>
  <c r="X22" i="6"/>
  <c r="W22" i="6"/>
  <c r="X21" i="6"/>
  <c r="W21" i="6"/>
  <c r="X20" i="6"/>
  <c r="W20" i="6"/>
  <c r="X19" i="6"/>
  <c r="W19" i="6"/>
  <c r="X18" i="6"/>
  <c r="W18" i="6"/>
  <c r="X17" i="6"/>
  <c r="W17" i="6"/>
  <c r="X16" i="6"/>
  <c r="W16" i="6"/>
  <c r="X15" i="6"/>
  <c r="W15" i="6"/>
  <c r="X14" i="6"/>
  <c r="W14" i="6"/>
  <c r="X13" i="6"/>
  <c r="W13" i="6"/>
  <c r="X12" i="6"/>
  <c r="W12" i="6"/>
  <c r="X11" i="6"/>
  <c r="W11" i="6"/>
  <c r="X10" i="6"/>
  <c r="W10" i="6"/>
  <c r="D3" i="6"/>
  <c r="Y14" i="6" l="1"/>
  <c r="Y18" i="6"/>
  <c r="Y22" i="6"/>
  <c r="Y30" i="6"/>
  <c r="Y34" i="6"/>
  <c r="Y38" i="6"/>
  <c r="Y27" i="6"/>
  <c r="Y35" i="6"/>
  <c r="Y39" i="6"/>
  <c r="Y43" i="6"/>
  <c r="Y12" i="6"/>
  <c r="Y20" i="6"/>
  <c r="Y28" i="6"/>
  <c r="Y32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T55" i="4" s="1"/>
  <c r="R54" i="4"/>
  <c r="R53" i="4"/>
  <c r="T53" i="4" s="1"/>
  <c r="R52" i="4"/>
  <c r="R51" i="4"/>
  <c r="T51" i="4" s="1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4" i="4" l="1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 fundamentals, coloums, rows, size, selection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<sst xmlns="http://schemas.openxmlformats.org/spreadsheetml/2006/main" count="2203" uniqueCount="598">
  <si>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</si>
  <si>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</si>
  <si>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</si>
  <si>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</si>
  <si>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</si>
  <si>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</si>
  <si>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</si>
  <si>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</si>
  <si>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</si>
  <si>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</si>
  <si>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</si>
  <si>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</si>
  <si>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</si>
  <si>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</si>
  <si>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</si>
  <si>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</si>
  <si>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</si>
  <si>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</si>
  <si>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</si>
  <si>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</si>
  <si>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</si>
  <si>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</si>
  <si>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</si>
  <si>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</si>
  <si>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</si>
  <si>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</si>
  <si>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</si>
  <si>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</si>
  <si>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</si>
  <si>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</si>
  <si>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</si>
  <si>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</si>
  <si>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</si>
  <si>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</si>
  <si>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</si>
  <si>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</si>
  <si>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</si>
  <si>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</si>
  <si>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</si>
  <si>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</si>
  <si>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</si>
  <si>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</si>
  <si>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</si>
  <si>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</si>
  <si>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</si>
  <si>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</si>
  <si>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</si>
  <si>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</si>
  <si>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</si>
  <si>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</si>
  <si>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</si>
  <si>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</si>
  <si>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</si>
  <si>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</si>
  <si>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</si>
  <si>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</si>
  <si>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</si>
  <si>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</si>
  <si>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</si>
  <si>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</si>
  <si>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</si>
  <si>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</si>
  <si>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</si>
  <si>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</si>
  <si>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</si>
  <si>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</si>
  <si>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</si>
  <si>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</si>
  <si>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</si>
  <si>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</si>
  <si>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</si>
  <si>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</si>
  <si>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</si>
  <si>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</si>
  <si>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</si>
  <si>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</si>
  <si>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</si>
  <si>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</si>
  <si>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</si>
  <si>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</si>
  <si>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</si>
  <si>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</si>
  <si>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</si>
  <si>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</si>
  <si>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</si>
  <si>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</si>
  <si>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</si>
  <si>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</si>
  <si>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</si>
  <si>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</si>
  <si>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</si>
  <si>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</si>
  <si>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</si>
  <si>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</si>
  <si>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</si>
  <si>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</si>
  <si>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</si>
  <si>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</si>
  <si>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</si>
  <si>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</si>
  <si>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</si>
  <si>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</si>
  <si>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</si>
  <si>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</si>
  <si>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</si>
  <si>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</si>
  <si>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</si>
  <si>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</si>
  <si>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</si>
  <si>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</si>
  <si>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</si>
  <si>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</si>
  <si>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</si>
  <si>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</si>
  <si>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</si>
  <si>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</si>
  <si>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</si>
  <si>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</si>
  <si>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</si>
  <si>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</si>
  <si>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</si>
  <si>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</si>
  <si>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</si>
  <si>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</si>
  <si>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</si>
  <si>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</si>
  <si>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</si>
  <si>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</si>
  <si>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</si>
  <si>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</si>
  <si>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</si>
  <si>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</si>
  <si>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</si>
  <si>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</si>
  <si>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</si>
  <si>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</si>
  <si>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</si>
  <si>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</si>
  <si>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</si>
  <si>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</si>
  <si>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</si>
  <si>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</si>
  <si>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</si>
  <si>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</si>
  <si>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</si>
  <si>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</si>
  <si>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</si>
  <si>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</si>
  <si>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</si>
  <si>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</si>
  <si>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</si>
  <si>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</si>
  <si>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</si>
  <si>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</si>
  <si>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</si>
  <si>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</si>
  <si>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</si>
  <si>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</si>
  <si>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</si>
  <si>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</si>
  <si>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</si>
  <si>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</si>
  <si>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</si>
  <si>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</si>
  <si>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</si>
  <si>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</si>
  <si>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</si>
  <si>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</si>
  <si>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</si>
  <si>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</si>
  <si>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</si>
  <si>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</si>
  <si>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</si>
  <si>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</si>
  <si>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</si>
  <si>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</si>
  <si>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</si>
  <si>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</si>
  <si>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</si>
  <si>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</si>
  <si>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</si>
  <si>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</si>
  <si>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</si>
  <si>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</si>
  <si>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</si>
  <si>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</si>
  <si>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</si>
  <si>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</si>
  <si>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</si>
  <si>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</si>
  <si>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</si>
  <si>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</si>
  <si>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</si>
  <si>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</si>
  <si>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</si>
  <si>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</si>
  <si>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</si>
  <si>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</si>
  <si>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</si>
  <si>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</si>
  <si>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</si>
  <si>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</si>
  <si>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</si>
  <si>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</si>
  <si>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</si>
  <si>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</si>
  <si>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</si>
  <si>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</si>
  <si>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</si>
  <si>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</si>
  <si>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</si>
  <si>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</si>
  <si>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</si>
  <si>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</si>
  <si>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</si>
  <si>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</si>
  <si>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</si>
  <si>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</si>
  <si>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</si>
  <si>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</si>
  <si>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</si>
  <si>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</si>
  <si>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</si>
  <si>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</si>
  <si>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</si>
  <si>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</si>
  <si>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</si>
  <si>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</si>
  <si>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</si>
  <si>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</si>
  <si>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</si>
  <si>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</si>
  <si>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</si>
  <si>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</si>
  <si>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</si>
  <si>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</si>
  <si>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</si>
  <si>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</si>
  <si>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</si>
  <si>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</si>
  <si>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</si>
  <si>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</si>
  <si>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</si>
  <si>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</si>
  <si>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</si>
  <si>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</si>
  <si>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</si>
  <si>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</si>
  <si>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</si>
  <si>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</si>
  <si>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</si>
  <si>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</si>
  <si>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</si>
  <si>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</si>
  <si>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</si>
  <si>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</si>
  <si>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</si>
  <si>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</si>
  <si>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</si>
  <si>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</si>
  <si>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</si>
  <si>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</si>
  <si>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</si>
  <si>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</si>
  <si>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</si>
  <si>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</si>
  <si>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</si>
  <si>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</si>
  <si>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</si>
  <si>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</si>
  <si>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</si>
  <si>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</si>
  <si>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</si>
  <si>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</si>
  <si>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</si>
  <si>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</si>
  <si>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</si>
  <si>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</si>
  <si>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</si>
  <si>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</si>
  <si>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</si>
  <si>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</si>
  <si>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</si>
  <si>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</si>
  <si>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</si>
  <si>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</si>
  <si>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</si>
  <si>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</si>
  <si>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</si>
  <si>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</si>
  <si>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</si>
  <si>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</si>
  <si>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</si>
  <si>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</si>
  <si>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</si>
  <si>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</si>
  <si>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</si>
  <si>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</si>
  <si>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</si>
  <si>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</si>
  <si>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</si>
  <si>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</si>
  <si>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</si>
  <si>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</si>
  <si>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</si>
  <si>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</si>
  <si>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</si>
  <si>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</si>
  <si>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</si>
  <si>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</si>
  <si>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</si>
  <si>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</si>
  <si>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</si>
  <si>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</si>
  <si>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</si>
  <si>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</si>
  <si>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</si>
  <si>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</si>
  <si>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</si>
  <si>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</si>
  <si>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</si>
  <si>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</si>
  <si>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</si>
  <si>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</si>
  <si>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</si>
  <si>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</si>
  <si>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</si>
  <si>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</si>
  <si>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</si>
  <si>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</si>
  <si>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</si>
  <si>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</si>
  <si>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</si>
  <si>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</si>
  <si>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</si>
  <si>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</si>
  <si>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</si>
  <si>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</si>
  <si>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</si>
  <si>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</si>
  <si>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</si>
  <si>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</si>
  <si>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</si>
  <si>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</si>
  <si>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</si>
  <si>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</si>
  <si>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</si>
  <si>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</si>
  <si>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</si>
  <si>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</si>
  <si>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</si>
  <si>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</si>
  <si>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</si>
  <si>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</si>
  <si>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</si>
  <si>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</si>
  <si>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</si>
  <si>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</si>
  <si>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</si>
  <si>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</si>
  <si>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</si>
  <si>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</si>
  <si>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</si>
  <si>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</si>
  <si>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</si>
  <si>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</si>
  <si>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</si>
  <si>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</si>
  <si>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</si>
  <si>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</si>
  <si>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</si>
  <si>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</si>
  <si>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</si>
  <si>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</si>
  <si>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</si>
  <si>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</si>
  <si>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</si>
  <si>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</si>
  <si>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</si>
  <si>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</si>
  <si>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</si>
  <si>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</si>
  <si>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</si>
  <si>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</si>
  <si>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</si>
  <si>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</si>
  <si>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</si>
  <si>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</si>
  <si>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</si>
  <si>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</si>
  <si>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</si>
  <si>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</si>
  <si>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</si>
  <si>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</si>
  <si>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</si>
  <si>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</si>
  <si>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</si>
  <si>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</si>
  <si>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</si>
  <si>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</si>
  <si>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</si>
  <si>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</si>
  <si>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</si>
  <si>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</si>
  <si>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</si>
  <si>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</si>
  <si>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</si>
  <si>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</si>
  <si>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</si>
  <si>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</si>
  <si>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</si>
  <si>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</si>
  <si>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</si>
  <si>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</si>
  <si>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</si>
  <si>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</si>
  <si>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</si>
  <si>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</si>
  <si>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</si>
  <si>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</si>
  <si>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</si>
  <si>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</si>
  <si>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</si>
  <si>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</si>
  <si>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</si>
  <si>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</si>
  <si>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</si>
  <si>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</si>
  <si>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</si>
  <si>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</si>
  <si>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</si>
  <si>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</si>
  <si>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</si>
  <si>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</si>
  <si>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</si>
  <si>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</si>
  <si>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</si>
  <si>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</si>
  <si>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</si>
  <si>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</si>
  <si>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</si>
  <si>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</si>
  <si>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</si>
  <si>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</si>
  <si>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</si>
  <si>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</si>
  <si>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</si>
  <si>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</si>
  <si>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</si>
  <si>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</si>
  <si>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</si>
  <si>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</si>
  <si>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</si>
  <si>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</si>
  <si>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</si>
  <si>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</si>
  <si>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</si>
  <si>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</si>
  <si>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</si>
  <si>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</si>
  <si>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</si>
  <si>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</si>
  <si>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</si>
  <si>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</si>
  <si>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</si>
  <si>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</si>
  <si>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</si>
  <si>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</si>
  <si>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</si>
  <si>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</si>
  <si>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</si>
  <si>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</si>
  <si>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</si>
  <si>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</si>
  <si>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</si>
  <si>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</si>
  <si>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</si>
  <si>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</si>
  <si>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</si>
  <si>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</si>
  <si>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</si>
  <si>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</si>
  <si>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</si>
  <si>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</si>
  <si>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</si>
  <si>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</si>
  <si>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</si>
  <si>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</si>
  <si>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</si>
  <si>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</si>
  <si>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</si>
  <si>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</si>
  <si>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</si>
  <si>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</si>
  <si>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</si>
  <si>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</si>
  <si>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</si>
  <si>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</si>
  <si>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</si>
  <si>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</si>
  <si>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</si>
  <si>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</si>
  <si>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</si>
  <si>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</si>
  <si>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</si>
  <si>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</si>
  <si>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</si>
  <si>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</si>
  <si>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</si>
  <si>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</si>
  <si>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</si>
  <si>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</si>
  <si>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</si>
  <si>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</si>
  <si>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</si>
  <si>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</si>
  <si>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</si>
  <si>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</si>
  <si>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</si>
  <si>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</si>
  <si>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>Syeda Shabnam Khan</t>
  </si>
  <si>
    <t>Shahreen Shahjahan Psyche</t>
  </si>
  <si>
    <t>Akhi Akram</t>
  </si>
  <si>
    <t>Kaji Rokib Ahmed</t>
  </si>
  <si>
    <t>Saif Ahmed</t>
  </si>
  <si>
    <t>Rumana Hossain</t>
  </si>
  <si>
    <t>Abdullah-Al-Faysal</t>
  </si>
  <si>
    <t>Md.Reaz Ahammed</t>
  </si>
  <si>
    <t>Saqibur Rahman</t>
  </si>
  <si>
    <t>Md.Mostafizur Rahman</t>
  </si>
  <si>
    <t>Simanto Roy</t>
  </si>
  <si>
    <t>Tasfia Mehraj</t>
  </si>
  <si>
    <t>Umme Atia Jui</t>
  </si>
  <si>
    <t>Md. Nuruzzamman</t>
  </si>
  <si>
    <t>Tanvir Asif Ali</t>
  </si>
  <si>
    <t>Md.Sajjad Hossain</t>
  </si>
  <si>
    <t>Jarin Tasnim Ananna</t>
  </si>
  <si>
    <t>Abidur Rahman</t>
  </si>
  <si>
    <t>MD. Tareq Mahmud Khan</t>
  </si>
  <si>
    <t>Angkon Kar</t>
  </si>
  <si>
    <t>Faridur Rahman</t>
  </si>
  <si>
    <t>Gazi Imteaz Uddin</t>
  </si>
  <si>
    <t>Nuruzzamman Faruqui</t>
  </si>
  <si>
    <t>Md Sajib Uddin</t>
  </si>
  <si>
    <t>Junaid Ibna Jafor</t>
  </si>
  <si>
    <t>Ashraful Hoque Tushar</t>
  </si>
  <si>
    <t>Abhinomu Singha Roy</t>
  </si>
  <si>
    <t>Ifti Azad  Abeer</t>
  </si>
  <si>
    <t>Anik Saha</t>
  </si>
  <si>
    <t>Nabilah Hossain</t>
  </si>
  <si>
    <t>Md. Muzaddid Alfi Salis</t>
  </si>
  <si>
    <t>Abdullah Al Noman</t>
  </si>
  <si>
    <t>Raisul Islam Rashu</t>
  </si>
  <si>
    <t>Md Moniruzzaman Munna</t>
  </si>
  <si>
    <t>f</t>
  </si>
  <si>
    <t>m</t>
  </si>
  <si>
    <t>Yes</t>
  </si>
  <si>
    <t xml:space="preserve">                  Yes</t>
  </si>
  <si>
    <t>syeda.khan@northsouth.edu</t>
  </si>
  <si>
    <t>shahreen.psyche@northsouth.edu</t>
  </si>
  <si>
    <t>akhiakram2013@gmail.com</t>
  </si>
  <si>
    <t>rokibishere@gmail.com</t>
  </si>
  <si>
    <t>a.saif92@gmail.com</t>
  </si>
  <si>
    <t>b.rumana91@gmail.com</t>
  </si>
  <si>
    <t>faysalhridoy@gmail.com</t>
  </si>
  <si>
    <t>reazstudent@gmail.com</t>
  </si>
  <si>
    <t>saqib747rahman@gmail.com</t>
  </si>
  <si>
    <t>md.mostafizur@northsouth.edu</t>
  </si>
  <si>
    <t>shimanto.edu@gmail.com</t>
  </si>
  <si>
    <t>tasfiamehraj@yahoo.com</t>
  </si>
  <si>
    <t>ummeatiajui@gmail.com</t>
  </si>
  <si>
    <t>nzaman900@gmail.com</t>
  </si>
  <si>
    <t>tanvirasifali@gmail.com</t>
  </si>
  <si>
    <t>saj_nsu@hotmail.com</t>
  </si>
  <si>
    <t>jarin_582@yahoo.com</t>
  </si>
  <si>
    <t>abidur.rahman@northsouth,edu</t>
  </si>
  <si>
    <t>tareq0413@gmail.com</t>
  </si>
  <si>
    <t>angkon03@gmail.com</t>
  </si>
  <si>
    <t>hridoyrahman611@gmail.com</t>
  </si>
  <si>
    <t>imteee13@gmail.com</t>
  </si>
  <si>
    <t>faruquizaman26@gmail.com</t>
  </si>
  <si>
    <t>sajibuddin143@gmail.com</t>
  </si>
  <si>
    <t>junaid.bd@live.com</t>
  </si>
  <si>
    <t>ahtushar12@gmail.com</t>
  </si>
  <si>
    <t>royabhi0007@gmail.com</t>
  </si>
  <si>
    <t>ifti.azad@northsouth.edu</t>
  </si>
  <si>
    <t>anikredevils@gmail.com</t>
  </si>
  <si>
    <t>hossainnabilah123@gmail.com</t>
  </si>
  <si>
    <t>promitsalis@gmail.com</t>
  </si>
  <si>
    <t>a.a.noman.nsu.gmail.com</t>
  </si>
  <si>
    <t>rashu.raisul1@gmail.com</t>
  </si>
  <si>
    <t>munna.14568@gmail.com</t>
  </si>
  <si>
    <t>EEE</t>
  </si>
  <si>
    <t>CSE</t>
  </si>
  <si>
    <t xml:space="preserve"> </t>
  </si>
  <si>
    <t xml:space="preserve">batch started in </t>
  </si>
  <si>
    <t>php</t>
  </si>
  <si>
    <t>jquery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</si>
</sst>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3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sz val="11"/>
      <color theme="4"/>
      <name val="EYInterstate"/>
    </font>
    <font>
      <u/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8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wrapText="1"/>
    </xf>
    <xf numFmtId="0" fontId="5" fillId="0" borderId="54" xfId="0" applyFont="1" applyBorder="1" applyAlignment="1">
      <alignment horizontal="center" vertical="center"/>
    </xf>
    <xf numFmtId="0" fontId="3" fillId="0" borderId="54" xfId="1" applyFont="1" applyBorder="1" applyAlignment="1">
      <alignment horizontal="left" vertical="center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3" fillId="0" borderId="54" xfId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0" fillId="0" borderId="53" xfId="1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53" xfId="0" applyFont="1" applyBorder="1" applyAlignment="1">
      <alignment horizontal="center" vertical="center"/>
    </xf>
    <xf numFmtId="0" fontId="21" fillId="0" borderId="53" xfId="1" applyFont="1" applyBorder="1" applyAlignment="1">
      <alignment horizontal="left" vertical="center"/>
    </xf>
    <xf numFmtId="0" fontId="0" fillId="0" borderId="53" xfId="0" applyFont="1" applyBorder="1" applyAlignment="1">
      <alignment horizontal="left" vertical="center"/>
    </xf>
    <xf numFmtId="0" fontId="0" fillId="0" borderId="54" xfId="0" applyFont="1" applyBorder="1" applyAlignment="1">
      <alignment horizontal="left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wrapText="1"/>
    </xf>
    <xf numFmtId="0" fontId="7" fillId="0" borderId="56" xfId="0" applyFont="1" applyBorder="1" applyAlignment="1">
      <alignment horizontal="center" wrapText="1"/>
    </xf>
    <xf numFmtId="0" fontId="0" fillId="0" borderId="56" xfId="0" applyFont="1" applyBorder="1" applyAlignment="1">
      <alignment wrapText="1"/>
    </xf>
    <xf numFmtId="0" fontId="0" fillId="0" borderId="55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Relationship Id="rId8" Type="http://schemas.openxmlformats.org/officeDocument/2006/relationships/hyperlink" Target="mailto:namirahfarzana92@gmail.com" TargetMode="External"/><Relationship Id="rId3" Type="http://schemas.openxmlformats.org/officeDocument/2006/relationships/hyperlink" Target="mailto:chittransaha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9" Type="http://schemas.openxmlformats.org/officeDocument/2006/relationships/hyperlink" Target="mailto:subroto_thmdu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mailto:shimuldu18@gmail.com" TargetMode="External"/><Relationship Id="rId3" Type="http://schemas.openxmlformats.org/officeDocument/2006/relationships/hyperlink" Target="mailto:al526172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0" Type="http://schemas.openxmlformats.org/officeDocument/2006/relationships/hyperlink" Target="mailto:mdshaikazad@gmail.com" TargetMode="External"/><Relationship Id="rId41" Type="http://schemas.openxmlformats.org/officeDocument/2006/relationships/hyperlink" Target="mailto:mohimur_rahman@yahoo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Relationship Id="rId8" Type="http://schemas.openxmlformats.org/officeDocument/2006/relationships/hyperlink" Target="mailto:asety1971@gmail.com" TargetMode="External"/><Relationship Id="rId3" Type="http://schemas.openxmlformats.org/officeDocument/2006/relationships/hyperlink" Target="mailto:nahida265du@yahoo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ummeatiajui@gmail.com" TargetMode="External"/><Relationship Id="rId18" Type="http://schemas.openxmlformats.org/officeDocument/2006/relationships/hyperlink" Target="mailto:abidur.rahman@northsouth,edu" TargetMode="External"/><Relationship Id="rId26" Type="http://schemas.openxmlformats.org/officeDocument/2006/relationships/hyperlink" Target="mailto:anikredevils@gmail.com" TargetMode="External"/><Relationship Id="rId3" Type="http://schemas.openxmlformats.org/officeDocument/2006/relationships/hyperlink" Target="mailto:akhiakram2013@gmail.com" TargetMode="External"/><Relationship Id="rId21" Type="http://schemas.openxmlformats.org/officeDocument/2006/relationships/hyperlink" Target="mailto:hridoyrahman611@gmail.com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mailto:faysalhridoy@gmail.com" TargetMode="External"/><Relationship Id="rId12" Type="http://schemas.openxmlformats.org/officeDocument/2006/relationships/hyperlink" Target="mailto:tasfiamehraj@yahoo.com" TargetMode="External"/><Relationship Id="rId17" Type="http://schemas.openxmlformats.org/officeDocument/2006/relationships/hyperlink" Target="mailto:jarin_582@yahoo.com" TargetMode="External"/><Relationship Id="rId25" Type="http://schemas.openxmlformats.org/officeDocument/2006/relationships/hyperlink" Target="mailto:ifti.azad@northsouth.edu" TargetMode="External"/><Relationship Id="rId33" Type="http://schemas.openxmlformats.org/officeDocument/2006/relationships/hyperlink" Target="mailto:rashu.raisul1@gmail.com" TargetMode="External"/><Relationship Id="rId2" Type="http://schemas.openxmlformats.org/officeDocument/2006/relationships/hyperlink" Target="mailto:shahreen.psyche@northsouth.edu" TargetMode="External"/><Relationship Id="rId16" Type="http://schemas.openxmlformats.org/officeDocument/2006/relationships/hyperlink" Target="mailto:saj_nsu@hotmail.com" TargetMode="External"/><Relationship Id="rId20" Type="http://schemas.openxmlformats.org/officeDocument/2006/relationships/hyperlink" Target="mailto:angkon03@gmail.com" TargetMode="External"/><Relationship Id="rId29" Type="http://schemas.openxmlformats.org/officeDocument/2006/relationships/hyperlink" Target="mailto:munna.14568@gmail.com" TargetMode="External"/><Relationship Id="rId1" Type="http://schemas.openxmlformats.org/officeDocument/2006/relationships/hyperlink" Target="mailto:syeda.khan@northsouth.edu" TargetMode="External"/><Relationship Id="rId6" Type="http://schemas.openxmlformats.org/officeDocument/2006/relationships/hyperlink" Target="mailto:b.rumana91@gmail.com" TargetMode="External"/><Relationship Id="rId11" Type="http://schemas.openxmlformats.org/officeDocument/2006/relationships/hyperlink" Target="mailto:shimanto.edu@gmail.com" TargetMode="External"/><Relationship Id="rId24" Type="http://schemas.openxmlformats.org/officeDocument/2006/relationships/hyperlink" Target="mailto:junaid.bd@live.com" TargetMode="External"/><Relationship Id="rId32" Type="http://schemas.openxmlformats.org/officeDocument/2006/relationships/hyperlink" Target="mailto:ahtushar12@gmail.com" TargetMode="External"/><Relationship Id="rId5" Type="http://schemas.openxmlformats.org/officeDocument/2006/relationships/hyperlink" Target="mailto:a.saif92@gmail.com" TargetMode="External"/><Relationship Id="rId15" Type="http://schemas.openxmlformats.org/officeDocument/2006/relationships/hyperlink" Target="mailto:tanvirasifali@gmail.com" TargetMode="External"/><Relationship Id="rId23" Type="http://schemas.openxmlformats.org/officeDocument/2006/relationships/hyperlink" Target="mailto:sajibuddin143@gmail.com" TargetMode="External"/><Relationship Id="rId28" Type="http://schemas.openxmlformats.org/officeDocument/2006/relationships/hyperlink" Target="mailto:promitsalis@gmail.com" TargetMode="External"/><Relationship Id="rId36" Type="http://schemas.openxmlformats.org/officeDocument/2006/relationships/comments" Target="../comments1.xml"/><Relationship Id="rId10" Type="http://schemas.openxmlformats.org/officeDocument/2006/relationships/hyperlink" Target="mailto:md.mostafizur@northsouth.edu" TargetMode="External"/><Relationship Id="rId19" Type="http://schemas.openxmlformats.org/officeDocument/2006/relationships/hyperlink" Target="mailto:tareq0413@gmail.com" TargetMode="External"/><Relationship Id="rId31" Type="http://schemas.openxmlformats.org/officeDocument/2006/relationships/hyperlink" Target="mailto:royabhi0007@gmail.com" TargetMode="External"/><Relationship Id="rId4" Type="http://schemas.openxmlformats.org/officeDocument/2006/relationships/hyperlink" Target="mailto:rokibishere@gmail.com" TargetMode="External"/><Relationship Id="rId9" Type="http://schemas.openxmlformats.org/officeDocument/2006/relationships/hyperlink" Target="mailto:saqib747rahman@gmail.com" TargetMode="External"/><Relationship Id="rId14" Type="http://schemas.openxmlformats.org/officeDocument/2006/relationships/hyperlink" Target="mailto:nzaman900@gmail.com" TargetMode="External"/><Relationship Id="rId22" Type="http://schemas.openxmlformats.org/officeDocument/2006/relationships/hyperlink" Target="mailto:faruquizaman26@gmail.com" TargetMode="External"/><Relationship Id="rId27" Type="http://schemas.openxmlformats.org/officeDocument/2006/relationships/hyperlink" Target="mailto:hossainnabilah123@gmail.com" TargetMode="External"/><Relationship Id="rId30" Type="http://schemas.openxmlformats.org/officeDocument/2006/relationships/hyperlink" Target="mailto:imteee13@gmail.com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mailto:reazstude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215" t="s">
        <v>17</v>
      </c>
      <c r="C2" s="216"/>
      <c r="D2" s="217"/>
      <c r="E2" s="7"/>
    </row>
    <row r="3" spans="1:26">
      <c r="B3" s="218" t="s">
        <v>14</v>
      </c>
      <c r="C3" s="219"/>
      <c r="D3" s="62">
        <f>SUM(H7:W7)</f>
        <v>48</v>
      </c>
      <c r="E3" s="8"/>
    </row>
    <row r="4" spans="1:26" ht="13.5" thickBot="1">
      <c r="B4" s="220" t="s">
        <v>15</v>
      </c>
      <c r="C4" s="221"/>
      <c r="D4" s="63">
        <f>Z46</f>
        <v>84.571678321678334</v>
      </c>
      <c r="E4" s="9"/>
    </row>
    <row r="5" spans="1:26" ht="13.5" thickBot="1"/>
    <row r="6" spans="1:26" ht="15">
      <c r="A6" s="196" t="s">
        <v>5</v>
      </c>
      <c r="B6" s="222"/>
      <c r="C6" s="222"/>
      <c r="D6" s="222"/>
      <c r="E6" s="222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90" t="s">
        <v>9</v>
      </c>
      <c r="Y6" s="208" t="s">
        <v>10</v>
      </c>
      <c r="Z6" s="193" t="s">
        <v>11</v>
      </c>
    </row>
    <row r="7" spans="1:26" ht="15" customHeight="1">
      <c r="A7" s="223"/>
      <c r="B7" s="224"/>
      <c r="C7" s="224"/>
      <c r="D7" s="224"/>
      <c r="E7" s="224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91"/>
      <c r="Y7" s="209"/>
      <c r="Z7" s="194"/>
    </row>
    <row r="8" spans="1:26" ht="15.75" customHeight="1" thickBot="1">
      <c r="A8" s="198"/>
      <c r="B8" s="225"/>
      <c r="C8" s="225"/>
      <c r="D8" s="225"/>
      <c r="E8" s="225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91"/>
      <c r="Y8" s="209"/>
      <c r="Z8" s="194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92"/>
      <c r="Y9" s="210"/>
      <c r="Z9" s="195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211"/>
      <c r="B46" s="212"/>
      <c r="C46" s="202" t="s">
        <v>7</v>
      </c>
      <c r="D46" s="203"/>
      <c r="E46" s="203"/>
      <c r="F46" s="203"/>
      <c r="G46" s="204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96" t="s">
        <v>13</v>
      </c>
      <c r="Y46" s="197"/>
      <c r="Z46" s="200">
        <f>AVERAGE(Z10:Z45)</f>
        <v>84.571678321678334</v>
      </c>
    </row>
    <row r="47" spans="1:26" ht="15.75" customHeight="1" thickBot="1">
      <c r="A47" s="213"/>
      <c r="B47" s="214"/>
      <c r="C47" s="205" t="s">
        <v>8</v>
      </c>
      <c r="D47" s="206"/>
      <c r="E47" s="206"/>
      <c r="F47" s="206"/>
      <c r="G47" s="207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98"/>
      <c r="Y47" s="199"/>
      <c r="Z47" s="201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A46:B47"/>
    <mergeCell ref="B2:D2"/>
    <mergeCell ref="B3:C3"/>
    <mergeCell ref="B4:C4"/>
    <mergeCell ref="A6:E8"/>
    <mergeCell ref="X6:X9"/>
    <mergeCell ref="Z6:Z9"/>
    <mergeCell ref="X46:Y47"/>
    <mergeCell ref="Z46:Z47"/>
    <mergeCell ref="C46:G46"/>
    <mergeCell ref="C47:G47"/>
    <mergeCell ref="Y6:Y9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215" t="s">
        <v>17</v>
      </c>
      <c r="C2" s="216"/>
      <c r="D2" s="217"/>
      <c r="E2" s="7"/>
    </row>
    <row r="3" spans="1:20" ht="15.75" customHeight="1">
      <c r="B3" s="218" t="s">
        <v>14</v>
      </c>
      <c r="C3" s="219"/>
      <c r="D3" s="62">
        <f>SUM(H7:Q7)</f>
        <v>45</v>
      </c>
      <c r="E3" s="8"/>
    </row>
    <row r="4" spans="1:20" ht="15.75" customHeight="1" thickBot="1">
      <c r="B4" s="220" t="s">
        <v>15</v>
      </c>
      <c r="C4" s="221"/>
      <c r="D4" s="63">
        <f>T59</f>
        <v>84.476838354389372</v>
      </c>
      <c r="E4" s="9"/>
    </row>
    <row r="5" spans="1:20" ht="15.75" customHeight="1" thickBot="1"/>
    <row r="6" spans="1:20" ht="15.75" customHeight="1">
      <c r="A6" s="196" t="s">
        <v>5</v>
      </c>
      <c r="B6" s="222"/>
      <c r="C6" s="222"/>
      <c r="D6" s="222"/>
      <c r="E6" s="222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90" t="s">
        <v>9</v>
      </c>
      <c r="S6" s="208" t="s">
        <v>10</v>
      </c>
      <c r="T6" s="193" t="s">
        <v>11</v>
      </c>
    </row>
    <row r="7" spans="1:20" ht="15.75" customHeight="1">
      <c r="A7" s="223"/>
      <c r="B7" s="224"/>
      <c r="C7" s="224"/>
      <c r="D7" s="224"/>
      <c r="E7" s="224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91"/>
      <c r="S7" s="209"/>
      <c r="T7" s="194"/>
    </row>
    <row r="8" spans="1:20" ht="15.75" customHeight="1" thickBot="1">
      <c r="A8" s="198"/>
      <c r="B8" s="225"/>
      <c r="C8" s="225"/>
      <c r="D8" s="225"/>
      <c r="E8" s="225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91"/>
      <c r="S8" s="209"/>
      <c r="T8" s="194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92"/>
      <c r="S9" s="210"/>
      <c r="T9" s="195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26"/>
      <c r="B59" s="227"/>
      <c r="C59" s="202" t="s">
        <v>7</v>
      </c>
      <c r="D59" s="203"/>
      <c r="E59" s="203"/>
      <c r="F59" s="203"/>
      <c r="G59" s="204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96" t="s">
        <v>13</v>
      </c>
      <c r="S59" s="197"/>
      <c r="T59" s="200">
        <f>AVERAGE(T10:T58)</f>
        <v>84.476838354389372</v>
      </c>
    </row>
    <row r="60" spans="1:20" ht="15.75" customHeight="1" thickBot="1">
      <c r="A60" s="213"/>
      <c r="B60" s="214"/>
      <c r="C60" s="205" t="s">
        <v>8</v>
      </c>
      <c r="D60" s="206"/>
      <c r="E60" s="206"/>
      <c r="F60" s="206"/>
      <c r="G60" s="207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98"/>
      <c r="S60" s="199"/>
      <c r="T60" s="201"/>
    </row>
  </sheetData>
  <mergeCells count="12">
    <mergeCell ref="B2:D2"/>
    <mergeCell ref="B3:C3"/>
    <mergeCell ref="B4:C4"/>
    <mergeCell ref="A6:E8"/>
    <mergeCell ref="R6:R9"/>
    <mergeCell ref="T6:T9"/>
    <mergeCell ref="A59:B60"/>
    <mergeCell ref="C59:G59"/>
    <mergeCell ref="R59:S60"/>
    <mergeCell ref="T59:T60"/>
    <mergeCell ref="C60:G60"/>
    <mergeCell ref="S6:S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15" t="s">
        <v>17</v>
      </c>
      <c r="C2" s="216"/>
      <c r="D2" s="217"/>
      <c r="E2" s="7"/>
    </row>
    <row r="3" spans="1:25">
      <c r="B3" s="218" t="s">
        <v>14</v>
      </c>
      <c r="C3" s="219"/>
      <c r="D3" s="62">
        <f>SUM(H7:T7)</f>
        <v>18</v>
      </c>
      <c r="E3" s="8"/>
    </row>
    <row r="4" spans="1:25" ht="13.5" thickBot="1">
      <c r="B4" s="220" t="s">
        <v>15</v>
      </c>
      <c r="C4" s="221"/>
      <c r="D4" s="63">
        <f>Y55</f>
        <v>69.298245614035082</v>
      </c>
      <c r="E4" s="9"/>
    </row>
    <row r="5" spans="1:25" ht="13.5" thickBot="1"/>
    <row r="6" spans="1:25" ht="15">
      <c r="A6" s="196" t="s">
        <v>5</v>
      </c>
      <c r="B6" s="222"/>
      <c r="C6" s="222"/>
      <c r="D6" s="222"/>
      <c r="E6" s="222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90" t="s">
        <v>9</v>
      </c>
      <c r="X6" s="208" t="s">
        <v>10</v>
      </c>
      <c r="Y6" s="193" t="s">
        <v>11</v>
      </c>
    </row>
    <row r="7" spans="1:25">
      <c r="A7" s="223"/>
      <c r="B7" s="224"/>
      <c r="C7" s="224"/>
      <c r="D7" s="224"/>
      <c r="E7" s="224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91"/>
      <c r="X7" s="209"/>
      <c r="Y7" s="194"/>
    </row>
    <row r="8" spans="1:25" ht="13.5" thickBot="1">
      <c r="A8" s="198"/>
      <c r="B8" s="225"/>
      <c r="C8" s="225"/>
      <c r="D8" s="225"/>
      <c r="E8" s="225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91"/>
      <c r="X8" s="209"/>
      <c r="Y8" s="194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2"/>
      <c r="X9" s="210"/>
      <c r="Y9" s="195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211"/>
      <c r="B55" s="212"/>
      <c r="C55" s="202" t="s">
        <v>7</v>
      </c>
      <c r="D55" s="203"/>
      <c r="E55" s="203"/>
      <c r="F55" s="203"/>
      <c r="G55" s="203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96" t="s">
        <v>13</v>
      </c>
      <c r="X55" s="197"/>
      <c r="Y55" s="200">
        <f>AVERAGE(Y10:Y54)</f>
        <v>69.298245614035082</v>
      </c>
    </row>
    <row r="56" spans="1:25" ht="13.5" thickBot="1">
      <c r="A56" s="213"/>
      <c r="B56" s="214"/>
      <c r="C56" s="205" t="s">
        <v>8</v>
      </c>
      <c r="D56" s="206"/>
      <c r="E56" s="206"/>
      <c r="F56" s="206"/>
      <c r="G56" s="206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98"/>
      <c r="X56" s="199"/>
      <c r="Y56" s="201"/>
    </row>
  </sheetData>
  <mergeCells count="12">
    <mergeCell ref="B2:D2"/>
    <mergeCell ref="B3:C3"/>
    <mergeCell ref="B4:C4"/>
    <mergeCell ref="A6:E8"/>
    <mergeCell ref="W6:W9"/>
    <mergeCell ref="Y6:Y9"/>
    <mergeCell ref="A55:B56"/>
    <mergeCell ref="C55:G55"/>
    <mergeCell ref="W55:X56"/>
    <mergeCell ref="Y55:Y56"/>
    <mergeCell ref="C56:G56"/>
    <mergeCell ref="X6:X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15" t="s">
        <v>17</v>
      </c>
      <c r="C2" s="216"/>
      <c r="D2" s="217"/>
      <c r="E2" s="7"/>
    </row>
    <row r="3" spans="1:25">
      <c r="B3" s="218" t="s">
        <v>14</v>
      </c>
      <c r="C3" s="219"/>
      <c r="D3" s="62">
        <f>SUM(H7:T7)</f>
        <v>6</v>
      </c>
      <c r="E3" s="8"/>
    </row>
    <row r="4" spans="1:25" ht="13.5" thickBot="1">
      <c r="B4" s="220" t="s">
        <v>15</v>
      </c>
      <c r="C4" s="221"/>
      <c r="D4" s="63" t="e">
        <f>#REF!</f>
        <v>#REF!</v>
      </c>
      <c r="E4" s="9"/>
    </row>
    <row r="5" spans="1:25" ht="13.5" thickBot="1"/>
    <row r="6" spans="1:25" ht="15">
      <c r="A6" s="196" t="s">
        <v>5</v>
      </c>
      <c r="B6" s="222"/>
      <c r="C6" s="222"/>
      <c r="D6" s="222"/>
      <c r="E6" s="222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90" t="s">
        <v>9</v>
      </c>
      <c r="X6" s="208" t="s">
        <v>10</v>
      </c>
      <c r="Y6" s="193" t="s">
        <v>11</v>
      </c>
    </row>
    <row r="7" spans="1:25">
      <c r="A7" s="223"/>
      <c r="B7" s="224"/>
      <c r="C7" s="224"/>
      <c r="D7" s="224"/>
      <c r="E7" s="224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91"/>
      <c r="X7" s="209"/>
      <c r="Y7" s="194"/>
    </row>
    <row r="8" spans="1:25" ht="13.5" thickBot="1">
      <c r="A8" s="198"/>
      <c r="B8" s="225"/>
      <c r="C8" s="225"/>
      <c r="D8" s="225"/>
      <c r="E8" s="225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91"/>
      <c r="X8" s="209"/>
      <c r="Y8" s="194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2"/>
      <c r="X9" s="210"/>
      <c r="Y9" s="195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7"/>
  <sheetViews>
    <sheetView tabSelected="1" zoomScale="80" zoomScaleNormal="80" workbookViewId="0">
      <pane xSplit="4" ySplit="3" topLeftCell="Q16" activePane="bottomRight" state="frozen"/>
      <selection pane="topRight" activeCell="E1" sqref="E1"/>
      <selection pane="bottomLeft" activeCell="A4" sqref="A4"/>
      <selection pane="bottomRight" activeCell="S19" sqref="S19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2" width="10.42578125" style="77" customWidth="1"/>
    <col min="13" max="13" width="14.5703125" style="77" customWidth="1"/>
    <col min="14" max="14" width="15" style="77" customWidth="1"/>
    <col min="15" max="20" width="11.28515625" style="77" customWidth="1"/>
    <col min="21" max="21" width="15.7109375" style="77" customWidth="1"/>
    <col min="22" max="22" width="14.85546875" style="77" customWidth="1"/>
    <col min="23" max="23" width="9.42578125" style="133" bestFit="1" customWidth="1"/>
    <col min="24" max="16384" width="9.140625" style="77"/>
  </cols>
  <sheetData>
    <row r="1" spans="1:23" ht="13.5" thickBot="1"/>
    <row r="2" spans="1:23" ht="13.5" thickBot="1">
      <c r="B2" s="229" t="s">
        <v>17</v>
      </c>
      <c r="C2" s="230"/>
      <c r="D2" s="231"/>
      <c r="E2" s="134"/>
    </row>
    <row r="3" spans="1:23">
      <c r="B3" s="232" t="s">
        <v>14</v>
      </c>
      <c r="C3" s="233"/>
      <c r="D3" s="135">
        <f>SUM(I8:T8)</f>
        <v>36</v>
      </c>
      <c r="E3" s="136"/>
    </row>
    <row r="4" spans="1:23" ht="13.5" thickBot="1">
      <c r="B4" s="234" t="s">
        <v>15</v>
      </c>
      <c r="C4" s="235"/>
      <c r="D4" s="137">
        <f>W47</f>
        <v>38.615888615888608</v>
      </c>
      <c r="E4" s="138"/>
    </row>
    <row r="6" spans="1:23" ht="15">
      <c r="A6" s="236" t="s">
        <v>595</v>
      </c>
      <c r="B6" s="236"/>
      <c r="C6" s="236"/>
      <c r="D6" s="236"/>
      <c r="E6" s="236"/>
      <c r="F6" s="151" t="s">
        <v>18</v>
      </c>
      <c r="G6" s="152"/>
      <c r="H6" s="152"/>
      <c r="I6" s="139">
        <v>42381</v>
      </c>
      <c r="J6" s="139">
        <v>42384</v>
      </c>
      <c r="K6" s="139">
        <v>42388</v>
      </c>
      <c r="L6" s="139">
        <v>42391</v>
      </c>
      <c r="M6" s="139">
        <v>42393</v>
      </c>
      <c r="N6" s="139">
        <v>42398</v>
      </c>
      <c r="O6" s="139">
        <v>42400</v>
      </c>
      <c r="P6" s="139">
        <v>42402</v>
      </c>
      <c r="Q6" s="139">
        <v>42405</v>
      </c>
      <c r="R6" s="139">
        <v>42409</v>
      </c>
      <c r="S6" s="139">
        <v>42412</v>
      </c>
      <c r="T6" s="139">
        <v>42414</v>
      </c>
      <c r="U6" s="237" t="s">
        <v>9</v>
      </c>
      <c r="V6" s="237" t="s">
        <v>10</v>
      </c>
      <c r="W6" s="228" t="s">
        <v>11</v>
      </c>
    </row>
    <row r="7" spans="1:23">
      <c r="A7" s="236"/>
      <c r="B7" s="236"/>
      <c r="C7" s="236"/>
      <c r="D7" s="236"/>
      <c r="E7" s="236"/>
      <c r="F7" s="140" t="s">
        <v>16</v>
      </c>
      <c r="G7" s="141" t="s">
        <v>16</v>
      </c>
      <c r="H7" s="141"/>
      <c r="I7" s="142"/>
      <c r="J7" s="142" t="s">
        <v>597</v>
      </c>
      <c r="K7" s="142" t="s">
        <v>597</v>
      </c>
      <c r="L7" s="142" t="s">
        <v>597</v>
      </c>
      <c r="M7" s="142" t="s">
        <v>596</v>
      </c>
      <c r="N7" s="142" t="s">
        <v>596</v>
      </c>
      <c r="O7" s="142" t="s">
        <v>596</v>
      </c>
      <c r="P7" s="142" t="s">
        <v>596</v>
      </c>
      <c r="Q7" s="142" t="s">
        <v>596</v>
      </c>
      <c r="R7" s="142" t="s">
        <v>596</v>
      </c>
      <c r="S7" s="142" t="s">
        <v>596</v>
      </c>
      <c r="T7" s="142" t="s">
        <v>596</v>
      </c>
      <c r="U7" s="237"/>
      <c r="V7" s="237"/>
      <c r="W7" s="228"/>
    </row>
    <row r="8" spans="1:23">
      <c r="A8" s="236"/>
      <c r="B8" s="236"/>
      <c r="C8" s="236"/>
      <c r="D8" s="236"/>
      <c r="E8" s="236"/>
      <c r="F8" s="153" t="s">
        <v>19</v>
      </c>
      <c r="G8" s="141" t="s">
        <v>12</v>
      </c>
      <c r="H8" s="141"/>
      <c r="I8" s="159">
        <v>3</v>
      </c>
      <c r="J8" s="159">
        <v>3</v>
      </c>
      <c r="K8" s="159">
        <v>3</v>
      </c>
      <c r="L8" s="159">
        <v>3</v>
      </c>
      <c r="M8" s="158">
        <v>3</v>
      </c>
      <c r="N8" s="159">
        <v>3</v>
      </c>
      <c r="O8" s="159">
        <v>3</v>
      </c>
      <c r="P8" s="159">
        <v>3</v>
      </c>
      <c r="Q8" s="159">
        <v>3</v>
      </c>
      <c r="R8" s="159">
        <v>3</v>
      </c>
      <c r="S8" s="159">
        <v>3</v>
      </c>
      <c r="T8" s="159">
        <v>3</v>
      </c>
      <c r="U8" s="237"/>
      <c r="V8" s="237"/>
      <c r="W8" s="228"/>
    </row>
    <row r="9" spans="1:23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141" t="s">
        <v>519</v>
      </c>
      <c r="R9" s="141" t="s">
        <v>519</v>
      </c>
      <c r="S9" s="141" t="s">
        <v>519</v>
      </c>
      <c r="T9" s="141" t="s">
        <v>519</v>
      </c>
      <c r="U9" s="237"/>
      <c r="V9" s="237"/>
      <c r="W9" s="228"/>
    </row>
    <row r="10" spans="1:23" ht="15.75" thickBot="1">
      <c r="A10" s="144">
        <v>1</v>
      </c>
      <c r="B10" s="160"/>
      <c r="C10" s="182" t="s">
        <v>520</v>
      </c>
      <c r="D10" s="162" t="s">
        <v>554</v>
      </c>
      <c r="E10" s="164" t="s">
        <v>556</v>
      </c>
      <c r="F10" s="184">
        <v>1867076823</v>
      </c>
      <c r="G10" s="168" t="s">
        <v>558</v>
      </c>
      <c r="H10" s="188" t="s">
        <v>592</v>
      </c>
      <c r="I10" s="143" t="s">
        <v>104</v>
      </c>
      <c r="J10" s="143" t="s">
        <v>104</v>
      </c>
      <c r="K10" s="143" t="s">
        <v>104</v>
      </c>
      <c r="L10" s="143" t="s">
        <v>104</v>
      </c>
      <c r="M10" s="143" t="s">
        <v>104</v>
      </c>
      <c r="N10" s="143" t="s">
        <v>104</v>
      </c>
      <c r="O10" s="143" t="s">
        <v>104</v>
      </c>
      <c r="P10" s="143" t="s">
        <v>104</v>
      </c>
      <c r="Q10" s="143" t="s">
        <v>104</v>
      </c>
      <c r="R10" s="143" t="s">
        <v>104</v>
      </c>
      <c r="S10" s="143" t="s">
        <v>104</v>
      </c>
      <c r="T10" s="143" t="s">
        <v>104</v>
      </c>
      <c r="U10" s="143">
        <f t="shared" ref="U10:U46" si="0">COUNTIF(I10:T10,"P")</f>
        <v>12</v>
      </c>
      <c r="V10" s="146">
        <f t="shared" ref="V10:V46" si="1">COUNTBLANK(I10:T10)</f>
        <v>0</v>
      </c>
      <c r="W10" s="156">
        <f>U10*100/SUM(U10:V10)</f>
        <v>100</v>
      </c>
    </row>
    <row r="11" spans="1:23" ht="15.75" thickBot="1">
      <c r="A11" s="144">
        <v>2</v>
      </c>
      <c r="B11" s="160"/>
      <c r="C11" s="182" t="s">
        <v>521</v>
      </c>
      <c r="D11" s="162" t="s">
        <v>554</v>
      </c>
      <c r="E11" s="164" t="s">
        <v>556</v>
      </c>
      <c r="F11" s="184">
        <v>1732202888</v>
      </c>
      <c r="G11" s="168" t="s">
        <v>559</v>
      </c>
      <c r="H11" s="188" t="s">
        <v>593</v>
      </c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 t="s">
        <v>104</v>
      </c>
      <c r="R11" s="143" t="s">
        <v>104</v>
      </c>
      <c r="S11" s="143" t="s">
        <v>104</v>
      </c>
      <c r="T11" s="143" t="s">
        <v>104</v>
      </c>
      <c r="U11" s="143">
        <f t="shared" si="0"/>
        <v>12</v>
      </c>
      <c r="V11" s="146">
        <f t="shared" si="1"/>
        <v>0</v>
      </c>
      <c r="W11" s="156">
        <f>U11*100/SUM(U11:V11)</f>
        <v>100</v>
      </c>
    </row>
    <row r="12" spans="1:23" ht="15.75" thickBot="1">
      <c r="A12" s="144">
        <v>3</v>
      </c>
      <c r="B12" s="160"/>
      <c r="C12" s="182" t="s">
        <v>522</v>
      </c>
      <c r="D12" s="162" t="s">
        <v>554</v>
      </c>
      <c r="E12" s="164" t="s">
        <v>556</v>
      </c>
      <c r="F12" s="185"/>
      <c r="G12" s="168" t="s">
        <v>560</v>
      </c>
      <c r="H12" s="185"/>
      <c r="I12" s="143"/>
      <c r="J12" s="143"/>
      <c r="K12" s="143"/>
      <c r="L12" s="143" t="s">
        <v>3</v>
      </c>
      <c r="M12" s="143"/>
      <c r="N12" s="143"/>
      <c r="O12" s="143"/>
      <c r="P12" s="143"/>
      <c r="Q12" s="143"/>
      <c r="R12" s="143"/>
      <c r="S12" s="143"/>
      <c r="T12" s="143"/>
      <c r="U12" s="143">
        <f t="shared" si="0"/>
        <v>1</v>
      </c>
      <c r="V12" s="146">
        <f t="shared" si="1"/>
        <v>11</v>
      </c>
      <c r="W12" s="156">
        <f t="shared" ref="W12:W46" si="2">U12*100/SUM(U12:V12)</f>
        <v>8.3333333333333339</v>
      </c>
    </row>
    <row r="13" spans="1:23" ht="15.75" thickBot="1">
      <c r="A13" s="144">
        <v>4</v>
      </c>
      <c r="B13" s="160"/>
      <c r="C13" s="182" t="s">
        <v>523</v>
      </c>
      <c r="D13" s="162" t="s">
        <v>555</v>
      </c>
      <c r="E13" s="164" t="s">
        <v>556</v>
      </c>
      <c r="F13" s="184">
        <v>1673312883</v>
      </c>
      <c r="G13" s="168" t="s">
        <v>561</v>
      </c>
      <c r="H13" s="188" t="s">
        <v>593</v>
      </c>
      <c r="I13" s="143" t="s">
        <v>104</v>
      </c>
      <c r="J13" s="143" t="s">
        <v>104</v>
      </c>
      <c r="K13" s="143" t="s">
        <v>104</v>
      </c>
      <c r="L13" s="143" t="s">
        <v>104</v>
      </c>
      <c r="M13" s="143" t="s">
        <v>104</v>
      </c>
      <c r="N13" s="143" t="s">
        <v>104</v>
      </c>
      <c r="O13" s="143" t="s">
        <v>104</v>
      </c>
      <c r="P13" s="143" t="s">
        <v>104</v>
      </c>
      <c r="Q13" s="143" t="s">
        <v>104</v>
      </c>
      <c r="R13" s="143" t="s">
        <v>104</v>
      </c>
      <c r="S13" s="143" t="s">
        <v>104</v>
      </c>
      <c r="T13" s="143" t="s">
        <v>104</v>
      </c>
      <c r="U13" s="143">
        <f t="shared" si="0"/>
        <v>12</v>
      </c>
      <c r="V13" s="146">
        <f t="shared" si="1"/>
        <v>0</v>
      </c>
      <c r="W13" s="156">
        <f t="shared" si="2"/>
        <v>100</v>
      </c>
    </row>
    <row r="14" spans="1:23" ht="15.75" thickBot="1">
      <c r="A14" s="144">
        <v>5</v>
      </c>
      <c r="B14" s="160"/>
      <c r="C14" s="182" t="s">
        <v>524</v>
      </c>
      <c r="D14" s="162" t="s">
        <v>555</v>
      </c>
      <c r="E14" s="164" t="s">
        <v>556</v>
      </c>
      <c r="F14" s="184"/>
      <c r="G14" s="168" t="s">
        <v>562</v>
      </c>
      <c r="H14" s="185"/>
      <c r="I14" s="143"/>
      <c r="J14" s="143" t="s">
        <v>594</v>
      </c>
      <c r="K14" s="143" t="s">
        <v>3</v>
      </c>
      <c r="L14" s="143"/>
      <c r="M14" s="143" t="s">
        <v>3</v>
      </c>
      <c r="N14" s="143"/>
      <c r="O14" s="143"/>
      <c r="P14" s="143" t="s">
        <v>104</v>
      </c>
      <c r="Q14" s="143" t="s">
        <v>104</v>
      </c>
      <c r="R14" s="143" t="s">
        <v>104</v>
      </c>
      <c r="S14" s="143"/>
      <c r="T14" s="143"/>
      <c r="U14" s="143">
        <f t="shared" si="0"/>
        <v>5</v>
      </c>
      <c r="V14" s="146">
        <f t="shared" si="1"/>
        <v>6</v>
      </c>
      <c r="W14" s="156">
        <f t="shared" si="2"/>
        <v>45.454545454545453</v>
      </c>
    </row>
    <row r="15" spans="1:23" ht="15.75" thickBot="1">
      <c r="A15" s="144">
        <v>6</v>
      </c>
      <c r="B15" s="160"/>
      <c r="C15" s="182" t="s">
        <v>525</v>
      </c>
      <c r="D15" s="162" t="s">
        <v>554</v>
      </c>
      <c r="E15" s="164" t="s">
        <v>556</v>
      </c>
      <c r="F15" s="185"/>
      <c r="G15" s="168" t="s">
        <v>563</v>
      </c>
      <c r="H15" s="185"/>
      <c r="I15" s="143"/>
      <c r="J15" s="143"/>
      <c r="K15" s="143" t="s">
        <v>3</v>
      </c>
      <c r="L15" s="143"/>
      <c r="M15" s="143" t="s">
        <v>3</v>
      </c>
      <c r="N15" s="143"/>
      <c r="O15" s="143"/>
      <c r="P15" s="143" t="s">
        <v>104</v>
      </c>
      <c r="Q15" s="143" t="s">
        <v>104</v>
      </c>
      <c r="R15" s="143" t="s">
        <v>104</v>
      </c>
      <c r="S15" s="143"/>
      <c r="T15" s="143"/>
      <c r="U15" s="143">
        <f t="shared" si="0"/>
        <v>5</v>
      </c>
      <c r="V15" s="146">
        <f t="shared" si="1"/>
        <v>7</v>
      </c>
      <c r="W15" s="156">
        <f t="shared" si="2"/>
        <v>41.666666666666664</v>
      </c>
    </row>
    <row r="16" spans="1:23" s="179" customFormat="1" ht="15.75" thickBot="1">
      <c r="A16" s="171">
        <v>7</v>
      </c>
      <c r="B16" s="172"/>
      <c r="C16" s="182" t="s">
        <v>526</v>
      </c>
      <c r="D16" s="173" t="s">
        <v>555</v>
      </c>
      <c r="E16" s="174" t="s">
        <v>556</v>
      </c>
      <c r="F16" s="184">
        <v>1616474369</v>
      </c>
      <c r="G16" s="176" t="s">
        <v>564</v>
      </c>
      <c r="H16" s="188" t="s">
        <v>593</v>
      </c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43">
        <f t="shared" si="0"/>
        <v>0</v>
      </c>
      <c r="V16" s="177">
        <f t="shared" si="1"/>
        <v>12</v>
      </c>
      <c r="W16" s="178">
        <f t="shared" si="2"/>
        <v>0</v>
      </c>
    </row>
    <row r="17" spans="1:23" ht="15.75" thickBot="1">
      <c r="A17" s="144">
        <v>8</v>
      </c>
      <c r="B17" s="160"/>
      <c r="C17" s="182" t="s">
        <v>527</v>
      </c>
      <c r="D17" s="162" t="s">
        <v>555</v>
      </c>
      <c r="E17" s="180" t="s">
        <v>556</v>
      </c>
      <c r="F17" s="184">
        <v>1676291917</v>
      </c>
      <c r="G17" s="181" t="s">
        <v>565</v>
      </c>
      <c r="H17" s="188" t="s">
        <v>592</v>
      </c>
      <c r="I17" s="143"/>
      <c r="J17" s="143" t="s">
        <v>104</v>
      </c>
      <c r="K17" s="143" t="s">
        <v>3</v>
      </c>
      <c r="L17" s="143" t="s">
        <v>3</v>
      </c>
      <c r="M17" s="143" t="s">
        <v>3</v>
      </c>
      <c r="N17" s="143"/>
      <c r="O17" s="143" t="s">
        <v>3</v>
      </c>
      <c r="P17" s="143" t="s">
        <v>104</v>
      </c>
      <c r="Q17" s="143" t="s">
        <v>104</v>
      </c>
      <c r="R17" s="143" t="s">
        <v>104</v>
      </c>
      <c r="S17" s="143" t="s">
        <v>104</v>
      </c>
      <c r="T17" s="143" t="s">
        <v>104</v>
      </c>
      <c r="U17" s="143">
        <f t="shared" si="0"/>
        <v>10</v>
      </c>
      <c r="V17" s="146">
        <f t="shared" si="1"/>
        <v>2</v>
      </c>
      <c r="W17" s="156">
        <f t="shared" si="2"/>
        <v>83.333333333333329</v>
      </c>
    </row>
    <row r="18" spans="1:23" ht="15.75" thickBot="1">
      <c r="A18" s="144">
        <v>9</v>
      </c>
      <c r="B18" s="161"/>
      <c r="C18" s="182" t="s">
        <v>528</v>
      </c>
      <c r="D18" s="162" t="s">
        <v>555</v>
      </c>
      <c r="E18" s="164" t="s">
        <v>556</v>
      </c>
      <c r="F18" s="184">
        <v>1912238581</v>
      </c>
      <c r="G18" s="168" t="s">
        <v>566</v>
      </c>
      <c r="H18" s="188" t="s">
        <v>592</v>
      </c>
      <c r="I18" s="143"/>
      <c r="J18" s="143" t="s">
        <v>104</v>
      </c>
      <c r="K18" s="143" t="s">
        <v>104</v>
      </c>
      <c r="L18" s="143" t="s">
        <v>104</v>
      </c>
      <c r="M18" s="143" t="s">
        <v>104</v>
      </c>
      <c r="N18" s="143" t="s">
        <v>104</v>
      </c>
      <c r="O18" s="143" t="s">
        <v>104</v>
      </c>
      <c r="P18" s="143" t="s">
        <v>104</v>
      </c>
      <c r="Q18" s="143" t="s">
        <v>104</v>
      </c>
      <c r="R18" s="143" t="s">
        <v>104</v>
      </c>
      <c r="S18" s="143" t="s">
        <v>104</v>
      </c>
      <c r="T18" s="143" t="s">
        <v>104</v>
      </c>
      <c r="U18" s="143">
        <f t="shared" si="0"/>
        <v>11</v>
      </c>
      <c r="V18" s="146">
        <f t="shared" si="1"/>
        <v>1</v>
      </c>
      <c r="W18" s="156">
        <f t="shared" si="2"/>
        <v>91.666666666666671</v>
      </c>
    </row>
    <row r="19" spans="1:23" ht="15.75" thickBot="1">
      <c r="A19" s="144">
        <v>10</v>
      </c>
      <c r="B19" s="160"/>
      <c r="C19" s="182" t="s">
        <v>529</v>
      </c>
      <c r="D19" s="162" t="s">
        <v>555</v>
      </c>
      <c r="E19" s="164" t="s">
        <v>556</v>
      </c>
      <c r="F19" s="184">
        <v>1920157060</v>
      </c>
      <c r="G19" s="168" t="s">
        <v>567</v>
      </c>
      <c r="H19" s="189" t="s">
        <v>592</v>
      </c>
      <c r="I19" s="143" t="s">
        <v>104</v>
      </c>
      <c r="J19" s="143" t="s">
        <v>104</v>
      </c>
      <c r="K19" s="143" t="s">
        <v>104</v>
      </c>
      <c r="L19" s="143" t="s">
        <v>104</v>
      </c>
      <c r="M19" s="143" t="s">
        <v>104</v>
      </c>
      <c r="N19" s="143"/>
      <c r="O19" s="143" t="s">
        <v>104</v>
      </c>
      <c r="P19" s="143" t="s">
        <v>104</v>
      </c>
      <c r="Q19" s="143" t="s">
        <v>104</v>
      </c>
      <c r="R19" s="143" t="s">
        <v>104</v>
      </c>
      <c r="S19" s="143" t="s">
        <v>104</v>
      </c>
      <c r="T19" s="143" t="s">
        <v>104</v>
      </c>
      <c r="U19" s="143">
        <f t="shared" si="0"/>
        <v>11</v>
      </c>
      <c r="V19" s="146">
        <f t="shared" si="1"/>
        <v>1</v>
      </c>
      <c r="W19" s="156">
        <f t="shared" si="2"/>
        <v>91.666666666666671</v>
      </c>
    </row>
    <row r="20" spans="1:23" s="147" customFormat="1" ht="15.75" thickBot="1">
      <c r="A20" s="144">
        <v>11</v>
      </c>
      <c r="B20" s="161"/>
      <c r="C20" s="182" t="s">
        <v>530</v>
      </c>
      <c r="D20" s="163" t="s">
        <v>555</v>
      </c>
      <c r="E20" s="164" t="s">
        <v>556</v>
      </c>
      <c r="F20" s="184">
        <v>1747531888</v>
      </c>
      <c r="G20" s="168" t="s">
        <v>568</v>
      </c>
      <c r="H20" s="188"/>
      <c r="I20" s="143"/>
      <c r="J20" s="143" t="s">
        <v>104</v>
      </c>
      <c r="K20" s="143" t="s">
        <v>104</v>
      </c>
      <c r="L20" s="143" t="s">
        <v>104</v>
      </c>
      <c r="M20" s="143" t="s">
        <v>104</v>
      </c>
      <c r="N20" s="143"/>
      <c r="O20" s="143"/>
      <c r="P20" s="143"/>
      <c r="Q20" s="143"/>
      <c r="R20" s="143"/>
      <c r="S20" s="143"/>
      <c r="T20" s="143"/>
      <c r="U20" s="143">
        <f t="shared" si="0"/>
        <v>4</v>
      </c>
      <c r="V20" s="146">
        <f t="shared" si="1"/>
        <v>8</v>
      </c>
      <c r="W20" s="156">
        <f t="shared" si="2"/>
        <v>33.333333333333336</v>
      </c>
    </row>
    <row r="21" spans="1:23" ht="15.75" thickBot="1">
      <c r="A21" s="144">
        <v>12</v>
      </c>
      <c r="B21" s="160"/>
      <c r="C21" s="182" t="s">
        <v>531</v>
      </c>
      <c r="D21" s="162" t="s">
        <v>554</v>
      </c>
      <c r="E21" s="164" t="s">
        <v>556</v>
      </c>
      <c r="F21" s="185"/>
      <c r="G21" s="168" t="s">
        <v>569</v>
      </c>
      <c r="H21" s="185"/>
      <c r="I21" s="143"/>
      <c r="J21" s="143" t="s">
        <v>104</v>
      </c>
      <c r="K21" s="143" t="s">
        <v>104</v>
      </c>
      <c r="L21" s="143" t="s">
        <v>104</v>
      </c>
      <c r="M21" s="143" t="s">
        <v>104</v>
      </c>
      <c r="N21" s="143" t="s">
        <v>104</v>
      </c>
      <c r="O21" s="143"/>
      <c r="P21" s="143"/>
      <c r="Q21" s="143"/>
      <c r="R21" s="143"/>
      <c r="S21" s="143"/>
      <c r="T21" s="143"/>
      <c r="U21" s="143">
        <f t="shared" si="0"/>
        <v>5</v>
      </c>
      <c r="V21" s="146">
        <f t="shared" si="1"/>
        <v>7</v>
      </c>
      <c r="W21" s="156">
        <f t="shared" si="2"/>
        <v>41.666666666666664</v>
      </c>
    </row>
    <row r="22" spans="1:23" ht="15.75" thickBot="1">
      <c r="A22" s="144">
        <v>13</v>
      </c>
      <c r="B22" s="160"/>
      <c r="C22" s="182" t="s">
        <v>532</v>
      </c>
      <c r="D22" s="162" t="s">
        <v>554</v>
      </c>
      <c r="E22" s="164" t="s">
        <v>556</v>
      </c>
      <c r="F22" s="184">
        <v>1621449609</v>
      </c>
      <c r="G22" s="168" t="s">
        <v>570</v>
      </c>
      <c r="H22" s="188" t="s">
        <v>593</v>
      </c>
      <c r="I22" s="143" t="s">
        <v>104</v>
      </c>
      <c r="J22" s="143" t="s">
        <v>104</v>
      </c>
      <c r="K22" s="143" t="s">
        <v>104</v>
      </c>
      <c r="L22" s="143" t="s">
        <v>104</v>
      </c>
      <c r="M22" s="143" t="s">
        <v>104</v>
      </c>
      <c r="N22" s="143" t="s">
        <v>104</v>
      </c>
      <c r="O22" s="143" t="s">
        <v>104</v>
      </c>
      <c r="P22" s="143" t="s">
        <v>104</v>
      </c>
      <c r="Q22" s="143" t="s">
        <v>104</v>
      </c>
      <c r="R22" s="143" t="s">
        <v>104</v>
      </c>
      <c r="S22" s="143" t="s">
        <v>104</v>
      </c>
      <c r="T22" s="143" t="s">
        <v>104</v>
      </c>
      <c r="U22" s="143">
        <f t="shared" si="0"/>
        <v>12</v>
      </c>
      <c r="V22" s="146">
        <f t="shared" si="1"/>
        <v>0</v>
      </c>
      <c r="W22" s="156">
        <f t="shared" si="2"/>
        <v>100</v>
      </c>
    </row>
    <row r="23" spans="1:23" ht="15.75" thickBot="1">
      <c r="A23" s="144">
        <v>14</v>
      </c>
      <c r="B23" s="160"/>
      <c r="C23" s="182" t="s">
        <v>533</v>
      </c>
      <c r="D23" s="162" t="s">
        <v>555</v>
      </c>
      <c r="E23" s="164" t="s">
        <v>556</v>
      </c>
      <c r="F23" s="184">
        <v>1676261014</v>
      </c>
      <c r="G23" s="168" t="s">
        <v>571</v>
      </c>
      <c r="H23" s="185"/>
      <c r="I23" s="143"/>
      <c r="J23" s="143"/>
      <c r="K23" s="143" t="s">
        <v>104</v>
      </c>
      <c r="L23" s="143" t="s">
        <v>104</v>
      </c>
      <c r="M23" s="143" t="s">
        <v>104</v>
      </c>
      <c r="N23" s="143"/>
      <c r="O23" s="143"/>
      <c r="P23" s="143" t="s">
        <v>104</v>
      </c>
      <c r="Q23" s="143" t="s">
        <v>104</v>
      </c>
      <c r="R23" s="143"/>
      <c r="S23" s="143"/>
      <c r="T23" s="143"/>
      <c r="U23" s="143">
        <f t="shared" si="0"/>
        <v>5</v>
      </c>
      <c r="V23" s="146">
        <f t="shared" si="1"/>
        <v>7</v>
      </c>
      <c r="W23" s="156">
        <f t="shared" si="2"/>
        <v>41.666666666666664</v>
      </c>
    </row>
    <row r="24" spans="1:23" ht="15.75" thickBot="1">
      <c r="A24" s="144">
        <v>15</v>
      </c>
      <c r="B24" s="160"/>
      <c r="C24" s="182" t="s">
        <v>534</v>
      </c>
      <c r="D24" s="162" t="s">
        <v>555</v>
      </c>
      <c r="E24" s="164" t="s">
        <v>556</v>
      </c>
      <c r="F24" s="185"/>
      <c r="G24" s="168" t="s">
        <v>572</v>
      </c>
      <c r="H24" s="185"/>
      <c r="I24" s="143" t="s">
        <v>104</v>
      </c>
      <c r="J24" s="143" t="s">
        <v>104</v>
      </c>
      <c r="K24" s="143"/>
      <c r="L24" s="143" t="s">
        <v>104</v>
      </c>
      <c r="M24" s="143" t="s">
        <v>104</v>
      </c>
      <c r="N24" s="143"/>
      <c r="O24" s="143"/>
      <c r="P24" s="143" t="s">
        <v>104</v>
      </c>
      <c r="Q24" s="143" t="s">
        <v>104</v>
      </c>
      <c r="R24" s="143" t="s">
        <v>104</v>
      </c>
      <c r="S24" s="143"/>
      <c r="T24" s="143"/>
      <c r="U24" s="143">
        <f t="shared" si="0"/>
        <v>7</v>
      </c>
      <c r="V24" s="146">
        <f t="shared" si="1"/>
        <v>5</v>
      </c>
      <c r="W24" s="156">
        <f t="shared" si="2"/>
        <v>58.333333333333336</v>
      </c>
    </row>
    <row r="25" spans="1:23" ht="15.75" thickBot="1">
      <c r="A25" s="144">
        <v>16</v>
      </c>
      <c r="B25" s="160"/>
      <c r="C25" s="182" t="s">
        <v>535</v>
      </c>
      <c r="D25" s="162" t="s">
        <v>555</v>
      </c>
      <c r="E25" s="164" t="s">
        <v>556</v>
      </c>
      <c r="F25" s="184">
        <v>1714282653</v>
      </c>
      <c r="G25" s="168" t="s">
        <v>573</v>
      </c>
      <c r="H25" s="188" t="s">
        <v>593</v>
      </c>
      <c r="I25" s="143" t="s">
        <v>104</v>
      </c>
      <c r="J25" s="143" t="s">
        <v>104</v>
      </c>
      <c r="K25" s="143" t="s">
        <v>104</v>
      </c>
      <c r="L25" s="143"/>
      <c r="M25" s="143" t="s">
        <v>104</v>
      </c>
      <c r="N25" s="143" t="s">
        <v>104</v>
      </c>
      <c r="O25" s="143" t="s">
        <v>104</v>
      </c>
      <c r="P25" s="143" t="s">
        <v>104</v>
      </c>
      <c r="Q25" s="143" t="s">
        <v>104</v>
      </c>
      <c r="R25" s="143" t="s">
        <v>104</v>
      </c>
      <c r="S25" s="143" t="s">
        <v>104</v>
      </c>
      <c r="T25" s="143" t="s">
        <v>104</v>
      </c>
      <c r="U25" s="143">
        <f t="shared" si="0"/>
        <v>11</v>
      </c>
      <c r="V25" s="146">
        <f t="shared" si="1"/>
        <v>1</v>
      </c>
      <c r="W25" s="156">
        <f t="shared" si="2"/>
        <v>91.666666666666671</v>
      </c>
    </row>
    <row r="26" spans="1:23" ht="15.75" thickBot="1">
      <c r="A26" s="144">
        <v>17</v>
      </c>
      <c r="B26" s="160"/>
      <c r="C26" s="182" t="s">
        <v>536</v>
      </c>
      <c r="D26" s="162" t="s">
        <v>554</v>
      </c>
      <c r="E26" s="164" t="s">
        <v>556</v>
      </c>
      <c r="F26" s="184">
        <v>1798407229</v>
      </c>
      <c r="G26" s="168" t="s">
        <v>574</v>
      </c>
      <c r="H26" s="188" t="s">
        <v>593</v>
      </c>
      <c r="I26" s="143" t="s">
        <v>104</v>
      </c>
      <c r="J26" s="143" t="s">
        <v>104</v>
      </c>
      <c r="K26" s="143" t="s">
        <v>104</v>
      </c>
      <c r="L26" s="143"/>
      <c r="M26" s="143" t="s">
        <v>104</v>
      </c>
      <c r="N26" s="143" t="s">
        <v>104</v>
      </c>
      <c r="O26" s="143" t="s">
        <v>104</v>
      </c>
      <c r="P26" s="143" t="s">
        <v>104</v>
      </c>
      <c r="Q26" s="143" t="s">
        <v>104</v>
      </c>
      <c r="R26" s="143" t="s">
        <v>104</v>
      </c>
      <c r="S26" s="143" t="s">
        <v>104</v>
      </c>
      <c r="T26" s="143" t="s">
        <v>104</v>
      </c>
      <c r="U26" s="143">
        <f t="shared" si="0"/>
        <v>11</v>
      </c>
      <c r="V26" s="146">
        <f t="shared" si="1"/>
        <v>1</v>
      </c>
      <c r="W26" s="156">
        <f t="shared" si="2"/>
        <v>91.666666666666671</v>
      </c>
    </row>
    <row r="27" spans="1:23" ht="15.75" thickBot="1">
      <c r="A27" s="144">
        <v>18</v>
      </c>
      <c r="B27" s="160"/>
      <c r="C27" s="182" t="s">
        <v>537</v>
      </c>
      <c r="D27" s="162" t="s">
        <v>555</v>
      </c>
      <c r="E27" s="164" t="s">
        <v>556</v>
      </c>
      <c r="F27" s="184">
        <v>1752797639</v>
      </c>
      <c r="G27" s="168" t="s">
        <v>575</v>
      </c>
      <c r="H27" s="188" t="s">
        <v>592</v>
      </c>
      <c r="I27" s="143"/>
      <c r="J27" s="143"/>
      <c r="K27" s="143" t="s">
        <v>104</v>
      </c>
      <c r="L27" s="143"/>
      <c r="M27" s="143"/>
      <c r="N27" s="143"/>
      <c r="O27" s="143"/>
      <c r="P27" s="143"/>
      <c r="Q27" s="143"/>
      <c r="R27" s="143"/>
      <c r="S27" s="143"/>
      <c r="T27" s="143"/>
      <c r="U27" s="143">
        <f t="shared" si="0"/>
        <v>1</v>
      </c>
      <c r="V27" s="146">
        <f t="shared" si="1"/>
        <v>11</v>
      </c>
      <c r="W27" s="156">
        <f t="shared" si="2"/>
        <v>8.3333333333333339</v>
      </c>
    </row>
    <row r="28" spans="1:23" ht="15.75" thickBot="1">
      <c r="A28" s="144">
        <v>19</v>
      </c>
      <c r="B28" s="160"/>
      <c r="C28" s="182" t="s">
        <v>538</v>
      </c>
      <c r="D28" s="162" t="s">
        <v>555</v>
      </c>
      <c r="E28" s="164" t="s">
        <v>556</v>
      </c>
      <c r="F28" s="185"/>
      <c r="G28" s="168" t="s">
        <v>576</v>
      </c>
      <c r="H28" s="185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>
        <f t="shared" si="0"/>
        <v>0</v>
      </c>
      <c r="V28" s="146">
        <f t="shared" si="1"/>
        <v>12</v>
      </c>
      <c r="W28" s="156">
        <f t="shared" si="2"/>
        <v>0</v>
      </c>
    </row>
    <row r="29" spans="1:23" ht="15.75" thickBot="1">
      <c r="A29" s="144">
        <v>20</v>
      </c>
      <c r="B29" s="160"/>
      <c r="C29" s="182" t="s">
        <v>539</v>
      </c>
      <c r="D29" s="143" t="s">
        <v>555</v>
      </c>
      <c r="E29" s="164" t="s">
        <v>556</v>
      </c>
      <c r="F29" s="184">
        <v>1766354334</v>
      </c>
      <c r="G29" s="168" t="s">
        <v>577</v>
      </c>
      <c r="H29" s="188" t="s">
        <v>592</v>
      </c>
      <c r="I29" s="143" t="s">
        <v>104</v>
      </c>
      <c r="J29" s="143" t="s">
        <v>104</v>
      </c>
      <c r="K29" s="143" t="s">
        <v>104</v>
      </c>
      <c r="L29" s="143" t="s">
        <v>104</v>
      </c>
      <c r="M29" s="143"/>
      <c r="N29" s="143"/>
      <c r="O29" s="143"/>
      <c r="P29" s="143" t="s">
        <v>104</v>
      </c>
      <c r="Q29" s="143" t="s">
        <v>104</v>
      </c>
      <c r="R29" s="143" t="s">
        <v>104</v>
      </c>
      <c r="S29" s="143" t="s">
        <v>104</v>
      </c>
      <c r="T29" s="143" t="s">
        <v>104</v>
      </c>
      <c r="U29" s="143">
        <f t="shared" si="0"/>
        <v>9</v>
      </c>
      <c r="V29" s="146">
        <f t="shared" si="1"/>
        <v>3</v>
      </c>
      <c r="W29" s="156">
        <f t="shared" si="2"/>
        <v>75</v>
      </c>
    </row>
    <row r="30" spans="1:23" ht="15.75" thickBot="1">
      <c r="A30" s="144">
        <v>21</v>
      </c>
      <c r="B30" s="160"/>
      <c r="C30" s="182" t="s">
        <v>540</v>
      </c>
      <c r="D30" s="143" t="s">
        <v>555</v>
      </c>
      <c r="E30" s="164" t="s">
        <v>556</v>
      </c>
      <c r="F30" s="184">
        <v>1622044429</v>
      </c>
      <c r="G30" s="168" t="s">
        <v>578</v>
      </c>
      <c r="H30" s="188" t="s">
        <v>593</v>
      </c>
      <c r="I30" s="143" t="s">
        <v>104</v>
      </c>
      <c r="J30" s="143"/>
      <c r="K30" s="143" t="s">
        <v>104</v>
      </c>
      <c r="L30" s="143"/>
      <c r="M30" s="143"/>
      <c r="N30" s="143"/>
      <c r="O30" s="143"/>
      <c r="P30" s="143" t="s">
        <v>104</v>
      </c>
      <c r="Q30" s="143"/>
      <c r="R30" s="143"/>
      <c r="S30" s="143"/>
      <c r="T30" s="143"/>
      <c r="U30" s="143">
        <f t="shared" si="0"/>
        <v>3</v>
      </c>
      <c r="V30" s="146">
        <f t="shared" si="1"/>
        <v>9</v>
      </c>
      <c r="W30" s="156">
        <f t="shared" si="2"/>
        <v>25</v>
      </c>
    </row>
    <row r="31" spans="1:23" ht="15.75" thickBot="1">
      <c r="A31" s="144">
        <v>22</v>
      </c>
      <c r="B31" s="160"/>
      <c r="C31" s="182" t="s">
        <v>541</v>
      </c>
      <c r="D31" s="143" t="s">
        <v>555</v>
      </c>
      <c r="E31" s="164" t="s">
        <v>556</v>
      </c>
      <c r="F31" s="185"/>
      <c r="G31" s="168" t="s">
        <v>579</v>
      </c>
      <c r="H31" s="185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>
        <f t="shared" si="0"/>
        <v>0</v>
      </c>
      <c r="V31" s="146">
        <f t="shared" si="1"/>
        <v>12</v>
      </c>
      <c r="W31" s="156">
        <f t="shared" si="2"/>
        <v>0</v>
      </c>
    </row>
    <row r="32" spans="1:23" ht="15.75" thickBot="1">
      <c r="A32" s="144">
        <v>23</v>
      </c>
      <c r="B32" s="160"/>
      <c r="C32" s="182" t="s">
        <v>542</v>
      </c>
      <c r="D32" s="143" t="s">
        <v>555</v>
      </c>
      <c r="E32" s="164" t="s">
        <v>556</v>
      </c>
      <c r="F32" s="184">
        <v>1952023386</v>
      </c>
      <c r="G32" s="168" t="s">
        <v>580</v>
      </c>
      <c r="H32" s="185"/>
      <c r="I32" s="143"/>
      <c r="J32" s="143" t="s">
        <v>104</v>
      </c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>
        <f t="shared" si="0"/>
        <v>1</v>
      </c>
      <c r="V32" s="146">
        <f t="shared" si="1"/>
        <v>11</v>
      </c>
      <c r="W32" s="156">
        <f t="shared" si="2"/>
        <v>8.3333333333333339</v>
      </c>
    </row>
    <row r="33" spans="1:23" ht="15.75" thickBot="1">
      <c r="A33" s="144">
        <v>24</v>
      </c>
      <c r="B33" s="160"/>
      <c r="C33" s="182" t="s">
        <v>543</v>
      </c>
      <c r="D33" s="143" t="s">
        <v>555</v>
      </c>
      <c r="E33" s="164" t="s">
        <v>556</v>
      </c>
      <c r="F33" s="185"/>
      <c r="G33" s="168" t="s">
        <v>581</v>
      </c>
      <c r="H33" s="185"/>
      <c r="I33" s="143" t="s">
        <v>104</v>
      </c>
      <c r="J33" s="143" t="s">
        <v>104</v>
      </c>
      <c r="K33" s="143" t="s">
        <v>104</v>
      </c>
      <c r="L33" s="143" t="s">
        <v>104</v>
      </c>
      <c r="M33" s="143" t="s">
        <v>104</v>
      </c>
      <c r="N33" s="143" t="s">
        <v>104</v>
      </c>
      <c r="O33" s="143" t="s">
        <v>104</v>
      </c>
      <c r="P33" s="143" t="s">
        <v>104</v>
      </c>
      <c r="Q33" s="143" t="s">
        <v>104</v>
      </c>
      <c r="R33" s="143"/>
      <c r="S33" s="143"/>
      <c r="T33" s="143"/>
      <c r="U33" s="143">
        <f t="shared" si="0"/>
        <v>9</v>
      </c>
      <c r="V33" s="146">
        <f t="shared" si="1"/>
        <v>3</v>
      </c>
      <c r="W33" s="156">
        <f t="shared" si="2"/>
        <v>75</v>
      </c>
    </row>
    <row r="34" spans="1:23" ht="15.75" thickBot="1">
      <c r="A34" s="144">
        <v>25</v>
      </c>
      <c r="B34" s="160"/>
      <c r="C34" s="182" t="s">
        <v>544</v>
      </c>
      <c r="D34" s="143" t="s">
        <v>555</v>
      </c>
      <c r="E34" s="164" t="s">
        <v>556</v>
      </c>
      <c r="F34" s="185"/>
      <c r="G34" s="168" t="s">
        <v>582</v>
      </c>
      <c r="H34" s="185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>
        <f t="shared" si="0"/>
        <v>0</v>
      </c>
      <c r="V34" s="146">
        <f t="shared" si="1"/>
        <v>12</v>
      </c>
      <c r="W34" s="156">
        <f t="shared" si="2"/>
        <v>0</v>
      </c>
    </row>
    <row r="35" spans="1:23" ht="15.75" thickBot="1">
      <c r="A35" s="144">
        <v>26</v>
      </c>
      <c r="B35" s="160"/>
      <c r="C35" s="182" t="s">
        <v>545</v>
      </c>
      <c r="D35" s="143" t="s">
        <v>555</v>
      </c>
      <c r="E35" s="164" t="s">
        <v>556</v>
      </c>
      <c r="F35" s="185"/>
      <c r="G35" s="168" t="s">
        <v>583</v>
      </c>
      <c r="H35" s="185"/>
      <c r="I35" s="143"/>
      <c r="J35" s="143"/>
      <c r="K35" s="143" t="s">
        <v>104</v>
      </c>
      <c r="L35" s="143"/>
      <c r="M35" s="143"/>
      <c r="N35" s="143"/>
      <c r="O35" s="143"/>
      <c r="P35" s="143"/>
      <c r="Q35" s="143"/>
      <c r="R35" s="143"/>
      <c r="S35" s="143"/>
      <c r="T35" s="143"/>
      <c r="U35" s="143">
        <f t="shared" si="0"/>
        <v>1</v>
      </c>
      <c r="V35" s="146">
        <f t="shared" si="1"/>
        <v>11</v>
      </c>
      <c r="W35" s="156">
        <f t="shared" si="2"/>
        <v>8.3333333333333339</v>
      </c>
    </row>
    <row r="36" spans="1:23" ht="15.75" thickBot="1">
      <c r="A36" s="144">
        <v>27</v>
      </c>
      <c r="B36" s="160"/>
      <c r="C36" s="165" t="s">
        <v>546</v>
      </c>
      <c r="D36" s="143" t="s">
        <v>555</v>
      </c>
      <c r="E36" s="164" t="s">
        <v>556</v>
      </c>
      <c r="F36" s="185"/>
      <c r="G36" s="169" t="s">
        <v>584</v>
      </c>
      <c r="H36" s="185"/>
      <c r="I36" s="143"/>
      <c r="J36" s="143" t="s">
        <v>104</v>
      </c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>
        <f t="shared" si="0"/>
        <v>1</v>
      </c>
      <c r="V36" s="146">
        <f t="shared" si="1"/>
        <v>11</v>
      </c>
      <c r="W36" s="156">
        <f t="shared" si="2"/>
        <v>8.3333333333333339</v>
      </c>
    </row>
    <row r="37" spans="1:23" ht="15.75" thickBot="1">
      <c r="A37" s="144">
        <v>28</v>
      </c>
      <c r="B37" s="160"/>
      <c r="C37" s="165" t="s">
        <v>547</v>
      </c>
      <c r="D37" s="143" t="s">
        <v>555</v>
      </c>
      <c r="E37" s="164" t="s">
        <v>556</v>
      </c>
      <c r="F37" s="185"/>
      <c r="G37" s="169" t="s">
        <v>585</v>
      </c>
      <c r="H37" s="185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>
        <f t="shared" si="0"/>
        <v>0</v>
      </c>
      <c r="V37" s="146">
        <f t="shared" si="1"/>
        <v>12</v>
      </c>
      <c r="W37" s="156">
        <f t="shared" si="2"/>
        <v>0</v>
      </c>
    </row>
    <row r="38" spans="1:23" ht="15.75" thickBot="1">
      <c r="A38" s="144">
        <v>29</v>
      </c>
      <c r="B38" s="160"/>
      <c r="C38" s="183" t="s">
        <v>548</v>
      </c>
      <c r="D38" s="143" t="s">
        <v>555</v>
      </c>
      <c r="E38" s="164" t="s">
        <v>556</v>
      </c>
      <c r="F38" s="185"/>
      <c r="G38" s="170" t="s">
        <v>586</v>
      </c>
      <c r="H38" s="185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>
        <f t="shared" si="0"/>
        <v>0</v>
      </c>
      <c r="V38" s="146">
        <f t="shared" si="1"/>
        <v>12</v>
      </c>
      <c r="W38" s="156">
        <f t="shared" si="2"/>
        <v>0</v>
      </c>
    </row>
    <row r="39" spans="1:23" ht="15.75" thickBot="1">
      <c r="A39" s="144">
        <v>30</v>
      </c>
      <c r="B39" s="160"/>
      <c r="C39" s="183" t="s">
        <v>549</v>
      </c>
      <c r="D39" s="143" t="s">
        <v>554</v>
      </c>
      <c r="E39" s="164" t="s">
        <v>556</v>
      </c>
      <c r="F39" s="185"/>
      <c r="G39" s="170" t="s">
        <v>587</v>
      </c>
      <c r="H39" s="185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>
        <f t="shared" si="0"/>
        <v>0</v>
      </c>
      <c r="V39" s="146">
        <f t="shared" si="1"/>
        <v>12</v>
      </c>
      <c r="W39" s="156">
        <f t="shared" si="2"/>
        <v>0</v>
      </c>
    </row>
    <row r="40" spans="1:23" ht="15.75" thickBot="1">
      <c r="A40" s="144">
        <v>31</v>
      </c>
      <c r="B40" s="160"/>
      <c r="C40" s="183" t="s">
        <v>550</v>
      </c>
      <c r="D40" s="143" t="s">
        <v>555</v>
      </c>
      <c r="E40" s="164" t="s">
        <v>556</v>
      </c>
      <c r="F40" s="184">
        <v>1937777853</v>
      </c>
      <c r="G40" s="170" t="s">
        <v>588</v>
      </c>
      <c r="H40" s="188" t="s">
        <v>592</v>
      </c>
      <c r="I40" s="143"/>
      <c r="J40" s="143"/>
      <c r="K40" s="143" t="s">
        <v>104</v>
      </c>
      <c r="L40" s="143"/>
      <c r="M40" s="143" t="s">
        <v>104</v>
      </c>
      <c r="N40" s="143"/>
      <c r="O40" s="143"/>
      <c r="P40" s="143" t="s">
        <v>104</v>
      </c>
      <c r="Q40" s="143"/>
      <c r="R40" s="143" t="s">
        <v>104</v>
      </c>
      <c r="S40" s="143"/>
      <c r="T40" s="143"/>
      <c r="U40" s="143">
        <f t="shared" si="0"/>
        <v>4</v>
      </c>
      <c r="V40" s="146">
        <f t="shared" si="1"/>
        <v>8</v>
      </c>
      <c r="W40" s="156">
        <f t="shared" si="2"/>
        <v>33.333333333333336</v>
      </c>
    </row>
    <row r="41" spans="1:23" ht="15.75" thickBot="1">
      <c r="A41" s="144">
        <v>32</v>
      </c>
      <c r="B41" s="160"/>
      <c r="C41" s="183" t="s">
        <v>551</v>
      </c>
      <c r="D41" s="143" t="s">
        <v>555</v>
      </c>
      <c r="E41" s="166" t="s">
        <v>556</v>
      </c>
      <c r="F41" s="185"/>
      <c r="G41" s="167" t="s">
        <v>589</v>
      </c>
      <c r="H41" s="185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>
        <f>COUNTIF(I41:T41,"P")</f>
        <v>0</v>
      </c>
      <c r="V41" s="146">
        <f t="shared" si="1"/>
        <v>12</v>
      </c>
      <c r="W41" s="156">
        <f t="shared" si="2"/>
        <v>0</v>
      </c>
    </row>
    <row r="42" spans="1:23" ht="15.75" thickBot="1">
      <c r="A42" s="144">
        <v>33</v>
      </c>
      <c r="B42" s="160"/>
      <c r="C42" s="183" t="s">
        <v>552</v>
      </c>
      <c r="D42" s="143" t="s">
        <v>555</v>
      </c>
      <c r="E42" s="166" t="s">
        <v>556</v>
      </c>
      <c r="F42" s="184">
        <v>1671433090</v>
      </c>
      <c r="G42" s="170" t="s">
        <v>590</v>
      </c>
      <c r="H42" s="185"/>
      <c r="I42" s="143"/>
      <c r="J42" s="143"/>
      <c r="K42" s="143" t="s">
        <v>104</v>
      </c>
      <c r="L42" s="143"/>
      <c r="M42" s="143" t="s">
        <v>104</v>
      </c>
      <c r="N42" s="143"/>
      <c r="O42" s="143" t="s">
        <v>104</v>
      </c>
      <c r="P42" s="143" t="s">
        <v>104</v>
      </c>
      <c r="Q42" s="143"/>
      <c r="R42" s="143" t="s">
        <v>104</v>
      </c>
      <c r="S42" s="143"/>
      <c r="T42" s="143"/>
      <c r="U42" s="143">
        <f t="shared" si="0"/>
        <v>5</v>
      </c>
      <c r="V42" s="146">
        <f t="shared" si="1"/>
        <v>7</v>
      </c>
      <c r="W42" s="156">
        <f t="shared" si="2"/>
        <v>41.666666666666664</v>
      </c>
    </row>
    <row r="43" spans="1:23" ht="15.75" thickBot="1">
      <c r="A43" s="144">
        <v>34</v>
      </c>
      <c r="B43" s="160"/>
      <c r="C43" s="165" t="s">
        <v>553</v>
      </c>
      <c r="D43" s="143" t="s">
        <v>555</v>
      </c>
      <c r="E43" s="165" t="s">
        <v>557</v>
      </c>
      <c r="F43" s="186">
        <v>1723101484</v>
      </c>
      <c r="G43" s="169" t="s">
        <v>591</v>
      </c>
      <c r="H43" s="187"/>
      <c r="I43" s="143"/>
      <c r="J43" s="143" t="s">
        <v>104</v>
      </c>
      <c r="K43" s="143" t="s">
        <v>104</v>
      </c>
      <c r="L43" s="143"/>
      <c r="M43" s="143" t="s">
        <v>104</v>
      </c>
      <c r="N43" s="143"/>
      <c r="O43" s="143"/>
      <c r="P43" s="143"/>
      <c r="Q43" s="143"/>
      <c r="R43" s="143"/>
      <c r="S43" s="143"/>
      <c r="T43" s="143"/>
      <c r="U43" s="143">
        <f t="shared" si="0"/>
        <v>3</v>
      </c>
      <c r="V43" s="146">
        <f t="shared" si="1"/>
        <v>9</v>
      </c>
      <c r="W43" s="156">
        <f t="shared" si="2"/>
        <v>25</v>
      </c>
    </row>
    <row r="44" spans="1:23" ht="15">
      <c r="A44" s="144">
        <v>35</v>
      </c>
      <c r="B44" s="160"/>
      <c r="C44" s="148"/>
      <c r="D44" s="146"/>
      <c r="E44" s="143"/>
      <c r="F44" s="143"/>
      <c r="G44" s="20"/>
      <c r="H44" s="145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>
        <f t="shared" si="0"/>
        <v>0</v>
      </c>
      <c r="V44" s="146">
        <f t="shared" si="1"/>
        <v>12</v>
      </c>
      <c r="W44" s="156">
        <f t="shared" si="2"/>
        <v>0</v>
      </c>
    </row>
    <row r="45" spans="1:23" ht="15">
      <c r="A45" s="144">
        <v>36</v>
      </c>
      <c r="B45" s="160"/>
      <c r="C45" s="148"/>
      <c r="D45" s="146"/>
      <c r="E45" s="143"/>
      <c r="F45" s="143"/>
      <c r="G45" s="20"/>
      <c r="H45" s="145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>
        <f t="shared" si="0"/>
        <v>0</v>
      </c>
      <c r="V45" s="146">
        <f t="shared" si="1"/>
        <v>12</v>
      </c>
      <c r="W45" s="156">
        <f t="shared" si="2"/>
        <v>0</v>
      </c>
    </row>
    <row r="46" spans="1:23" ht="15">
      <c r="A46" s="144">
        <v>37</v>
      </c>
      <c r="B46" s="160"/>
      <c r="C46" s="148"/>
      <c r="D46" s="146"/>
      <c r="E46" s="143"/>
      <c r="F46" s="143"/>
      <c r="G46" s="20"/>
      <c r="H46" s="145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>
        <f t="shared" si="0"/>
        <v>0</v>
      </c>
      <c r="V46" s="146">
        <f t="shared" si="1"/>
        <v>12</v>
      </c>
      <c r="W46" s="156">
        <f t="shared" si="2"/>
        <v>0</v>
      </c>
    </row>
    <row r="47" spans="1:23" ht="15">
      <c r="A47" s="144">
        <v>38</v>
      </c>
      <c r="B47" s="160"/>
      <c r="C47" s="148"/>
      <c r="D47" s="146"/>
      <c r="E47" s="143"/>
      <c r="F47" s="143"/>
      <c r="G47" s="145"/>
      <c r="H47" s="145"/>
      <c r="I47" s="149">
        <f>COUNTIF(I10:I46,"p")</f>
        <v>11</v>
      </c>
      <c r="J47" s="149">
        <f t="shared" ref="J47:N47" si="3">COUNTIF(J10:J46,"p")</f>
        <v>17</v>
      </c>
      <c r="K47" s="149">
        <f t="shared" si="3"/>
        <v>22</v>
      </c>
      <c r="L47" s="149">
        <f t="shared" si="3"/>
        <v>14</v>
      </c>
      <c r="M47" s="149">
        <f t="shared" si="3"/>
        <v>19</v>
      </c>
      <c r="N47" s="149">
        <f t="shared" si="3"/>
        <v>9</v>
      </c>
      <c r="O47" s="149">
        <f t="shared" ref="O47" si="4">COUNTIF(O10:O46,"p")</f>
        <v>11</v>
      </c>
      <c r="P47" s="149">
        <v>18</v>
      </c>
      <c r="Q47" s="149">
        <v>15</v>
      </c>
      <c r="R47" s="149">
        <v>15</v>
      </c>
      <c r="S47" s="149">
        <v>9</v>
      </c>
      <c r="T47" s="149">
        <v>10</v>
      </c>
      <c r="U47" s="149">
        <f>COUNTIF(I47:J47,"P")</f>
        <v>0</v>
      </c>
      <c r="V47" s="150">
        <f>COUNTBLANK(I47:M47)</f>
        <v>0</v>
      </c>
      <c r="W47" s="157">
        <f>AVERAGE(W10:W46)</f>
        <v>38.615888615888608</v>
      </c>
    </row>
  </sheetData>
  <autoFilter ref="A9:W47"/>
  <mergeCells count="7">
    <mergeCell ref="W6:W9"/>
    <mergeCell ref="B2:D2"/>
    <mergeCell ref="B3:C3"/>
    <mergeCell ref="B4:C4"/>
    <mergeCell ref="A6:E8"/>
    <mergeCell ref="U6:U9"/>
    <mergeCell ref="V6:V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2" r:id="rId22"/>
    <hyperlink ref="G33" r:id="rId23"/>
    <hyperlink ref="G34" r:id="rId24"/>
    <hyperlink ref="G37" r:id="rId25"/>
    <hyperlink ref="G38" r:id="rId26"/>
    <hyperlink ref="G39" r:id="rId27"/>
    <hyperlink ref="G40" r:id="rId28"/>
    <hyperlink ref="G43" r:id="rId29"/>
    <hyperlink ref="G31" r:id="rId30"/>
    <hyperlink ref="G36" r:id="rId31"/>
    <hyperlink ref="G35" r:id="rId32"/>
    <hyperlink ref="G42" r:id="rId33"/>
  </hyperlinks>
  <pageMargins left="0.7" right="0.7" top="0.75" bottom="0.75" header="0.3" footer="0.3"/>
  <pageSetup paperSize="9" orientation="portrait" horizontalDpi="300" r:id="rId34"/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jan-_feb_16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2016-02-14T14:45:02Z</dcterms:modified>
</cp:coreProperties>
</file>