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o\Downloads\"/>
    </mc:Choice>
  </mc:AlternateContent>
  <bookViews>
    <workbookView xWindow="0" yWindow="0" windowWidth="20490" windowHeight="8340" firstSheet="4" activeTab="9"/>
  </bookViews>
  <sheets>
    <sheet name="Teoría" sheetId="5" r:id="rId1"/>
    <sheet name="vehículos" sheetId="6" r:id="rId2"/>
    <sheet name="Dieta" sheetId="1" r:id="rId3"/>
    <sheet name="bicicletas" sheetId="7" r:id="rId4"/>
    <sheet name="ansiedad" sheetId="11" r:id="rId5"/>
    <sheet name="Prótesis" sheetId="9" r:id="rId6"/>
    <sheet name="curso" sheetId="8" r:id="rId7"/>
    <sheet name="paneles" sheetId="4" r:id="rId8"/>
    <sheet name="productos" sheetId="2" r:id="rId9"/>
    <sheet name="fumadores" sheetId="3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4" l="1"/>
  <c r="C36" i="4"/>
  <c r="C35" i="4"/>
  <c r="C2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C21" i="4"/>
  <c r="C25" i="8"/>
  <c r="C24" i="8"/>
  <c r="C22" i="8"/>
  <c r="C20" i="8"/>
  <c r="C18" i="8"/>
  <c r="C16" i="8"/>
  <c r="E21" i="9"/>
  <c r="C22" i="9"/>
  <c r="C24" i="11"/>
  <c r="C21" i="9"/>
  <c r="C19" i="9"/>
  <c r="C17" i="9"/>
  <c r="C15" i="9"/>
  <c r="E24" i="11"/>
  <c r="C25" i="11"/>
  <c r="C22" i="11"/>
  <c r="C20" i="11"/>
  <c r="C18" i="11"/>
  <c r="C24" i="6"/>
  <c r="C28" i="7"/>
  <c r="C27" i="7"/>
  <c r="C24" i="7"/>
  <c r="C22" i="7"/>
  <c r="C20" i="7"/>
  <c r="E18" i="7"/>
  <c r="C29" i="1"/>
  <c r="C28" i="1"/>
  <c r="C24" i="1"/>
  <c r="C26" i="1"/>
  <c r="C22" i="1"/>
  <c r="E22" i="1" s="1"/>
  <c r="E24" i="6"/>
  <c r="C27" i="6"/>
  <c r="E17" i="6"/>
  <c r="C26" i="6"/>
  <c r="C22" i="6"/>
  <c r="C19" i="6"/>
  <c r="F14" i="6"/>
</calcChain>
</file>

<file path=xl/sharedStrings.xml><?xml version="1.0" encoding="utf-8"?>
<sst xmlns="http://schemas.openxmlformats.org/spreadsheetml/2006/main" count="94" uniqueCount="49">
  <si>
    <t>variable= vehiculos, cuantitativa discreta</t>
  </si>
  <si>
    <t>es binomial porque hay 2 posibles resultados: requieren garantia o no requieren garantía</t>
  </si>
  <si>
    <t>n=</t>
  </si>
  <si>
    <t>p=</t>
  </si>
  <si>
    <t>a)</t>
  </si>
  <si>
    <t>P(X=0)=</t>
  </si>
  <si>
    <t>b)</t>
  </si>
  <si>
    <t>P(X=2)=</t>
  </si>
  <si>
    <t>c)</t>
  </si>
  <si>
    <t>P(X&gt;3)=</t>
  </si>
  <si>
    <t>Es necesario revisar las condiciones de la garantía</t>
  </si>
  <si>
    <t>d)</t>
  </si>
  <si>
    <t>Media=</t>
  </si>
  <si>
    <t>Desviación=</t>
  </si>
  <si>
    <t>q=</t>
  </si>
  <si>
    <t>variable = personas</t>
  </si>
  <si>
    <t>P(x&gt;=2)=</t>
  </si>
  <si>
    <t>P(X&lt;=4)</t>
  </si>
  <si>
    <t>binomia porque es si las personas cumplen o no cumplen</t>
  </si>
  <si>
    <t>P(X=15)</t>
  </si>
  <si>
    <t xml:space="preserve"> </t>
  </si>
  <si>
    <t>promedio</t>
  </si>
  <si>
    <t>varianza</t>
  </si>
  <si>
    <t>variable = bicicletas</t>
  </si>
  <si>
    <t>binomial porque o tienen pedales defectuosos o no</t>
  </si>
  <si>
    <t>P(X&gt;=3)=</t>
  </si>
  <si>
    <t>P(x&lt;=5)=</t>
  </si>
  <si>
    <t>P(x=7)=</t>
  </si>
  <si>
    <t>media</t>
  </si>
  <si>
    <t>P(X&gt;5)=</t>
  </si>
  <si>
    <t>P(X=8)=</t>
  </si>
  <si>
    <t>P(X&lt;5)=</t>
  </si>
  <si>
    <t>P(2&lt;=X&lt;=7)</t>
  </si>
  <si>
    <t>P(x&gt;3)=</t>
  </si>
  <si>
    <t>P(x=0)=</t>
  </si>
  <si>
    <t>P(x&lt;2)=</t>
  </si>
  <si>
    <t>P(5&lt;=x&lt;=7)=</t>
  </si>
  <si>
    <t>P=</t>
  </si>
  <si>
    <t>P(x&lt;10)=</t>
  </si>
  <si>
    <t>P(x=1)=</t>
  </si>
  <si>
    <t>e)</t>
  </si>
  <si>
    <t>media=</t>
  </si>
  <si>
    <t>varianza=</t>
  </si>
  <si>
    <t>N=</t>
  </si>
  <si>
    <t>P(x=6)=</t>
  </si>
  <si>
    <t>P(x&gt;=3)=</t>
  </si>
  <si>
    <t>X</t>
  </si>
  <si>
    <t>P(X)</t>
  </si>
  <si>
    <t>P(X&lt;=5)=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</si>
</sst>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Paneles de LCD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paneles!$L$3:$L$21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paneles!$M$3:$M$21</c:f>
              <c:numCache>
                <c:formatCode>General</c:formatCode>
                <c:ptCount val="19"/>
                <c:pt idx="0">
                  <c:v>1.6284135979104484E-3</c:v>
                </c:pt>
                <c:pt idx="1">
                  <c:v>1.2562047755309183E-2</c:v>
                </c:pt>
                <c:pt idx="2">
                  <c:v>4.5761745394340587E-2</c:v>
                </c:pt>
                <c:pt idx="3">
                  <c:v>0.10459827518706417</c:v>
                </c:pt>
                <c:pt idx="4">
                  <c:v>0.16810437083635318</c:v>
                </c:pt>
                <c:pt idx="5">
                  <c:v>0.20172524500362374</c:v>
                </c:pt>
                <c:pt idx="6">
                  <c:v>0.18731629893193633</c:v>
                </c:pt>
                <c:pt idx="7">
                  <c:v>0.13762013799081033</c:v>
                </c:pt>
                <c:pt idx="8">
                  <c:v>8.1097581316013218E-2</c:v>
                </c:pt>
                <c:pt idx="9">
                  <c:v>3.8617895864768242E-2</c:v>
                </c:pt>
                <c:pt idx="10">
                  <c:v>1.4895474119267735E-2</c:v>
                </c:pt>
                <c:pt idx="11">
                  <c:v>4.6427451800315012E-3</c:v>
                </c:pt>
                <c:pt idx="12">
                  <c:v>1.1606862950078766E-3</c:v>
                </c:pt>
                <c:pt idx="13">
                  <c:v>2.2958630011144811E-4</c:v>
                </c:pt>
                <c:pt idx="14">
                  <c:v>3.5140760221139931E-5</c:v>
                </c:pt>
                <c:pt idx="15">
                  <c:v>4.0160868824159965E-6</c:v>
                </c:pt>
                <c:pt idx="16">
                  <c:v>3.2272126733700049E-7</c:v>
                </c:pt>
                <c:pt idx="17">
                  <c:v>1.6271660538E-8</c:v>
                </c:pt>
                <c:pt idx="18">
                  <c:v>3.8742048899999929E-10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118336"/>
        <c:axId val="929105280"/>
      </c:barChart>
      <c:catAx>
        <c:axId val="9291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9105280"/>
        <c:crosses val="autoZero"/>
        <c:auto val="1"/>
        <c:lblAlgn val="ctr"/>
        <c:lblOffset val="100"/>
        <c:noMultiLvlLbl val="0"/>
      </c:catAx>
      <c:valAx>
        <c:axId val="929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Probabilidad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911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161925</xdr:rowOff>
    </xdr:from>
    <xdr:to>
      <xdr:col>13</xdr:col>
      <xdr:colOff>561975</xdr:colOff>
      <xdr:row>68</xdr:row>
      <xdr:rowOff>180975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71475" y="161925"/>
          <a:ext cx="10096500" cy="129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/>
          <a:r>
            <a:rPr lang="es-MX" sz="120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Asignatura: Estadística y Probabilidad</a:t>
          </a:r>
        </a:p>
        <a:p>
          <a:pPr marL="0" indent="0"/>
          <a:r>
            <a:rPr lang="es-MX" sz="12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Dra. Ma. Guadalupe Hernández Chávez</a:t>
          </a:r>
        </a:p>
        <a:p>
          <a:pPr marL="0" indent="0"/>
          <a:r>
            <a:rPr lang="es-MX" sz="1200">
              <a:solidFill>
                <a:srgbClr val="0000FF"/>
              </a:solidFill>
              <a:latin typeface="Arial" pitchFamily="34" charset="0"/>
              <a:ea typeface="+mn-ea"/>
              <a:cs typeface="Arial" pitchFamily="34" charset="0"/>
            </a:rPr>
            <a:t>Actividad No. 10: Distribución</a:t>
          </a:r>
          <a:r>
            <a:rPr lang="es-MX" sz="1200" baseline="0">
              <a:solidFill>
                <a:srgbClr val="0000FF"/>
              </a:solidFill>
              <a:latin typeface="Arial" pitchFamily="34" charset="0"/>
              <a:ea typeface="+mn-ea"/>
              <a:cs typeface="Arial" pitchFamily="34" charset="0"/>
            </a:rPr>
            <a:t> Binomial</a:t>
          </a:r>
          <a:endParaRPr lang="es-MX" sz="1200">
            <a:solidFill>
              <a:srgbClr val="0000FF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indent="0" eaLnBrk="1" fontAlgn="auto" latinLnBrk="0" hangingPunct="1"/>
          <a:r>
            <a:rPr lang="es-MX" sz="1200">
              <a:solidFill>
                <a:srgbClr val="00B050"/>
              </a:solidFill>
              <a:latin typeface="Arial" pitchFamily="34" charset="0"/>
              <a:ea typeface="+mn-ea"/>
              <a:cs typeface="Arial" pitchFamily="34" charset="0"/>
            </a:rPr>
            <a:t>Indicaciones: 1) Leer y comprender lo que se presenta en la hoja 1: Teoría</a:t>
          </a:r>
        </a:p>
        <a:p>
          <a:pPr marL="0" indent="0" eaLnBrk="1" fontAlgn="auto" latinLnBrk="0" hangingPunct="1"/>
          <a:r>
            <a:rPr lang="es-MX" sz="1200">
              <a:solidFill>
                <a:srgbClr val="00B050"/>
              </a:solidFill>
              <a:latin typeface="Arial" pitchFamily="34" charset="0"/>
              <a:ea typeface="+mn-ea"/>
              <a:cs typeface="Arial" pitchFamily="34" charset="0"/>
            </a:rPr>
            <a:t>	2)</a:t>
          </a:r>
          <a:r>
            <a:rPr lang="es-MX" sz="1200" baseline="0">
              <a:solidFill>
                <a:srgbClr val="00B050"/>
              </a:solidFill>
              <a:latin typeface="Arial" pitchFamily="34" charset="0"/>
              <a:ea typeface="+mn-ea"/>
              <a:cs typeface="Arial" pitchFamily="34" charset="0"/>
            </a:rPr>
            <a:t> Resolver los ejercicios que se plantean en cada una de las hojas.</a:t>
          </a:r>
          <a:endParaRPr lang="es-MX" sz="1200">
            <a:solidFill>
              <a:srgbClr val="00B050"/>
            </a:solidFill>
            <a:latin typeface="Arial" pitchFamily="34" charset="0"/>
            <a:ea typeface="+mn-ea"/>
            <a:cs typeface="Arial" pitchFamily="34" charset="0"/>
          </a:endParaRPr>
        </a:p>
        <a:p>
          <a:pPr eaLnBrk="1" fontAlgn="auto" latinLnBrk="0" hangingPunct="1"/>
          <a:r>
            <a:rPr lang="es-MX" sz="1200">
              <a:solidFill>
                <a:srgbClr val="00B050"/>
              </a:solidFill>
              <a:latin typeface="Arial" pitchFamily="34" charset="0"/>
              <a:ea typeface="+mn-ea"/>
              <a:cs typeface="Arial" pitchFamily="34" charset="0"/>
            </a:rPr>
            <a:t>	3) Guardar el archivo y subirlo a Moodle en el espacio correspondiente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400"/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La distribución binomial fue desarrollada por Bernoulli (1654-1705). Es la principal distribución de probabilidad </a:t>
          </a:r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discreta</a:t>
          </a:r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Proviene de experimentos que solo tienen </a:t>
          </a:r>
          <a:r>
            <a:rPr lang="es-MX" sz="1400" b="1">
              <a:solidFill>
                <a:srgbClr val="0000FF"/>
              </a:solidFill>
              <a:latin typeface="+mn-lt"/>
              <a:ea typeface="+mn-ea"/>
              <a:cs typeface="+mn-cs"/>
            </a:rPr>
            <a:t>dos posibles resultados</a:t>
          </a:r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, a los que se les puede nombrar como </a:t>
          </a:r>
          <a:r>
            <a:rPr lang="es-MX" sz="1400" b="1">
              <a:solidFill>
                <a:srgbClr val="0000FF"/>
              </a:solidFill>
              <a:latin typeface="+mn-lt"/>
              <a:ea typeface="+mn-ea"/>
              <a:cs typeface="+mn-cs"/>
            </a:rPr>
            <a:t>éxito o fracaso.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Los datos son resultado de un conteo, razón por la cual se clasifica como distribución discreta.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La binomial consiste de varias pruebas y en cada una la probabilidad de éxito es la misma, por lo que las pruebas son </a:t>
          </a:r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independientes</a:t>
          </a:r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PROPIEDADES DE LA DISTRIBUCIÓN BINOMIAL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1 - En cada prueba del experimento sólo hay </a:t>
          </a:r>
          <a:r>
            <a:rPr lang="es-MX" sz="1400" b="1">
              <a:solidFill>
                <a:srgbClr val="0000FF"/>
              </a:solidFill>
              <a:latin typeface="+mn-lt"/>
              <a:ea typeface="+mn-ea"/>
              <a:cs typeface="+mn-cs"/>
            </a:rPr>
            <a:t>dos</a:t>
          </a:r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 posibles resultados: éxito o fracaso.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2 - El resultado obtenido en cada prueba es </a:t>
          </a:r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independiente</a:t>
          </a:r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 de los resultados obtenidos en pruebas anteriores.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3 - La probabilidad de un suceso, la representamos por </a:t>
          </a:r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p (éxito), </a:t>
          </a:r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y no varía de una prueba a otra. La probabilidad del complemento es</a:t>
          </a: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1- p</a:t>
          </a:r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  y la representamos por </a:t>
          </a:r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q (fracaso) . 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CONSTRUCCIÓN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La distribución de probabilidad binomial es un ejemplo de distribución de probabilidad discreta. </a:t>
          </a: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Esta formada por una serie de experimentos de Bernoulli.  Los resultados de cada experimento son mutuamente excluyentes.</a:t>
          </a: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	Para construirla necesitamos: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	1 - la cantidad de pruebas n </a:t>
          </a: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	2 - la probabilidad de éxitos p</a:t>
          </a: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	3 - número de éxitos k</a:t>
          </a: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	4 - utilizar la función matemática.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LA MEDIA Y LA DESVIACIÓN ESTÁNDAR</a:t>
          </a:r>
        </a:p>
        <a:p>
          <a:endParaRPr lang="es-MX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2800">
              <a:solidFill>
                <a:schemeClr val="dk1"/>
              </a:solidFill>
              <a:latin typeface="+mn-lt"/>
              <a:ea typeface="+mn-ea"/>
              <a:cs typeface="+mn-cs"/>
              <a:sym typeface="Symbol"/>
            </a:rPr>
            <a:t></a:t>
          </a:r>
          <a:r>
            <a:rPr lang="es-ES_tradnl" sz="2800">
              <a:solidFill>
                <a:schemeClr val="dk1"/>
              </a:solidFill>
              <a:latin typeface="+mn-lt"/>
              <a:ea typeface="+mn-ea"/>
              <a:cs typeface="+mn-cs"/>
            </a:rPr>
            <a:t> = n*p </a:t>
          </a:r>
        </a:p>
        <a:p>
          <a:endParaRPr lang="es-ES_tradnl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ES_tradnl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ES_tradnl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ES_tradnl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ES_tradnl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400" b="1">
              <a:solidFill>
                <a:schemeClr val="dk1"/>
              </a:solidFill>
              <a:latin typeface="+mn-lt"/>
              <a:ea typeface="+mn-ea"/>
              <a:cs typeface="+mn-cs"/>
            </a:rPr>
            <a:t>APLICACIONES</a:t>
          </a:r>
        </a:p>
        <a:p>
          <a:endParaRPr lang="es-ES_tradnl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 eaLnBrk="1" fontAlgn="base" hangingPunct="1"/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Al</a:t>
          </a:r>
          <a:r>
            <a:rPr lang="es-PR" sz="1400">
              <a:solidFill>
                <a:schemeClr val="dk1"/>
              </a:solidFill>
              <a:latin typeface="+mn-lt"/>
              <a:ea typeface="+mn-ea"/>
              <a:cs typeface="+mn-cs"/>
            </a:rPr>
            <a:t> nacer un bebé puede ser hombre o mujer.</a:t>
          </a:r>
        </a:p>
        <a:p>
          <a:pPr rtl="0" eaLnBrk="1" fontAlgn="base" hangingPunct="1"/>
          <a:r>
            <a:rPr lang="es-PR" sz="1400">
              <a:solidFill>
                <a:schemeClr val="dk1"/>
              </a:solidFill>
              <a:latin typeface="+mn-lt"/>
              <a:ea typeface="+mn-ea"/>
              <a:cs typeface="+mn-cs"/>
            </a:rPr>
            <a:t>En pruebas de cierto o falso sólo hay dos alternativas.</a:t>
          </a:r>
        </a:p>
        <a:p>
          <a:pPr rtl="0" eaLnBrk="1" fontAlgn="base" hangingPunct="1"/>
          <a:r>
            <a:rPr lang="es-PR" sz="1400">
              <a:solidFill>
                <a:schemeClr val="dk1"/>
              </a:solidFill>
              <a:latin typeface="+mn-lt"/>
              <a:ea typeface="+mn-ea"/>
              <a:cs typeface="+mn-cs"/>
            </a:rPr>
            <a:t>Un tratamiento médico puede funcionar</a:t>
          </a:r>
          <a:r>
            <a:rPr lang="es-P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o no funcionar</a:t>
          </a:r>
          <a:endParaRPr lang="es-PR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 eaLnBrk="1" fontAlgn="base" hangingPunct="1"/>
          <a:r>
            <a:rPr lang="es-PR" sz="1400">
              <a:solidFill>
                <a:schemeClr val="dk1"/>
              </a:solidFill>
              <a:latin typeface="+mn-lt"/>
              <a:ea typeface="+mn-ea"/>
              <a:cs typeface="+mn-cs"/>
            </a:rPr>
            <a:t>La meta de producción o ventas del mes se puede o no lograr.</a:t>
          </a:r>
        </a:p>
        <a:p>
          <a:pPr rtl="0" eaLnBrk="1" fontAlgn="base" hangingPunct="1"/>
          <a:r>
            <a:rPr lang="es-PR" sz="1400">
              <a:solidFill>
                <a:schemeClr val="dk1"/>
              </a:solidFill>
              <a:latin typeface="+mn-lt"/>
              <a:ea typeface="+mn-ea"/>
              <a:cs typeface="+mn-cs"/>
            </a:rPr>
            <a:t>En pruebas de selección múltiple, aunque hay cuatro o cinco alternativas, se puede clasificar como correcta o incorrecta.</a:t>
          </a:r>
        </a:p>
      </xdr:txBody>
    </xdr:sp>
    <xdr:clientData/>
  </xdr:twoCellAnchor>
  <xdr:twoCellAnchor>
    <xdr:from>
      <xdr:col>0</xdr:col>
      <xdr:colOff>419100</xdr:colOff>
      <xdr:row>52</xdr:row>
      <xdr:rowOff>104775</xdr:rowOff>
    </xdr:from>
    <xdr:to>
      <xdr:col>2</xdr:col>
      <xdr:colOff>590550</xdr:colOff>
      <xdr:row>56</xdr:row>
      <xdr:rowOff>9525</xdr:rowOff>
    </xdr:to>
    <xdr:pic>
      <xdr:nvPicPr>
        <xdr:cNvPr id="1025" name="Object 9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100" y="10010775"/>
          <a:ext cx="16954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39</xdr:row>
          <xdr:rowOff>171450</xdr:rowOff>
        </xdr:from>
        <xdr:to>
          <xdr:col>6</xdr:col>
          <xdr:colOff>390525</xdr:colOff>
          <xdr:row>43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9</xdr:col>
      <xdr:colOff>409575</xdr:colOff>
      <xdr:row>13</xdr:row>
      <xdr:rowOff>152400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762000" y="200025"/>
          <a:ext cx="6505575" cy="2428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 eaLnBrk="1" fontAlgn="base" hangingPunct="1"/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Un prominente médico afirma que 65% de las personas con cáncer de pulmón son fumadores. Si su aseveración es correcta: </a:t>
          </a:r>
          <a:endParaRPr lang="es-MX" sz="1400"/>
        </a:p>
        <a:p>
          <a:pPr rtl="0" eaLnBrk="1" fontAlgn="base" hangingPunct="1"/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a) Encuentre la probabilidad de que de 10 de tales pacientes menos de la mitad sean fumadores.</a:t>
          </a:r>
          <a:b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b) Encuentre la probabilidad de que de 10 de los pacientes con cáncer de  pulmón ninguno  sea fumador.</a:t>
          </a:r>
          <a:r>
            <a:rPr lang="es-ES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Si esa probabilidad se acera a cero, deberías considerar dejar de fumar</a:t>
          </a: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c) Represente esta distribución  en un histograma</a:t>
          </a:r>
          <a:b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d) Calcule la media y la varianza de esta distribución</a:t>
          </a:r>
          <a:endParaRPr lang="es-MX" sz="1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11</xdr:col>
      <xdr:colOff>457200</xdr:colOff>
      <xdr:row>11</xdr:row>
      <xdr:rowOff>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762000" y="190501"/>
          <a:ext cx="807720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Las normas de la industria automotriz sugieren que 12% de los vehículos nuevos requiere un servicio de garantía durante el primer año.  Ayer se vendieron 15 automóviles marca Nissan.</a:t>
          </a:r>
        </a:p>
        <a:p>
          <a:r>
            <a:rPr lang="es-MX" sz="1400" b="1"/>
            <a:t>a) </a:t>
          </a:r>
          <a:r>
            <a:rPr lang="es-MX" sz="1400"/>
            <a:t>¿Cuál es la probabilidad de que ninguno de estos vehículos requiera servicio de garantía?</a:t>
          </a:r>
        </a:p>
        <a:p>
          <a:r>
            <a:rPr lang="es-MX" sz="1400" b="1"/>
            <a:t>b) </a:t>
          </a:r>
          <a:r>
            <a:rPr lang="es-MX" sz="1400"/>
            <a:t>¿Cuál es la probabilidad de que dos de estos vehículos</a:t>
          </a:r>
          <a:r>
            <a:rPr lang="es-MX" sz="1400" baseline="0"/>
            <a:t> requiera servicio de garantía?</a:t>
          </a:r>
        </a:p>
        <a:p>
          <a:r>
            <a:rPr lang="es-MX" sz="1400" b="1" baseline="0"/>
            <a:t>c) </a:t>
          </a:r>
          <a:r>
            <a:rPr lang="es-MX" sz="1400" baseline="0"/>
            <a:t>Determine la probabilidad de que más de 3 de estos vehículos requiera servicio de garantía. Si esa probabilidad es mayor de 4% se tendrán que revisar las condiciones de la garantía ¿qué procede?</a:t>
          </a:r>
        </a:p>
        <a:p>
          <a:r>
            <a:rPr lang="es-MX" sz="1400" b="1" baseline="0"/>
            <a:t>d) </a:t>
          </a:r>
          <a:r>
            <a:rPr lang="es-MX" sz="1400" baseline="0"/>
            <a:t>Calcule la media y la desviación estándar de esta distribución de probabilidad.</a:t>
          </a:r>
          <a:endParaRPr lang="es-MX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9524</xdr:rowOff>
    </xdr:from>
    <xdr:to>
      <xdr:col>9</xdr:col>
      <xdr:colOff>590550</xdr:colOff>
      <xdr:row>15</xdr:row>
      <xdr:rowOff>57150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761999" y="200024"/>
          <a:ext cx="6905626" cy="2714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400"/>
            <a:t>Una institución de salud encontró que </a:t>
          </a:r>
          <a:r>
            <a:rPr lang="es-MX" sz="1400" b="0"/>
            <a:t>el 10% de las personas </a:t>
          </a:r>
          <a:r>
            <a:rPr lang="es-MX" sz="1400"/>
            <a:t>no cumplen con la recomendación diaria de consumir suficiente fibra en su dieta. Se toma una muestra </a:t>
          </a:r>
          <a:r>
            <a:rPr lang="es-MX" sz="1400" b="0"/>
            <a:t>de 20 personas.</a:t>
          </a:r>
        </a:p>
        <a:p>
          <a:r>
            <a:rPr lang="es-MX" sz="1400"/>
            <a:t>a) ¿Cuál es la probabilidad de que al menos 2 personas no cumplan con la recomendación de consumo diario de fibra?</a:t>
          </a:r>
        </a:p>
        <a:p>
          <a:r>
            <a:rPr lang="es-MX" sz="1400"/>
            <a:t>b) ¿Cuál es la probabilidad de que a lo sumo 4 personas no cumplan con la recomendación de consumo diario de fibra?</a:t>
          </a:r>
        </a:p>
        <a:p>
          <a:r>
            <a:rPr lang="es-MX" sz="1400"/>
            <a:t>c) ¿Cuál es la probabilidad de que 15 personas no cumplan con la recomendación de consumo diario de fibra?</a:t>
          </a:r>
        </a:p>
        <a:p>
          <a:r>
            <a:rPr lang="es-MX" sz="1400"/>
            <a:t>d) Calcule la media y la varianza de esta distribución.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695325</xdr:colOff>
      <xdr:row>14</xdr:row>
      <xdr:rowOff>57150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762000" y="190500"/>
          <a:ext cx="6791325" cy="253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 eaLnBrk="1" fontAlgn="base" hangingPunct="1"/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Una fábrica</a:t>
          </a:r>
          <a:r>
            <a:rPr lang="es-MX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bicicletas para ejercicio, encontró que 0.15 de sus bicicletas, tienen defectos en los pedales. Se tomó una muestra de 15 bicicletas. </a:t>
          </a:r>
          <a:endParaRPr lang="es-MX" sz="1400"/>
        </a:p>
        <a:p>
          <a:pPr rtl="0" eaLnBrk="1" fontAlgn="base" hangingPunct="1"/>
          <a:r>
            <a:rPr lang="es-ES" sz="1400" b="1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¿Cuál</a:t>
          </a:r>
          <a:r>
            <a:rPr lang="es-ES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es la probabilidad de que al menos 3 bicicletas tengan pedales defectuosos? </a:t>
          </a:r>
        </a:p>
        <a:p>
          <a:pPr rtl="0" eaLnBrk="1" fontAlgn="base" hangingPunct="1"/>
          <a:r>
            <a:rPr lang="es-E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b)</a:t>
          </a: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 ¿Cuál es la probabilidad de que cuando mucho</a:t>
          </a:r>
          <a:r>
            <a:rPr lang="es-E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5 bicicletas tengan pedales defectuosos</a:t>
          </a: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?</a:t>
          </a:r>
        </a:p>
        <a:p>
          <a:pPr rtl="0" eaLnBrk="1" fontAlgn="base" hangingPunct="1"/>
          <a:r>
            <a:rPr lang="es-ES" sz="1400" b="1">
              <a:solidFill>
                <a:schemeClr val="dk1"/>
              </a:solidFill>
              <a:latin typeface="+mn-lt"/>
              <a:ea typeface="+mn-ea"/>
              <a:cs typeface="+mn-cs"/>
            </a:rPr>
            <a:t>c) </a:t>
          </a: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¿Cuál es la probabilidad de que 7 bicicletas tengan pedales defectuosos?</a:t>
          </a:r>
          <a:b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d</a:t>
          </a:r>
          <a:r>
            <a:rPr lang="es-ES" sz="1400" b="1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 Calcule la media y la varianza de esta distribución.</a:t>
          </a:r>
          <a:endParaRPr lang="es-MX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0</xdr:rowOff>
    </xdr:from>
    <xdr:to>
      <xdr:col>12</xdr:col>
      <xdr:colOff>361950</xdr:colOff>
      <xdr:row>14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B76C29B5-2D03-13E8-F130-3A852B28202D}"/>
            </a:ext>
          </a:extLst>
        </xdr:cNvPr>
        <xdr:cNvSpPr txBox="1"/>
      </xdr:nvSpPr>
      <xdr:spPr>
        <a:xfrm>
          <a:off x="1552575" y="381000"/>
          <a:ext cx="79533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/>
            <a:t>Un instituto de investigación psicológica descubrió que </a:t>
          </a:r>
          <a:r>
            <a:rPr lang="es-MX" sz="1600" b="0"/>
            <a:t>el 12% de las personas </a:t>
          </a:r>
          <a:r>
            <a:rPr lang="es-MX" sz="1600"/>
            <a:t>que completan una evaluación tienen síntomas de ansiedad severa. El mes pasado evaluaron a </a:t>
          </a:r>
          <a:r>
            <a:rPr lang="es-MX" sz="1600" b="0"/>
            <a:t>25 personas.</a:t>
          </a:r>
        </a:p>
        <a:p>
          <a:r>
            <a:rPr lang="es-MX" sz="1600"/>
            <a:t>a) ¿Cuál es la probabilidad de que más de 5 personas presenten síntomas de ansiedad severa?</a:t>
          </a:r>
        </a:p>
        <a:p>
          <a:r>
            <a:rPr lang="es-MX" sz="1600"/>
            <a:t>b) ¿Cuál es la probabilidad de que 8 persona presente síntomas de ansiedad severa?</a:t>
          </a:r>
        </a:p>
        <a:p>
          <a:r>
            <a:rPr lang="es-MX" sz="1600"/>
            <a:t>c) ¿Cuál es la probabilidad de que menos de 5 personas presenten síntomas de ansiedad severa?</a:t>
          </a:r>
        </a:p>
        <a:p>
          <a:r>
            <a:rPr lang="es-MX" sz="1600"/>
            <a:t>d) ¿Cuál es la probabilidad de que entre 2 y 7 personas presenten síntomas de ansiedad severa?</a:t>
          </a:r>
        </a:p>
        <a:p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457200</xdr:colOff>
      <xdr:row>11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762000" y="190500"/>
          <a:ext cx="807720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La empresa BioNTech produce partes para</a:t>
          </a:r>
          <a:r>
            <a:rPr lang="es-MX" sz="1400" baseline="0"/>
            <a:t> construir prótesis. Recientemente recibieron reportes de que el 5% de la piezas tiene defectos.  </a:t>
          </a:r>
          <a:r>
            <a:rPr lang="es-MX" sz="1400"/>
            <a:t>El mes pasado enviaron un embarque de 20 piezas</a:t>
          </a:r>
        </a:p>
        <a:p>
          <a:r>
            <a:rPr lang="es-MX" sz="1400" b="1"/>
            <a:t>a) </a:t>
          </a:r>
          <a:r>
            <a:rPr lang="es-MX" sz="1400"/>
            <a:t>¿Cuál es la probabilidad de que más de 3 de las piezas estén</a:t>
          </a:r>
          <a:r>
            <a:rPr lang="es-MX" sz="1400" baseline="0"/>
            <a:t> defectuosas</a:t>
          </a:r>
          <a:r>
            <a:rPr lang="es-MX" sz="1400"/>
            <a:t>?</a:t>
          </a:r>
        </a:p>
        <a:p>
          <a:r>
            <a:rPr lang="es-MX" sz="1400" b="1"/>
            <a:t>b) </a:t>
          </a:r>
          <a:r>
            <a:rPr lang="es-MX" sz="1400"/>
            <a:t>¿Cuál es la probabilidad de que ninguna pieza esté defectuosa</a:t>
          </a:r>
          <a:r>
            <a:rPr lang="es-MX" sz="1400" baseline="0"/>
            <a:t>?</a:t>
          </a:r>
        </a:p>
        <a:p>
          <a:r>
            <a:rPr lang="es-MX" sz="1400" b="1" baseline="0"/>
            <a:t>c) </a:t>
          </a:r>
          <a:r>
            <a:rPr lang="es-MX" sz="1400" baseline="0"/>
            <a:t>¿Cual es la probabilidad de que menos de 2 piezas tengan defectos?</a:t>
          </a:r>
        </a:p>
        <a:p>
          <a:r>
            <a:rPr lang="es-MX" sz="1400" b="1" baseline="0"/>
            <a:t>d) </a:t>
          </a:r>
          <a:r>
            <a:rPr lang="es-MX" sz="1400" b="0" baseline="0"/>
            <a:t>¿Cual es la probabilidad de que entre 5 y 7 piezas estén defectuosas?</a:t>
          </a:r>
          <a:endParaRPr lang="es-MX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</xdr:rowOff>
    </xdr:from>
    <xdr:to>
      <xdr:col>10</xdr:col>
      <xdr:colOff>323850</xdr:colOff>
      <xdr:row>11</xdr:row>
      <xdr:rowOff>47625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800100" y="200025"/>
          <a:ext cx="714375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 eaLnBrk="1" fontAlgn="base" hangingPunct="1"/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En un curso de matemáticas el 10% de los alumnos suele no aprobar el</a:t>
          </a:r>
          <a:r>
            <a:rPr lang="es-E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curso</a:t>
          </a:r>
          <a:endParaRPr lang="es-MX" sz="1400"/>
        </a:p>
        <a:p>
          <a:pPr rtl="0" eaLnBrk="1" fontAlgn="base" hangingPunct="1"/>
          <a:r>
            <a:rPr lang="es-ES" sz="1400" b="1">
              <a:solidFill>
                <a:schemeClr val="dk1"/>
              </a:solidFill>
              <a:latin typeface="+mn-lt"/>
              <a:ea typeface="+mn-ea"/>
              <a:cs typeface="+mn-cs"/>
            </a:rPr>
            <a:t>a)</a:t>
          </a: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 Encuentre la probabilidad de que de 20 estudiantes menos de la mitad reprueben el curso</a:t>
          </a:r>
          <a:b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b)</a:t>
          </a: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 Encuentre la probabilidad de al menos dos de los estudiantes no aprueben el curso</a:t>
          </a:r>
          <a:b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 b="1">
              <a:solidFill>
                <a:schemeClr val="dk1"/>
              </a:solidFill>
              <a:latin typeface="+mn-lt"/>
              <a:ea typeface="+mn-ea"/>
              <a:cs typeface="+mn-cs"/>
            </a:rPr>
            <a:t>c)</a:t>
          </a: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 ¿Cuál es la probabilidad de que ningún alumno repruebe el curso?</a:t>
          </a:r>
        </a:p>
        <a:p>
          <a:pPr rtl="0" eaLnBrk="1" fontAlgn="base" hangingPunct="1"/>
          <a:r>
            <a:rPr lang="es-ES" sz="1400" b="1">
              <a:solidFill>
                <a:schemeClr val="dk1"/>
              </a:solidFill>
              <a:latin typeface="+mn-lt"/>
              <a:ea typeface="+mn-ea"/>
              <a:cs typeface="+mn-cs"/>
            </a:rPr>
            <a:t>d)</a:t>
          </a: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 ¿Cuál es la probabilidad de que solo un estudiantes repruebe el curso?</a:t>
          </a:r>
        </a:p>
        <a:p>
          <a:pPr rtl="0" eaLnBrk="1" fontAlgn="base" hangingPunct="1"/>
          <a:r>
            <a:rPr lang="es-ES" sz="1400" b="1">
              <a:solidFill>
                <a:schemeClr val="dk1"/>
              </a:solidFill>
              <a:latin typeface="+mn-lt"/>
              <a:ea typeface="+mn-ea"/>
              <a:cs typeface="+mn-cs"/>
            </a:rPr>
            <a:t>e) </a:t>
          </a:r>
          <a:r>
            <a:rPr lang="es-ES" sz="1400">
              <a:solidFill>
                <a:schemeClr val="dk1"/>
              </a:solidFill>
              <a:latin typeface="+mn-lt"/>
              <a:ea typeface="+mn-ea"/>
              <a:cs typeface="+mn-cs"/>
            </a:rPr>
            <a:t>Calcule la media y la varianza de esta distribución</a:t>
          </a:r>
          <a:endParaRPr lang="es-MX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9524</xdr:rowOff>
    </xdr:from>
    <xdr:to>
      <xdr:col>9</xdr:col>
      <xdr:colOff>676275</xdr:colOff>
      <xdr:row>16</xdr:row>
      <xdr:rowOff>106679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742950" y="192404"/>
          <a:ext cx="7065645" cy="2840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 eaLnBrk="1" fontAlgn="base" hangingPunct="1"/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La fabricación de grandes paneles de LCD de alta definición es difícil, y una proporción moderadamente elevada</a:t>
          </a:r>
          <a:r>
            <a:rPr lang="es-MX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tienen demasiados pixeles defectuosos para pasar la inspección. Si la probabilidad de que un panel de LCD no pase la inspección es de 0.3</a:t>
          </a:r>
          <a:endParaRPr lang="es-MX" sz="1400"/>
        </a:p>
        <a:p>
          <a:pPr rtl="0" eaLnBrk="1" fontAlgn="base" hangingPunct="1"/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a) ¿Cuál</a:t>
          </a:r>
          <a:r>
            <a:rPr lang="es-ES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será la probabilidad de que 6 de los 18 paneles seleccionados al azar de la producción no pase la inspección? si esa probabilidad es menor del 25% no habrá problema con los inspectores ¿qué sucederá?</a:t>
          </a:r>
          <a:endParaRPr lang="es-ES" sz="14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 eaLnBrk="1" fontAlgn="base" hangingPunct="1"/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b) ¿Cuál es la probabilidad de que al menos tres paneles seleccionado al azar no pasen la inspección?</a:t>
          </a:r>
        </a:p>
        <a:p>
          <a:pPr rtl="0" eaLnBrk="1" fontAlgn="base" hangingPunct="1"/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c) ¿Cuál es la probabilidad de que cuando mucho 5 no pasen la inspección?</a:t>
          </a:r>
          <a:b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d) Represente esta distribución</a:t>
          </a:r>
          <a:r>
            <a:rPr lang="es-ES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en un histograma</a:t>
          </a:r>
          <a:b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e) Calcule la media y la varianza de esta distribución.</a:t>
          </a:r>
          <a:endParaRPr lang="es-MX" sz="1400" b="0"/>
        </a:p>
      </xdr:txBody>
    </xdr:sp>
    <xdr:clientData/>
  </xdr:twoCellAnchor>
  <xdr:twoCellAnchor>
    <xdr:from>
      <xdr:col>3</xdr:col>
      <xdr:colOff>561975</xdr:colOff>
      <xdr:row>19</xdr:row>
      <xdr:rowOff>76200</xdr:rowOff>
    </xdr:from>
    <xdr:to>
      <xdr:col>9</xdr:col>
      <xdr:colOff>561975</xdr:colOff>
      <xdr:row>33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</xdr:row>
      <xdr:rowOff>161925</xdr:rowOff>
    </xdr:from>
    <xdr:to>
      <xdr:col>15</xdr:col>
      <xdr:colOff>742950</xdr:colOff>
      <xdr:row>13</xdr:row>
      <xdr:rowOff>85725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838199" y="352425"/>
          <a:ext cx="11334751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 eaLnBrk="1" fontAlgn="base" hangingPunct="1"/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En</a:t>
          </a:r>
          <a:r>
            <a:rPr lang="es-MX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MX" sz="1400">
              <a:solidFill>
                <a:schemeClr val="dk1"/>
              </a:solidFill>
              <a:latin typeface="+mn-lt"/>
              <a:ea typeface="+mn-ea"/>
              <a:cs typeface="+mn-cs"/>
            </a:rPr>
            <a:t>la empresa donde usted trabaja, existe una probabilidad de 0.13 de que el producto que fabrica salga defectuoso. En una muestra de 16 productos </a:t>
          </a:r>
          <a:endParaRPr lang="es-MX" sz="1400"/>
        </a:p>
        <a:p>
          <a:pPr rtl="0" eaLnBrk="1" fontAlgn="base" hangingPunct="1"/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a) ¿Cuál es la probabilidad de que </a:t>
          </a:r>
          <a:r>
            <a:rPr lang="es-ES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al menos 4 productos</a:t>
          </a:r>
          <a:r>
            <a:rPr lang="es-ES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sean defectuosos</a:t>
          </a: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? Si esa probabilidad es mayor de 2% habrá que hacer</a:t>
          </a:r>
          <a:r>
            <a:rPr lang="es-ES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ajustes en los procesos de producción</a:t>
          </a: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b) ¿Cuál es la probabilidad de que de 3 a 8 productos tenga</a:t>
          </a:r>
          <a:r>
            <a:rPr lang="es-ES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defectos</a:t>
          </a: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?</a:t>
          </a:r>
        </a:p>
        <a:p>
          <a:pPr rtl="0" eaLnBrk="1" fontAlgn="base" hangingPunct="1"/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c) ¿Cuál es la probabilidad de que cuando mucho</a:t>
          </a:r>
          <a:r>
            <a:rPr lang="es-ES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2 sea defectuosos?</a:t>
          </a: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400" b="0">
              <a:solidFill>
                <a:schemeClr val="dk1"/>
              </a:solidFill>
              <a:latin typeface="+mn-lt"/>
              <a:ea typeface="+mn-ea"/>
              <a:cs typeface="+mn-cs"/>
            </a:rPr>
            <a:t>d) Calcule la media y la varianza de esta distribución.</a:t>
          </a:r>
          <a:endParaRPr lang="es-MX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P34" sqref="P34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1</xdr:col>
                <xdr:colOff>485775</xdr:colOff>
                <xdr:row>39</xdr:row>
                <xdr:rowOff>171450</xdr:rowOff>
              </from>
              <to>
                <xdr:col>6</xdr:col>
                <xdr:colOff>390525</xdr:colOff>
                <xdr:row>43</xdr:row>
                <xdr:rowOff>104775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5:E35"/>
  <sheetViews>
    <sheetView tabSelected="1" workbookViewId="0">
      <selection activeCell="J26" sqref="J26"/>
    </sheetView>
  </sheetViews>
  <sheetFormatPr baseColWidth="10" defaultRowHeight="15" x14ac:dyDescent="0.25"/>
  <sheetData>
    <row r="25" spans="5:5" x14ac:dyDescent="0.25">
      <c r="E25" s="1"/>
    </row>
    <row r="35" spans="3:3" x14ac:dyDescent="0.25">
      <c r="C3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H27"/>
  <sheetViews>
    <sheetView topLeftCell="A4" workbookViewId="0">
      <selection activeCell="C19" sqref="C19"/>
    </sheetView>
  </sheetViews>
  <sheetFormatPr baseColWidth="10" defaultRowHeight="15" x14ac:dyDescent="0.25"/>
  <sheetData>
    <row r="14" spans="2:6" x14ac:dyDescent="0.25">
      <c r="B14" t="s">
        <v>0</v>
      </c>
      <c r="F14" t="e">
        <f>X</f>
        <v>#NAME?</v>
      </c>
    </row>
    <row r="15" spans="2:6" x14ac:dyDescent="0.25">
      <c r="B15" t="s">
        <v>1</v>
      </c>
    </row>
    <row r="16" spans="2:6" x14ac:dyDescent="0.25">
      <c r="B16" t="s">
        <v>2</v>
      </c>
      <c r="C16">
        <v>15</v>
      </c>
    </row>
    <row r="17" spans="1:8" x14ac:dyDescent="0.25">
      <c r="B17" t="s">
        <v>3</v>
      </c>
      <c r="C17">
        <v>0.12</v>
      </c>
      <c r="D17" t="s">
        <v>14</v>
      </c>
      <c r="E17">
        <f>1-C17</f>
        <v>0.88</v>
      </c>
    </row>
    <row r="19" spans="1:8" x14ac:dyDescent="0.25">
      <c r="A19" t="s">
        <v>4</v>
      </c>
      <c r="B19" t="s">
        <v>5</v>
      </c>
      <c r="C19" s="4">
        <f>_xlfn.BINOM.DIST(0,15,0.12,0)</f>
        <v>0.14697385390011264</v>
      </c>
    </row>
    <row r="22" spans="1:8" x14ac:dyDescent="0.25">
      <c r="A22" t="s">
        <v>6</v>
      </c>
      <c r="B22" t="s">
        <v>7</v>
      </c>
      <c r="C22" s="4">
        <f>_xlfn.BINOM.DIST(2,15,0.12,0)</f>
        <v>0.28696341309009593</v>
      </c>
    </row>
    <row r="24" spans="1:8" x14ac:dyDescent="0.25">
      <c r="A24" t="s">
        <v>8</v>
      </c>
      <c r="B24" t="s">
        <v>9</v>
      </c>
      <c r="C24" s="4">
        <f>_xlfn.BINOM.DIST(3,C16,C17,1)</f>
        <v>0.90413489406640446</v>
      </c>
      <c r="E24">
        <f>1-C24</f>
        <v>9.586510593359554E-2</v>
      </c>
      <c r="F24" s="4" t="s">
        <v>10</v>
      </c>
      <c r="G24" s="4"/>
      <c r="H24" s="4"/>
    </row>
    <row r="26" spans="1:8" x14ac:dyDescent="0.25">
      <c r="A26" t="s">
        <v>11</v>
      </c>
      <c r="B26" t="s">
        <v>12</v>
      </c>
      <c r="C26" s="4">
        <f>C16*C17</f>
        <v>1.7999999999999998</v>
      </c>
    </row>
    <row r="27" spans="1:8" x14ac:dyDescent="0.25">
      <c r="B27" t="s">
        <v>13</v>
      </c>
      <c r="C27" s="4">
        <f>SQRT(C16*C17*E17)</f>
        <v>1.2585706178041818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E29"/>
  <sheetViews>
    <sheetView topLeftCell="A6" workbookViewId="0">
      <selection activeCell="C22" sqref="C22"/>
    </sheetView>
  </sheetViews>
  <sheetFormatPr baseColWidth="10" defaultRowHeight="15" x14ac:dyDescent="0.25"/>
  <cols>
    <col min="3" max="3" width="12" bestFit="1" customWidth="1"/>
    <col min="5" max="5" width="14.7109375" customWidth="1"/>
  </cols>
  <sheetData>
    <row r="18" spans="1:5" x14ac:dyDescent="0.25">
      <c r="B18" t="s">
        <v>15</v>
      </c>
      <c r="E18" t="s">
        <v>18</v>
      </c>
    </row>
    <row r="19" spans="1:5" x14ac:dyDescent="0.25">
      <c r="B19" t="s">
        <v>2</v>
      </c>
      <c r="C19">
        <v>20</v>
      </c>
    </row>
    <row r="20" spans="1:5" x14ac:dyDescent="0.25">
      <c r="B20" t="s">
        <v>3</v>
      </c>
      <c r="C20">
        <v>0.1</v>
      </c>
      <c r="D20" t="s">
        <v>14</v>
      </c>
      <c r="E20">
        <v>0.9</v>
      </c>
    </row>
    <row r="22" spans="1:5" x14ac:dyDescent="0.25">
      <c r="A22" t="s">
        <v>4</v>
      </c>
      <c r="B22" s="5" t="s">
        <v>16</v>
      </c>
      <c r="C22" s="5">
        <f>_xlfn.BINOM.DIST(1,20,0.1,1)</f>
        <v>0.39174699812516767</v>
      </c>
      <c r="E22">
        <f>1-Dieta!C22</f>
        <v>0.60825300187483233</v>
      </c>
    </row>
    <row r="23" spans="1:5" x14ac:dyDescent="0.25">
      <c r="B23" s="3"/>
      <c r="C23" s="3"/>
    </row>
    <row r="24" spans="1:5" x14ac:dyDescent="0.25">
      <c r="A24" t="s">
        <v>6</v>
      </c>
      <c r="B24" s="3" t="s">
        <v>17</v>
      </c>
      <c r="C24" s="3">
        <f>_xlfn.BINOM.DIST(4,C19,C20,1)</f>
        <v>0.95682550471553662</v>
      </c>
    </row>
    <row r="25" spans="1:5" x14ac:dyDescent="0.25">
      <c r="B25" s="3"/>
      <c r="C25" s="3"/>
    </row>
    <row r="26" spans="1:5" x14ac:dyDescent="0.25">
      <c r="A26" t="s">
        <v>8</v>
      </c>
      <c r="B26" s="3" t="s">
        <v>19</v>
      </c>
      <c r="C26" s="3">
        <f>_xlfn.BINOM.DIST(15,C19,C20,0)</f>
        <v>9.1549569599999907E-12</v>
      </c>
      <c r="D26" t="s">
        <v>20</v>
      </c>
    </row>
    <row r="27" spans="1:5" x14ac:dyDescent="0.25">
      <c r="B27" s="3"/>
      <c r="C27" s="3"/>
    </row>
    <row r="28" spans="1:5" x14ac:dyDescent="0.25">
      <c r="A28" t="s">
        <v>11</v>
      </c>
      <c r="B28" s="3" t="s">
        <v>21</v>
      </c>
      <c r="C28" s="3">
        <f>C19*C20</f>
        <v>2</v>
      </c>
    </row>
    <row r="29" spans="1:5" x14ac:dyDescent="0.25">
      <c r="B29" s="3" t="s">
        <v>22</v>
      </c>
      <c r="C29">
        <f>C19*C20*E20</f>
        <v>1.8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E28"/>
  <sheetViews>
    <sheetView topLeftCell="A10" workbookViewId="0">
      <selection activeCell="C20" sqref="C20"/>
    </sheetView>
  </sheetViews>
  <sheetFormatPr baseColWidth="10" defaultRowHeight="15" x14ac:dyDescent="0.25"/>
  <sheetData>
    <row r="16" spans="2:4" x14ac:dyDescent="0.25">
      <c r="B16" t="s">
        <v>23</v>
      </c>
      <c r="D16" t="s">
        <v>24</v>
      </c>
    </row>
    <row r="17" spans="1:5" x14ac:dyDescent="0.25">
      <c r="B17" t="s">
        <v>2</v>
      </c>
      <c r="C17">
        <v>15</v>
      </c>
    </row>
    <row r="18" spans="1:5" x14ac:dyDescent="0.25">
      <c r="B18" t="s">
        <v>3</v>
      </c>
      <c r="C18">
        <v>0.15</v>
      </c>
      <c r="D18" t="s">
        <v>14</v>
      </c>
      <c r="E18">
        <f>1-C18</f>
        <v>0.85</v>
      </c>
    </row>
    <row r="20" spans="1:5" x14ac:dyDescent="0.25">
      <c r="A20" t="s">
        <v>4</v>
      </c>
      <c r="B20" t="s">
        <v>25</v>
      </c>
      <c r="C20">
        <f>1-_xlfn.BINOM.DIST(2,15,0.15,0)</f>
        <v>0.71436077145092436</v>
      </c>
    </row>
    <row r="22" spans="1:5" x14ac:dyDescent="0.25">
      <c r="A22" t="s">
        <v>6</v>
      </c>
      <c r="B22" t="s">
        <v>26</v>
      </c>
      <c r="C22">
        <f>_xlfn.BINOM.DIST(5,15,0.15,1)</f>
        <v>0.98318991395204991</v>
      </c>
    </row>
    <row r="24" spans="1:5" x14ac:dyDescent="0.25">
      <c r="A24" t="s">
        <v>8</v>
      </c>
      <c r="B24" t="s">
        <v>27</v>
      </c>
      <c r="C24">
        <f>_xlfn.BINOM.DIST(7,15,0.15,0)</f>
        <v>2.9959790375827097E-3</v>
      </c>
    </row>
    <row r="26" spans="1:5" x14ac:dyDescent="0.25">
      <c r="A26" t="s">
        <v>11</v>
      </c>
    </row>
    <row r="27" spans="1:5" x14ac:dyDescent="0.25">
      <c r="B27" t="s">
        <v>28</v>
      </c>
      <c r="C27">
        <f>15*0.15</f>
        <v>2.25</v>
      </c>
    </row>
    <row r="28" spans="1:5" x14ac:dyDescent="0.25">
      <c r="B28" t="s">
        <v>22</v>
      </c>
      <c r="C28">
        <f>15*0.15*0.85</f>
        <v>1.9124999999999999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F25"/>
  <sheetViews>
    <sheetView topLeftCell="A2" workbookViewId="0">
      <selection activeCell="C24" sqref="C24"/>
    </sheetView>
  </sheetViews>
  <sheetFormatPr baseColWidth="10" defaultRowHeight="15" x14ac:dyDescent="0.25"/>
  <sheetData>
    <row r="16" spans="3:4" x14ac:dyDescent="0.25">
      <c r="C16" t="s">
        <v>2</v>
      </c>
      <c r="D16">
        <v>25</v>
      </c>
    </row>
    <row r="17" spans="1:6" x14ac:dyDescent="0.25">
      <c r="C17" t="s">
        <v>3</v>
      </c>
      <c r="D17">
        <v>0.12</v>
      </c>
      <c r="E17" t="s">
        <v>14</v>
      </c>
      <c r="F17">
        <v>0.88</v>
      </c>
    </row>
    <row r="18" spans="1:6" x14ac:dyDescent="0.25">
      <c r="A18" t="s">
        <v>4</v>
      </c>
      <c r="B18" t="s">
        <v>29</v>
      </c>
      <c r="C18">
        <f>1-_xlfn.BINOM.DIST(5,D16,D17,1)</f>
        <v>7.0880853716371206E-2</v>
      </c>
    </row>
    <row r="20" spans="1:6" x14ac:dyDescent="0.25">
      <c r="A20" t="s">
        <v>6</v>
      </c>
      <c r="B20" t="s">
        <v>30</v>
      </c>
      <c r="C20">
        <f>_xlfn.BINOM.DIST(8,D16,D17,0)</f>
        <v>5.2931235979467566E-3</v>
      </c>
    </row>
    <row r="22" spans="1:6" x14ac:dyDescent="0.25">
      <c r="A22" t="s">
        <v>8</v>
      </c>
      <c r="B22" t="s">
        <v>31</v>
      </c>
      <c r="C22">
        <f>_xlfn.BINOM.DIST(4,D16,D17,1)</f>
        <v>0.82657768806489984</v>
      </c>
    </row>
    <row r="24" spans="1:6" x14ac:dyDescent="0.25">
      <c r="A24" t="s">
        <v>11</v>
      </c>
      <c r="B24" t="s">
        <v>32</v>
      </c>
      <c r="C24">
        <f>_xlfn.BINOM.DIST(1,25,0.12,1)</f>
        <v>0.18047450411942415</v>
      </c>
      <c r="E24">
        <f>C25-C24</f>
        <v>0.81250605799700204</v>
      </c>
    </row>
    <row r="25" spans="1:6" x14ac:dyDescent="0.25">
      <c r="C25">
        <f>_xlfn.BINOM.DIST(7,25,0.12,1)</f>
        <v>0.99298056211642616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24"/>
  <sheetViews>
    <sheetView workbookViewId="0">
      <selection activeCell="E22" sqref="E22"/>
    </sheetView>
  </sheetViews>
  <sheetFormatPr baseColWidth="10" defaultRowHeight="15" x14ac:dyDescent="0.25"/>
  <sheetData>
    <row r="12" spans="1:11" x14ac:dyDescent="0.25">
      <c r="C12" t="s">
        <v>2</v>
      </c>
      <c r="D12">
        <v>20</v>
      </c>
    </row>
    <row r="13" spans="1:11" x14ac:dyDescent="0.25">
      <c r="C13" t="s">
        <v>3</v>
      </c>
      <c r="D13">
        <v>0.05</v>
      </c>
      <c r="E13" t="s">
        <v>14</v>
      </c>
      <c r="F13">
        <v>95</v>
      </c>
    </row>
    <row r="14" spans="1:11" x14ac:dyDescent="0.25">
      <c r="K14">
        <v>0</v>
      </c>
    </row>
    <row r="15" spans="1:11" x14ac:dyDescent="0.25">
      <c r="A15" t="s">
        <v>4</v>
      </c>
      <c r="B15" t="s">
        <v>33</v>
      </c>
      <c r="C15">
        <f>1-_xlfn.BINOM.DIST(3,20,0.05,1)</f>
        <v>1.590152601976369E-2</v>
      </c>
      <c r="K15">
        <v>1</v>
      </c>
    </row>
    <row r="16" spans="1:11" x14ac:dyDescent="0.25">
      <c r="K16">
        <v>2</v>
      </c>
    </row>
    <row r="17" spans="1:11" x14ac:dyDescent="0.25">
      <c r="A17" t="s">
        <v>6</v>
      </c>
      <c r="B17" t="s">
        <v>34</v>
      </c>
      <c r="C17">
        <f>_xlfn.BINOM.DIST(0,20,0.05,0)</f>
        <v>0.35848592240854221</v>
      </c>
      <c r="K17">
        <v>3</v>
      </c>
    </row>
    <row r="18" spans="1:11" x14ac:dyDescent="0.25">
      <c r="K18">
        <v>4</v>
      </c>
    </row>
    <row r="19" spans="1:11" x14ac:dyDescent="0.25">
      <c r="A19" t="s">
        <v>8</v>
      </c>
      <c r="B19" t="s">
        <v>35</v>
      </c>
      <c r="C19">
        <f>_xlfn.BINOM.DIST(1,20,D13,1)</f>
        <v>0.73583952494384974</v>
      </c>
      <c r="K19" s="4">
        <v>5</v>
      </c>
    </row>
    <row r="20" spans="1:11" x14ac:dyDescent="0.25">
      <c r="K20">
        <v>6</v>
      </c>
    </row>
    <row r="21" spans="1:11" x14ac:dyDescent="0.25">
      <c r="A21" t="s">
        <v>11</v>
      </c>
      <c r="B21" t="s">
        <v>36</v>
      </c>
      <c r="C21">
        <f>_xlfn.BINOM.DIST(4,20,0.05,1)</f>
        <v>0.9974260596653477</v>
      </c>
      <c r="E21">
        <f>C22-C21</f>
        <v>2.5710834492694845E-3</v>
      </c>
      <c r="K21" s="4">
        <v>7</v>
      </c>
    </row>
    <row r="22" spans="1:11" x14ac:dyDescent="0.25">
      <c r="C22">
        <f>_xlfn.BINOM.DIST(7,D12,D13,1)</f>
        <v>0.99999714311461718</v>
      </c>
      <c r="K22">
        <v>8</v>
      </c>
    </row>
    <row r="23" spans="1:11" x14ac:dyDescent="0.25">
      <c r="K23">
        <v>9</v>
      </c>
    </row>
    <row r="24" spans="1:11" x14ac:dyDescent="0.25">
      <c r="K24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25"/>
  <sheetViews>
    <sheetView topLeftCell="A4" workbookViewId="0">
      <selection activeCell="C26" sqref="C26"/>
    </sheetView>
  </sheetViews>
  <sheetFormatPr baseColWidth="10" defaultRowHeight="15" x14ac:dyDescent="0.25"/>
  <sheetData>
    <row r="13" spans="1:5" x14ac:dyDescent="0.25">
      <c r="B13" t="s">
        <v>2</v>
      </c>
      <c r="C13">
        <v>20</v>
      </c>
    </row>
    <row r="14" spans="1:5" x14ac:dyDescent="0.25">
      <c r="B14" t="s">
        <v>37</v>
      </c>
      <c r="C14">
        <v>0.1</v>
      </c>
      <c r="D14" t="s">
        <v>14</v>
      </c>
      <c r="E14">
        <v>0.9</v>
      </c>
    </row>
    <row r="16" spans="1:5" x14ac:dyDescent="0.25">
      <c r="A16" t="s">
        <v>4</v>
      </c>
      <c r="B16" t="s">
        <v>38</v>
      </c>
      <c r="C16">
        <f>_xlfn.BINOM.DIST(9,20,0.1,1)</f>
        <v>0.99999284909597885</v>
      </c>
    </row>
    <row r="18" spans="1:3" x14ac:dyDescent="0.25">
      <c r="A18" t="s">
        <v>6</v>
      </c>
      <c r="B18" t="s">
        <v>16</v>
      </c>
      <c r="C18">
        <f>1-_xlfn.BINOM.DIST(1,20,0.1,1)</f>
        <v>0.60825300187483233</v>
      </c>
    </row>
    <row r="20" spans="1:3" x14ac:dyDescent="0.25">
      <c r="A20" t="s">
        <v>8</v>
      </c>
      <c r="B20" t="s">
        <v>34</v>
      </c>
      <c r="C20">
        <f>_xlfn.BINOM.DIST(0,20,0.1,0)</f>
        <v>0.12157665459056925</v>
      </c>
    </row>
    <row r="22" spans="1:3" x14ac:dyDescent="0.25">
      <c r="A22" t="s">
        <v>11</v>
      </c>
      <c r="B22" t="s">
        <v>39</v>
      </c>
      <c r="C22">
        <f>_xlfn.BINOM.DIST(1,20,0.1,0)</f>
        <v>0.27017034353459846</v>
      </c>
    </row>
    <row r="24" spans="1:3" x14ac:dyDescent="0.25">
      <c r="A24" t="s">
        <v>40</v>
      </c>
      <c r="B24" t="s">
        <v>41</v>
      </c>
      <c r="C24">
        <f>20*C14</f>
        <v>2</v>
      </c>
    </row>
    <row r="25" spans="1:3" x14ac:dyDescent="0.25">
      <c r="B25" t="s">
        <v>42</v>
      </c>
      <c r="C25">
        <f>C13*C14*E14</f>
        <v>1.8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opLeftCell="A13" workbookViewId="0">
      <selection activeCell="C23" sqref="C23"/>
    </sheetView>
  </sheetViews>
  <sheetFormatPr baseColWidth="10" defaultRowHeight="15" x14ac:dyDescent="0.25"/>
  <sheetData>
    <row r="2" spans="12:13" x14ac:dyDescent="0.25">
      <c r="L2" t="s">
        <v>46</v>
      </c>
      <c r="M2" t="s">
        <v>47</v>
      </c>
    </row>
    <row r="3" spans="12:13" x14ac:dyDescent="0.25">
      <c r="L3">
        <v>0</v>
      </c>
      <c r="M3">
        <f>_xlfn.BINOM.DIST(L3,$C$18,$C$19,0)</f>
        <v>1.6284135979104484E-3</v>
      </c>
    </row>
    <row r="4" spans="12:13" x14ac:dyDescent="0.25">
      <c r="L4">
        <v>1</v>
      </c>
      <c r="M4">
        <f t="shared" ref="M4:M21" si="0">_xlfn.BINOM.DIST(L4,$C$18,$C$19,0)</f>
        <v>1.2562047755309183E-2</v>
      </c>
    </row>
    <row r="5" spans="12:13" x14ac:dyDescent="0.25">
      <c r="L5">
        <v>2</v>
      </c>
      <c r="M5">
        <f t="shared" si="0"/>
        <v>4.5761745394340587E-2</v>
      </c>
    </row>
    <row r="6" spans="12:13" x14ac:dyDescent="0.25">
      <c r="L6">
        <v>3</v>
      </c>
      <c r="M6">
        <f t="shared" si="0"/>
        <v>0.10459827518706417</v>
      </c>
    </row>
    <row r="7" spans="12:13" x14ac:dyDescent="0.25">
      <c r="L7">
        <v>4</v>
      </c>
      <c r="M7">
        <f t="shared" si="0"/>
        <v>0.16810437083635318</v>
      </c>
    </row>
    <row r="8" spans="12:13" x14ac:dyDescent="0.25">
      <c r="L8">
        <v>5</v>
      </c>
      <c r="M8">
        <f t="shared" si="0"/>
        <v>0.20172524500362374</v>
      </c>
    </row>
    <row r="9" spans="12:13" x14ac:dyDescent="0.25">
      <c r="L9">
        <v>6</v>
      </c>
      <c r="M9">
        <f t="shared" si="0"/>
        <v>0.18731629893193633</v>
      </c>
    </row>
    <row r="10" spans="12:13" x14ac:dyDescent="0.25">
      <c r="L10">
        <v>7</v>
      </c>
      <c r="M10">
        <f t="shared" si="0"/>
        <v>0.13762013799081033</v>
      </c>
    </row>
    <row r="11" spans="12:13" x14ac:dyDescent="0.25">
      <c r="L11">
        <v>8</v>
      </c>
      <c r="M11">
        <f t="shared" si="0"/>
        <v>8.1097581316013218E-2</v>
      </c>
    </row>
    <row r="12" spans="12:13" x14ac:dyDescent="0.25">
      <c r="L12">
        <v>9</v>
      </c>
      <c r="M12">
        <f t="shared" si="0"/>
        <v>3.8617895864768242E-2</v>
      </c>
    </row>
    <row r="13" spans="12:13" x14ac:dyDescent="0.25">
      <c r="L13">
        <v>10</v>
      </c>
      <c r="M13">
        <f t="shared" si="0"/>
        <v>1.4895474119267735E-2</v>
      </c>
    </row>
    <row r="14" spans="12:13" x14ac:dyDescent="0.25">
      <c r="L14">
        <v>11</v>
      </c>
      <c r="M14">
        <f t="shared" si="0"/>
        <v>4.6427451800315012E-3</v>
      </c>
    </row>
    <row r="15" spans="12:13" x14ac:dyDescent="0.25">
      <c r="L15">
        <v>12</v>
      </c>
      <c r="M15">
        <f t="shared" si="0"/>
        <v>1.1606862950078766E-3</v>
      </c>
    </row>
    <row r="16" spans="12:13" x14ac:dyDescent="0.25">
      <c r="L16">
        <v>13</v>
      </c>
      <c r="M16">
        <f t="shared" si="0"/>
        <v>2.2958630011144811E-4</v>
      </c>
    </row>
    <row r="17" spans="1:13" x14ac:dyDescent="0.25">
      <c r="L17">
        <v>14</v>
      </c>
      <c r="M17">
        <f t="shared" si="0"/>
        <v>3.5140760221139931E-5</v>
      </c>
    </row>
    <row r="18" spans="1:13" x14ac:dyDescent="0.25">
      <c r="B18" t="s">
        <v>43</v>
      </c>
      <c r="C18">
        <v>18</v>
      </c>
      <c r="L18">
        <v>15</v>
      </c>
      <c r="M18">
        <f t="shared" si="0"/>
        <v>4.0160868824159965E-6</v>
      </c>
    </row>
    <row r="19" spans="1:13" x14ac:dyDescent="0.25">
      <c r="B19" t="s">
        <v>37</v>
      </c>
      <c r="C19">
        <v>0.3</v>
      </c>
      <c r="D19" t="s">
        <v>14</v>
      </c>
      <c r="E19">
        <v>0.7</v>
      </c>
      <c r="L19">
        <v>16</v>
      </c>
      <c r="M19">
        <f t="shared" si="0"/>
        <v>3.2272126733700049E-7</v>
      </c>
    </row>
    <row r="20" spans="1:13" x14ac:dyDescent="0.25">
      <c r="B20" s="3"/>
      <c r="C20" s="3"/>
      <c r="L20">
        <v>17</v>
      </c>
      <c r="M20">
        <f t="shared" si="0"/>
        <v>1.6271660538E-8</v>
      </c>
    </row>
    <row r="21" spans="1:13" x14ac:dyDescent="0.25">
      <c r="A21" t="s">
        <v>4</v>
      </c>
      <c r="B21" s="3" t="s">
        <v>44</v>
      </c>
      <c r="C21" s="3">
        <f>_xlfn.BINOM.DIST(6,18,0.3,0)</f>
        <v>0.18731629893193633</v>
      </c>
      <c r="L21">
        <v>18</v>
      </c>
      <c r="M21">
        <f t="shared" si="0"/>
        <v>3.8742048899999929E-10</v>
      </c>
    </row>
    <row r="22" spans="1:13" x14ac:dyDescent="0.25">
      <c r="B22" s="3"/>
      <c r="C22" s="3"/>
    </row>
    <row r="23" spans="1:13" x14ac:dyDescent="0.25">
      <c r="A23" t="s">
        <v>6</v>
      </c>
      <c r="B23" s="3" t="s">
        <v>45</v>
      </c>
      <c r="C23" s="3">
        <f>1-_xlfn.BINOM.DIST(2,18,0.3,1)</f>
        <v>0.94004779325243981</v>
      </c>
    </row>
    <row r="24" spans="1:13" x14ac:dyDescent="0.25">
      <c r="B24" s="3"/>
      <c r="C24" s="3"/>
    </row>
    <row r="25" spans="1:13" x14ac:dyDescent="0.25">
      <c r="A25" t="s">
        <v>8</v>
      </c>
      <c r="B25" s="3" t="s">
        <v>48</v>
      </c>
      <c r="C25" s="3">
        <f>_xlfn.BINOM.DIST(5,C18,C19,1)</f>
        <v>0.53438009777460138</v>
      </c>
    </row>
    <row r="26" spans="1:13" x14ac:dyDescent="0.25">
      <c r="B26" s="3"/>
      <c r="C26" s="3"/>
    </row>
    <row r="35" spans="1:3" x14ac:dyDescent="0.25">
      <c r="A35" t="s">
        <v>40</v>
      </c>
      <c r="B35" t="s">
        <v>41</v>
      </c>
      <c r="C35">
        <f>C18*C19</f>
        <v>5.3999999999999995</v>
      </c>
    </row>
    <row r="36" spans="1:3" x14ac:dyDescent="0.25">
      <c r="B36" t="s">
        <v>42</v>
      </c>
      <c r="C36">
        <f>C18*C19*E19</f>
        <v>3.7799999999999994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G32"/>
  <sheetViews>
    <sheetView workbookViewId="0">
      <selection activeCell="F20" sqref="F20"/>
    </sheetView>
  </sheetViews>
  <sheetFormatPr baseColWidth="10" defaultRowHeight="15" x14ac:dyDescent="0.25"/>
  <sheetData>
    <row r="16" spans="7:7" x14ac:dyDescent="0.25">
      <c r="G16" s="3"/>
    </row>
    <row r="17" spans="2:7" x14ac:dyDescent="0.25">
      <c r="B17" s="3"/>
      <c r="C17" s="3"/>
      <c r="G17" s="3"/>
    </row>
    <row r="18" spans="2:7" x14ac:dyDescent="0.25">
      <c r="B18" s="3"/>
      <c r="C18" s="3"/>
      <c r="G18" s="3"/>
    </row>
    <row r="19" spans="2:7" x14ac:dyDescent="0.25">
      <c r="B19" s="3"/>
      <c r="C19" s="3"/>
      <c r="G19" s="3"/>
    </row>
    <row r="20" spans="2:7" x14ac:dyDescent="0.25">
      <c r="B20" s="3"/>
      <c r="C20" s="3"/>
      <c r="G20" s="3"/>
    </row>
    <row r="21" spans="2:7" x14ac:dyDescent="0.25">
      <c r="B21" s="3"/>
      <c r="C21" s="3"/>
      <c r="G21" s="3"/>
    </row>
    <row r="22" spans="2:7" x14ac:dyDescent="0.25">
      <c r="B22" s="3"/>
      <c r="C22" s="3"/>
      <c r="G22" s="3"/>
    </row>
    <row r="23" spans="2:7" x14ac:dyDescent="0.25">
      <c r="B23" s="3"/>
      <c r="C23" s="3"/>
      <c r="G23" s="3"/>
    </row>
    <row r="24" spans="2:7" x14ac:dyDescent="0.25">
      <c r="G24" s="3"/>
    </row>
    <row r="25" spans="2:7" x14ac:dyDescent="0.25">
      <c r="G25" s="3"/>
    </row>
    <row r="26" spans="2:7" x14ac:dyDescent="0.25">
      <c r="F26" s="3"/>
      <c r="G26" s="3"/>
    </row>
    <row r="27" spans="2:7" x14ac:dyDescent="0.25">
      <c r="F27" s="3"/>
      <c r="G27" s="3"/>
    </row>
    <row r="28" spans="2:7" x14ac:dyDescent="0.25">
      <c r="F28" s="3"/>
      <c r="G28" s="3"/>
    </row>
    <row r="29" spans="2:7" x14ac:dyDescent="0.25">
      <c r="F29" s="3"/>
      <c r="G29" s="3"/>
    </row>
    <row r="30" spans="2:7" x14ac:dyDescent="0.25">
      <c r="F30" s="3"/>
      <c r="G30" s="3"/>
    </row>
    <row r="31" spans="2:7" x14ac:dyDescent="0.25">
      <c r="F31" s="3"/>
      <c r="G31" s="3"/>
    </row>
    <row r="32" spans="2:7" x14ac:dyDescent="0.25">
      <c r="G32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35A4B1D0F2E4B8774CD986EFA500E" ma:contentTypeVersion="12" ma:contentTypeDescription="Crear nuevo documento." ma:contentTypeScope="" ma:versionID="fe68b197f590ecb3f9036447a8ade657">
  <xsd:schema xmlns:xsd="http://www.w3.org/2001/XMLSchema" xmlns:xs="http://www.w3.org/2001/XMLSchema" xmlns:p="http://schemas.microsoft.com/office/2006/metadata/properties" xmlns:ns3="b326d9aa-e53f-49ac-ad93-ff3346812283" xmlns:ns4="dca8f4f3-65e7-4342-812b-3cbf59d5c8f9" targetNamespace="http://schemas.microsoft.com/office/2006/metadata/properties" ma:root="true" ma:fieldsID="21cd6bed3d231130866ac3ef39f950bc" ns3:_="" ns4:_="">
    <xsd:import namespace="b326d9aa-e53f-49ac-ad93-ff3346812283"/>
    <xsd:import namespace="dca8f4f3-65e7-4342-812b-3cbf59d5c8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26d9aa-e53f-49ac-ad93-ff3346812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8f4f3-65e7-4342-812b-3cbf59d5c8f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F1D1C1-B75E-46E9-87DB-09F77D72B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26d9aa-e53f-49ac-ad93-ff3346812283"/>
    <ds:schemaRef ds:uri="dca8f4f3-65e7-4342-812b-3cbf59d5c8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0F717-9221-4AEB-A831-7C112F2893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23845-6116-4C1D-9A27-70281538EDD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dca8f4f3-65e7-4342-812b-3cbf59d5c8f9"/>
    <ds:schemaRef ds:uri="b326d9aa-e53f-49ac-ad93-ff33468122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Teoría</vt:lpstr>
      <vt:lpstr>vehículos</vt:lpstr>
      <vt:lpstr>Dieta</vt:lpstr>
      <vt:lpstr>bicicletas</vt:lpstr>
      <vt:lpstr>ansiedad</vt:lpstr>
      <vt:lpstr>Prótesis</vt:lpstr>
      <vt:lpstr>curso</vt:lpstr>
      <vt:lpstr>paneles</vt:lpstr>
      <vt:lpstr>productos</vt:lpstr>
      <vt:lpstr>fumadores</vt:lpstr>
    </vt:vector>
  </TitlesOfParts>
  <Company>uia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Guadalupe Hernández Chávez</dc:creator>
  <cp:lastModifiedBy>MORRO David</cp:lastModifiedBy>
  <dcterms:created xsi:type="dcterms:W3CDTF">2009-09-24T14:01:06Z</dcterms:created>
  <dcterms:modified xsi:type="dcterms:W3CDTF">2024-10-30T03:23:10Z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0x01010078E35A4B1D0F2E4B8774CD986EFA500E</vt:lpwstr>
  </property>
</Properties>
</file>