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000" windowHeight="7995" activeTab="1"/>
  </bookViews>
  <sheets>
    <sheet name="jointcrime1" sheetId="20" r:id="rId1"/>
    <sheet name="jointcrime2" sheetId="21" r:id="rId2"/>
    <sheet name="estimates" sheetId="19" r:id="rId3"/>
  </sheets>
  <calcPr calcId="125725"/>
</workbook>
</file>

<file path=xl/calcChain.xml><?xml version="1.0" encoding="utf-8"?>
<calcChain xmlns="http://schemas.openxmlformats.org/spreadsheetml/2006/main">
  <c r="C6" i="21"/>
  <c r="C7" s="1"/>
  <c r="C8" s="1"/>
  <c r="C9" s="1"/>
  <c r="C10" s="1"/>
  <c r="C11" s="1"/>
  <c r="C12" s="1"/>
  <c r="C13" s="1"/>
  <c r="C14" s="1"/>
  <c r="C5"/>
  <c r="G3"/>
  <c r="H3" s="1"/>
  <c r="I3" s="1"/>
  <c r="J3" s="1"/>
  <c r="K3" s="1"/>
  <c r="L3" s="1"/>
  <c r="M3" s="1"/>
  <c r="N3" s="1"/>
  <c r="F3"/>
  <c r="E3"/>
  <c r="C7" i="20"/>
  <c r="C8" s="1"/>
  <c r="C9" s="1"/>
  <c r="C10" s="1"/>
  <c r="C11" s="1"/>
  <c r="C12" s="1"/>
  <c r="C13" s="1"/>
  <c r="C14" s="1"/>
  <c r="C6"/>
  <c r="C5"/>
  <c r="F3"/>
  <c r="G3" s="1"/>
  <c r="H3" s="1"/>
  <c r="I3" s="1"/>
  <c r="J3" s="1"/>
  <c r="K3" s="1"/>
  <c r="L3" s="1"/>
  <c r="M3" s="1"/>
  <c r="N3" s="1"/>
  <c r="E3"/>
  <c r="B11" i="21"/>
  <c r="B10"/>
  <c r="B9"/>
  <c r="B8"/>
  <c r="B7"/>
  <c r="B6"/>
  <c r="B5"/>
  <c r="B4"/>
  <c r="D4" s="1"/>
  <c r="B11" i="20"/>
  <c r="B10"/>
  <c r="B9"/>
  <c r="B8"/>
  <c r="B7"/>
  <c r="B6"/>
  <c r="B5"/>
  <c r="B4"/>
  <c r="F4" i="21" l="1"/>
  <c r="E4"/>
  <c r="G4"/>
  <c r="K4"/>
  <c r="D5"/>
  <c r="F5"/>
  <c r="J5"/>
  <c r="N5"/>
  <c r="E6"/>
  <c r="I6"/>
  <c r="M6"/>
  <c r="D7"/>
  <c r="F7"/>
  <c r="H7"/>
  <c r="L7"/>
  <c r="E8"/>
  <c r="G8"/>
  <c r="K8"/>
  <c r="D9"/>
  <c r="F9"/>
  <c r="H9"/>
  <c r="J9"/>
  <c r="L9"/>
  <c r="N9"/>
  <c r="E10"/>
  <c r="G10"/>
  <c r="I10"/>
  <c r="K10"/>
  <c r="M10"/>
  <c r="D11"/>
  <c r="F11"/>
  <c r="H11"/>
  <c r="J11"/>
  <c r="L11"/>
  <c r="N11"/>
  <c r="D12"/>
  <c r="F12"/>
  <c r="H12"/>
  <c r="J12"/>
  <c r="L12"/>
  <c r="N12"/>
  <c r="D13"/>
  <c r="F13"/>
  <c r="H13"/>
  <c r="J13"/>
  <c r="L13"/>
  <c r="N13"/>
  <c r="D14"/>
  <c r="F14"/>
  <c r="H14"/>
  <c r="J14"/>
  <c r="L14"/>
  <c r="N14"/>
  <c r="H4"/>
  <c r="J4"/>
  <c r="L4"/>
  <c r="N4"/>
  <c r="E5"/>
  <c r="G5"/>
  <c r="I5"/>
  <c r="K5"/>
  <c r="M5"/>
  <c r="D6"/>
  <c r="F6"/>
  <c r="H6"/>
  <c r="J6"/>
  <c r="L6"/>
  <c r="N6"/>
  <c r="E7"/>
  <c r="G7"/>
  <c r="I7"/>
  <c r="K7"/>
  <c r="M7"/>
  <c r="D8"/>
  <c r="F8"/>
  <c r="H8"/>
  <c r="J8"/>
  <c r="L8"/>
  <c r="N8"/>
  <c r="E9"/>
  <c r="G9"/>
  <c r="I9"/>
  <c r="K9"/>
  <c r="M9"/>
  <c r="D10"/>
  <c r="F10"/>
  <c r="H10"/>
  <c r="J10"/>
  <c r="L10"/>
  <c r="N10"/>
  <c r="E11"/>
  <c r="G11"/>
  <c r="I11"/>
  <c r="K11"/>
  <c r="M11"/>
  <c r="E12"/>
  <c r="G12"/>
  <c r="I12"/>
  <c r="K12"/>
  <c r="M12"/>
  <c r="E13"/>
  <c r="G13"/>
  <c r="I13"/>
  <c r="K13"/>
  <c r="M13"/>
  <c r="E14"/>
  <c r="G14"/>
  <c r="I14"/>
  <c r="K14"/>
  <c r="M14"/>
  <c r="M14" i="20"/>
  <c r="K14"/>
  <c r="I14"/>
  <c r="G14"/>
  <c r="E14"/>
  <c r="M13"/>
  <c r="K13"/>
  <c r="I13"/>
  <c r="G13"/>
  <c r="E13"/>
  <c r="M12"/>
  <c r="K12"/>
  <c r="I12"/>
  <c r="G12"/>
  <c r="E12"/>
  <c r="M11"/>
  <c r="K11"/>
  <c r="I11"/>
  <c r="G11"/>
  <c r="E11"/>
  <c r="N10"/>
  <c r="L10"/>
  <c r="J10"/>
  <c r="H10"/>
  <c r="F10"/>
  <c r="D10"/>
  <c r="M9"/>
  <c r="K9"/>
  <c r="I9"/>
  <c r="G9"/>
  <c r="E9"/>
  <c r="L14"/>
  <c r="H14"/>
  <c r="D14"/>
  <c r="N13"/>
  <c r="J13"/>
  <c r="F13"/>
  <c r="L12"/>
  <c r="H12"/>
  <c r="D12"/>
  <c r="N11"/>
  <c r="J11"/>
  <c r="F11"/>
  <c r="M10"/>
  <c r="I10"/>
  <c r="E10"/>
  <c r="N9"/>
  <c r="J9"/>
  <c r="F9"/>
  <c r="E4"/>
  <c r="G4"/>
  <c r="I4"/>
  <c r="K4"/>
  <c r="M4"/>
  <c r="D5"/>
  <c r="F5"/>
  <c r="H5"/>
  <c r="J5"/>
  <c r="L5"/>
  <c r="N5"/>
  <c r="E6"/>
  <c r="G6"/>
  <c r="I6"/>
  <c r="K6"/>
  <c r="M6"/>
  <c r="D7"/>
  <c r="F7"/>
  <c r="H7"/>
  <c r="J7"/>
  <c r="L7"/>
  <c r="N7"/>
  <c r="E8"/>
  <c r="G8"/>
  <c r="I8"/>
  <c r="K8"/>
  <c r="M8"/>
  <c r="H9"/>
  <c r="G10"/>
  <c r="H11"/>
  <c r="F12"/>
  <c r="N12"/>
  <c r="D13"/>
  <c r="L13"/>
  <c r="J14"/>
  <c r="D4"/>
  <c r="F4"/>
  <c r="H4"/>
  <c r="J4"/>
  <c r="L4"/>
  <c r="N4"/>
  <c r="E5"/>
  <c r="G5"/>
  <c r="I5"/>
  <c r="K5"/>
  <c r="M5"/>
  <c r="D6"/>
  <c r="F6"/>
  <c r="H6"/>
  <c r="J6"/>
  <c r="L6"/>
  <c r="N6"/>
  <c r="E7"/>
  <c r="G7"/>
  <c r="I7"/>
  <c r="K7"/>
  <c r="M7"/>
  <c r="D8"/>
  <c r="F8"/>
  <c r="H8"/>
  <c r="J8"/>
  <c r="L8"/>
  <c r="N8"/>
  <c r="D9"/>
  <c r="L9"/>
  <c r="K10"/>
  <c r="D11"/>
  <c r="L11"/>
  <c r="J12"/>
  <c r="H13"/>
  <c r="F14"/>
  <c r="N14"/>
  <c r="M8" i="21" l="1"/>
  <c r="I8"/>
  <c r="N7"/>
  <c r="J7"/>
  <c r="K6"/>
  <c r="G6"/>
  <c r="L5"/>
  <c r="H5"/>
  <c r="M4"/>
  <c r="I4"/>
</calcChain>
</file>

<file path=xl/sharedStrings.xml><?xml version="1.0" encoding="utf-8"?>
<sst xmlns="http://schemas.openxmlformats.org/spreadsheetml/2006/main" count="46" uniqueCount="30">
  <si>
    <t>x1</t>
  </si>
  <si>
    <t>x1sq</t>
  </si>
  <si>
    <t>x2</t>
  </si>
  <si>
    <t>x2sq</t>
  </si>
  <si>
    <t>JOINT CHILD'S COGNITIVE AND NONCOGNITIVE</t>
  </si>
  <si>
    <t>x1x2</t>
  </si>
  <si>
    <t>x3</t>
  </si>
  <si>
    <t>x3sq</t>
  </si>
  <si>
    <t>x1x3</t>
  </si>
  <si>
    <t>x4</t>
  </si>
  <si>
    <t>x4sq</t>
  </si>
  <si>
    <t>x1x4</t>
  </si>
  <si>
    <t>x2x3</t>
  </si>
  <si>
    <t>x2x4</t>
  </si>
  <si>
    <t>JOINT MOTHER'S COGNITIVE AND MOTHER'S NONCOGNITIVE</t>
  </si>
  <si>
    <t>x3x4</t>
  </si>
  <si>
    <t>x5</t>
  </si>
  <si>
    <t>x5sq</t>
  </si>
  <si>
    <t>x1x5</t>
  </si>
  <si>
    <t>x2x5</t>
  </si>
  <si>
    <t>x3x5</t>
  </si>
  <si>
    <t>x4x5</t>
  </si>
  <si>
    <t>x1cb</t>
  </si>
  <si>
    <t>x2cb</t>
  </si>
  <si>
    <t>x3cb</t>
  </si>
  <si>
    <t>x4cb</t>
  </si>
  <si>
    <t>x5cb</t>
  </si>
  <si>
    <t>_cons</t>
  </si>
  <si>
    <t>estimate</t>
  </si>
  <si>
    <t>t stat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</si>
</sst>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4"/>
  <sheetViews>
    <sheetView workbookViewId="0">
      <selection activeCell="C3" sqref="C3:N14"/>
    </sheetView>
  </sheetViews>
  <sheetFormatPr defaultRowHeight="15"/>
  <cols>
    <col min="1" max="44" width="7.28515625" customWidth="1"/>
  </cols>
  <sheetData>
    <row r="1" spans="1:44" ht="15" customHeight="1"/>
    <row r="2" spans="1:44" ht="24" customHeight="1">
      <c r="A2" s="3"/>
      <c r="C2" s="5" t="s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C3" s="2">
        <v>0</v>
      </c>
      <c r="D3" s="2">
        <v>-1</v>
      </c>
      <c r="E3" s="2">
        <f>D3+0.2</f>
        <v>-0.8</v>
      </c>
      <c r="F3" s="2">
        <f t="shared" ref="F3:N3" si="0">E3+0.2</f>
        <v>-0.60000000000000009</v>
      </c>
      <c r="G3" s="2">
        <f t="shared" si="0"/>
        <v>-0.40000000000000008</v>
      </c>
      <c r="H3" s="2">
        <f t="shared" si="0"/>
        <v>-0.20000000000000007</v>
      </c>
      <c r="I3" s="2">
        <f t="shared" si="0"/>
        <v>0</v>
      </c>
      <c r="J3" s="2">
        <f t="shared" si="0"/>
        <v>0.2</v>
      </c>
      <c r="K3" s="2">
        <f t="shared" si="0"/>
        <v>0.4</v>
      </c>
      <c r="L3" s="2">
        <f t="shared" si="0"/>
        <v>0.60000000000000009</v>
      </c>
      <c r="M3" s="2">
        <f t="shared" si="0"/>
        <v>0.8</v>
      </c>
      <c r="N3" s="2">
        <f t="shared" si="0"/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>
      <c r="A4" t="s">
        <v>27</v>
      </c>
      <c r="B4" s="2">
        <f>estimates!F30</f>
        <v>1.258424</v>
      </c>
      <c r="C4" s="2">
        <v>-1</v>
      </c>
      <c r="D4" s="2">
        <f t="shared" ref="D4:N10" si="1">$B$4+$B$5*$C4+$B$6*D$3+$B$7*($C4*$C4)+$B$8*(D$3*D$3)+$B$9*($C4*D$3)+$B$10*($C4*$C4*$C4)+$B$11*(D$3*D$3*D$3)</f>
        <v>1.3624393000000001</v>
      </c>
      <c r="E4" s="2">
        <f t="shared" si="1"/>
        <v>1.3592065839999998</v>
      </c>
      <c r="F4" s="2">
        <f t="shared" si="1"/>
        <v>1.3561712359999998</v>
      </c>
      <c r="G4" s="2">
        <f t="shared" si="1"/>
        <v>1.3533204160000001</v>
      </c>
      <c r="H4" s="2">
        <f t="shared" si="1"/>
        <v>1.3506412839999999</v>
      </c>
      <c r="I4" s="2">
        <f t="shared" si="1"/>
        <v>1.3481209999999999</v>
      </c>
      <c r="J4" s="2">
        <f t="shared" si="1"/>
        <v>1.3457467240000001</v>
      </c>
      <c r="K4" s="2">
        <f t="shared" si="1"/>
        <v>1.3435056159999996</v>
      </c>
      <c r="L4" s="2">
        <f t="shared" si="1"/>
        <v>1.341384836</v>
      </c>
      <c r="M4" s="2">
        <f t="shared" si="1"/>
        <v>1.339371544</v>
      </c>
      <c r="N4" s="2">
        <f t="shared" si="1"/>
        <v>1.3374528999999997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>
      <c r="A5" t="s">
        <v>0</v>
      </c>
      <c r="B5" s="2">
        <f>estimates!F5</f>
        <v>-8.9167399999999994E-2</v>
      </c>
      <c r="C5" s="2">
        <f>C4+0.2</f>
        <v>-0.8</v>
      </c>
      <c r="D5" s="2">
        <f t="shared" si="1"/>
        <v>1.342393264</v>
      </c>
      <c r="E5" s="2">
        <f t="shared" si="1"/>
        <v>1.3395699839999999</v>
      </c>
      <c r="F5" s="2">
        <f t="shared" si="1"/>
        <v>1.3369440719999999</v>
      </c>
      <c r="G5" s="2">
        <f t="shared" si="1"/>
        <v>1.3345026880000002</v>
      </c>
      <c r="H5" s="2">
        <f t="shared" si="1"/>
        <v>1.332232992</v>
      </c>
      <c r="I5" s="2">
        <f t="shared" si="1"/>
        <v>1.330122144</v>
      </c>
      <c r="J5" s="2">
        <f t="shared" si="1"/>
        <v>1.3281573040000001</v>
      </c>
      <c r="K5" s="2">
        <f t="shared" si="1"/>
        <v>1.3263256319999996</v>
      </c>
      <c r="L5" s="2">
        <f t="shared" si="1"/>
        <v>1.324614288</v>
      </c>
      <c r="M5" s="2">
        <f t="shared" si="1"/>
        <v>1.323010432</v>
      </c>
      <c r="N5" s="2">
        <f t="shared" si="1"/>
        <v>1.3215012239999999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>
      <c r="A6" t="s">
        <v>2</v>
      </c>
      <c r="B6" s="2">
        <f>estimates!F6</f>
        <v>-1.9897999999999999E-3</v>
      </c>
      <c r="C6" s="2">
        <f t="shared" ref="C6:C14" si="2">C5+0.2</f>
        <v>-0.60000000000000009</v>
      </c>
      <c r="D6" s="2">
        <f t="shared" si="1"/>
        <v>1.3223674760000002</v>
      </c>
      <c r="E6" s="2">
        <f t="shared" si="1"/>
        <v>1.319953632</v>
      </c>
      <c r="F6" s="2">
        <f t="shared" si="1"/>
        <v>1.317737156</v>
      </c>
      <c r="G6" s="2">
        <f t="shared" si="1"/>
        <v>1.315705208</v>
      </c>
      <c r="H6" s="2">
        <f t="shared" si="1"/>
        <v>1.3138449480000001</v>
      </c>
      <c r="I6" s="2">
        <f t="shared" si="1"/>
        <v>1.312143536</v>
      </c>
      <c r="J6" s="2">
        <f t="shared" si="1"/>
        <v>1.3105881320000001</v>
      </c>
      <c r="K6" s="2">
        <f t="shared" si="1"/>
        <v>1.3091658959999999</v>
      </c>
      <c r="L6" s="2">
        <f t="shared" si="1"/>
        <v>1.307863988</v>
      </c>
      <c r="M6" s="2">
        <f t="shared" si="1"/>
        <v>1.306669568</v>
      </c>
      <c r="N6" s="2">
        <f t="shared" si="1"/>
        <v>1.3055697959999999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t="s">
        <v>1</v>
      </c>
      <c r="B7" s="2">
        <f>estimates!F10</f>
        <v>7.2709999999999995E-4</v>
      </c>
      <c r="C7" s="2">
        <f t="shared" si="2"/>
        <v>-0.40000000000000008</v>
      </c>
      <c r="D7" s="2">
        <f t="shared" si="1"/>
        <v>1.3023714160000002</v>
      </c>
      <c r="E7" s="2">
        <f t="shared" si="1"/>
        <v>1.300367008</v>
      </c>
      <c r="F7" s="2">
        <f t="shared" si="1"/>
        <v>1.2985599679999997</v>
      </c>
      <c r="G7" s="2">
        <f t="shared" si="1"/>
        <v>1.296937456</v>
      </c>
      <c r="H7" s="2">
        <f t="shared" si="1"/>
        <v>1.295486632</v>
      </c>
      <c r="I7" s="2">
        <f t="shared" si="1"/>
        <v>1.2941946559999999</v>
      </c>
      <c r="J7" s="2">
        <f t="shared" si="1"/>
        <v>1.2930486880000001</v>
      </c>
      <c r="K7" s="2">
        <f t="shared" si="1"/>
        <v>1.2920358879999998</v>
      </c>
      <c r="L7" s="2">
        <f t="shared" si="1"/>
        <v>1.2911434160000002</v>
      </c>
      <c r="M7" s="2">
        <f t="shared" si="1"/>
        <v>1.2903584319999999</v>
      </c>
      <c r="N7" s="2">
        <f t="shared" si="1"/>
        <v>1.2896680959999998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t="s">
        <v>3</v>
      </c>
      <c r="B8" s="2">
        <f>estimates!F11</f>
        <v>1.8251000000000001E-3</v>
      </c>
      <c r="C8" s="2">
        <f t="shared" si="2"/>
        <v>-0.20000000000000007</v>
      </c>
      <c r="D8" s="2">
        <f t="shared" si="1"/>
        <v>1.282414564</v>
      </c>
      <c r="E8" s="2">
        <f t="shared" si="1"/>
        <v>1.2808195919999998</v>
      </c>
      <c r="F8" s="2">
        <f t="shared" si="1"/>
        <v>1.2794219879999997</v>
      </c>
      <c r="G8" s="2">
        <f t="shared" si="1"/>
        <v>1.278208912</v>
      </c>
      <c r="H8" s="2">
        <f t="shared" si="1"/>
        <v>1.277167524</v>
      </c>
      <c r="I8" s="2">
        <f t="shared" si="1"/>
        <v>1.2762849839999999</v>
      </c>
      <c r="J8" s="2">
        <f t="shared" si="1"/>
        <v>1.275548452</v>
      </c>
      <c r="K8" s="2">
        <f t="shared" si="1"/>
        <v>1.2749450879999997</v>
      </c>
      <c r="L8" s="2">
        <f t="shared" si="1"/>
        <v>1.2744620520000001</v>
      </c>
      <c r="M8" s="2">
        <f t="shared" si="1"/>
        <v>1.274086504</v>
      </c>
      <c r="N8" s="2">
        <f t="shared" si="1"/>
        <v>1.2738056039999999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t="s">
        <v>5</v>
      </c>
      <c r="B9" s="2">
        <f>estimates!F15</f>
        <v>1.0235899999999999E-2</v>
      </c>
      <c r="C9" s="2">
        <f t="shared" si="2"/>
        <v>0</v>
      </c>
      <c r="D9" s="2">
        <f t="shared" si="1"/>
        <v>1.2625064000000001</v>
      </c>
      <c r="E9" s="2">
        <f t="shared" si="1"/>
        <v>1.261320864</v>
      </c>
      <c r="F9" s="2">
        <f t="shared" si="1"/>
        <v>1.2603326959999999</v>
      </c>
      <c r="G9" s="2">
        <f t="shared" si="1"/>
        <v>1.2595290560000001</v>
      </c>
      <c r="H9" s="2">
        <f t="shared" si="1"/>
        <v>1.2588971040000001</v>
      </c>
      <c r="I9" s="2">
        <f t="shared" si="1"/>
        <v>1.258424</v>
      </c>
      <c r="J9" s="2">
        <f t="shared" si="1"/>
        <v>1.2580969040000001</v>
      </c>
      <c r="K9" s="2">
        <f t="shared" si="1"/>
        <v>1.2579029759999998</v>
      </c>
      <c r="L9" s="2">
        <f t="shared" si="1"/>
        <v>1.2578293760000001</v>
      </c>
      <c r="M9" s="2">
        <f t="shared" si="1"/>
        <v>1.257863264</v>
      </c>
      <c r="N9" s="2">
        <f t="shared" si="1"/>
        <v>1.2579917999999999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t="s">
        <v>22</v>
      </c>
      <c r="B10" s="2">
        <f>estimates!F25</f>
        <v>1.975E-4</v>
      </c>
      <c r="C10" s="2">
        <f t="shared" si="2"/>
        <v>0.2</v>
      </c>
      <c r="D10" s="2">
        <f t="shared" si="1"/>
        <v>1.2426564040000001</v>
      </c>
      <c r="E10" s="2">
        <f t="shared" si="1"/>
        <v>1.2418803039999999</v>
      </c>
      <c r="F10" s="2">
        <f t="shared" si="1"/>
        <v>1.2413015719999998</v>
      </c>
      <c r="G10" s="2">
        <f t="shared" si="1"/>
        <v>1.240907368</v>
      </c>
      <c r="H10" s="2">
        <f t="shared" si="1"/>
        <v>1.240684852</v>
      </c>
      <c r="I10" s="2">
        <f t="shared" si="1"/>
        <v>1.2406211839999999</v>
      </c>
      <c r="J10" s="2">
        <f t="shared" si="1"/>
        <v>1.2407035239999999</v>
      </c>
      <c r="K10" s="2">
        <f t="shared" si="1"/>
        <v>1.2409190319999996</v>
      </c>
      <c r="L10" s="2">
        <f t="shared" si="1"/>
        <v>1.241254868</v>
      </c>
      <c r="M10" s="2">
        <f t="shared" ref="M10:N10" si="3">$B$4+$B$5*$C10+$B$6*M$3+$B$7*($C10*$C10)+$B$8*(M$3*M$3)+$B$9*($C10*M$3)+$B$10*($C10*$C10*$C10)+$B$11*(M$3*M$3*M$3)</f>
        <v>1.2416981919999999</v>
      </c>
      <c r="N10" s="2">
        <f t="shared" si="3"/>
        <v>1.2422361639999997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t="s">
        <v>23</v>
      </c>
      <c r="B11" s="2">
        <f>estimates!F26</f>
        <v>-2.675E-4</v>
      </c>
      <c r="C11" s="2">
        <f t="shared" si="2"/>
        <v>0.4</v>
      </c>
      <c r="D11" s="2">
        <f t="shared" ref="D11:N14" si="4">$B$4+$B$5*$C11+$B$6*D$3+$B$7*($C11*$C11)+$B$8*(D$3*D$3)+$B$9*($C11*D$3)+$B$10*($C11*$C11*$C11)+$B$11*(D$3*D$3*D$3)</f>
        <v>1.2228740560000002</v>
      </c>
      <c r="E11" s="2">
        <f t="shared" si="4"/>
        <v>1.222507392</v>
      </c>
      <c r="F11" s="2">
        <f t="shared" si="4"/>
        <v>1.2223380960000001</v>
      </c>
      <c r="G11" s="2">
        <f t="shared" si="4"/>
        <v>1.2223533280000003</v>
      </c>
      <c r="H11" s="2">
        <f t="shared" si="4"/>
        <v>1.2225402480000003</v>
      </c>
      <c r="I11" s="2">
        <f t="shared" si="4"/>
        <v>1.2228860160000001</v>
      </c>
      <c r="J11" s="2">
        <f t="shared" si="4"/>
        <v>1.2233777920000002</v>
      </c>
      <c r="K11" s="2">
        <f t="shared" si="4"/>
        <v>1.2240027359999999</v>
      </c>
      <c r="L11" s="2">
        <f t="shared" si="4"/>
        <v>1.2247480080000002</v>
      </c>
      <c r="M11" s="2">
        <f t="shared" si="4"/>
        <v>1.2256007680000003</v>
      </c>
      <c r="N11" s="2">
        <f t="shared" si="4"/>
        <v>1.2265481760000001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C12" s="2">
        <f t="shared" si="2"/>
        <v>0.60000000000000009</v>
      </c>
      <c r="D12" s="2">
        <f t="shared" si="4"/>
        <v>1.2031688360000001</v>
      </c>
      <c r="E12" s="2">
        <f t="shared" si="4"/>
        <v>1.2032116079999999</v>
      </c>
      <c r="F12" s="2">
        <f t="shared" si="4"/>
        <v>1.2034517479999998</v>
      </c>
      <c r="G12" s="2">
        <f t="shared" si="4"/>
        <v>1.2038764160000002</v>
      </c>
      <c r="H12" s="2">
        <f t="shared" si="4"/>
        <v>1.2044727720000001</v>
      </c>
      <c r="I12" s="2">
        <f t="shared" si="4"/>
        <v>1.205227976</v>
      </c>
      <c r="J12" s="2">
        <f t="shared" si="4"/>
        <v>1.206129188</v>
      </c>
      <c r="K12" s="2">
        <f t="shared" si="4"/>
        <v>1.2071635679999997</v>
      </c>
      <c r="L12" s="2">
        <f t="shared" si="4"/>
        <v>1.2083182760000002</v>
      </c>
      <c r="M12" s="2">
        <f t="shared" si="4"/>
        <v>1.2095804720000001</v>
      </c>
      <c r="N12" s="2">
        <f t="shared" si="4"/>
        <v>1.2109373159999999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C13" s="2">
        <f t="shared" si="2"/>
        <v>0.8</v>
      </c>
      <c r="D13" s="2">
        <f t="shared" si="4"/>
        <v>1.1835502240000002</v>
      </c>
      <c r="E13" s="2">
        <f t="shared" si="4"/>
        <v>1.184002432</v>
      </c>
      <c r="F13" s="2">
        <f t="shared" si="4"/>
        <v>1.1846520079999998</v>
      </c>
      <c r="G13" s="2">
        <f t="shared" si="4"/>
        <v>1.185486112</v>
      </c>
      <c r="H13" s="2">
        <f t="shared" si="4"/>
        <v>1.1864919040000002</v>
      </c>
      <c r="I13" s="2">
        <f t="shared" si="4"/>
        <v>1.187656544</v>
      </c>
      <c r="J13" s="2">
        <f t="shared" si="4"/>
        <v>1.188967192</v>
      </c>
      <c r="K13" s="2">
        <f t="shared" si="4"/>
        <v>1.1904110079999999</v>
      </c>
      <c r="L13" s="2">
        <f t="shared" si="4"/>
        <v>1.1919751520000001</v>
      </c>
      <c r="M13" s="2">
        <f t="shared" si="4"/>
        <v>1.193646784</v>
      </c>
      <c r="N13" s="2">
        <f t="shared" si="4"/>
        <v>1.1954130639999998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C14" s="2">
        <f t="shared" si="2"/>
        <v>1</v>
      </c>
      <c r="D14" s="2">
        <f t="shared" si="4"/>
        <v>1.1640277000000001</v>
      </c>
      <c r="E14" s="2">
        <f t="shared" si="4"/>
        <v>1.1648893440000001</v>
      </c>
      <c r="F14" s="2">
        <f t="shared" si="4"/>
        <v>1.1659483559999999</v>
      </c>
      <c r="G14" s="2">
        <f t="shared" si="4"/>
        <v>1.1671918960000001</v>
      </c>
      <c r="H14" s="2">
        <f t="shared" si="4"/>
        <v>1.1686071240000002</v>
      </c>
      <c r="I14" s="2">
        <f t="shared" si="4"/>
        <v>1.1701812</v>
      </c>
      <c r="J14" s="2">
        <f t="shared" si="4"/>
        <v>1.171901284</v>
      </c>
      <c r="K14" s="2">
        <f t="shared" si="4"/>
        <v>1.1737545359999999</v>
      </c>
      <c r="L14" s="2">
        <f t="shared" si="4"/>
        <v>1.1757281160000002</v>
      </c>
      <c r="M14" s="2">
        <f t="shared" si="4"/>
        <v>1.177809184</v>
      </c>
      <c r="N14" s="2">
        <f t="shared" si="4"/>
        <v>1.1799849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3:4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3:4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3:4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3:4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3:4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3:4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3:4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3:4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3:4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3:4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3:4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3:4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3:4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3:4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3:4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3:4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3:4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3:4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3:4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3:4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3:4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3:4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3:4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3:4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3:4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3:4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3:4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3: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</sheetData>
  <mergeCells count="1">
    <mergeCell ref="C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44"/>
  <sheetViews>
    <sheetView tabSelected="1" workbookViewId="0">
      <selection activeCell="C3" sqref="C3:N14"/>
    </sheetView>
  </sheetViews>
  <sheetFormatPr defaultRowHeight="15"/>
  <cols>
    <col min="1" max="76" width="7.28515625" customWidth="1"/>
  </cols>
  <sheetData>
    <row r="1" spans="1:76" ht="15" customHeight="1">
      <c r="D1" s="1"/>
      <c r="E1" s="1"/>
      <c r="F1" s="1"/>
      <c r="G1" s="1"/>
      <c r="H1" s="1"/>
      <c r="I1" s="1"/>
      <c r="J1" s="1"/>
      <c r="K1" s="1"/>
      <c r="L1" s="1"/>
    </row>
    <row r="2" spans="1:76" ht="24" customHeight="1">
      <c r="C2" s="5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>
      <c r="C3" s="2">
        <v>0</v>
      </c>
      <c r="D3" s="2">
        <v>-1</v>
      </c>
      <c r="E3" s="2">
        <f>D3+0.2</f>
        <v>-0.8</v>
      </c>
      <c r="F3" s="2">
        <f t="shared" ref="F3:N3" si="0">E3+0.2</f>
        <v>-0.60000000000000009</v>
      </c>
      <c r="G3" s="2">
        <f t="shared" si="0"/>
        <v>-0.40000000000000008</v>
      </c>
      <c r="H3" s="2">
        <f t="shared" si="0"/>
        <v>-0.20000000000000007</v>
      </c>
      <c r="I3" s="2">
        <f t="shared" si="0"/>
        <v>0</v>
      </c>
      <c r="J3" s="2">
        <f t="shared" si="0"/>
        <v>0.2</v>
      </c>
      <c r="K3" s="2">
        <f t="shared" si="0"/>
        <v>0.4</v>
      </c>
      <c r="L3" s="2">
        <f t="shared" si="0"/>
        <v>0.60000000000000009</v>
      </c>
      <c r="M3" s="2">
        <f t="shared" si="0"/>
        <v>0.8</v>
      </c>
      <c r="N3" s="2">
        <f t="shared" si="0"/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76">
      <c r="A4" t="s">
        <v>27</v>
      </c>
      <c r="B4" s="2">
        <f>estimates!F30</f>
        <v>1.258424</v>
      </c>
      <c r="C4" s="2">
        <v>-1</v>
      </c>
      <c r="D4" s="2">
        <f t="shared" ref="D4:N10" si="1">$B$4+$B$5*$C4+$B$6*D$3+$B$7*($C4*$C4)+$B$8*(D$3*D$3)+$B$9*($C4*D$3)+$B$10*($C4*$C4*$C4)+$B$11*(D$3*D$3*D$3)</f>
        <v>1.2666735999999996</v>
      </c>
      <c r="E4" s="2">
        <f t="shared" si="1"/>
        <v>1.2613060368</v>
      </c>
      <c r="F4" s="2">
        <f t="shared" si="1"/>
        <v>1.2559038623999996</v>
      </c>
      <c r="G4" s="2">
        <f t="shared" si="1"/>
        <v>1.2504754095999999</v>
      </c>
      <c r="H4" s="2">
        <f t="shared" si="1"/>
        <v>1.2450290111999998</v>
      </c>
      <c r="I4" s="2">
        <f t="shared" si="1"/>
        <v>1.2395729999999998</v>
      </c>
      <c r="J4" s="2">
        <f t="shared" si="1"/>
        <v>1.2341157087999997</v>
      </c>
      <c r="K4" s="2">
        <f t="shared" si="1"/>
        <v>1.2286654703999997</v>
      </c>
      <c r="L4" s="2">
        <f t="shared" si="1"/>
        <v>1.2232306175999998</v>
      </c>
      <c r="M4" s="2">
        <f t="shared" si="1"/>
        <v>1.2178194831999998</v>
      </c>
      <c r="N4" s="2">
        <f t="shared" si="1"/>
        <v>1.2124404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76">
      <c r="A5" t="s">
        <v>6</v>
      </c>
      <c r="B5" s="2">
        <f>estimates!F7</f>
        <v>7.5018999999999997E-3</v>
      </c>
      <c r="C5" s="2">
        <f>C4+0.2</f>
        <v>-0.8</v>
      </c>
      <c r="D5" s="2">
        <f t="shared" si="1"/>
        <v>1.2725355895999997</v>
      </c>
      <c r="E5" s="2">
        <f t="shared" si="1"/>
        <v>1.2671574783999999</v>
      </c>
      <c r="F5" s="2">
        <f t="shared" si="1"/>
        <v>1.2617447559999997</v>
      </c>
      <c r="G5" s="2">
        <f t="shared" si="1"/>
        <v>1.2563057551999999</v>
      </c>
      <c r="H5" s="2">
        <f t="shared" si="1"/>
        <v>1.2508488087999998</v>
      </c>
      <c r="I5" s="2">
        <f t="shared" si="1"/>
        <v>1.2453822495999998</v>
      </c>
      <c r="J5" s="2">
        <f t="shared" si="1"/>
        <v>1.2399144103999995</v>
      </c>
      <c r="K5" s="2">
        <f t="shared" si="1"/>
        <v>1.2344536239999997</v>
      </c>
      <c r="L5" s="2">
        <f t="shared" si="1"/>
        <v>1.2290082231999997</v>
      </c>
      <c r="M5" s="2">
        <f t="shared" si="1"/>
        <v>1.2235865407999997</v>
      </c>
      <c r="N5" s="2">
        <f t="shared" si="1"/>
        <v>1.2181969095999998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76">
      <c r="A6" t="s">
        <v>9</v>
      </c>
      <c r="B6" s="2">
        <f>estimates!F8</f>
        <v>-2.7553899999999999E-2</v>
      </c>
      <c r="C6" s="2">
        <f t="shared" ref="C6:C14" si="2">C5+0.2</f>
        <v>-0.60000000000000009</v>
      </c>
      <c r="D6" s="2">
        <f t="shared" si="1"/>
        <v>1.2772943567999999</v>
      </c>
      <c r="E6" s="2">
        <f t="shared" si="1"/>
        <v>1.2719056976000003</v>
      </c>
      <c r="F6" s="2">
        <f t="shared" si="1"/>
        <v>1.2664824271999999</v>
      </c>
      <c r="G6" s="2">
        <f t="shared" si="1"/>
        <v>1.2610328784000002</v>
      </c>
      <c r="H6" s="2">
        <f t="shared" si="1"/>
        <v>1.2555653840000001</v>
      </c>
      <c r="I6" s="2">
        <f t="shared" si="1"/>
        <v>1.2500882768000001</v>
      </c>
      <c r="J6" s="2">
        <f t="shared" si="1"/>
        <v>1.2446098896</v>
      </c>
      <c r="K6" s="2">
        <f t="shared" si="1"/>
        <v>1.2391385552</v>
      </c>
      <c r="L6" s="2">
        <f t="shared" si="1"/>
        <v>1.2336826064000002</v>
      </c>
      <c r="M6" s="2">
        <f t="shared" si="1"/>
        <v>1.2282503760000001</v>
      </c>
      <c r="N6" s="2">
        <f t="shared" si="1"/>
        <v>1.2228501968000003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76">
      <c r="A7" t="s">
        <v>7</v>
      </c>
      <c r="B7" s="2">
        <f>estimates!F12</f>
        <v>-9.6054E-3</v>
      </c>
      <c r="C7" s="2">
        <f t="shared" si="2"/>
        <v>-0.40000000000000008</v>
      </c>
      <c r="D7" s="2">
        <f t="shared" si="1"/>
        <v>1.2810335991999999</v>
      </c>
      <c r="E7" s="2">
        <f t="shared" si="1"/>
        <v>1.2756343920000002</v>
      </c>
      <c r="F7" s="2">
        <f t="shared" si="1"/>
        <v>1.2702005735999999</v>
      </c>
      <c r="G7" s="2">
        <f t="shared" si="1"/>
        <v>1.2647404768000001</v>
      </c>
      <c r="H7" s="2">
        <f t="shared" si="1"/>
        <v>1.2592624344000001</v>
      </c>
      <c r="I7" s="2">
        <f t="shared" si="1"/>
        <v>1.2537747792</v>
      </c>
      <c r="J7" s="2">
        <f t="shared" si="1"/>
        <v>1.2482858439999998</v>
      </c>
      <c r="K7" s="2">
        <f t="shared" si="1"/>
        <v>1.2428039616</v>
      </c>
      <c r="L7" s="2">
        <f t="shared" si="1"/>
        <v>1.2373374648</v>
      </c>
      <c r="M7" s="2">
        <f t="shared" si="1"/>
        <v>1.2318946864</v>
      </c>
      <c r="N7" s="2">
        <f t="shared" si="1"/>
        <v>1.2264839592000001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76">
      <c r="A8" t="s">
        <v>10</v>
      </c>
      <c r="B8" s="2">
        <f>estimates!F13</f>
        <v>-1.5999999999999999E-5</v>
      </c>
      <c r="C8" s="2">
        <f t="shared" si="2"/>
        <v>-0.20000000000000007</v>
      </c>
      <c r="D8" s="2">
        <f t="shared" si="1"/>
        <v>1.2838370143999998</v>
      </c>
      <c r="E8" s="2">
        <f t="shared" si="1"/>
        <v>1.2784272592000001</v>
      </c>
      <c r="F8" s="2">
        <f t="shared" si="1"/>
        <v>1.2729828927999998</v>
      </c>
      <c r="G8" s="2">
        <f t="shared" si="1"/>
        <v>1.2675122480000001</v>
      </c>
      <c r="H8" s="2">
        <f t="shared" si="1"/>
        <v>1.2620236575999999</v>
      </c>
      <c r="I8" s="2">
        <f t="shared" si="1"/>
        <v>1.2565254544</v>
      </c>
      <c r="J8" s="2">
        <f t="shared" si="1"/>
        <v>1.2510259711999998</v>
      </c>
      <c r="K8" s="2">
        <f t="shared" si="1"/>
        <v>1.2455335407999999</v>
      </c>
      <c r="L8" s="2">
        <f t="shared" si="1"/>
        <v>1.240056496</v>
      </c>
      <c r="M8" s="2">
        <f t="shared" si="1"/>
        <v>1.2346031695999999</v>
      </c>
      <c r="N8" s="2">
        <f t="shared" si="1"/>
        <v>1.2291818944000001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76">
      <c r="A9" t="s">
        <v>15</v>
      </c>
      <c r="B9" s="2">
        <f>estimates!F22</f>
        <v>-2.6370000000000001E-4</v>
      </c>
      <c r="C9" s="2">
        <f t="shared" si="2"/>
        <v>0</v>
      </c>
      <c r="D9" s="2">
        <f t="shared" si="1"/>
        <v>1.2857882999999999</v>
      </c>
      <c r="E9" s="2">
        <f t="shared" si="1"/>
        <v>1.2803679968000001</v>
      </c>
      <c r="F9" s="2">
        <f t="shared" si="1"/>
        <v>1.2749130823999999</v>
      </c>
      <c r="G9" s="2">
        <f t="shared" si="1"/>
        <v>1.2694318896000001</v>
      </c>
      <c r="H9" s="2">
        <f t="shared" si="1"/>
        <v>1.2639327512</v>
      </c>
      <c r="I9" s="2">
        <f t="shared" si="1"/>
        <v>1.258424</v>
      </c>
      <c r="J9" s="2">
        <f t="shared" si="1"/>
        <v>1.2529139687999997</v>
      </c>
      <c r="K9" s="2">
        <f t="shared" si="1"/>
        <v>1.2474109903999999</v>
      </c>
      <c r="L9" s="2">
        <f t="shared" si="1"/>
        <v>1.2419233975999999</v>
      </c>
      <c r="M9" s="2">
        <f t="shared" si="1"/>
        <v>1.2364595232</v>
      </c>
      <c r="N9" s="2">
        <f t="shared" si="1"/>
        <v>1.2310277000000001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76">
      <c r="A10" t="s">
        <v>24</v>
      </c>
      <c r="B10" s="2">
        <f>estimates!F27</f>
        <v>1.7436999999999999E-3</v>
      </c>
      <c r="C10" s="2">
        <f t="shared" si="2"/>
        <v>0.2</v>
      </c>
      <c r="D10" s="2">
        <f t="shared" si="1"/>
        <v>1.2869711535999999</v>
      </c>
      <c r="E10" s="2">
        <f t="shared" si="1"/>
        <v>1.2815403024000001</v>
      </c>
      <c r="F10" s="2">
        <f t="shared" si="1"/>
        <v>1.2760748399999999</v>
      </c>
      <c r="G10" s="2">
        <f t="shared" si="1"/>
        <v>1.2705830992</v>
      </c>
      <c r="H10" s="2">
        <f t="shared" si="1"/>
        <v>1.2650734128000001</v>
      </c>
      <c r="I10" s="2">
        <f t="shared" si="1"/>
        <v>1.2595541135999999</v>
      </c>
      <c r="J10" s="2">
        <f t="shared" si="1"/>
        <v>1.2540335343999995</v>
      </c>
      <c r="K10" s="2">
        <f t="shared" si="1"/>
        <v>1.2485200079999998</v>
      </c>
      <c r="L10" s="2">
        <f t="shared" si="1"/>
        <v>1.2430218671999997</v>
      </c>
      <c r="M10" s="2">
        <f t="shared" ref="M10:N10" si="3">$B$4+$B$5*$C10+$B$6*M$3+$B$7*($C10*$C10)+$B$8*(M$3*M$3)+$B$9*($C10*M$3)+$B$10*($C10*$C10*$C10)+$B$11*(M$3*M$3*M$3)</f>
        <v>1.2375474447999999</v>
      </c>
      <c r="N10" s="2">
        <f t="shared" si="3"/>
        <v>1.2321050735999999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76">
      <c r="A11" t="s">
        <v>25</v>
      </c>
      <c r="B11" s="2">
        <f>estimates!F28</f>
        <v>1.7359999999999999E-4</v>
      </c>
      <c r="C11" s="2">
        <f t="shared" si="2"/>
        <v>0.4</v>
      </c>
      <c r="D11" s="2">
        <f t="shared" ref="D11:N14" si="4">$B$4+$B$5*$C11+$B$6*D$3+$B$7*($C11*$C11)+$B$8*(D$3*D$3)+$B$9*($C11*D$3)+$B$10*($C11*$C11*$C11)+$B$11*(D$3*D$3*D$3)</f>
        <v>1.2874692727999999</v>
      </c>
      <c r="E11" s="2">
        <f t="shared" si="4"/>
        <v>1.2820278736000001</v>
      </c>
      <c r="F11" s="2">
        <f t="shared" si="4"/>
        <v>1.2765518631999999</v>
      </c>
      <c r="G11" s="2">
        <f t="shared" si="4"/>
        <v>1.2710495744000001</v>
      </c>
      <c r="H11" s="2">
        <f t="shared" si="4"/>
        <v>1.2655293400000001</v>
      </c>
      <c r="I11" s="2">
        <f t="shared" si="4"/>
        <v>1.2599994928</v>
      </c>
      <c r="J11" s="2">
        <f t="shared" si="4"/>
        <v>1.2544683655999997</v>
      </c>
      <c r="K11" s="2">
        <f t="shared" si="4"/>
        <v>1.2489442911999999</v>
      </c>
      <c r="L11" s="2">
        <f t="shared" si="4"/>
        <v>1.2434356024</v>
      </c>
      <c r="M11" s="2">
        <f t="shared" si="4"/>
        <v>1.237950632</v>
      </c>
      <c r="N11" s="2">
        <f t="shared" si="4"/>
        <v>1.2324977128000001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76">
      <c r="C12" s="2">
        <f t="shared" si="2"/>
        <v>0.60000000000000009</v>
      </c>
      <c r="D12" s="2">
        <f t="shared" si="4"/>
        <v>1.2873663551999999</v>
      </c>
      <c r="E12" s="2">
        <f t="shared" si="4"/>
        <v>1.281914408</v>
      </c>
      <c r="F12" s="2">
        <f t="shared" si="4"/>
        <v>1.2764278495999999</v>
      </c>
      <c r="G12" s="2">
        <f t="shared" si="4"/>
        <v>1.2709150128</v>
      </c>
      <c r="H12" s="2">
        <f t="shared" si="4"/>
        <v>1.2653842304</v>
      </c>
      <c r="I12" s="2">
        <f t="shared" si="4"/>
        <v>1.2598438351999999</v>
      </c>
      <c r="J12" s="2">
        <f t="shared" si="4"/>
        <v>1.2543021599999995</v>
      </c>
      <c r="K12" s="2">
        <f t="shared" si="4"/>
        <v>1.2487675375999998</v>
      </c>
      <c r="L12" s="2">
        <f t="shared" si="4"/>
        <v>1.2432483007999997</v>
      </c>
      <c r="M12" s="2">
        <f t="shared" si="4"/>
        <v>1.2377527823999999</v>
      </c>
      <c r="N12" s="2">
        <f t="shared" si="4"/>
        <v>1.2322893151999998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76">
      <c r="C13" s="2">
        <f t="shared" si="2"/>
        <v>0.8</v>
      </c>
      <c r="D13" s="2">
        <f t="shared" si="4"/>
        <v>1.2867460983999999</v>
      </c>
      <c r="E13" s="2">
        <f t="shared" si="4"/>
        <v>1.2812836032000001</v>
      </c>
      <c r="F13" s="2">
        <f t="shared" si="4"/>
        <v>1.2757864967999999</v>
      </c>
      <c r="G13" s="2">
        <f t="shared" si="4"/>
        <v>1.2702631120000001</v>
      </c>
      <c r="H13" s="2">
        <f t="shared" si="4"/>
        <v>1.2647217816</v>
      </c>
      <c r="I13" s="2">
        <f t="shared" si="4"/>
        <v>1.2591708384</v>
      </c>
      <c r="J13" s="2">
        <f t="shared" si="4"/>
        <v>1.2536186151999997</v>
      </c>
      <c r="K13" s="2">
        <f t="shared" si="4"/>
        <v>1.2480734447999999</v>
      </c>
      <c r="L13" s="2">
        <f t="shared" si="4"/>
        <v>1.2425436599999999</v>
      </c>
      <c r="M13" s="2">
        <f t="shared" si="4"/>
        <v>1.2370375936</v>
      </c>
      <c r="N13" s="2">
        <f t="shared" si="4"/>
        <v>1.2315635784000001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76">
      <c r="C14" s="2">
        <f t="shared" si="2"/>
        <v>1</v>
      </c>
      <c r="D14" s="2">
        <f t="shared" si="4"/>
        <v>1.2856922</v>
      </c>
      <c r="E14" s="2">
        <f t="shared" si="4"/>
        <v>1.2802191568000001</v>
      </c>
      <c r="F14" s="2">
        <f t="shared" si="4"/>
        <v>1.2747115024</v>
      </c>
      <c r="G14" s="2">
        <f t="shared" si="4"/>
        <v>1.2691775696000001</v>
      </c>
      <c r="H14" s="2">
        <f t="shared" si="4"/>
        <v>1.2636256912000001</v>
      </c>
      <c r="I14" s="2">
        <f t="shared" si="4"/>
        <v>1.2580642</v>
      </c>
      <c r="J14" s="2">
        <f t="shared" si="4"/>
        <v>1.2525014287999996</v>
      </c>
      <c r="K14" s="2">
        <f t="shared" si="4"/>
        <v>1.2469457103999999</v>
      </c>
      <c r="L14" s="2">
        <f t="shared" si="4"/>
        <v>1.2414053775999998</v>
      </c>
      <c r="M14" s="2">
        <f t="shared" si="4"/>
        <v>1.2358887632</v>
      </c>
      <c r="N14" s="2">
        <f t="shared" si="4"/>
        <v>1.2304041999999999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76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76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3:4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3:4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3:4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3:4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3:4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3:4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3:4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3:4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3:4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3:4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3:4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3:4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3:4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3:4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3:4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3:4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3:4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3:4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3:4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3:4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3:4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3:4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3:4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3:4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3:4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3:4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3:4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3: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</sheetData>
  <mergeCells count="1"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P74"/>
  <sheetViews>
    <sheetView topLeftCell="A4" workbookViewId="0">
      <selection activeCell="J5" sqref="J5:K30"/>
    </sheetView>
  </sheetViews>
  <sheetFormatPr defaultRowHeight="15"/>
  <cols>
    <col min="1" max="5" width="7.28515625" customWidth="1"/>
    <col min="6" max="7" width="14.85546875" customWidth="1"/>
    <col min="8" max="11" width="7.28515625" customWidth="1"/>
    <col min="12" max="12" width="8.42578125" customWidth="1"/>
    <col min="13" max="15" width="7.28515625" customWidth="1"/>
    <col min="16" max="16" width="11.140625" customWidth="1"/>
    <col min="17" max="76" width="7.28515625" customWidth="1"/>
  </cols>
  <sheetData>
    <row r="4" spans="5:7">
      <c r="F4" t="s">
        <v>28</v>
      </c>
      <c r="G4" t="s">
        <v>29</v>
      </c>
    </row>
    <row r="5" spans="5:7">
      <c r="E5" t="s">
        <v>0</v>
      </c>
      <c r="F5">
        <v>-8.9167399999999994E-2</v>
      </c>
      <c r="G5">
        <v>-131.62</v>
      </c>
    </row>
    <row r="6" spans="5:7">
      <c r="E6" t="s">
        <v>2</v>
      </c>
      <c r="F6">
        <v>-1.9897999999999999E-3</v>
      </c>
      <c r="G6">
        <v>-2.87</v>
      </c>
    </row>
    <row r="7" spans="5:7">
      <c r="E7" t="s">
        <v>6</v>
      </c>
      <c r="F7">
        <v>7.5018999999999997E-3</v>
      </c>
      <c r="G7">
        <v>9.9600000000000009</v>
      </c>
    </row>
    <row r="8" spans="5:7">
      <c r="E8" t="s">
        <v>9</v>
      </c>
      <c r="F8">
        <v>-2.7553899999999999E-2</v>
      </c>
      <c r="G8">
        <v>-36.28</v>
      </c>
    </row>
    <row r="9" spans="5:7">
      <c r="E9" t="s">
        <v>16</v>
      </c>
      <c r="F9">
        <v>-3.89573E-2</v>
      </c>
      <c r="G9">
        <v>-56.5</v>
      </c>
    </row>
    <row r="10" spans="5:7">
      <c r="E10" t="s">
        <v>1</v>
      </c>
      <c r="F10">
        <v>7.2709999999999995E-4</v>
      </c>
      <c r="G10">
        <v>2.36</v>
      </c>
    </row>
    <row r="11" spans="5:7">
      <c r="E11" t="s">
        <v>3</v>
      </c>
      <c r="F11">
        <v>1.8251000000000001E-3</v>
      </c>
      <c r="G11">
        <v>5.41</v>
      </c>
    </row>
    <row r="12" spans="5:7">
      <c r="E12" t="s">
        <v>7</v>
      </c>
      <c r="F12">
        <v>-9.6054E-3</v>
      </c>
      <c r="G12">
        <v>-24.4</v>
      </c>
    </row>
    <row r="13" spans="5:7">
      <c r="E13" t="s">
        <v>10</v>
      </c>
      <c r="F13">
        <v>-1.5999999999999999E-5</v>
      </c>
      <c r="G13">
        <v>-0.03</v>
      </c>
    </row>
    <row r="14" spans="5:7">
      <c r="E14" t="s">
        <v>17</v>
      </c>
      <c r="F14">
        <v>-1.0141E-3</v>
      </c>
      <c r="G14">
        <v>-2.69</v>
      </c>
    </row>
    <row r="15" spans="5:7">
      <c r="E15" t="s">
        <v>5</v>
      </c>
      <c r="F15">
        <v>1.0235899999999999E-2</v>
      </c>
      <c r="G15">
        <v>21.53</v>
      </c>
    </row>
    <row r="16" spans="5:7">
      <c r="E16" t="s">
        <v>8</v>
      </c>
      <c r="F16">
        <v>-2.4515000000000001E-3</v>
      </c>
      <c r="G16">
        <v>-4.87</v>
      </c>
    </row>
    <row r="17" spans="5:16">
      <c r="E17" t="s">
        <v>11</v>
      </c>
      <c r="F17">
        <v>8.3566000000000005E-3</v>
      </c>
      <c r="G17">
        <v>15.09</v>
      </c>
    </row>
    <row r="18" spans="5:16">
      <c r="E18" t="s">
        <v>18</v>
      </c>
      <c r="F18">
        <v>7.5199999999999996E-4</v>
      </c>
      <c r="G18">
        <v>1.52</v>
      </c>
    </row>
    <row r="19" spans="5:16">
      <c r="E19" t="s">
        <v>12</v>
      </c>
      <c r="F19">
        <v>-2.0682000000000001E-3</v>
      </c>
      <c r="G19">
        <v>-3.9</v>
      </c>
    </row>
    <row r="20" spans="5:16">
      <c r="E20" t="s">
        <v>13</v>
      </c>
      <c r="F20">
        <v>4.4647999999999997E-3</v>
      </c>
      <c r="G20">
        <v>7.69</v>
      </c>
    </row>
    <row r="21" spans="5:16">
      <c r="E21" t="s">
        <v>19</v>
      </c>
      <c r="F21">
        <v>2.4597999999999998E-3</v>
      </c>
      <c r="G21">
        <v>4.5199999999999996</v>
      </c>
      <c r="P21" s="4"/>
    </row>
    <row r="22" spans="5:16">
      <c r="E22" t="s">
        <v>15</v>
      </c>
      <c r="F22">
        <v>-2.6370000000000001E-4</v>
      </c>
      <c r="G22">
        <v>-0.39</v>
      </c>
    </row>
    <row r="23" spans="5:16">
      <c r="E23" t="s">
        <v>20</v>
      </c>
      <c r="F23">
        <v>3.5149999999999998E-4</v>
      </c>
      <c r="G23">
        <v>0.63</v>
      </c>
    </row>
    <row r="24" spans="5:16">
      <c r="E24" t="s">
        <v>21</v>
      </c>
      <c r="F24">
        <v>6.6739999999999996E-4</v>
      </c>
      <c r="G24">
        <v>1.06</v>
      </c>
    </row>
    <row r="25" spans="5:16">
      <c r="E25" t="s">
        <v>22</v>
      </c>
      <c r="F25">
        <v>1.975E-4</v>
      </c>
      <c r="G25">
        <v>1.21</v>
      </c>
    </row>
    <row r="26" spans="5:16">
      <c r="E26" t="s">
        <v>23</v>
      </c>
      <c r="F26">
        <v>-2.675E-4</v>
      </c>
      <c r="G26">
        <v>-1.57</v>
      </c>
    </row>
    <row r="27" spans="5:16">
      <c r="E27" t="s">
        <v>24</v>
      </c>
      <c r="F27">
        <v>1.7436999999999999E-3</v>
      </c>
      <c r="G27">
        <v>8.9700000000000006</v>
      </c>
      <c r="O27" s="4"/>
    </row>
    <row r="28" spans="5:16">
      <c r="E28" t="s">
        <v>25</v>
      </c>
      <c r="F28">
        <v>1.7359999999999999E-4</v>
      </c>
      <c r="G28">
        <v>1.03</v>
      </c>
    </row>
    <row r="29" spans="5:16">
      <c r="E29" t="s">
        <v>26</v>
      </c>
      <c r="F29">
        <v>7.6000000000000004E-5</v>
      </c>
      <c r="G29">
        <v>0.49</v>
      </c>
    </row>
    <row r="30" spans="5:16">
      <c r="E30" t="s">
        <v>27</v>
      </c>
      <c r="F30">
        <v>1.258424</v>
      </c>
      <c r="G30">
        <v>1518.87</v>
      </c>
    </row>
    <row r="64" spans="6:6">
      <c r="F64" s="4"/>
    </row>
    <row r="74" spans="11:11">
      <c r="K7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jointcrime1</vt:lpstr>
      <vt:lpstr>jointcrime2</vt:lpstr>
      <vt:lpstr>estimates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Cunha</dc:creator>
  <cp:lastModifiedBy>Flavio Cunha</cp:lastModifiedBy>
  <cp:lastPrinted>2008-07-24T03:48:25Z</cp:lastPrinted>
  <dcterms:created xsi:type="dcterms:W3CDTF">2008-07-23T03:32:45Z</dcterms:created>
  <dcterms:modified xsi:type="dcterms:W3CDTF">2009-12-22T18:02:20Z</dcterms:modified>
</cp:coreProperties>
</file>