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8845" yWindow="270" windowWidth="26370" windowHeight="13920"/>
  </bookViews>
  <sheets>
    <sheet name="Solar" sheetId="1" r:id="rId1"/>
  </sheets>
  <definedNames>
    <definedName name="_xlnm.Print_Area" localSheetId="0">Solar!$A$1:$O$80</definedName>
  </definedNames>
  <calcPr calcId="145621"/>
</workbook>
</file>

<file path=xl/calcChain.xml><?xml version="1.0" encoding="utf-8"?>
<calcChain xmlns="http://schemas.openxmlformats.org/spreadsheetml/2006/main">
  <c r="N46" i="1" l="1"/>
  <c r="K52" i="1"/>
  <c r="D21" i="1" l="1"/>
  <c r="L9" i="1" l="1"/>
  <c r="K9" i="1"/>
  <c r="K69" i="1" l="1"/>
  <c r="N9" i="1"/>
  <c r="N12" i="1" s="1"/>
  <c r="N15" i="1" s="1"/>
  <c r="N18" i="1" s="1"/>
  <c r="N21" i="1" s="1"/>
  <c r="N24" i="1" s="1"/>
  <c r="N27" i="1" s="1"/>
  <c r="M9" i="1"/>
  <c r="M12" i="1" s="1"/>
  <c r="M15" i="1" s="1"/>
  <c r="M18" i="1" s="1"/>
  <c r="M21" i="1" s="1"/>
  <c r="M24" i="1" s="1"/>
  <c r="M27" i="1" s="1"/>
  <c r="K12" i="1"/>
  <c r="K15" i="1" s="1"/>
  <c r="K18" i="1" s="1"/>
  <c r="K21" i="1" s="1"/>
  <c r="K24" i="1" s="1"/>
  <c r="K27" i="1" s="1"/>
  <c r="L12" i="1"/>
  <c r="L15" i="1" s="1"/>
  <c r="L18" i="1" s="1"/>
  <c r="L21" i="1" s="1"/>
  <c r="L24" i="1" s="1"/>
  <c r="L27" i="1" s="1"/>
  <c r="L30" i="1" l="1"/>
  <c r="L28" i="1"/>
  <c r="L76" i="1" s="1"/>
  <c r="K30" i="1"/>
  <c r="K28" i="1"/>
  <c r="K76" i="1" s="1"/>
  <c r="N30" i="1"/>
  <c r="N28" i="1"/>
  <c r="N76" i="1" s="1"/>
  <c r="M28" i="1"/>
  <c r="M76" i="1" s="1"/>
  <c r="M30" i="1"/>
  <c r="L69" i="1"/>
  <c r="N33" i="1" l="1"/>
  <c r="N31" i="1"/>
  <c r="N77" i="1" s="1"/>
  <c r="K33" i="1"/>
  <c r="K31" i="1"/>
  <c r="K77" i="1" s="1"/>
  <c r="L31" i="1"/>
  <c r="L77" i="1" s="1"/>
  <c r="L33" i="1"/>
  <c r="M33" i="1"/>
  <c r="M36" i="1" s="1"/>
  <c r="M39" i="1" s="1"/>
  <c r="M42" i="1" s="1"/>
  <c r="M45" i="1" s="1"/>
  <c r="M31" i="1"/>
  <c r="M77" i="1" s="1"/>
  <c r="K10" i="1"/>
  <c r="K70" i="1" s="1"/>
  <c r="N10" i="1"/>
  <c r="L10" i="1"/>
  <c r="L70" i="1" s="1"/>
  <c r="M10" i="1"/>
  <c r="N69" i="1"/>
  <c r="M69" i="1"/>
  <c r="M48" i="1" l="1"/>
  <c r="M46" i="1"/>
  <c r="M82" i="1" s="1"/>
  <c r="K36" i="1"/>
  <c r="K34" i="1"/>
  <c r="K78" i="1" s="1"/>
  <c r="L36" i="1"/>
  <c r="L34" i="1"/>
  <c r="L78" i="1" s="1"/>
  <c r="M34" i="1"/>
  <c r="M78" i="1" s="1"/>
  <c r="N34" i="1"/>
  <c r="N78" i="1" s="1"/>
  <c r="N36" i="1"/>
  <c r="L13" i="1"/>
  <c r="L71" i="1" s="1"/>
  <c r="M70" i="1"/>
  <c r="M13" i="1"/>
  <c r="N13" i="1"/>
  <c r="N70" i="1"/>
  <c r="K13" i="1"/>
  <c r="M51" i="1" l="1"/>
  <c r="M49" i="1"/>
  <c r="M37" i="1"/>
  <c r="M79" i="1" s="1"/>
  <c r="L39" i="1"/>
  <c r="L37" i="1"/>
  <c r="L79" i="1" s="1"/>
  <c r="K39" i="1"/>
  <c r="K37" i="1"/>
  <c r="K79" i="1" s="1"/>
  <c r="N39" i="1"/>
  <c r="N37" i="1"/>
  <c r="N79" i="1" s="1"/>
  <c r="K16" i="1"/>
  <c r="K71" i="1"/>
  <c r="N16" i="1"/>
  <c r="N71" i="1"/>
  <c r="L16" i="1"/>
  <c r="M16" i="1"/>
  <c r="M71" i="1"/>
  <c r="M83" i="1" l="1"/>
  <c r="M85" i="1"/>
  <c r="M52" i="1"/>
  <c r="M54" i="1"/>
  <c r="N40" i="1"/>
  <c r="N42" i="1"/>
  <c r="K40" i="1"/>
  <c r="K80" i="1" s="1"/>
  <c r="K42" i="1"/>
  <c r="L40" i="1"/>
  <c r="L80" i="1" s="1"/>
  <c r="L42" i="1"/>
  <c r="M40" i="1"/>
  <c r="M80" i="1" s="1"/>
  <c r="M43" i="1"/>
  <c r="M81" i="1" s="1"/>
  <c r="N72" i="1"/>
  <c r="N19" i="1"/>
  <c r="M72" i="1"/>
  <c r="M19" i="1"/>
  <c r="L72" i="1"/>
  <c r="L19" i="1"/>
  <c r="K72" i="1"/>
  <c r="K19" i="1"/>
  <c r="K73" i="1" s="1"/>
  <c r="M84" i="1" l="1"/>
  <c r="M86" i="1"/>
  <c r="M57" i="1"/>
  <c r="M55" i="1"/>
  <c r="M87" i="1" s="1"/>
  <c r="N82" i="1"/>
  <c r="N80" i="1"/>
  <c r="L43" i="1"/>
  <c r="L81" i="1" s="1"/>
  <c r="L45" i="1"/>
  <c r="K43" i="1"/>
  <c r="K81" i="1" s="1"/>
  <c r="K45" i="1"/>
  <c r="N43" i="1"/>
  <c r="N85" i="1" s="1"/>
  <c r="N45" i="1"/>
  <c r="N22" i="1"/>
  <c r="N73" i="1"/>
  <c r="M22" i="1"/>
  <c r="M73" i="1"/>
  <c r="L22" i="1"/>
  <c r="L74" i="1" s="1"/>
  <c r="L73" i="1"/>
  <c r="K22" i="1"/>
  <c r="K74" i="1" s="1"/>
  <c r="M60" i="1" l="1"/>
  <c r="M61" i="1" s="1"/>
  <c r="M58" i="1"/>
  <c r="N83" i="1"/>
  <c r="N81" i="1"/>
  <c r="N48" i="1"/>
  <c r="K48" i="1"/>
  <c r="K46" i="1"/>
  <c r="K82" i="1" s="1"/>
  <c r="L48" i="1"/>
  <c r="L46" i="1"/>
  <c r="L82" i="1" s="1"/>
  <c r="N25" i="1"/>
  <c r="N75" i="1" s="1"/>
  <c r="N74" i="1"/>
  <c r="M25" i="1"/>
  <c r="M75" i="1" s="1"/>
  <c r="M74" i="1"/>
  <c r="L25" i="1"/>
  <c r="L75" i="1" s="1"/>
  <c r="K25" i="1"/>
  <c r="K75" i="1" s="1"/>
  <c r="N84" i="1" l="1"/>
  <c r="N86" i="1"/>
  <c r="L51" i="1"/>
  <c r="L49" i="1"/>
  <c r="K51" i="1"/>
  <c r="K49" i="1"/>
  <c r="N51" i="1"/>
  <c r="N49" i="1"/>
  <c r="N87" i="1" s="1"/>
  <c r="K83" i="1" l="1"/>
  <c r="K85" i="1"/>
  <c r="L83" i="1"/>
  <c r="L85" i="1"/>
  <c r="N52" i="1"/>
  <c r="N54" i="1"/>
  <c r="K54" i="1"/>
  <c r="L52" i="1"/>
  <c r="L54" i="1"/>
  <c r="L84" i="1" l="1"/>
  <c r="L86" i="1"/>
  <c r="K84" i="1"/>
  <c r="K86" i="1"/>
  <c r="L57" i="1"/>
  <c r="L55" i="1"/>
  <c r="L87" i="1" s="1"/>
  <c r="K57" i="1"/>
  <c r="K55" i="1"/>
  <c r="K87" i="1" s="1"/>
  <c r="N57" i="1"/>
  <c r="N55" i="1"/>
  <c r="N60" i="1" l="1"/>
  <c r="N61" i="1" s="1"/>
  <c r="N58" i="1"/>
  <c r="K60" i="1"/>
  <c r="K61" i="1" s="1"/>
  <c r="K58" i="1"/>
  <c r="L60" i="1"/>
  <c r="L61" i="1" s="1"/>
  <c r="L58" i="1"/>
</calcChain>
</file>

<file path=xl/sharedStrings.xml><?xml version="1.0" encoding="utf-8"?>
<sst xmlns="http://schemas.openxmlformats.org/spreadsheetml/2006/main" count="114" uniqueCount="60">
  <si>
    <t>Inbetriebnahme</t>
  </si>
  <si>
    <t>bis 40 kWp</t>
  </si>
  <si>
    <t>bis 10 kWp</t>
  </si>
  <si>
    <t>bis 100 kWp</t>
  </si>
  <si>
    <t>ab 01.01.2017 *</t>
  </si>
  <si>
    <t>bis 750 kWp</t>
  </si>
  <si>
    <t xml:space="preserve">*)  Anzulegende Werte nach § 48 EEG 2017 </t>
  </si>
  <si>
    <t>Sonstige Anlagen bis 750 kWp</t>
  </si>
  <si>
    <t>Sonstige Anlagen bis 100 kWp</t>
  </si>
  <si>
    <t>1. Neu installierte Leistung geförderter PV-Anlagen:</t>
  </si>
  <si>
    <t>Monat</t>
  </si>
  <si>
    <t>Leistung (kWp)</t>
  </si>
  <si>
    <t>Summe</t>
  </si>
  <si>
    <t>* angepasster Wert aufgrund später Korrekturmeldungen</t>
  </si>
  <si>
    <t>Der Zubau im Bemessungszeitraum der Degressionsberechnung liegt unter dem Zubaukorridor.</t>
  </si>
  <si>
    <t xml:space="preserve">Zubau Bezugszeitraum * 2 = </t>
  </si>
  <si>
    <t>kWp</t>
  </si>
  <si>
    <t>**) Degressionsberechnung nach § 49 EEG 2017</t>
  </si>
  <si>
    <t>Rundung</t>
  </si>
  <si>
    <t>Degression **</t>
  </si>
  <si>
    <t>ab 01.02.2017</t>
  </si>
  <si>
    <t>ab 01.03.2017</t>
  </si>
  <si>
    <t>ab 01.04.2017</t>
  </si>
  <si>
    <t>ab 01.02.2017 **</t>
  </si>
  <si>
    <t>ab 01.03.2017 **</t>
  </si>
  <si>
    <t>ab 01.04.2017 **</t>
  </si>
  <si>
    <t>Wohngebäude, Lärmschutzwände und Gebäude nach § 48 Absatz 3 EEG</t>
  </si>
  <si>
    <t>Anzulegende Werte für Solaranlagen in Cent/kWh bei Inbetriebnahme nach dem 31.12.2016:</t>
  </si>
  <si>
    <t>ab 01.06.2017 **</t>
  </si>
  <si>
    <t>ab 01.07.2017 **</t>
  </si>
  <si>
    <t>ab 01.09.2017 **</t>
  </si>
  <si>
    <t>ab 01.10.2017 **</t>
  </si>
  <si>
    <r>
      <t>Die monatliche Absenkung nach § 49 Abs. 3 Nr. 2 EEG beträgt daher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0</t>
    </r>
    <r>
      <rPr>
        <b/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Prozent jeweils zum</t>
    </r>
  </si>
  <si>
    <t>ab 01.05.2017 **</t>
  </si>
  <si>
    <t>ab 01.08.2017 **</t>
  </si>
  <si>
    <t>ab 01.12.2017 **</t>
  </si>
  <si>
    <t>ab 01.01.2018 **</t>
  </si>
  <si>
    <t>ab 01.11.2017 **</t>
  </si>
  <si>
    <t>**) Degressionsberechnung nach § 49 EEG 2017 (anzulegender Wert abzüglich 0,4 Cent/kWh nach  § 53 EEG 2017)</t>
  </si>
  <si>
    <t>*)  Anzulegende Werte nach § 48 EEG 2017 abzüglich 0,4 Cent/kWh nach § 53 Abs. 2 EEG 2017</t>
  </si>
  <si>
    <t>Vergütungssätze in Cent/kWh - Feste Einspeisevergütung:</t>
  </si>
  <si>
    <t>2. Zubau im Bezugszeitraum laut § 49 Absatz 1 EEG 2017 auf ein Jahr hochgerechnet</t>
  </si>
  <si>
    <t>Bestimmung der anzulegenden Werte für Solaranlagen § 49 EEG 2017</t>
  </si>
  <si>
    <t>Anzulegende Werte in Cent/kWh - Marktprämienmodell (seit 01.01.2016 ab 100 kWp verpflichtend):</t>
  </si>
  <si>
    <t>Oktober 2017*</t>
  </si>
  <si>
    <t>November 2017*</t>
  </si>
  <si>
    <t>Dezember 2017*</t>
  </si>
  <si>
    <t>ab 01.03.2018 **</t>
  </si>
  <si>
    <t>ab 01.04.2018 **</t>
  </si>
  <si>
    <t>ab 01.02.2018 **</t>
  </si>
  <si>
    <t>Januar 2018*</t>
  </si>
  <si>
    <t>Februar 2018*</t>
  </si>
  <si>
    <t>März 2018*</t>
  </si>
  <si>
    <t>(Stand der Datenbasis 15.04.2018)</t>
  </si>
  <si>
    <t>für die Kalendermonate Mai 2018, Juni 2018 und Juli 2018</t>
  </si>
  <si>
    <t>1. Mai 2018, 1. Juni 2018 und 1. Juli 2018.</t>
  </si>
  <si>
    <t>ab 01.05.2018 **</t>
  </si>
  <si>
    <t>ab 01.06.2018 **</t>
  </si>
  <si>
    <t>ab 01.07.2018 **</t>
  </si>
  <si>
    <t xml:space="preserve">  (durchschnittliche Veränderung = 1,6 Prozent)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</si>
</sst>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000"/>
    <numFmt numFmtId="165" formatCode="_-* #,##0\ _€_-;\-* #,##0\ _€_-;_-* &quot;-&quot;??\ _€_-;_-@_-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vertAlign val="superscript"/>
      <sz val="9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0" fillId="0" borderId="0"/>
  </cellStyleXfs>
  <cellXfs count="67">
    <xf numFmtId="0" fontId="0" fillId="0" borderId="0" xfId="0"/>
    <xf numFmtId="0" fontId="2" fillId="0" borderId="0" xfId="0" applyFon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2" fontId="0" fillId="0" borderId="4" xfId="0" applyNumberFormat="1" applyFont="1" applyFill="1" applyBorder="1" applyAlignment="1">
      <alignment horizontal="center"/>
    </xf>
    <xf numFmtId="0" fontId="0" fillId="0" borderId="0" xfId="0" applyFont="1" applyFill="1" applyBorder="1"/>
    <xf numFmtId="2" fontId="0" fillId="0" borderId="0" xfId="0" applyNumberFormat="1" applyFont="1" applyFill="1" applyBorder="1" applyAlignment="1">
      <alignment horizontal="center"/>
    </xf>
    <xf numFmtId="0" fontId="7" fillId="0" borderId="0" xfId="0" applyFont="1"/>
    <xf numFmtId="49" fontId="2" fillId="0" borderId="5" xfId="0" applyNumberFormat="1" applyFont="1" applyFill="1" applyBorder="1"/>
    <xf numFmtId="0" fontId="0" fillId="2" borderId="5" xfId="0" applyFill="1" applyBorder="1"/>
    <xf numFmtId="0" fontId="0" fillId="0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3" fontId="0" fillId="0" borderId="0" xfId="0" applyNumberFormat="1" applyBorder="1" applyAlignment="1">
      <alignment horizontal="right"/>
    </xf>
    <xf numFmtId="0" fontId="4" fillId="0" borderId="0" xfId="0" applyFont="1"/>
    <xf numFmtId="3" fontId="0" fillId="0" borderId="0" xfId="0" applyNumberFormat="1" applyFill="1" applyBorder="1"/>
    <xf numFmtId="0" fontId="11" fillId="0" borderId="0" xfId="0" applyFont="1"/>
    <xf numFmtId="49" fontId="2" fillId="0" borderId="0" xfId="0" applyNumberFormat="1" applyFont="1" applyFill="1" applyBorder="1"/>
    <xf numFmtId="49" fontId="3" fillId="0" borderId="0" xfId="0" applyNumberFormat="1" applyFont="1" applyFill="1" applyBorder="1"/>
    <xf numFmtId="0" fontId="3" fillId="0" borderId="0" xfId="0" applyFont="1"/>
    <xf numFmtId="0" fontId="4" fillId="0" borderId="0" xfId="3" applyFont="1" applyFill="1" applyBorder="1"/>
    <xf numFmtId="0" fontId="4" fillId="0" borderId="3" xfId="3" applyFont="1" applyFill="1" applyBorder="1"/>
    <xf numFmtId="0" fontId="4" fillId="0" borderId="1" xfId="3" applyFont="1" applyFill="1" applyBorder="1"/>
    <xf numFmtId="164" fontId="4" fillId="0" borderId="3" xfId="3" applyNumberFormat="1" applyFont="1" applyFill="1" applyBorder="1" applyAlignment="1">
      <alignment horizontal="center"/>
    </xf>
    <xf numFmtId="0" fontId="4" fillId="0" borderId="2" xfId="3" applyFont="1" applyFill="1" applyBorder="1"/>
    <xf numFmtId="2" fontId="4" fillId="0" borderId="2" xfId="3" applyNumberFormat="1" applyFont="1" applyFill="1" applyBorder="1" applyAlignment="1">
      <alignment horizontal="center"/>
    </xf>
    <xf numFmtId="0" fontId="7" fillId="0" borderId="0" xfId="0" applyFont="1" applyFill="1"/>
    <xf numFmtId="0" fontId="0" fillId="0" borderId="0" xfId="0" applyFill="1"/>
    <xf numFmtId="0" fontId="0" fillId="2" borderId="5" xfId="0" applyFill="1" applyBorder="1" applyAlignment="1">
      <alignment horizontal="center"/>
    </xf>
    <xf numFmtId="0" fontId="5" fillId="0" borderId="0" xfId="0" applyFont="1" applyFill="1"/>
    <xf numFmtId="165" fontId="2" fillId="0" borderId="0" xfId="1" applyNumberFormat="1" applyFont="1"/>
    <xf numFmtId="0" fontId="3" fillId="0" borderId="0" xfId="0" applyFont="1" applyFill="1"/>
    <xf numFmtId="0" fontId="0" fillId="0" borderId="0" xfId="0" applyFill="1" applyAlignment="1">
      <alignment horizontal="right"/>
    </xf>
    <xf numFmtId="0" fontId="12" fillId="0" borderId="0" xfId="0" applyFont="1" applyFill="1" applyBorder="1"/>
    <xf numFmtId="0" fontId="13" fillId="0" borderId="0" xfId="0" applyFont="1" applyFill="1" applyBorder="1"/>
    <xf numFmtId="165" fontId="0" fillId="0" borderId="0" xfId="0" applyNumberFormat="1"/>
    <xf numFmtId="0" fontId="1" fillId="0" borderId="0" xfId="0" applyFont="1" applyFill="1" applyBorder="1"/>
    <xf numFmtId="165" fontId="2" fillId="0" borderId="5" xfId="1" applyNumberFormat="1" applyFont="1" applyFill="1" applyBorder="1"/>
    <xf numFmtId="0" fontId="1" fillId="0" borderId="3" xfId="3" applyFont="1" applyFill="1" applyBorder="1"/>
    <xf numFmtId="0" fontId="1" fillId="0" borderId="4" xfId="0" applyFont="1" applyFill="1" applyBorder="1"/>
    <xf numFmtId="49" fontId="4" fillId="0" borderId="5" xfId="0" applyNumberFormat="1" applyFont="1" applyFill="1" applyBorder="1"/>
    <xf numFmtId="165" fontId="4" fillId="0" borderId="5" xfId="1" applyNumberFormat="1" applyFont="1" applyFill="1" applyBorder="1" applyAlignment="1">
      <alignment horizontal="right"/>
    </xf>
    <xf numFmtId="0" fontId="1" fillId="0" borderId="0" xfId="0" applyFont="1" applyFill="1"/>
    <xf numFmtId="0" fontId="4" fillId="0" borderId="0" xfId="0" applyFont="1" applyFill="1"/>
    <xf numFmtId="0" fontId="1" fillId="0" borderId="4" xfId="3" applyFont="1" applyFill="1" applyBorder="1"/>
    <xf numFmtId="49" fontId="1" fillId="0" borderId="5" xfId="0" applyNumberFormat="1" applyFont="1" applyFill="1" applyBorder="1"/>
    <xf numFmtId="0" fontId="1" fillId="0" borderId="0" xfId="0" applyFont="1" applyFill="1" applyAlignment="1">
      <alignment horizontal="right"/>
    </xf>
    <xf numFmtId="10" fontId="4" fillId="0" borderId="6" xfId="3" applyNumberFormat="1" applyFont="1" applyFill="1" applyBorder="1" applyAlignment="1">
      <alignment horizontal="center"/>
    </xf>
    <xf numFmtId="10" fontId="4" fillId="0" borderId="7" xfId="3" applyNumberFormat="1" applyFont="1" applyFill="1" applyBorder="1" applyAlignment="1">
      <alignment horizontal="center"/>
    </xf>
    <xf numFmtId="10" fontId="4" fillId="0" borderId="8" xfId="3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 wrapText="1"/>
    </xf>
    <xf numFmtId="0" fontId="0" fillId="0" borderId="8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</cellXfs>
  <cellStyles count="5">
    <cellStyle name="Komma" xfId="1" builtinId="3"/>
    <cellStyle name="Prozent 2" xfId="2"/>
    <cellStyle name="Standard" xfId="0" builtinId="0"/>
    <cellStyle name="Standard 2" xfId="3"/>
    <cellStyle name="Standard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2:O99"/>
  <sheetViews>
    <sheetView tabSelected="1" zoomScaleNormal="100" workbookViewId="0">
      <selection activeCell="C7" sqref="C7"/>
    </sheetView>
  </sheetViews>
  <sheetFormatPr baseColWidth="10" defaultRowHeight="12.75" x14ac:dyDescent="0.2"/>
  <cols>
    <col min="1" max="1" width="2.85546875" customWidth="1"/>
    <col min="2" max="2" width="20.140625" customWidth="1"/>
    <col min="3" max="3" width="15.42578125" customWidth="1"/>
    <col min="4" max="4" width="15.42578125" bestFit="1" customWidth="1"/>
    <col min="8" max="8" width="11.28515625" customWidth="1"/>
    <col min="9" max="9" width="3.28515625" customWidth="1"/>
    <col min="10" max="10" width="26" customWidth="1"/>
    <col min="11" max="12" width="15.28515625" customWidth="1"/>
    <col min="13" max="13" width="16.7109375" customWidth="1"/>
    <col min="14" max="14" width="76.42578125" customWidth="1"/>
    <col min="15" max="15" width="2.85546875" customWidth="1"/>
  </cols>
  <sheetData>
    <row r="2" spans="2:14" ht="15.75" x14ac:dyDescent="0.25">
      <c r="B2" s="32" t="s">
        <v>42</v>
      </c>
      <c r="C2" s="33"/>
      <c r="D2" s="33"/>
      <c r="E2" s="33"/>
      <c r="F2" s="33"/>
      <c r="G2" s="33"/>
      <c r="J2" s="35" t="s">
        <v>27</v>
      </c>
      <c r="K2" s="33"/>
      <c r="L2" s="33"/>
      <c r="M2" s="33"/>
      <c r="N2" s="33"/>
    </row>
    <row r="3" spans="2:14" ht="16.5" thickBot="1" x14ac:dyDescent="0.3">
      <c r="B3" s="32" t="s">
        <v>54</v>
      </c>
      <c r="C3" s="33"/>
      <c r="D3" s="33"/>
      <c r="E3" s="33"/>
      <c r="F3" s="33"/>
      <c r="G3" s="33"/>
    </row>
    <row r="4" spans="2:14" ht="16.5" thickBot="1" x14ac:dyDescent="0.3">
      <c r="B4" s="13"/>
      <c r="J4" s="56" t="s">
        <v>43</v>
      </c>
      <c r="K4" s="57"/>
      <c r="L4" s="57"/>
      <c r="M4" s="57"/>
      <c r="N4" s="58"/>
    </row>
    <row r="5" spans="2:14" ht="27" customHeight="1" thickBot="1" x14ac:dyDescent="0.25">
      <c r="B5" s="1" t="s">
        <v>9</v>
      </c>
      <c r="J5" s="5" t="s">
        <v>0</v>
      </c>
      <c r="K5" s="61" t="s">
        <v>26</v>
      </c>
      <c r="L5" s="62"/>
      <c r="M5" s="63"/>
      <c r="N5" s="59" t="s">
        <v>7</v>
      </c>
    </row>
    <row r="6" spans="2:14" ht="13.5" thickBot="1" x14ac:dyDescent="0.25">
      <c r="J6" s="6"/>
      <c r="K6" s="7" t="s">
        <v>2</v>
      </c>
      <c r="L6" s="7" t="s">
        <v>1</v>
      </c>
      <c r="M6" s="8" t="s">
        <v>5</v>
      </c>
      <c r="N6" s="60"/>
    </row>
    <row r="7" spans="2:14" ht="13.5" thickBot="1" x14ac:dyDescent="0.25">
      <c r="B7" s="15" t="s">
        <v>10</v>
      </c>
      <c r="C7" s="34" t="s">
        <v>11</v>
      </c>
      <c r="D7" s="22"/>
      <c r="J7" s="9" t="s">
        <v>4</v>
      </c>
      <c r="K7" s="10">
        <v>12.7</v>
      </c>
      <c r="L7" s="10">
        <v>12.36</v>
      </c>
      <c r="M7" s="10">
        <v>11.09</v>
      </c>
      <c r="N7" s="10">
        <v>8.91</v>
      </c>
    </row>
    <row r="8" spans="2:14" ht="13.5" thickBot="1" x14ac:dyDescent="0.25">
      <c r="B8" s="46" t="s">
        <v>44</v>
      </c>
      <c r="C8" s="47">
        <v>146946.44899999999</v>
      </c>
      <c r="D8" s="41"/>
      <c r="J8" s="28" t="s">
        <v>19</v>
      </c>
      <c r="K8" s="53">
        <v>0</v>
      </c>
      <c r="L8" s="54"/>
      <c r="M8" s="54"/>
      <c r="N8" s="55"/>
    </row>
    <row r="9" spans="2:14" x14ac:dyDescent="0.2">
      <c r="B9" s="46" t="s">
        <v>45</v>
      </c>
      <c r="C9" s="47">
        <v>116087.944</v>
      </c>
      <c r="J9" s="27" t="s">
        <v>20</v>
      </c>
      <c r="K9" s="29">
        <f>K7*(1-$K8)</f>
        <v>12.7</v>
      </c>
      <c r="L9" s="29">
        <f>L7*(1-$K8)</f>
        <v>12.36</v>
      </c>
      <c r="M9" s="29">
        <f>M7*(1-$K8)</f>
        <v>11.09</v>
      </c>
      <c r="N9" s="29">
        <f>N7*(1-$K8)</f>
        <v>8.91</v>
      </c>
    </row>
    <row r="10" spans="2:14" ht="13.5" thickBot="1" x14ac:dyDescent="0.25">
      <c r="B10" s="46" t="s">
        <v>46</v>
      </c>
      <c r="C10" s="47">
        <v>175171.9</v>
      </c>
      <c r="J10" s="30" t="s">
        <v>18</v>
      </c>
      <c r="K10" s="31">
        <f>ROUND(K9,2)</f>
        <v>12.7</v>
      </c>
      <c r="L10" s="31">
        <f>ROUND(L9,2)</f>
        <v>12.36</v>
      </c>
      <c r="M10" s="31">
        <f>ROUND(M9,2)</f>
        <v>11.09</v>
      </c>
      <c r="N10" s="31">
        <f>ROUND(N9,2)</f>
        <v>8.91</v>
      </c>
    </row>
    <row r="11" spans="2:14" ht="13.5" thickBot="1" x14ac:dyDescent="0.25">
      <c r="B11" s="51" t="s">
        <v>50</v>
      </c>
      <c r="C11" s="47">
        <v>221696.83199999999</v>
      </c>
      <c r="E11" s="2"/>
      <c r="F11" s="2"/>
      <c r="G11" s="19"/>
      <c r="J11" s="28" t="s">
        <v>19</v>
      </c>
      <c r="K11" s="53">
        <v>0</v>
      </c>
      <c r="L11" s="54"/>
      <c r="M11" s="54"/>
      <c r="N11" s="55"/>
    </row>
    <row r="12" spans="2:14" ht="13.5" x14ac:dyDescent="0.2">
      <c r="B12" s="51" t="s">
        <v>51</v>
      </c>
      <c r="C12" s="47">
        <v>202294.38500000001</v>
      </c>
      <c r="E12" s="17"/>
      <c r="F12" s="2"/>
      <c r="G12" s="19"/>
      <c r="J12" s="27" t="s">
        <v>21</v>
      </c>
      <c r="K12" s="29">
        <f>K9*(1-$K11)</f>
        <v>12.7</v>
      </c>
      <c r="L12" s="29">
        <f>L9*(1-$K11)</f>
        <v>12.36</v>
      </c>
      <c r="M12" s="29">
        <f>M9*(1-$K11)</f>
        <v>11.09</v>
      </c>
      <c r="N12" s="29">
        <f>N9*(1-$K11)</f>
        <v>8.91</v>
      </c>
    </row>
    <row r="13" spans="2:14" ht="14.25" thickBot="1" x14ac:dyDescent="0.25">
      <c r="B13" s="51" t="s">
        <v>52</v>
      </c>
      <c r="C13" s="47">
        <v>156455.37300000002</v>
      </c>
      <c r="E13" s="17"/>
      <c r="F13" s="2"/>
      <c r="G13" s="19"/>
      <c r="J13" s="30" t="s">
        <v>18</v>
      </c>
      <c r="K13" s="31">
        <f>ROUND(K12,2)</f>
        <v>12.7</v>
      </c>
      <c r="L13" s="31">
        <f>ROUND(L12,2)</f>
        <v>12.36</v>
      </c>
      <c r="M13" s="31">
        <f>ROUND(M12,2)</f>
        <v>11.09</v>
      </c>
      <c r="N13" s="31">
        <f>ROUND(N12,2)</f>
        <v>8.91</v>
      </c>
    </row>
    <row r="14" spans="2:14" ht="13.5" thickBot="1" x14ac:dyDescent="0.25">
      <c r="B14" s="14" t="s">
        <v>12</v>
      </c>
      <c r="C14" s="43">
        <v>1018652.883</v>
      </c>
      <c r="D14" s="22"/>
      <c r="E14" s="48" t="s">
        <v>53</v>
      </c>
      <c r="F14" s="49"/>
      <c r="G14" s="33"/>
      <c r="J14" s="28" t="s">
        <v>19</v>
      </c>
      <c r="K14" s="53">
        <v>0</v>
      </c>
      <c r="L14" s="54"/>
      <c r="M14" s="54"/>
      <c r="N14" s="55"/>
    </row>
    <row r="15" spans="2:14" x14ac:dyDescent="0.2">
      <c r="C15" s="41"/>
      <c r="E15" s="24" t="s">
        <v>13</v>
      </c>
      <c r="J15" s="27" t="s">
        <v>22</v>
      </c>
      <c r="K15" s="29">
        <f>K12*(1-$K14)</f>
        <v>12.7</v>
      </c>
      <c r="L15" s="29">
        <f>L12*(1-$K14)</f>
        <v>12.36</v>
      </c>
      <c r="M15" s="29">
        <f>M12*(1-$K14)</f>
        <v>11.09</v>
      </c>
      <c r="N15" s="29">
        <f>N12*(1-$K14)</f>
        <v>8.91</v>
      </c>
    </row>
    <row r="16" spans="2:14" ht="13.5" thickBot="1" x14ac:dyDescent="0.25">
      <c r="E16" s="37" t="s">
        <v>59</v>
      </c>
      <c r="F16" s="33"/>
      <c r="G16" s="52"/>
      <c r="H16" s="33"/>
      <c r="J16" s="30" t="s">
        <v>18</v>
      </c>
      <c r="K16" s="31">
        <f>ROUND(K15,2)</f>
        <v>12.7</v>
      </c>
      <c r="L16" s="31">
        <f>ROUND(L15,2)</f>
        <v>12.36</v>
      </c>
      <c r="M16" s="31">
        <f>ROUND(M15,2)</f>
        <v>11.09</v>
      </c>
      <c r="N16" s="31">
        <f>ROUND(N15,2)</f>
        <v>8.91</v>
      </c>
    </row>
    <row r="17" spans="2:14" ht="13.5" thickBot="1" x14ac:dyDescent="0.25">
      <c r="E17" s="25"/>
      <c r="G17" s="18"/>
      <c r="J17" s="28" t="s">
        <v>19</v>
      </c>
      <c r="K17" s="53">
        <v>2.5000000000000001E-3</v>
      </c>
      <c r="L17" s="54"/>
      <c r="M17" s="54"/>
      <c r="N17" s="55"/>
    </row>
    <row r="18" spans="2:14" x14ac:dyDescent="0.2">
      <c r="E18" s="25"/>
      <c r="G18" s="18"/>
      <c r="J18" s="44" t="s">
        <v>33</v>
      </c>
      <c r="K18" s="29">
        <f>K15*(1-$K17)</f>
        <v>12.66825</v>
      </c>
      <c r="L18" s="29">
        <f>L15*(1-$K17)</f>
        <v>12.3291</v>
      </c>
      <c r="M18" s="29">
        <f>M15*(1-$K17)</f>
        <v>11.062275</v>
      </c>
      <c r="N18" s="29">
        <f>N15*(1-$K17)</f>
        <v>8.8877250000000014</v>
      </c>
    </row>
    <row r="19" spans="2:14" ht="13.5" thickBot="1" x14ac:dyDescent="0.25">
      <c r="B19" s="23" t="s">
        <v>41</v>
      </c>
      <c r="E19" s="21"/>
      <c r="G19" s="18"/>
      <c r="J19" s="30" t="s">
        <v>18</v>
      </c>
      <c r="K19" s="31">
        <f>ROUND(K18,2)</f>
        <v>12.67</v>
      </c>
      <c r="L19" s="31">
        <f>ROUND(L18,2)</f>
        <v>12.33</v>
      </c>
      <c r="M19" s="31">
        <f>ROUND(M18,2)</f>
        <v>11.06</v>
      </c>
      <c r="N19" s="31">
        <f>ROUND(N18,2)</f>
        <v>8.89</v>
      </c>
    </row>
    <row r="20" spans="2:14" ht="13.5" thickBot="1" x14ac:dyDescent="0.25">
      <c r="E20" s="16"/>
      <c r="G20" s="18"/>
      <c r="J20" s="28" t="s">
        <v>19</v>
      </c>
      <c r="K20" s="53">
        <v>2.5000000000000001E-3</v>
      </c>
      <c r="L20" s="54"/>
      <c r="M20" s="54"/>
      <c r="N20" s="55"/>
    </row>
    <row r="21" spans="2:14" x14ac:dyDescent="0.2">
      <c r="B21" s="20" t="s">
        <v>15</v>
      </c>
      <c r="D21" s="36">
        <f>C14*2</f>
        <v>2037305.7660000001</v>
      </c>
      <c r="E21" s="4" t="s">
        <v>16</v>
      </c>
      <c r="G21" s="2"/>
      <c r="J21" s="27" t="s">
        <v>28</v>
      </c>
      <c r="K21" s="29">
        <f>K18*(1-$K20)</f>
        <v>12.636579375000002</v>
      </c>
      <c r="L21" s="29">
        <f>L18*(1-$K20)</f>
        <v>12.298277250000002</v>
      </c>
      <c r="M21" s="29">
        <f>M18*(1-$K20)</f>
        <v>11.0346193125</v>
      </c>
      <c r="N21" s="29">
        <f>N18*(1-$K20)</f>
        <v>8.8655056875000025</v>
      </c>
    </row>
    <row r="22" spans="2:14" ht="13.5" thickBot="1" x14ac:dyDescent="0.25">
      <c r="D22" s="41"/>
      <c r="E22" s="25"/>
      <c r="G22" s="18"/>
      <c r="J22" s="30" t="s">
        <v>18</v>
      </c>
      <c r="K22" s="31">
        <f>ROUND(K21,2)</f>
        <v>12.64</v>
      </c>
      <c r="L22" s="31">
        <f>ROUND(L21,2)</f>
        <v>12.3</v>
      </c>
      <c r="M22" s="31">
        <f>ROUND(M21,2)</f>
        <v>11.03</v>
      </c>
      <c r="N22" s="31">
        <f>ROUND(N21,2)</f>
        <v>8.8699999999999992</v>
      </c>
    </row>
    <row r="23" spans="2:14" ht="13.5" thickBot="1" x14ac:dyDescent="0.25">
      <c r="B23" s="49" t="s">
        <v>14</v>
      </c>
      <c r="C23" s="33"/>
      <c r="D23" s="33"/>
      <c r="E23" s="37"/>
      <c r="F23" s="33"/>
      <c r="G23" s="38"/>
      <c r="J23" s="28" t="s">
        <v>19</v>
      </c>
      <c r="K23" s="53">
        <v>2.5000000000000001E-3</v>
      </c>
      <c r="L23" s="54"/>
      <c r="M23" s="54"/>
      <c r="N23" s="55"/>
    </row>
    <row r="24" spans="2:14" x14ac:dyDescent="0.2">
      <c r="B24" s="49" t="s">
        <v>32</v>
      </c>
      <c r="C24" s="33"/>
      <c r="D24" s="33"/>
      <c r="E24" s="37"/>
      <c r="F24" s="33"/>
      <c r="G24" s="38"/>
      <c r="J24" s="27" t="s">
        <v>29</v>
      </c>
      <c r="K24" s="29">
        <f>K21*(1-$K23)</f>
        <v>12.604987926562503</v>
      </c>
      <c r="L24" s="29">
        <f>L21*(1-$K23)</f>
        <v>12.267531556875003</v>
      </c>
      <c r="M24" s="29">
        <f>M21*(1-$K23)</f>
        <v>11.007032764218751</v>
      </c>
      <c r="N24" s="29">
        <f>N21*(1-$K23)</f>
        <v>8.8433419232812529</v>
      </c>
    </row>
    <row r="25" spans="2:14" ht="13.5" thickBot="1" x14ac:dyDescent="0.25">
      <c r="B25" s="42" t="s">
        <v>55</v>
      </c>
      <c r="C25" s="33"/>
      <c r="D25" s="33"/>
      <c r="E25" s="37"/>
      <c r="F25" s="33"/>
      <c r="G25" s="38"/>
      <c r="J25" s="30" t="s">
        <v>18</v>
      </c>
      <c r="K25" s="31">
        <f>ROUND(K24,2)</f>
        <v>12.6</v>
      </c>
      <c r="L25" s="31">
        <f>ROUND(L24,2)</f>
        <v>12.27</v>
      </c>
      <c r="M25" s="31">
        <f>ROUND(M24,2)</f>
        <v>11.01</v>
      </c>
      <c r="N25" s="31">
        <f>ROUND(N24,2)</f>
        <v>8.84</v>
      </c>
    </row>
    <row r="26" spans="2:14" ht="13.5" thickBot="1" x14ac:dyDescent="0.25">
      <c r="B26" s="4"/>
      <c r="C26" s="33"/>
      <c r="D26" s="33"/>
      <c r="E26" s="37"/>
      <c r="F26" s="33"/>
      <c r="G26" s="38"/>
      <c r="J26" s="28" t="s">
        <v>19</v>
      </c>
      <c r="K26" s="53">
        <v>0</v>
      </c>
      <c r="L26" s="54"/>
      <c r="M26" s="54"/>
      <c r="N26" s="55"/>
    </row>
    <row r="27" spans="2:14" x14ac:dyDescent="0.2">
      <c r="B27" s="4"/>
      <c r="C27" s="33"/>
      <c r="D27" s="33"/>
      <c r="E27" s="37"/>
      <c r="F27" s="33"/>
      <c r="G27" s="38"/>
      <c r="J27" s="44" t="s">
        <v>34</v>
      </c>
      <c r="K27" s="29">
        <f>K24*(1-$K26)</f>
        <v>12.604987926562503</v>
      </c>
      <c r="L27" s="29">
        <f>L24*(1-$K26)</f>
        <v>12.267531556875003</v>
      </c>
      <c r="M27" s="29">
        <f>M24*(1-$K26)</f>
        <v>11.007032764218751</v>
      </c>
      <c r="N27" s="29">
        <f>N24*(1-$K26)</f>
        <v>8.8433419232812529</v>
      </c>
    </row>
    <row r="28" spans="2:14" ht="13.5" thickBot="1" x14ac:dyDescent="0.25">
      <c r="B28" s="4"/>
      <c r="C28" s="33"/>
      <c r="D28" s="33"/>
      <c r="E28" s="37"/>
      <c r="F28" s="33"/>
      <c r="G28" s="38"/>
      <c r="J28" s="30" t="s">
        <v>18</v>
      </c>
      <c r="K28" s="31">
        <f>ROUND(K27,2)</f>
        <v>12.6</v>
      </c>
      <c r="L28" s="31">
        <f>ROUND(L27,2)</f>
        <v>12.27</v>
      </c>
      <c r="M28" s="31">
        <f>ROUND(M27,2)</f>
        <v>11.01</v>
      </c>
      <c r="N28" s="31">
        <f>ROUND(N27,2)</f>
        <v>8.84</v>
      </c>
    </row>
    <row r="29" spans="2:14" ht="13.5" thickBot="1" x14ac:dyDescent="0.25">
      <c r="B29" s="4"/>
      <c r="C29" s="33"/>
      <c r="D29" s="33"/>
      <c r="E29" s="37"/>
      <c r="F29" s="33"/>
      <c r="G29" s="38"/>
      <c r="J29" s="28" t="s">
        <v>19</v>
      </c>
      <c r="K29" s="53">
        <v>0</v>
      </c>
      <c r="L29" s="54"/>
      <c r="M29" s="54"/>
      <c r="N29" s="55"/>
    </row>
    <row r="30" spans="2:14" x14ac:dyDescent="0.2">
      <c r="B30" s="4"/>
      <c r="C30" s="33"/>
      <c r="D30" s="33"/>
      <c r="E30" s="37"/>
      <c r="F30" s="33"/>
      <c r="G30" s="38"/>
      <c r="J30" s="27" t="s">
        <v>30</v>
      </c>
      <c r="K30" s="29">
        <f>K27*(1-$K29)</f>
        <v>12.604987926562503</v>
      </c>
      <c r="L30" s="29">
        <f>L27*(1-$K29)</f>
        <v>12.267531556875003</v>
      </c>
      <c r="M30" s="29">
        <f>M27*(1-$K29)</f>
        <v>11.007032764218751</v>
      </c>
      <c r="N30" s="29">
        <f>N27*(1-$K29)</f>
        <v>8.8433419232812529</v>
      </c>
    </row>
    <row r="31" spans="2:14" ht="13.5" thickBot="1" x14ac:dyDescent="0.25">
      <c r="B31" s="4"/>
      <c r="C31" s="33"/>
      <c r="D31" s="33"/>
      <c r="E31" s="37"/>
      <c r="F31" s="33"/>
      <c r="G31" s="38"/>
      <c r="J31" s="30" t="s">
        <v>18</v>
      </c>
      <c r="K31" s="31">
        <f>ROUND(K30,2)</f>
        <v>12.6</v>
      </c>
      <c r="L31" s="31">
        <f>ROUND(L30,2)</f>
        <v>12.27</v>
      </c>
      <c r="M31" s="31">
        <f>ROUND(M30,2)</f>
        <v>11.01</v>
      </c>
      <c r="N31" s="31">
        <f>ROUND(N30,2)</f>
        <v>8.84</v>
      </c>
    </row>
    <row r="32" spans="2:14" ht="13.5" thickBot="1" x14ac:dyDescent="0.25">
      <c r="B32" s="4"/>
      <c r="C32" s="33"/>
      <c r="D32" s="33"/>
      <c r="E32" s="37"/>
      <c r="F32" s="33"/>
      <c r="G32" s="38"/>
      <c r="J32" s="28" t="s">
        <v>19</v>
      </c>
      <c r="K32" s="53">
        <v>0</v>
      </c>
      <c r="L32" s="54"/>
      <c r="M32" s="54"/>
      <c r="N32" s="55"/>
    </row>
    <row r="33" spans="2:15" x14ac:dyDescent="0.2">
      <c r="B33" s="4"/>
      <c r="C33" s="33"/>
      <c r="D33" s="33"/>
      <c r="E33" s="37"/>
      <c r="F33" s="33"/>
      <c r="G33" s="38"/>
      <c r="J33" s="27" t="s">
        <v>31</v>
      </c>
      <c r="K33" s="29">
        <f>K30*(1-$K32)</f>
        <v>12.604987926562503</v>
      </c>
      <c r="L33" s="29">
        <f>L30*(1-$K32)</f>
        <v>12.267531556875003</v>
      </c>
      <c r="M33" s="29">
        <f>M30*(1-$K32)</f>
        <v>11.007032764218751</v>
      </c>
      <c r="N33" s="29">
        <f>N30*(1-$K32)</f>
        <v>8.8433419232812529</v>
      </c>
    </row>
    <row r="34" spans="2:15" ht="13.5" thickBot="1" x14ac:dyDescent="0.25">
      <c r="B34" s="4"/>
      <c r="C34" s="33"/>
      <c r="D34" s="33"/>
      <c r="E34" s="37"/>
      <c r="F34" s="33"/>
      <c r="G34" s="38"/>
      <c r="J34" s="30" t="s">
        <v>18</v>
      </c>
      <c r="K34" s="31">
        <f>ROUND(K33,2)</f>
        <v>12.6</v>
      </c>
      <c r="L34" s="31">
        <f>ROUND(L33,2)</f>
        <v>12.27</v>
      </c>
      <c r="M34" s="31">
        <f>ROUND(M33,2)</f>
        <v>11.01</v>
      </c>
      <c r="N34" s="31">
        <f>ROUND(N33,2)</f>
        <v>8.84</v>
      </c>
    </row>
    <row r="35" spans="2:15" ht="13.5" thickBot="1" x14ac:dyDescent="0.25">
      <c r="B35" s="20"/>
      <c r="G35" s="18"/>
      <c r="J35" s="28" t="s">
        <v>19</v>
      </c>
      <c r="K35" s="53">
        <v>0</v>
      </c>
      <c r="L35" s="54"/>
      <c r="M35" s="54"/>
      <c r="N35" s="55"/>
      <c r="O35" s="2"/>
    </row>
    <row r="36" spans="2:15" x14ac:dyDescent="0.2">
      <c r="B36" s="20"/>
      <c r="G36" s="18"/>
      <c r="J36" s="44" t="s">
        <v>37</v>
      </c>
      <c r="K36" s="29">
        <f>K33*(1-$K35)</f>
        <v>12.604987926562503</v>
      </c>
      <c r="L36" s="29">
        <f>L33*(1-$K35)</f>
        <v>12.267531556875003</v>
      </c>
      <c r="M36" s="29">
        <f>M33*(1-$K35)</f>
        <v>11.007032764218751</v>
      </c>
      <c r="N36" s="29">
        <f>N33*(1-$K35)</f>
        <v>8.8433419232812529</v>
      </c>
      <c r="O36" s="2"/>
    </row>
    <row r="37" spans="2:15" ht="13.5" thickBot="1" x14ac:dyDescent="0.25">
      <c r="B37" s="20"/>
      <c r="G37" s="18"/>
      <c r="J37" s="30" t="s">
        <v>18</v>
      </c>
      <c r="K37" s="31">
        <f>ROUND(K36,2)</f>
        <v>12.6</v>
      </c>
      <c r="L37" s="31">
        <f>ROUND(L36,2)</f>
        <v>12.27</v>
      </c>
      <c r="M37" s="31">
        <f>ROUND(M36,2)</f>
        <v>11.01</v>
      </c>
      <c r="N37" s="31">
        <f>ROUND(N36,2)</f>
        <v>8.84</v>
      </c>
      <c r="O37" s="2"/>
    </row>
    <row r="38" spans="2:15" ht="13.5" thickBot="1" x14ac:dyDescent="0.25">
      <c r="B38" s="20"/>
      <c r="G38" s="18"/>
      <c r="J38" s="28" t="s">
        <v>19</v>
      </c>
      <c r="K38" s="53">
        <v>0</v>
      </c>
      <c r="L38" s="54"/>
      <c r="M38" s="54"/>
      <c r="N38" s="55"/>
      <c r="O38" s="2"/>
    </row>
    <row r="39" spans="2:15" x14ac:dyDescent="0.2">
      <c r="B39" s="20"/>
      <c r="G39" s="18"/>
      <c r="J39" s="44" t="s">
        <v>35</v>
      </c>
      <c r="K39" s="29">
        <f>K36*(1-$K38)</f>
        <v>12.604987926562503</v>
      </c>
      <c r="L39" s="29">
        <f>L36*(1-$K38)</f>
        <v>12.267531556875003</v>
      </c>
      <c r="M39" s="29">
        <f>M36*(1-$K38)</f>
        <v>11.007032764218751</v>
      </c>
      <c r="N39" s="29">
        <f>N36*(1-$K38)</f>
        <v>8.8433419232812529</v>
      </c>
      <c r="O39" s="2"/>
    </row>
    <row r="40" spans="2:15" ht="13.5" thickBot="1" x14ac:dyDescent="0.25">
      <c r="B40" s="20"/>
      <c r="G40" s="18"/>
      <c r="J40" s="30" t="s">
        <v>18</v>
      </c>
      <c r="K40" s="31">
        <f>ROUND(K39,2)</f>
        <v>12.6</v>
      </c>
      <c r="L40" s="31">
        <f>ROUND(L39,2)</f>
        <v>12.27</v>
      </c>
      <c r="M40" s="31">
        <f>ROUND(M39,2)</f>
        <v>11.01</v>
      </c>
      <c r="N40" s="31">
        <f>ROUND(N39,2)</f>
        <v>8.84</v>
      </c>
      <c r="O40" s="2"/>
    </row>
    <row r="41" spans="2:15" ht="13.5" thickBot="1" x14ac:dyDescent="0.25">
      <c r="B41" s="20"/>
      <c r="G41" s="18"/>
      <c r="J41" s="28" t="s">
        <v>19</v>
      </c>
      <c r="K41" s="53">
        <v>0</v>
      </c>
      <c r="L41" s="54"/>
      <c r="M41" s="54"/>
      <c r="N41" s="55"/>
      <c r="O41" s="2"/>
    </row>
    <row r="42" spans="2:15" x14ac:dyDescent="0.2">
      <c r="B42" s="20"/>
      <c r="G42" s="18"/>
      <c r="J42" s="44" t="s">
        <v>36</v>
      </c>
      <c r="K42" s="29">
        <f>K39*(1-$K41)</f>
        <v>12.604987926562503</v>
      </c>
      <c r="L42" s="29">
        <f>L39*(1-$K41)</f>
        <v>12.267531556875003</v>
      </c>
      <c r="M42" s="29">
        <f>M39*(1-$K41)</f>
        <v>11.007032764218751</v>
      </c>
      <c r="N42" s="29">
        <f>N39*(1-$K41)</f>
        <v>8.8433419232812529</v>
      </c>
      <c r="O42" s="2"/>
    </row>
    <row r="43" spans="2:15" ht="13.5" thickBot="1" x14ac:dyDescent="0.25">
      <c r="B43" s="20"/>
      <c r="G43" s="18"/>
      <c r="J43" s="30" t="s">
        <v>18</v>
      </c>
      <c r="K43" s="31">
        <f>ROUND(K42,2)</f>
        <v>12.6</v>
      </c>
      <c r="L43" s="31">
        <f>ROUND(L42,2)</f>
        <v>12.27</v>
      </c>
      <c r="M43" s="31">
        <f>ROUND(M42,2)</f>
        <v>11.01</v>
      </c>
      <c r="N43" s="31">
        <f>ROUND(N42,2)</f>
        <v>8.84</v>
      </c>
      <c r="O43" s="2"/>
    </row>
    <row r="44" spans="2:15" ht="13.5" thickBot="1" x14ac:dyDescent="0.25">
      <c r="B44" s="20"/>
      <c r="G44" s="18"/>
      <c r="J44" s="28" t="s">
        <v>19</v>
      </c>
      <c r="K44" s="53">
        <v>0</v>
      </c>
      <c r="L44" s="54"/>
      <c r="M44" s="54"/>
      <c r="N44" s="55"/>
      <c r="O44" s="2"/>
    </row>
    <row r="45" spans="2:15" x14ac:dyDescent="0.2">
      <c r="B45" s="20"/>
      <c r="G45" s="18"/>
      <c r="J45" s="44" t="s">
        <v>49</v>
      </c>
      <c r="K45" s="29">
        <f>K42*(1-$K44)</f>
        <v>12.604987926562503</v>
      </c>
      <c r="L45" s="29">
        <f>L42*(1-$K44)</f>
        <v>12.267531556875003</v>
      </c>
      <c r="M45" s="29">
        <f>M42*(1-$K44)</f>
        <v>11.007032764218751</v>
      </c>
      <c r="N45" s="29">
        <f>N42*(1-$K44)</f>
        <v>8.8433419232812529</v>
      </c>
      <c r="O45" s="2"/>
    </row>
    <row r="46" spans="2:15" ht="13.5" thickBot="1" x14ac:dyDescent="0.25">
      <c r="B46" s="20"/>
      <c r="G46" s="18"/>
      <c r="J46" s="30" t="s">
        <v>18</v>
      </c>
      <c r="K46" s="31">
        <f>ROUND(K45,2)</f>
        <v>12.6</v>
      </c>
      <c r="L46" s="31">
        <f>ROUND(L45,2)</f>
        <v>12.27</v>
      </c>
      <c r="M46" s="31">
        <f>ROUND(M45,2)</f>
        <v>11.01</v>
      </c>
      <c r="N46" s="31">
        <f>ROUND(N45,2)</f>
        <v>8.84</v>
      </c>
      <c r="O46" s="2"/>
    </row>
    <row r="47" spans="2:15" ht="13.5" thickBot="1" x14ac:dyDescent="0.25">
      <c r="B47" s="20"/>
      <c r="G47" s="18"/>
      <c r="J47" s="28" t="s">
        <v>19</v>
      </c>
      <c r="K47" s="53">
        <v>0</v>
      </c>
      <c r="L47" s="54"/>
      <c r="M47" s="54"/>
      <c r="N47" s="55"/>
      <c r="O47" s="2"/>
    </row>
    <row r="48" spans="2:15" x14ac:dyDescent="0.2">
      <c r="B48" s="20"/>
      <c r="G48" s="18"/>
      <c r="J48" s="44" t="s">
        <v>47</v>
      </c>
      <c r="K48" s="29">
        <f>K45*(1-$K47)</f>
        <v>12.604987926562503</v>
      </c>
      <c r="L48" s="29">
        <f>L45*(1-$K47)</f>
        <v>12.267531556875003</v>
      </c>
      <c r="M48" s="29">
        <f>M45*(1-$K47)</f>
        <v>11.007032764218751</v>
      </c>
      <c r="N48" s="29">
        <f>N45*(1-$K47)</f>
        <v>8.8433419232812529</v>
      </c>
      <c r="O48" s="2"/>
    </row>
    <row r="49" spans="1:15" ht="13.5" thickBot="1" x14ac:dyDescent="0.25">
      <c r="B49" s="20"/>
      <c r="G49" s="18"/>
      <c r="J49" s="30" t="s">
        <v>18</v>
      </c>
      <c r="K49" s="31">
        <f>ROUND(K48,2)</f>
        <v>12.6</v>
      </c>
      <c r="L49" s="31">
        <f>ROUND(L48,2)</f>
        <v>12.27</v>
      </c>
      <c r="M49" s="31">
        <f>ROUND(M48,2)</f>
        <v>11.01</v>
      </c>
      <c r="N49" s="31">
        <f>ROUND(N48,2)</f>
        <v>8.84</v>
      </c>
      <c r="O49" s="2"/>
    </row>
    <row r="50" spans="1:15" ht="13.5" thickBot="1" x14ac:dyDescent="0.25">
      <c r="B50" s="20"/>
      <c r="G50" s="18"/>
      <c r="J50" s="28" t="s">
        <v>19</v>
      </c>
      <c r="K50" s="53">
        <v>0</v>
      </c>
      <c r="L50" s="54"/>
      <c r="M50" s="54"/>
      <c r="N50" s="55"/>
      <c r="O50" s="2"/>
    </row>
    <row r="51" spans="1:15" x14ac:dyDescent="0.2">
      <c r="B51" s="20"/>
      <c r="G51" s="18"/>
      <c r="J51" s="44" t="s">
        <v>48</v>
      </c>
      <c r="K51" s="29">
        <f>K48*(1-$K50)</f>
        <v>12.604987926562503</v>
      </c>
      <c r="L51" s="29">
        <f>L48*(1-$K50)</f>
        <v>12.267531556875003</v>
      </c>
      <c r="M51" s="29">
        <f>M48*(1-$K50)</f>
        <v>11.007032764218751</v>
      </c>
      <c r="N51" s="29">
        <f>N48*(1-$K50)</f>
        <v>8.8433419232812529</v>
      </c>
      <c r="O51" s="2"/>
    </row>
    <row r="52" spans="1:15" ht="13.5" thickBot="1" x14ac:dyDescent="0.25">
      <c r="B52" s="20"/>
      <c r="G52" s="18"/>
      <c r="J52" s="30" t="s">
        <v>18</v>
      </c>
      <c r="K52" s="31">
        <f>ROUND(K51,2)</f>
        <v>12.6</v>
      </c>
      <c r="L52" s="31">
        <f>ROUND(L51,2)</f>
        <v>12.27</v>
      </c>
      <c r="M52" s="31">
        <f>ROUND(M51,2)</f>
        <v>11.01</v>
      </c>
      <c r="N52" s="31">
        <f>ROUND(N51,2)</f>
        <v>8.84</v>
      </c>
      <c r="O52" s="2"/>
    </row>
    <row r="53" spans="1:15" ht="13.5" thickBot="1" x14ac:dyDescent="0.25">
      <c r="B53" s="20"/>
      <c r="G53" s="18"/>
      <c r="J53" s="28" t="s">
        <v>19</v>
      </c>
      <c r="K53" s="53">
        <v>0</v>
      </c>
      <c r="L53" s="54"/>
      <c r="M53" s="54"/>
      <c r="N53" s="55"/>
      <c r="O53" s="2"/>
    </row>
    <row r="54" spans="1:15" x14ac:dyDescent="0.2">
      <c r="A54" s="2"/>
      <c r="B54" s="4"/>
      <c r="C54" s="16"/>
      <c r="D54" s="16"/>
      <c r="J54" s="44" t="s">
        <v>56</v>
      </c>
      <c r="K54" s="29">
        <f>K51*(1-$K53)</f>
        <v>12.604987926562503</v>
      </c>
      <c r="L54" s="29">
        <f>L51*(1-$K53)</f>
        <v>12.267531556875003</v>
      </c>
      <c r="M54" s="29">
        <f>M51*(1-$K53)</f>
        <v>11.007032764218751</v>
      </c>
      <c r="N54" s="29">
        <f>N51*(1-$K53)</f>
        <v>8.8433419232812529</v>
      </c>
      <c r="O54" s="2"/>
    </row>
    <row r="55" spans="1:15" ht="13.5" thickBot="1" x14ac:dyDescent="0.25">
      <c r="A55" s="2"/>
      <c r="B55" s="39"/>
      <c r="C55" s="16"/>
      <c r="D55" s="16"/>
      <c r="J55" s="30" t="s">
        <v>18</v>
      </c>
      <c r="K55" s="31">
        <f>ROUND(K54,2)</f>
        <v>12.6</v>
      </c>
      <c r="L55" s="31">
        <f>ROUND(L54,2)</f>
        <v>12.27</v>
      </c>
      <c r="M55" s="31">
        <f>ROUND(M54,2)</f>
        <v>11.01</v>
      </c>
      <c r="N55" s="31">
        <f>ROUND(N54,2)</f>
        <v>8.84</v>
      </c>
      <c r="O55" s="2"/>
    </row>
    <row r="56" spans="1:15" ht="13.5" customHeight="1" thickBot="1" x14ac:dyDescent="0.25">
      <c r="A56" s="2"/>
      <c r="B56" s="4"/>
      <c r="C56" s="16"/>
      <c r="D56" s="16"/>
      <c r="H56" s="2"/>
      <c r="J56" s="28" t="s">
        <v>19</v>
      </c>
      <c r="K56" s="53">
        <v>0</v>
      </c>
      <c r="L56" s="54"/>
      <c r="M56" s="54"/>
      <c r="N56" s="55"/>
      <c r="O56" s="3"/>
    </row>
    <row r="57" spans="1:15" ht="13.5" customHeight="1" x14ac:dyDescent="0.2">
      <c r="A57" s="2"/>
      <c r="B57" s="4"/>
      <c r="C57" s="16"/>
      <c r="D57" s="16"/>
      <c r="E57" s="16"/>
      <c r="J57" s="44" t="s">
        <v>57</v>
      </c>
      <c r="K57" s="29">
        <f>K54*(1-$K56)</f>
        <v>12.604987926562503</v>
      </c>
      <c r="L57" s="29">
        <f>L54*(1-$K56)</f>
        <v>12.267531556875003</v>
      </c>
      <c r="M57" s="29">
        <f>M54*(1-$K56)</f>
        <v>11.007032764218751</v>
      </c>
      <c r="N57" s="29">
        <f>N54*(1-$K56)</f>
        <v>8.8433419232812529</v>
      </c>
      <c r="O57" s="3"/>
    </row>
    <row r="58" spans="1:15" ht="13.5" thickBot="1" x14ac:dyDescent="0.25">
      <c r="A58" s="2"/>
      <c r="B58" s="40"/>
      <c r="C58" s="16"/>
      <c r="D58" s="16"/>
      <c r="J58" s="30" t="s">
        <v>18</v>
      </c>
      <c r="K58" s="31">
        <f>ROUND(K57,2)</f>
        <v>12.6</v>
      </c>
      <c r="L58" s="31">
        <f>ROUND(L57,2)</f>
        <v>12.27</v>
      </c>
      <c r="M58" s="31">
        <f>ROUND(M57,2)</f>
        <v>11.01</v>
      </c>
      <c r="N58" s="31">
        <f>ROUND(N57,2)</f>
        <v>8.84</v>
      </c>
      <c r="O58" s="3"/>
    </row>
    <row r="59" spans="1:15" ht="13.5" customHeight="1" thickBot="1" x14ac:dyDescent="0.25">
      <c r="J59" s="28" t="s">
        <v>19</v>
      </c>
      <c r="K59" s="53">
        <v>0</v>
      </c>
      <c r="L59" s="54"/>
      <c r="M59" s="54"/>
      <c r="N59" s="55"/>
      <c r="O59" s="3"/>
    </row>
    <row r="60" spans="1:15" ht="13.5" customHeight="1" x14ac:dyDescent="0.2">
      <c r="J60" s="44" t="s">
        <v>58</v>
      </c>
      <c r="K60" s="29">
        <f>K57*(1-$K59)</f>
        <v>12.604987926562503</v>
      </c>
      <c r="L60" s="29">
        <f>L57*(1-$K59)</f>
        <v>12.267531556875003</v>
      </c>
      <c r="M60" s="29">
        <f>M57*(1-$K59)</f>
        <v>11.007032764218751</v>
      </c>
      <c r="N60" s="29">
        <f>N57*(1-$K59)</f>
        <v>8.8433419232812529</v>
      </c>
      <c r="O60" s="3"/>
    </row>
    <row r="61" spans="1:15" ht="13.5" customHeight="1" thickBot="1" x14ac:dyDescent="0.25">
      <c r="J61" s="30" t="s">
        <v>18</v>
      </c>
      <c r="K61" s="31">
        <f>ROUND(K60,2)</f>
        <v>12.6</v>
      </c>
      <c r="L61" s="31">
        <f>ROUND(L60,2)</f>
        <v>12.27</v>
      </c>
      <c r="M61" s="31">
        <f>ROUND(M60,2)</f>
        <v>11.01</v>
      </c>
      <c r="N61" s="31">
        <f>ROUND(N60,2)</f>
        <v>8.84</v>
      </c>
      <c r="O61" s="3"/>
    </row>
    <row r="62" spans="1:15" ht="13.5" customHeight="1" x14ac:dyDescent="0.2">
      <c r="J62" s="11"/>
      <c r="K62" s="12"/>
      <c r="L62" s="12"/>
      <c r="M62" s="12"/>
      <c r="N62" s="12"/>
      <c r="O62" s="3"/>
    </row>
    <row r="63" spans="1:15" ht="13.5" customHeight="1" x14ac:dyDescent="0.2">
      <c r="J63" s="4" t="s">
        <v>6</v>
      </c>
      <c r="K63" s="11"/>
      <c r="L63" s="11"/>
      <c r="M63" s="11"/>
      <c r="N63" s="11"/>
      <c r="O63" s="3"/>
    </row>
    <row r="64" spans="1:15" ht="13.5" customHeight="1" x14ac:dyDescent="0.2">
      <c r="J64" s="26" t="s">
        <v>17</v>
      </c>
      <c r="K64" s="26"/>
      <c r="L64" s="26"/>
      <c r="M64" s="11"/>
      <c r="N64" s="11"/>
      <c r="O64" s="3"/>
    </row>
    <row r="65" spans="10:15" ht="13.5" customHeight="1" thickBot="1" x14ac:dyDescent="0.25">
      <c r="J65" s="11"/>
      <c r="K65" s="11"/>
      <c r="L65" s="11"/>
      <c r="M65" s="11"/>
      <c r="N65" s="11"/>
      <c r="O65" s="3"/>
    </row>
    <row r="66" spans="10:15" ht="13.5" customHeight="1" thickBot="1" x14ac:dyDescent="0.3">
      <c r="J66" s="56" t="s">
        <v>40</v>
      </c>
      <c r="K66" s="57"/>
      <c r="L66" s="57"/>
      <c r="M66" s="57"/>
      <c r="N66" s="58"/>
      <c r="O66" s="3"/>
    </row>
    <row r="67" spans="10:15" ht="13.5" customHeight="1" thickBot="1" x14ac:dyDescent="0.25">
      <c r="J67" s="64" t="s">
        <v>0</v>
      </c>
      <c r="K67" s="66" t="s">
        <v>26</v>
      </c>
      <c r="L67" s="62"/>
      <c r="M67" s="63"/>
      <c r="N67" s="59" t="s">
        <v>8</v>
      </c>
      <c r="O67" s="3"/>
    </row>
    <row r="68" spans="10:15" ht="13.5" customHeight="1" thickBot="1" x14ac:dyDescent="0.25">
      <c r="J68" s="65"/>
      <c r="K68" s="7" t="s">
        <v>2</v>
      </c>
      <c r="L68" s="7" t="s">
        <v>1</v>
      </c>
      <c r="M68" s="8" t="s">
        <v>3</v>
      </c>
      <c r="N68" s="60"/>
      <c r="O68" s="3"/>
    </row>
    <row r="69" spans="10:15" ht="13.5" customHeight="1" thickBot="1" x14ac:dyDescent="0.25">
      <c r="J69" s="9" t="s">
        <v>4</v>
      </c>
      <c r="K69" s="10">
        <f>K7-0.4</f>
        <v>12.299999999999999</v>
      </c>
      <c r="L69" s="10">
        <f>L7-0.4</f>
        <v>11.959999999999999</v>
      </c>
      <c r="M69" s="10">
        <f>M7-0.4</f>
        <v>10.69</v>
      </c>
      <c r="N69" s="10">
        <f>N7-0.4</f>
        <v>8.51</v>
      </c>
      <c r="O69" s="3"/>
    </row>
    <row r="70" spans="10:15" ht="13.5" customHeight="1" thickBot="1" x14ac:dyDescent="0.25">
      <c r="J70" s="9" t="s">
        <v>23</v>
      </c>
      <c r="K70" s="10">
        <f>K10-0.4</f>
        <v>12.299999999999999</v>
      </c>
      <c r="L70" s="10">
        <f>L10-0.4</f>
        <v>11.959999999999999</v>
      </c>
      <c r="M70" s="10">
        <f>M10-0.4</f>
        <v>10.69</v>
      </c>
      <c r="N70" s="10">
        <f>N10-0.4</f>
        <v>8.51</v>
      </c>
      <c r="O70" s="3"/>
    </row>
    <row r="71" spans="10:15" ht="13.5" customHeight="1" thickBot="1" x14ac:dyDescent="0.25">
      <c r="J71" s="9" t="s">
        <v>24</v>
      </c>
      <c r="K71" s="10">
        <f>K13-0.4</f>
        <v>12.299999999999999</v>
      </c>
      <c r="L71" s="10">
        <f>L13-0.4</f>
        <v>11.959999999999999</v>
      </c>
      <c r="M71" s="10">
        <f>M13-0.4</f>
        <v>10.69</v>
      </c>
      <c r="N71" s="10">
        <f>N13-0.4</f>
        <v>8.51</v>
      </c>
      <c r="O71" s="3"/>
    </row>
    <row r="72" spans="10:15" ht="13.5" customHeight="1" thickBot="1" x14ac:dyDescent="0.25">
      <c r="J72" s="9" t="s">
        <v>25</v>
      </c>
      <c r="K72" s="10">
        <f>K16-0.4</f>
        <v>12.299999999999999</v>
      </c>
      <c r="L72" s="10">
        <f>L16-0.4</f>
        <v>11.959999999999999</v>
      </c>
      <c r="M72" s="10">
        <f>M16-0.4</f>
        <v>10.69</v>
      </c>
      <c r="N72" s="10">
        <f>N16-0.4</f>
        <v>8.51</v>
      </c>
      <c r="O72" s="3"/>
    </row>
    <row r="73" spans="10:15" ht="13.5" customHeight="1" thickBot="1" x14ac:dyDescent="0.25">
      <c r="J73" s="9" t="s">
        <v>33</v>
      </c>
      <c r="K73" s="10">
        <f>K19-0.4</f>
        <v>12.27</v>
      </c>
      <c r="L73" s="10">
        <f t="shared" ref="L73:N73" si="0">L19-0.4</f>
        <v>11.93</v>
      </c>
      <c r="M73" s="10">
        <f t="shared" si="0"/>
        <v>10.66</v>
      </c>
      <c r="N73" s="10">
        <f t="shared" si="0"/>
        <v>8.49</v>
      </c>
      <c r="O73" s="3"/>
    </row>
    <row r="74" spans="10:15" ht="13.5" customHeight="1" thickBot="1" x14ac:dyDescent="0.25">
      <c r="J74" s="9" t="s">
        <v>28</v>
      </c>
      <c r="K74" s="10">
        <f>K22-0.4</f>
        <v>12.24</v>
      </c>
      <c r="L74" s="10">
        <f>L22-0.4</f>
        <v>11.9</v>
      </c>
      <c r="M74" s="10">
        <f t="shared" ref="M74:N74" si="1">M22-0.4</f>
        <v>10.629999999999999</v>
      </c>
      <c r="N74" s="10">
        <f t="shared" si="1"/>
        <v>8.4699999999999989</v>
      </c>
      <c r="O74" s="3"/>
    </row>
    <row r="75" spans="10:15" ht="13.5" customHeight="1" thickBot="1" x14ac:dyDescent="0.25">
      <c r="J75" s="9" t="s">
        <v>29</v>
      </c>
      <c r="K75" s="10">
        <f>K25-0.4</f>
        <v>12.2</v>
      </c>
      <c r="L75" s="10">
        <f>L25-0.4</f>
        <v>11.87</v>
      </c>
      <c r="M75" s="10">
        <f>M25-0.4</f>
        <v>10.61</v>
      </c>
      <c r="N75" s="10">
        <f>N25-0.4</f>
        <v>8.44</v>
      </c>
      <c r="O75" s="3"/>
    </row>
    <row r="76" spans="10:15" ht="13.5" thickBot="1" x14ac:dyDescent="0.25">
      <c r="J76" s="9" t="s">
        <v>34</v>
      </c>
      <c r="K76" s="10">
        <f>K28-0.4</f>
        <v>12.2</v>
      </c>
      <c r="L76" s="10">
        <f>L28-0.4</f>
        <v>11.87</v>
      </c>
      <c r="M76" s="10">
        <f>M28-0.4</f>
        <v>10.61</v>
      </c>
      <c r="N76" s="10">
        <f>N28-0.4</f>
        <v>8.44</v>
      </c>
    </row>
    <row r="77" spans="10:15" ht="13.5" thickBot="1" x14ac:dyDescent="0.25">
      <c r="J77" s="9" t="s">
        <v>30</v>
      </c>
      <c r="K77" s="10">
        <f>K31-0.4</f>
        <v>12.2</v>
      </c>
      <c r="L77" s="10">
        <f>L31-0.4</f>
        <v>11.87</v>
      </c>
      <c r="M77" s="10">
        <f>M31-0.4</f>
        <v>10.61</v>
      </c>
      <c r="N77" s="10">
        <f>N31-0.4</f>
        <v>8.44</v>
      </c>
    </row>
    <row r="78" spans="10:15" ht="13.5" thickBot="1" x14ac:dyDescent="0.25">
      <c r="J78" s="9" t="s">
        <v>31</v>
      </c>
      <c r="K78" s="10">
        <f>K34-0.4</f>
        <v>12.2</v>
      </c>
      <c r="L78" s="10">
        <f>L34-0.4</f>
        <v>11.87</v>
      </c>
      <c r="M78" s="10">
        <f>M34-0.4</f>
        <v>10.61</v>
      </c>
      <c r="N78" s="10">
        <f>N34-0.4</f>
        <v>8.44</v>
      </c>
    </row>
    <row r="79" spans="10:15" ht="13.5" thickBot="1" x14ac:dyDescent="0.25">
      <c r="J79" s="45" t="s">
        <v>37</v>
      </c>
      <c r="K79" s="10">
        <f>K37-0.4</f>
        <v>12.2</v>
      </c>
      <c r="L79" s="10">
        <f>L37-0.4</f>
        <v>11.87</v>
      </c>
      <c r="M79" s="10">
        <f>M37-0.4</f>
        <v>10.61</v>
      </c>
      <c r="N79" s="10">
        <f>N37-0.4</f>
        <v>8.44</v>
      </c>
    </row>
    <row r="80" spans="10:15" ht="13.5" thickBot="1" x14ac:dyDescent="0.25">
      <c r="J80" s="45" t="s">
        <v>35</v>
      </c>
      <c r="K80" s="10">
        <f>K40-0.4</f>
        <v>12.2</v>
      </c>
      <c r="L80" s="10">
        <f>L40-0.4</f>
        <v>11.87</v>
      </c>
      <c r="M80" s="10">
        <f>M40-0.4</f>
        <v>10.61</v>
      </c>
      <c r="N80" s="10">
        <f>N40-0.4</f>
        <v>8.44</v>
      </c>
    </row>
    <row r="81" spans="10:14" ht="13.5" thickBot="1" x14ac:dyDescent="0.25">
      <c r="J81" s="45" t="s">
        <v>36</v>
      </c>
      <c r="K81" s="10">
        <f>K43-0.4</f>
        <v>12.2</v>
      </c>
      <c r="L81" s="10">
        <f>L43-0.4</f>
        <v>11.87</v>
      </c>
      <c r="M81" s="10">
        <f>M43-0.4</f>
        <v>10.61</v>
      </c>
      <c r="N81" s="10">
        <f>N43-0.4</f>
        <v>8.44</v>
      </c>
    </row>
    <row r="82" spans="10:14" ht="13.5" thickBot="1" x14ac:dyDescent="0.25">
      <c r="J82" s="50" t="s">
        <v>49</v>
      </c>
      <c r="K82" s="10">
        <f>K46-0.4</f>
        <v>12.2</v>
      </c>
      <c r="L82" s="10">
        <f t="shared" ref="L82:M82" si="2">L46-0.4</f>
        <v>11.87</v>
      </c>
      <c r="M82" s="10">
        <f t="shared" si="2"/>
        <v>10.61</v>
      </c>
      <c r="N82" s="10">
        <f>N40-0.4</f>
        <v>8.44</v>
      </c>
    </row>
    <row r="83" spans="10:14" ht="13.5" thickBot="1" x14ac:dyDescent="0.25">
      <c r="J83" s="50" t="s">
        <v>47</v>
      </c>
      <c r="K83" s="10">
        <f>K49-0.4</f>
        <v>12.2</v>
      </c>
      <c r="L83" s="10">
        <f t="shared" ref="L83:M83" si="3">L49-0.4</f>
        <v>11.87</v>
      </c>
      <c r="M83" s="10">
        <f t="shared" si="3"/>
        <v>10.61</v>
      </c>
      <c r="N83" s="10">
        <f>N43-0.4</f>
        <v>8.44</v>
      </c>
    </row>
    <row r="84" spans="10:14" ht="13.5" thickBot="1" x14ac:dyDescent="0.25">
      <c r="J84" s="50" t="s">
        <v>48</v>
      </c>
      <c r="K84" s="10">
        <f>K52-0.4</f>
        <v>12.2</v>
      </c>
      <c r="L84" s="10">
        <f t="shared" ref="L84:M84" si="4">L52-0.4</f>
        <v>11.87</v>
      </c>
      <c r="M84" s="10">
        <f t="shared" si="4"/>
        <v>10.61</v>
      </c>
      <c r="N84" s="10">
        <f>N46-0.4</f>
        <v>8.44</v>
      </c>
    </row>
    <row r="85" spans="10:14" ht="13.5" thickBot="1" x14ac:dyDescent="0.25">
      <c r="J85" s="50" t="s">
        <v>56</v>
      </c>
      <c r="K85" s="10">
        <f>K49-0.4</f>
        <v>12.2</v>
      </c>
      <c r="L85" s="10">
        <f t="shared" ref="L85:M85" si="5">L49-0.4</f>
        <v>11.87</v>
      </c>
      <c r="M85" s="10">
        <f t="shared" si="5"/>
        <v>10.61</v>
      </c>
      <c r="N85" s="10">
        <f>N43-0.4</f>
        <v>8.44</v>
      </c>
    </row>
    <row r="86" spans="10:14" ht="13.5" thickBot="1" x14ac:dyDescent="0.25">
      <c r="J86" s="50" t="s">
        <v>57</v>
      </c>
      <c r="K86" s="10">
        <f>K52-0.4</f>
        <v>12.2</v>
      </c>
      <c r="L86" s="10">
        <f t="shared" ref="L86:M86" si="6">L52-0.4</f>
        <v>11.87</v>
      </c>
      <c r="M86" s="10">
        <f t="shared" si="6"/>
        <v>10.61</v>
      </c>
      <c r="N86" s="10">
        <f>N46-0.4</f>
        <v>8.44</v>
      </c>
    </row>
    <row r="87" spans="10:14" ht="13.5" thickBot="1" x14ac:dyDescent="0.25">
      <c r="J87" s="50" t="s">
        <v>58</v>
      </c>
      <c r="K87" s="10">
        <f>K55-0.4</f>
        <v>12.2</v>
      </c>
      <c r="L87" s="10">
        <f t="shared" ref="L87:M87" si="7">L55-0.4</f>
        <v>11.87</v>
      </c>
      <c r="M87" s="10">
        <f t="shared" si="7"/>
        <v>10.61</v>
      </c>
      <c r="N87" s="10">
        <f>N49-0.4</f>
        <v>8.44</v>
      </c>
    </row>
    <row r="88" spans="10:14" x14ac:dyDescent="0.2">
      <c r="J88" s="11"/>
      <c r="K88" s="11"/>
      <c r="L88" s="11"/>
      <c r="M88" s="11"/>
      <c r="N88" s="11"/>
    </row>
    <row r="89" spans="10:14" x14ac:dyDescent="0.2">
      <c r="J89" s="42" t="s">
        <v>39</v>
      </c>
      <c r="K89" s="11"/>
      <c r="L89" s="11"/>
      <c r="M89" s="11"/>
      <c r="N89" s="4"/>
    </row>
    <row r="90" spans="10:14" x14ac:dyDescent="0.2">
      <c r="J90" s="42" t="s">
        <v>38</v>
      </c>
      <c r="K90" s="11"/>
      <c r="L90" s="11"/>
      <c r="M90" s="11"/>
      <c r="N90" s="4"/>
    </row>
    <row r="91" spans="10:14" x14ac:dyDescent="0.2">
      <c r="J91" s="4"/>
      <c r="K91" s="11"/>
      <c r="L91" s="11"/>
      <c r="M91" s="11"/>
      <c r="N91" s="11"/>
    </row>
    <row r="92" spans="10:14" x14ac:dyDescent="0.2">
      <c r="J92" s="1"/>
      <c r="K92" s="1"/>
      <c r="L92" s="1"/>
      <c r="M92" s="1"/>
      <c r="N92" s="1"/>
    </row>
    <row r="95" spans="10:14" x14ac:dyDescent="0.2">
      <c r="K95" s="2"/>
      <c r="L95" s="2"/>
      <c r="M95" s="2"/>
    </row>
    <row r="96" spans="10:14" x14ac:dyDescent="0.2">
      <c r="K96" s="2"/>
      <c r="L96" s="2"/>
      <c r="M96" s="2"/>
    </row>
    <row r="97" spans="11:13" x14ac:dyDescent="0.2">
      <c r="K97" s="2"/>
      <c r="L97" s="12"/>
      <c r="M97" s="2"/>
    </row>
    <row r="98" spans="11:13" x14ac:dyDescent="0.2">
      <c r="K98" s="2"/>
      <c r="L98" s="2"/>
      <c r="M98" s="2"/>
    </row>
    <row r="99" spans="11:13" x14ac:dyDescent="0.2">
      <c r="K99" s="2"/>
      <c r="L99" s="2"/>
      <c r="M99" s="2"/>
    </row>
  </sheetData>
  <mergeCells count="25">
    <mergeCell ref="K35:N35"/>
    <mergeCell ref="K38:N38"/>
    <mergeCell ref="K41:N41"/>
    <mergeCell ref="N67:N68"/>
    <mergeCell ref="J67:J68"/>
    <mergeCell ref="K67:M67"/>
    <mergeCell ref="J66:N66"/>
    <mergeCell ref="K44:N44"/>
    <mergeCell ref="K47:N47"/>
    <mergeCell ref="K50:N50"/>
    <mergeCell ref="K53:N53"/>
    <mergeCell ref="K56:N56"/>
    <mergeCell ref="K59:N59"/>
    <mergeCell ref="J4:N4"/>
    <mergeCell ref="N5:N6"/>
    <mergeCell ref="K5:M5"/>
    <mergeCell ref="K11:N11"/>
    <mergeCell ref="K8:N8"/>
    <mergeCell ref="K29:N29"/>
    <mergeCell ref="K32:N32"/>
    <mergeCell ref="K14:N14"/>
    <mergeCell ref="K17:N17"/>
    <mergeCell ref="K20:N20"/>
    <mergeCell ref="K23:N23"/>
    <mergeCell ref="K26:N26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57" fitToHeight="0" orientation="landscape" r:id="rId1"/>
  <headerFooter alignWithMargins="0">
    <oddHeader>&amp;L&amp;"Arial,Fett"&amp;9Bestimmung der anzulegenden Werte nach EEG 2017</oddHeader>
    <oddFooter>&amp;L&amp;"Arial,Fett"&amp;9Bundesnetzagentur, Referat 605   &amp;R&amp;"Arial,Fett"&amp;9Seite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82B150C23FB741888BD2EB94EF7049" ma:contentTypeVersion="0" ma:contentTypeDescription="Ein neues Dokument erstellen." ma:contentTypeScope="" ma:versionID="4f7bbbabb72b844535e6c3c174be210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f5dc90cf06628c3b90945c8266c24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82092E-A10E-4192-A2CA-C7B57CE923DF}"/>
</file>

<file path=customXml/itemProps2.xml><?xml version="1.0" encoding="utf-8"?>
<ds:datastoreItem xmlns:ds="http://schemas.openxmlformats.org/officeDocument/2006/customXml" ds:itemID="{C3BC7A33-372A-494A-A11F-4E57DF1B8590}"/>
</file>

<file path=customXml/itemProps3.xml><?xml version="1.0" encoding="utf-8"?>
<ds:datastoreItem xmlns:ds="http://schemas.openxmlformats.org/officeDocument/2006/customXml" ds:itemID="{3AA65F4D-D1A8-4909-A201-4E61640B69E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Solar</vt:lpstr>
      <vt:lpstr>Solar!Druckbereich</vt:lpstr>
    </vt:vector>
  </TitlesOfParts>
  <Company>Bundesnetzagentur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605-5</dc:creator>
  <cp:lastModifiedBy>605-3</cp:lastModifiedBy>
  <cp:lastPrinted>2017-01-05T14:59:58Z</cp:lastPrinted>
  <dcterms:created xsi:type="dcterms:W3CDTF">2012-09-17T15:14:14Z</dcterms:created>
  <dcterms:modified xsi:type="dcterms:W3CDTF">2018-04-26T11:37:34Z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0x0101004382B150C23FB741888BD2EB94EF7049</vt:lpwstr>
  </property>
</Properties>
</file>