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ARA ENTREGAR\SPRINT 4\"/>
    </mc:Choice>
  </mc:AlternateContent>
  <xr:revisionPtr revIDLastSave="0" documentId="8_{59C9558D-4307-4A9A-A491-AB14D39D3592}" xr6:coauthVersionLast="47" xr6:coauthVersionMax="47" xr10:uidLastSave="{00000000-0000-0000-0000-000000000000}"/>
  <bookViews>
    <workbookView xWindow="-93" yWindow="-93" windowWidth="25786" windowHeight="13986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F32" i="1"/>
  <c r="B17" i="1"/>
  <c r="B18" i="1"/>
  <c r="B19" i="1"/>
  <c r="B20" i="1"/>
  <c r="B21" i="1"/>
  <c r="B22" i="1"/>
  <c r="B23" i="1"/>
  <c r="A23" i="1"/>
  <c r="E23" i="1"/>
  <c r="B24" i="1"/>
  <c r="A24" i="1"/>
  <c r="E24" i="1"/>
  <c r="B25" i="1"/>
  <c r="A25" i="1"/>
  <c r="E25" i="1"/>
  <c r="B26" i="1"/>
  <c r="A26" i="1"/>
  <c r="E26" i="1"/>
  <c r="B27" i="1"/>
  <c r="A27" i="1"/>
  <c r="E27" i="1"/>
  <c r="B28" i="1"/>
  <c r="A28" i="1"/>
  <c r="E28" i="1"/>
  <c r="B29" i="1"/>
  <c r="A29" i="1"/>
  <c r="E29" i="1"/>
  <c r="B30" i="1"/>
  <c r="A30" i="1"/>
  <c r="E30" i="1"/>
  <c r="E32" i="1"/>
  <c r="E31" i="1"/>
  <c r="G22" i="1"/>
  <c r="G23" i="1"/>
  <c r="G24" i="1"/>
  <c r="G25" i="1"/>
  <c r="G26" i="1"/>
  <c r="G27" i="1"/>
  <c r="G28" i="1"/>
  <c r="G29" i="1"/>
  <c r="G30" i="1"/>
  <c r="D30" i="1"/>
  <c r="D29" i="1"/>
  <c r="D28" i="1"/>
  <c r="D27" i="1"/>
  <c r="D26" i="1"/>
  <c r="D25" i="1"/>
  <c r="D24" i="1"/>
  <c r="D23" i="1"/>
  <c r="D22" i="1"/>
  <c r="D21" i="1"/>
  <c r="K20" i="1"/>
  <c r="D20" i="1"/>
  <c r="K19" i="1"/>
  <c r="D19" i="1"/>
  <c r="K18" i="1"/>
  <c r="D18" i="1"/>
  <c r="K17" i="1"/>
  <c r="D17" i="1"/>
  <c r="K16" i="1"/>
  <c r="E10" i="1"/>
  <c r="C10" i="1"/>
  <c r="D10" i="1"/>
  <c r="E9" i="1"/>
  <c r="C9" i="1"/>
  <c r="D9" i="1"/>
  <c r="E8" i="1"/>
  <c r="B8" i="1"/>
  <c r="C8" i="1"/>
  <c r="D8" i="1"/>
  <c r="E7" i="1"/>
  <c r="C7" i="1"/>
  <c r="D7" i="1"/>
  <c r="F6" i="1"/>
  <c r="E6" i="1"/>
  <c r="B4" i="1"/>
  <c r="C4" i="1"/>
  <c r="B5" i="1"/>
  <c r="C5" i="1"/>
  <c r="B6" i="1"/>
  <c r="C6" i="1"/>
  <c r="D6" i="1"/>
  <c r="F5" i="1"/>
  <c r="E5" i="1"/>
  <c r="J5" i="1"/>
  <c r="D5" i="1"/>
  <c r="F4" i="1"/>
  <c r="E4" i="1"/>
  <c r="J4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<sst xmlns="http://schemas.openxmlformats.org/spreadsheetml/2006/main" count="98" uniqueCount="53">
  <si>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</si>
  <si>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</si>
  <si>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</si>
  <si>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</si>
  <si>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</si>
  <si>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</si>
  <si>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</si>
  <si>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</si>
  <si>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</si>
  <si>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</si>
  <si>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</si>
  <si>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</si>
  <si>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</si>
  <si>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</si>
  <si>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</si>
  <si>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</si>
  <si>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Especificación y desarrollo de prototipo</t>
  </si>
  <si>
    <t>Pruebas de usabilidad, documentación, correcciones</t>
  </si>
  <si>
    <t>Correcciones Memoria TG</t>
  </si>
  <si>
    <t>Unallocated stories</t>
  </si>
  <si>
    <t>Total Size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</si>
  <si>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</si>
  <si>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</si>
  <si>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</si>
  <si>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</si>
  <si>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</si>
  <si>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</si>
  <si>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</si>
  <si>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</si>
  <si>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</si>
  <si>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</si>
  <si>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</si>
  <si>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Se realizó el Sprint según lo esperado en la planeación</t>
  </si>
  <si>
    <t>Realizar plan de pruebas de usuario, ejecución de pruebas y documentación</t>
  </si>
  <si>
    <t>Ongoing</t>
  </si>
  <si>
    <t>Proyecto</t>
  </si>
  <si>
    <t>Realizar página TG y correcciones</t>
  </si>
  <si>
    <t>Académica</t>
  </si>
  <si>
    <t>Correcciones y finalización Memoria TG</t>
  </si>
  <si>
    <t>Confirgurar la conexión entre la pantalla de incio y la base de datos</t>
  </si>
  <si>
    <t>Cargar datos en la base de datos</t>
  </si>
  <si>
    <t>Undone</t>
  </si>
  <si>
    <t>Cumplir con reglas de negocio para la actualización de información</t>
  </si>
  <si>
    <t>Considerar la creación de una APP BOOK para la administración de la biblioteca personal o institucional</t>
  </si>
  <si>
    <t>Crear la pantalla de inicio el formulario de datos</t>
  </si>
  <si>
    <t>Crear la base de datos que permitirá el acceso a los datos de los libros</t>
  </si>
  <si>
    <t>Configurar la funcionalidad de las distintas pantallas de la BOOK APP</t>
  </si>
  <si>
    <t>Configuar la posibilidad de actualizar los datos según la interacción con la información</t>
  </si>
  <si>
    <t xml:space="preserve">Se realizó con éxito </t>
  </si>
  <si>
    <t>Lograr funcionamiento pleno de la BOOK APP</t>
  </si>
  <si>
    <t>Cumplir con entregables de LA BOOK APP</t>
  </si>
  <si>
    <t>Increment Plan MADA SOLUTIONS BOOK APP</t>
  </si>
  <si>
    <t>Product Backlog MADA SOLUTIONS BOOK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</si>
</sst>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9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/>
    <xf numFmtId="165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3" fillId="0" borderId="10" xfId="0" applyFont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17" fontId="0" fillId="0" borderId="0" xfId="0" applyNumberForma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/>
  </cellXfs>
  <cellStyles count="2">
    <cellStyle name="Normal" xfId="0" builtinId="0"/>
    <cellStyle name="Porcentaje" xfId="1" builtinId="5"/>
  </cellStyles>
  <dxfs count="40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/>
      <sheetData sheetId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2"/>
  <sheetViews>
    <sheetView zoomScale="90" zoomScaleNormal="90" workbookViewId="0"/>
  </sheetViews>
  <sheetFormatPr baseColWidth="10" defaultColWidth="9.1171875" defaultRowHeight="12.7" x14ac:dyDescent="0.4"/>
  <cols>
    <col min="1" max="1" width="7.87890625" customWidth="1"/>
    <col min="2" max="2" width="30.17578125" bestFit="1" customWidth="1"/>
    <col min="3" max="3" width="5.3515625" bestFit="1" customWidth="1"/>
    <col min="4" max="4" width="27" bestFit="1" customWidth="1"/>
    <col min="5" max="5" width="14.41015625" bestFit="1" customWidth="1"/>
    <col min="6" max="6" width="10.64453125" customWidth="1"/>
    <col min="7" max="7" width="9.64453125" bestFit="1" customWidth="1"/>
    <col min="8" max="8" width="13" style="3" bestFit="1" customWidth="1"/>
    <col min="9" max="9" width="53" bestFit="1" customWidth="1"/>
    <col min="10" max="10" width="13.1171875" bestFit="1" customWidth="1"/>
    <col min="11" max="11" width="14.64453125" customWidth="1"/>
    <col min="257" max="257" width="7.87890625" customWidth="1"/>
    <col min="258" max="258" width="29.64453125" bestFit="1" customWidth="1"/>
    <col min="259" max="259" width="5.3515625" bestFit="1" customWidth="1"/>
    <col min="260" max="260" width="27" bestFit="1" customWidth="1"/>
    <col min="261" max="261" width="14.41015625" bestFit="1" customWidth="1"/>
    <col min="262" max="262" width="10.64453125" customWidth="1"/>
    <col min="263" max="263" width="9.64453125" bestFit="1" customWidth="1"/>
    <col min="264" max="264" width="13" bestFit="1" customWidth="1"/>
    <col min="265" max="265" width="53" bestFit="1" customWidth="1"/>
    <col min="266" max="266" width="13.1171875" bestFit="1" customWidth="1"/>
    <col min="267" max="267" width="14.64453125" customWidth="1"/>
    <col min="513" max="513" width="7.87890625" customWidth="1"/>
    <col min="514" max="514" width="29.64453125" bestFit="1" customWidth="1"/>
    <col min="515" max="515" width="5.3515625" bestFit="1" customWidth="1"/>
    <col min="516" max="516" width="27" bestFit="1" customWidth="1"/>
    <col min="517" max="517" width="14.41015625" bestFit="1" customWidth="1"/>
    <col min="518" max="518" width="10.64453125" customWidth="1"/>
    <col min="519" max="519" width="9.64453125" bestFit="1" customWidth="1"/>
    <col min="520" max="520" width="13" bestFit="1" customWidth="1"/>
    <col min="521" max="521" width="53" bestFit="1" customWidth="1"/>
    <col min="522" max="522" width="13.1171875" bestFit="1" customWidth="1"/>
    <col min="523" max="523" width="14.64453125" customWidth="1"/>
    <col min="769" max="769" width="7.87890625" customWidth="1"/>
    <col min="770" max="770" width="29.64453125" bestFit="1" customWidth="1"/>
    <col min="771" max="771" width="5.3515625" bestFit="1" customWidth="1"/>
    <col min="772" max="772" width="27" bestFit="1" customWidth="1"/>
    <col min="773" max="773" width="14.41015625" bestFit="1" customWidth="1"/>
    <col min="774" max="774" width="10.64453125" customWidth="1"/>
    <col min="775" max="775" width="9.64453125" bestFit="1" customWidth="1"/>
    <col min="776" max="776" width="13" bestFit="1" customWidth="1"/>
    <col min="777" max="777" width="53" bestFit="1" customWidth="1"/>
    <col min="778" max="778" width="13.1171875" bestFit="1" customWidth="1"/>
    <col min="779" max="779" width="14.64453125" customWidth="1"/>
    <col min="1025" max="1025" width="7.87890625" customWidth="1"/>
    <col min="1026" max="1026" width="29.64453125" bestFit="1" customWidth="1"/>
    <col min="1027" max="1027" width="5.3515625" bestFit="1" customWidth="1"/>
    <col min="1028" max="1028" width="27" bestFit="1" customWidth="1"/>
    <col min="1029" max="1029" width="14.41015625" bestFit="1" customWidth="1"/>
    <col min="1030" max="1030" width="10.64453125" customWidth="1"/>
    <col min="1031" max="1031" width="9.64453125" bestFit="1" customWidth="1"/>
    <col min="1032" max="1032" width="13" bestFit="1" customWidth="1"/>
    <col min="1033" max="1033" width="53" bestFit="1" customWidth="1"/>
    <col min="1034" max="1034" width="13.1171875" bestFit="1" customWidth="1"/>
    <col min="1035" max="1035" width="14.64453125" customWidth="1"/>
    <col min="1281" max="1281" width="7.87890625" customWidth="1"/>
    <col min="1282" max="1282" width="29.64453125" bestFit="1" customWidth="1"/>
    <col min="1283" max="1283" width="5.3515625" bestFit="1" customWidth="1"/>
    <col min="1284" max="1284" width="27" bestFit="1" customWidth="1"/>
    <col min="1285" max="1285" width="14.41015625" bestFit="1" customWidth="1"/>
    <col min="1286" max="1286" width="10.64453125" customWidth="1"/>
    <col min="1287" max="1287" width="9.64453125" bestFit="1" customWidth="1"/>
    <col min="1288" max="1288" width="13" bestFit="1" customWidth="1"/>
    <col min="1289" max="1289" width="53" bestFit="1" customWidth="1"/>
    <col min="1290" max="1290" width="13.1171875" bestFit="1" customWidth="1"/>
    <col min="1291" max="1291" width="14.64453125" customWidth="1"/>
    <col min="1537" max="1537" width="7.87890625" customWidth="1"/>
    <col min="1538" max="1538" width="29.64453125" bestFit="1" customWidth="1"/>
    <col min="1539" max="1539" width="5.3515625" bestFit="1" customWidth="1"/>
    <col min="1540" max="1540" width="27" bestFit="1" customWidth="1"/>
    <col min="1541" max="1541" width="14.41015625" bestFit="1" customWidth="1"/>
    <col min="1542" max="1542" width="10.64453125" customWidth="1"/>
    <col min="1543" max="1543" width="9.64453125" bestFit="1" customWidth="1"/>
    <col min="1544" max="1544" width="13" bestFit="1" customWidth="1"/>
    <col min="1545" max="1545" width="53" bestFit="1" customWidth="1"/>
    <col min="1546" max="1546" width="13.1171875" bestFit="1" customWidth="1"/>
    <col min="1547" max="1547" width="14.64453125" customWidth="1"/>
    <col min="1793" max="1793" width="7.87890625" customWidth="1"/>
    <col min="1794" max="1794" width="29.64453125" bestFit="1" customWidth="1"/>
    <col min="1795" max="1795" width="5.3515625" bestFit="1" customWidth="1"/>
    <col min="1796" max="1796" width="27" bestFit="1" customWidth="1"/>
    <col min="1797" max="1797" width="14.41015625" bestFit="1" customWidth="1"/>
    <col min="1798" max="1798" width="10.64453125" customWidth="1"/>
    <col min="1799" max="1799" width="9.64453125" bestFit="1" customWidth="1"/>
    <col min="1800" max="1800" width="13" bestFit="1" customWidth="1"/>
    <col min="1801" max="1801" width="53" bestFit="1" customWidth="1"/>
    <col min="1802" max="1802" width="13.1171875" bestFit="1" customWidth="1"/>
    <col min="1803" max="1803" width="14.64453125" customWidth="1"/>
    <col min="2049" max="2049" width="7.87890625" customWidth="1"/>
    <col min="2050" max="2050" width="29.64453125" bestFit="1" customWidth="1"/>
    <col min="2051" max="2051" width="5.3515625" bestFit="1" customWidth="1"/>
    <col min="2052" max="2052" width="27" bestFit="1" customWidth="1"/>
    <col min="2053" max="2053" width="14.41015625" bestFit="1" customWidth="1"/>
    <col min="2054" max="2054" width="10.64453125" customWidth="1"/>
    <col min="2055" max="2055" width="9.64453125" bestFit="1" customWidth="1"/>
    <col min="2056" max="2056" width="13" bestFit="1" customWidth="1"/>
    <col min="2057" max="2057" width="53" bestFit="1" customWidth="1"/>
    <col min="2058" max="2058" width="13.1171875" bestFit="1" customWidth="1"/>
    <col min="2059" max="2059" width="14.64453125" customWidth="1"/>
    <col min="2305" max="2305" width="7.87890625" customWidth="1"/>
    <col min="2306" max="2306" width="29.64453125" bestFit="1" customWidth="1"/>
    <col min="2307" max="2307" width="5.3515625" bestFit="1" customWidth="1"/>
    <col min="2308" max="2308" width="27" bestFit="1" customWidth="1"/>
    <col min="2309" max="2309" width="14.41015625" bestFit="1" customWidth="1"/>
    <col min="2310" max="2310" width="10.64453125" customWidth="1"/>
    <col min="2311" max="2311" width="9.64453125" bestFit="1" customWidth="1"/>
    <col min="2312" max="2312" width="13" bestFit="1" customWidth="1"/>
    <col min="2313" max="2313" width="53" bestFit="1" customWidth="1"/>
    <col min="2314" max="2314" width="13.1171875" bestFit="1" customWidth="1"/>
    <col min="2315" max="2315" width="14.64453125" customWidth="1"/>
    <col min="2561" max="2561" width="7.87890625" customWidth="1"/>
    <col min="2562" max="2562" width="29.64453125" bestFit="1" customWidth="1"/>
    <col min="2563" max="2563" width="5.3515625" bestFit="1" customWidth="1"/>
    <col min="2564" max="2564" width="27" bestFit="1" customWidth="1"/>
    <col min="2565" max="2565" width="14.41015625" bestFit="1" customWidth="1"/>
    <col min="2566" max="2566" width="10.64453125" customWidth="1"/>
    <col min="2567" max="2567" width="9.64453125" bestFit="1" customWidth="1"/>
    <col min="2568" max="2568" width="13" bestFit="1" customWidth="1"/>
    <col min="2569" max="2569" width="53" bestFit="1" customWidth="1"/>
    <col min="2570" max="2570" width="13.1171875" bestFit="1" customWidth="1"/>
    <col min="2571" max="2571" width="14.64453125" customWidth="1"/>
    <col min="2817" max="2817" width="7.87890625" customWidth="1"/>
    <col min="2818" max="2818" width="29.64453125" bestFit="1" customWidth="1"/>
    <col min="2819" max="2819" width="5.3515625" bestFit="1" customWidth="1"/>
    <col min="2820" max="2820" width="27" bestFit="1" customWidth="1"/>
    <col min="2821" max="2821" width="14.41015625" bestFit="1" customWidth="1"/>
    <col min="2822" max="2822" width="10.64453125" customWidth="1"/>
    <col min="2823" max="2823" width="9.64453125" bestFit="1" customWidth="1"/>
    <col min="2824" max="2824" width="13" bestFit="1" customWidth="1"/>
    <col min="2825" max="2825" width="53" bestFit="1" customWidth="1"/>
    <col min="2826" max="2826" width="13.1171875" bestFit="1" customWidth="1"/>
    <col min="2827" max="2827" width="14.64453125" customWidth="1"/>
    <col min="3073" max="3073" width="7.87890625" customWidth="1"/>
    <col min="3074" max="3074" width="29.64453125" bestFit="1" customWidth="1"/>
    <col min="3075" max="3075" width="5.3515625" bestFit="1" customWidth="1"/>
    <col min="3076" max="3076" width="27" bestFit="1" customWidth="1"/>
    <col min="3077" max="3077" width="14.41015625" bestFit="1" customWidth="1"/>
    <col min="3078" max="3078" width="10.64453125" customWidth="1"/>
    <col min="3079" max="3079" width="9.64453125" bestFit="1" customWidth="1"/>
    <col min="3080" max="3080" width="13" bestFit="1" customWidth="1"/>
    <col min="3081" max="3081" width="53" bestFit="1" customWidth="1"/>
    <col min="3082" max="3082" width="13.1171875" bestFit="1" customWidth="1"/>
    <col min="3083" max="3083" width="14.64453125" customWidth="1"/>
    <col min="3329" max="3329" width="7.87890625" customWidth="1"/>
    <col min="3330" max="3330" width="29.64453125" bestFit="1" customWidth="1"/>
    <col min="3331" max="3331" width="5.3515625" bestFit="1" customWidth="1"/>
    <col min="3332" max="3332" width="27" bestFit="1" customWidth="1"/>
    <col min="3333" max="3333" width="14.41015625" bestFit="1" customWidth="1"/>
    <col min="3334" max="3334" width="10.64453125" customWidth="1"/>
    <col min="3335" max="3335" width="9.64453125" bestFit="1" customWidth="1"/>
    <col min="3336" max="3336" width="13" bestFit="1" customWidth="1"/>
    <col min="3337" max="3337" width="53" bestFit="1" customWidth="1"/>
    <col min="3338" max="3338" width="13.1171875" bestFit="1" customWidth="1"/>
    <col min="3339" max="3339" width="14.64453125" customWidth="1"/>
    <col min="3585" max="3585" width="7.87890625" customWidth="1"/>
    <col min="3586" max="3586" width="29.64453125" bestFit="1" customWidth="1"/>
    <col min="3587" max="3587" width="5.3515625" bestFit="1" customWidth="1"/>
    <col min="3588" max="3588" width="27" bestFit="1" customWidth="1"/>
    <col min="3589" max="3589" width="14.41015625" bestFit="1" customWidth="1"/>
    <col min="3590" max="3590" width="10.64453125" customWidth="1"/>
    <col min="3591" max="3591" width="9.64453125" bestFit="1" customWidth="1"/>
    <col min="3592" max="3592" width="13" bestFit="1" customWidth="1"/>
    <col min="3593" max="3593" width="53" bestFit="1" customWidth="1"/>
    <col min="3594" max="3594" width="13.1171875" bestFit="1" customWidth="1"/>
    <col min="3595" max="3595" width="14.64453125" customWidth="1"/>
    <col min="3841" max="3841" width="7.87890625" customWidth="1"/>
    <col min="3842" max="3842" width="29.64453125" bestFit="1" customWidth="1"/>
    <col min="3843" max="3843" width="5.3515625" bestFit="1" customWidth="1"/>
    <col min="3844" max="3844" width="27" bestFit="1" customWidth="1"/>
    <col min="3845" max="3845" width="14.41015625" bestFit="1" customWidth="1"/>
    <col min="3846" max="3846" width="10.64453125" customWidth="1"/>
    <col min="3847" max="3847" width="9.64453125" bestFit="1" customWidth="1"/>
    <col min="3848" max="3848" width="13" bestFit="1" customWidth="1"/>
    <col min="3849" max="3849" width="53" bestFit="1" customWidth="1"/>
    <col min="3850" max="3850" width="13.1171875" bestFit="1" customWidth="1"/>
    <col min="3851" max="3851" width="14.64453125" customWidth="1"/>
    <col min="4097" max="4097" width="7.87890625" customWidth="1"/>
    <col min="4098" max="4098" width="29.64453125" bestFit="1" customWidth="1"/>
    <col min="4099" max="4099" width="5.3515625" bestFit="1" customWidth="1"/>
    <col min="4100" max="4100" width="27" bestFit="1" customWidth="1"/>
    <col min="4101" max="4101" width="14.41015625" bestFit="1" customWidth="1"/>
    <col min="4102" max="4102" width="10.64453125" customWidth="1"/>
    <col min="4103" max="4103" width="9.64453125" bestFit="1" customWidth="1"/>
    <col min="4104" max="4104" width="13" bestFit="1" customWidth="1"/>
    <col min="4105" max="4105" width="53" bestFit="1" customWidth="1"/>
    <col min="4106" max="4106" width="13.1171875" bestFit="1" customWidth="1"/>
    <col min="4107" max="4107" width="14.64453125" customWidth="1"/>
    <col min="4353" max="4353" width="7.87890625" customWidth="1"/>
    <col min="4354" max="4354" width="29.64453125" bestFit="1" customWidth="1"/>
    <col min="4355" max="4355" width="5.3515625" bestFit="1" customWidth="1"/>
    <col min="4356" max="4356" width="27" bestFit="1" customWidth="1"/>
    <col min="4357" max="4357" width="14.41015625" bestFit="1" customWidth="1"/>
    <col min="4358" max="4358" width="10.64453125" customWidth="1"/>
    <col min="4359" max="4359" width="9.64453125" bestFit="1" customWidth="1"/>
    <col min="4360" max="4360" width="13" bestFit="1" customWidth="1"/>
    <col min="4361" max="4361" width="53" bestFit="1" customWidth="1"/>
    <col min="4362" max="4362" width="13.1171875" bestFit="1" customWidth="1"/>
    <col min="4363" max="4363" width="14.64453125" customWidth="1"/>
    <col min="4609" max="4609" width="7.87890625" customWidth="1"/>
    <col min="4610" max="4610" width="29.64453125" bestFit="1" customWidth="1"/>
    <col min="4611" max="4611" width="5.3515625" bestFit="1" customWidth="1"/>
    <col min="4612" max="4612" width="27" bestFit="1" customWidth="1"/>
    <col min="4613" max="4613" width="14.41015625" bestFit="1" customWidth="1"/>
    <col min="4614" max="4614" width="10.64453125" customWidth="1"/>
    <col min="4615" max="4615" width="9.64453125" bestFit="1" customWidth="1"/>
    <col min="4616" max="4616" width="13" bestFit="1" customWidth="1"/>
    <col min="4617" max="4617" width="53" bestFit="1" customWidth="1"/>
    <col min="4618" max="4618" width="13.1171875" bestFit="1" customWidth="1"/>
    <col min="4619" max="4619" width="14.64453125" customWidth="1"/>
    <col min="4865" max="4865" width="7.87890625" customWidth="1"/>
    <col min="4866" max="4866" width="29.64453125" bestFit="1" customWidth="1"/>
    <col min="4867" max="4867" width="5.3515625" bestFit="1" customWidth="1"/>
    <col min="4868" max="4868" width="27" bestFit="1" customWidth="1"/>
    <col min="4869" max="4869" width="14.41015625" bestFit="1" customWidth="1"/>
    <col min="4870" max="4870" width="10.64453125" customWidth="1"/>
    <col min="4871" max="4871" width="9.64453125" bestFit="1" customWidth="1"/>
    <col min="4872" max="4872" width="13" bestFit="1" customWidth="1"/>
    <col min="4873" max="4873" width="53" bestFit="1" customWidth="1"/>
    <col min="4874" max="4874" width="13.1171875" bestFit="1" customWidth="1"/>
    <col min="4875" max="4875" width="14.64453125" customWidth="1"/>
    <col min="5121" max="5121" width="7.87890625" customWidth="1"/>
    <col min="5122" max="5122" width="29.64453125" bestFit="1" customWidth="1"/>
    <col min="5123" max="5123" width="5.3515625" bestFit="1" customWidth="1"/>
    <col min="5124" max="5124" width="27" bestFit="1" customWidth="1"/>
    <col min="5125" max="5125" width="14.41015625" bestFit="1" customWidth="1"/>
    <col min="5126" max="5126" width="10.64453125" customWidth="1"/>
    <col min="5127" max="5127" width="9.64453125" bestFit="1" customWidth="1"/>
    <col min="5128" max="5128" width="13" bestFit="1" customWidth="1"/>
    <col min="5129" max="5129" width="53" bestFit="1" customWidth="1"/>
    <col min="5130" max="5130" width="13.1171875" bestFit="1" customWidth="1"/>
    <col min="5131" max="5131" width="14.64453125" customWidth="1"/>
    <col min="5377" max="5377" width="7.87890625" customWidth="1"/>
    <col min="5378" max="5378" width="29.64453125" bestFit="1" customWidth="1"/>
    <col min="5379" max="5379" width="5.3515625" bestFit="1" customWidth="1"/>
    <col min="5380" max="5380" width="27" bestFit="1" customWidth="1"/>
    <col min="5381" max="5381" width="14.41015625" bestFit="1" customWidth="1"/>
    <col min="5382" max="5382" width="10.64453125" customWidth="1"/>
    <col min="5383" max="5383" width="9.64453125" bestFit="1" customWidth="1"/>
    <col min="5384" max="5384" width="13" bestFit="1" customWidth="1"/>
    <col min="5385" max="5385" width="53" bestFit="1" customWidth="1"/>
    <col min="5386" max="5386" width="13.1171875" bestFit="1" customWidth="1"/>
    <col min="5387" max="5387" width="14.64453125" customWidth="1"/>
    <col min="5633" max="5633" width="7.87890625" customWidth="1"/>
    <col min="5634" max="5634" width="29.64453125" bestFit="1" customWidth="1"/>
    <col min="5635" max="5635" width="5.3515625" bestFit="1" customWidth="1"/>
    <col min="5636" max="5636" width="27" bestFit="1" customWidth="1"/>
    <col min="5637" max="5637" width="14.41015625" bestFit="1" customWidth="1"/>
    <col min="5638" max="5638" width="10.64453125" customWidth="1"/>
    <col min="5639" max="5639" width="9.64453125" bestFit="1" customWidth="1"/>
    <col min="5640" max="5640" width="13" bestFit="1" customWidth="1"/>
    <col min="5641" max="5641" width="53" bestFit="1" customWidth="1"/>
    <col min="5642" max="5642" width="13.1171875" bestFit="1" customWidth="1"/>
    <col min="5643" max="5643" width="14.64453125" customWidth="1"/>
    <col min="5889" max="5889" width="7.87890625" customWidth="1"/>
    <col min="5890" max="5890" width="29.64453125" bestFit="1" customWidth="1"/>
    <col min="5891" max="5891" width="5.3515625" bestFit="1" customWidth="1"/>
    <col min="5892" max="5892" width="27" bestFit="1" customWidth="1"/>
    <col min="5893" max="5893" width="14.41015625" bestFit="1" customWidth="1"/>
    <col min="5894" max="5894" width="10.64453125" customWidth="1"/>
    <col min="5895" max="5895" width="9.64453125" bestFit="1" customWidth="1"/>
    <col min="5896" max="5896" width="13" bestFit="1" customWidth="1"/>
    <col min="5897" max="5897" width="53" bestFit="1" customWidth="1"/>
    <col min="5898" max="5898" width="13.1171875" bestFit="1" customWidth="1"/>
    <col min="5899" max="5899" width="14.64453125" customWidth="1"/>
    <col min="6145" max="6145" width="7.87890625" customWidth="1"/>
    <col min="6146" max="6146" width="29.64453125" bestFit="1" customWidth="1"/>
    <col min="6147" max="6147" width="5.3515625" bestFit="1" customWidth="1"/>
    <col min="6148" max="6148" width="27" bestFit="1" customWidth="1"/>
    <col min="6149" max="6149" width="14.41015625" bestFit="1" customWidth="1"/>
    <col min="6150" max="6150" width="10.64453125" customWidth="1"/>
    <col min="6151" max="6151" width="9.64453125" bestFit="1" customWidth="1"/>
    <col min="6152" max="6152" width="13" bestFit="1" customWidth="1"/>
    <col min="6153" max="6153" width="53" bestFit="1" customWidth="1"/>
    <col min="6154" max="6154" width="13.1171875" bestFit="1" customWidth="1"/>
    <col min="6155" max="6155" width="14.64453125" customWidth="1"/>
    <col min="6401" max="6401" width="7.87890625" customWidth="1"/>
    <col min="6402" max="6402" width="29.64453125" bestFit="1" customWidth="1"/>
    <col min="6403" max="6403" width="5.3515625" bestFit="1" customWidth="1"/>
    <col min="6404" max="6404" width="27" bestFit="1" customWidth="1"/>
    <col min="6405" max="6405" width="14.41015625" bestFit="1" customWidth="1"/>
    <col min="6406" max="6406" width="10.64453125" customWidth="1"/>
    <col min="6407" max="6407" width="9.64453125" bestFit="1" customWidth="1"/>
    <col min="6408" max="6408" width="13" bestFit="1" customWidth="1"/>
    <col min="6409" max="6409" width="53" bestFit="1" customWidth="1"/>
    <col min="6410" max="6410" width="13.1171875" bestFit="1" customWidth="1"/>
    <col min="6411" max="6411" width="14.64453125" customWidth="1"/>
    <col min="6657" max="6657" width="7.87890625" customWidth="1"/>
    <col min="6658" max="6658" width="29.64453125" bestFit="1" customWidth="1"/>
    <col min="6659" max="6659" width="5.3515625" bestFit="1" customWidth="1"/>
    <col min="6660" max="6660" width="27" bestFit="1" customWidth="1"/>
    <col min="6661" max="6661" width="14.41015625" bestFit="1" customWidth="1"/>
    <col min="6662" max="6662" width="10.64453125" customWidth="1"/>
    <col min="6663" max="6663" width="9.64453125" bestFit="1" customWidth="1"/>
    <col min="6664" max="6664" width="13" bestFit="1" customWidth="1"/>
    <col min="6665" max="6665" width="53" bestFit="1" customWidth="1"/>
    <col min="6666" max="6666" width="13.1171875" bestFit="1" customWidth="1"/>
    <col min="6667" max="6667" width="14.64453125" customWidth="1"/>
    <col min="6913" max="6913" width="7.87890625" customWidth="1"/>
    <col min="6914" max="6914" width="29.64453125" bestFit="1" customWidth="1"/>
    <col min="6915" max="6915" width="5.3515625" bestFit="1" customWidth="1"/>
    <col min="6916" max="6916" width="27" bestFit="1" customWidth="1"/>
    <col min="6917" max="6917" width="14.41015625" bestFit="1" customWidth="1"/>
    <col min="6918" max="6918" width="10.64453125" customWidth="1"/>
    <col min="6919" max="6919" width="9.64453125" bestFit="1" customWidth="1"/>
    <col min="6920" max="6920" width="13" bestFit="1" customWidth="1"/>
    <col min="6921" max="6921" width="53" bestFit="1" customWidth="1"/>
    <col min="6922" max="6922" width="13.1171875" bestFit="1" customWidth="1"/>
    <col min="6923" max="6923" width="14.64453125" customWidth="1"/>
    <col min="7169" max="7169" width="7.87890625" customWidth="1"/>
    <col min="7170" max="7170" width="29.64453125" bestFit="1" customWidth="1"/>
    <col min="7171" max="7171" width="5.3515625" bestFit="1" customWidth="1"/>
    <col min="7172" max="7172" width="27" bestFit="1" customWidth="1"/>
    <col min="7173" max="7173" width="14.41015625" bestFit="1" customWidth="1"/>
    <col min="7174" max="7174" width="10.64453125" customWidth="1"/>
    <col min="7175" max="7175" width="9.64453125" bestFit="1" customWidth="1"/>
    <col min="7176" max="7176" width="13" bestFit="1" customWidth="1"/>
    <col min="7177" max="7177" width="53" bestFit="1" customWidth="1"/>
    <col min="7178" max="7178" width="13.1171875" bestFit="1" customWidth="1"/>
    <col min="7179" max="7179" width="14.64453125" customWidth="1"/>
    <col min="7425" max="7425" width="7.87890625" customWidth="1"/>
    <col min="7426" max="7426" width="29.64453125" bestFit="1" customWidth="1"/>
    <col min="7427" max="7427" width="5.3515625" bestFit="1" customWidth="1"/>
    <col min="7428" max="7428" width="27" bestFit="1" customWidth="1"/>
    <col min="7429" max="7429" width="14.41015625" bestFit="1" customWidth="1"/>
    <col min="7430" max="7430" width="10.64453125" customWidth="1"/>
    <col min="7431" max="7431" width="9.64453125" bestFit="1" customWidth="1"/>
    <col min="7432" max="7432" width="13" bestFit="1" customWidth="1"/>
    <col min="7433" max="7433" width="53" bestFit="1" customWidth="1"/>
    <col min="7434" max="7434" width="13.1171875" bestFit="1" customWidth="1"/>
    <col min="7435" max="7435" width="14.64453125" customWidth="1"/>
    <col min="7681" max="7681" width="7.87890625" customWidth="1"/>
    <col min="7682" max="7682" width="29.64453125" bestFit="1" customWidth="1"/>
    <col min="7683" max="7683" width="5.3515625" bestFit="1" customWidth="1"/>
    <col min="7684" max="7684" width="27" bestFit="1" customWidth="1"/>
    <col min="7685" max="7685" width="14.41015625" bestFit="1" customWidth="1"/>
    <col min="7686" max="7686" width="10.64453125" customWidth="1"/>
    <col min="7687" max="7687" width="9.64453125" bestFit="1" customWidth="1"/>
    <col min="7688" max="7688" width="13" bestFit="1" customWidth="1"/>
    <col min="7689" max="7689" width="53" bestFit="1" customWidth="1"/>
    <col min="7690" max="7690" width="13.1171875" bestFit="1" customWidth="1"/>
    <col min="7691" max="7691" width="14.64453125" customWidth="1"/>
    <col min="7937" max="7937" width="7.87890625" customWidth="1"/>
    <col min="7938" max="7938" width="29.64453125" bestFit="1" customWidth="1"/>
    <col min="7939" max="7939" width="5.3515625" bestFit="1" customWidth="1"/>
    <col min="7940" max="7940" width="27" bestFit="1" customWidth="1"/>
    <col min="7941" max="7941" width="14.41015625" bestFit="1" customWidth="1"/>
    <col min="7942" max="7942" width="10.64453125" customWidth="1"/>
    <col min="7943" max="7943" width="9.64453125" bestFit="1" customWidth="1"/>
    <col min="7944" max="7944" width="13" bestFit="1" customWidth="1"/>
    <col min="7945" max="7945" width="53" bestFit="1" customWidth="1"/>
    <col min="7946" max="7946" width="13.1171875" bestFit="1" customWidth="1"/>
    <col min="7947" max="7947" width="14.64453125" customWidth="1"/>
    <col min="8193" max="8193" width="7.87890625" customWidth="1"/>
    <col min="8194" max="8194" width="29.64453125" bestFit="1" customWidth="1"/>
    <col min="8195" max="8195" width="5.3515625" bestFit="1" customWidth="1"/>
    <col min="8196" max="8196" width="27" bestFit="1" customWidth="1"/>
    <col min="8197" max="8197" width="14.41015625" bestFit="1" customWidth="1"/>
    <col min="8198" max="8198" width="10.64453125" customWidth="1"/>
    <col min="8199" max="8199" width="9.64453125" bestFit="1" customWidth="1"/>
    <col min="8200" max="8200" width="13" bestFit="1" customWidth="1"/>
    <col min="8201" max="8201" width="53" bestFit="1" customWidth="1"/>
    <col min="8202" max="8202" width="13.1171875" bestFit="1" customWidth="1"/>
    <col min="8203" max="8203" width="14.64453125" customWidth="1"/>
    <col min="8449" max="8449" width="7.87890625" customWidth="1"/>
    <col min="8450" max="8450" width="29.64453125" bestFit="1" customWidth="1"/>
    <col min="8451" max="8451" width="5.3515625" bestFit="1" customWidth="1"/>
    <col min="8452" max="8452" width="27" bestFit="1" customWidth="1"/>
    <col min="8453" max="8453" width="14.41015625" bestFit="1" customWidth="1"/>
    <col min="8454" max="8454" width="10.64453125" customWidth="1"/>
    <col min="8455" max="8455" width="9.64453125" bestFit="1" customWidth="1"/>
    <col min="8456" max="8456" width="13" bestFit="1" customWidth="1"/>
    <col min="8457" max="8457" width="53" bestFit="1" customWidth="1"/>
    <col min="8458" max="8458" width="13.1171875" bestFit="1" customWidth="1"/>
    <col min="8459" max="8459" width="14.64453125" customWidth="1"/>
    <col min="8705" max="8705" width="7.87890625" customWidth="1"/>
    <col min="8706" max="8706" width="29.64453125" bestFit="1" customWidth="1"/>
    <col min="8707" max="8707" width="5.3515625" bestFit="1" customWidth="1"/>
    <col min="8708" max="8708" width="27" bestFit="1" customWidth="1"/>
    <col min="8709" max="8709" width="14.41015625" bestFit="1" customWidth="1"/>
    <col min="8710" max="8710" width="10.64453125" customWidth="1"/>
    <col min="8711" max="8711" width="9.64453125" bestFit="1" customWidth="1"/>
    <col min="8712" max="8712" width="13" bestFit="1" customWidth="1"/>
    <col min="8713" max="8713" width="53" bestFit="1" customWidth="1"/>
    <col min="8714" max="8714" width="13.1171875" bestFit="1" customWidth="1"/>
    <col min="8715" max="8715" width="14.64453125" customWidth="1"/>
    <col min="8961" max="8961" width="7.87890625" customWidth="1"/>
    <col min="8962" max="8962" width="29.64453125" bestFit="1" customWidth="1"/>
    <col min="8963" max="8963" width="5.3515625" bestFit="1" customWidth="1"/>
    <col min="8964" max="8964" width="27" bestFit="1" customWidth="1"/>
    <col min="8965" max="8965" width="14.41015625" bestFit="1" customWidth="1"/>
    <col min="8966" max="8966" width="10.64453125" customWidth="1"/>
    <col min="8967" max="8967" width="9.64453125" bestFit="1" customWidth="1"/>
    <col min="8968" max="8968" width="13" bestFit="1" customWidth="1"/>
    <col min="8969" max="8969" width="53" bestFit="1" customWidth="1"/>
    <col min="8970" max="8970" width="13.1171875" bestFit="1" customWidth="1"/>
    <col min="8971" max="8971" width="14.64453125" customWidth="1"/>
    <col min="9217" max="9217" width="7.87890625" customWidth="1"/>
    <col min="9218" max="9218" width="29.64453125" bestFit="1" customWidth="1"/>
    <col min="9219" max="9219" width="5.3515625" bestFit="1" customWidth="1"/>
    <col min="9220" max="9220" width="27" bestFit="1" customWidth="1"/>
    <col min="9221" max="9221" width="14.41015625" bestFit="1" customWidth="1"/>
    <col min="9222" max="9222" width="10.64453125" customWidth="1"/>
    <col min="9223" max="9223" width="9.64453125" bestFit="1" customWidth="1"/>
    <col min="9224" max="9224" width="13" bestFit="1" customWidth="1"/>
    <col min="9225" max="9225" width="53" bestFit="1" customWidth="1"/>
    <col min="9226" max="9226" width="13.1171875" bestFit="1" customWidth="1"/>
    <col min="9227" max="9227" width="14.64453125" customWidth="1"/>
    <col min="9473" max="9473" width="7.87890625" customWidth="1"/>
    <col min="9474" max="9474" width="29.64453125" bestFit="1" customWidth="1"/>
    <col min="9475" max="9475" width="5.3515625" bestFit="1" customWidth="1"/>
    <col min="9476" max="9476" width="27" bestFit="1" customWidth="1"/>
    <col min="9477" max="9477" width="14.41015625" bestFit="1" customWidth="1"/>
    <col min="9478" max="9478" width="10.64453125" customWidth="1"/>
    <col min="9479" max="9479" width="9.64453125" bestFit="1" customWidth="1"/>
    <col min="9480" max="9480" width="13" bestFit="1" customWidth="1"/>
    <col min="9481" max="9481" width="53" bestFit="1" customWidth="1"/>
    <col min="9482" max="9482" width="13.1171875" bestFit="1" customWidth="1"/>
    <col min="9483" max="9483" width="14.64453125" customWidth="1"/>
    <col min="9729" max="9729" width="7.87890625" customWidth="1"/>
    <col min="9730" max="9730" width="29.64453125" bestFit="1" customWidth="1"/>
    <col min="9731" max="9731" width="5.3515625" bestFit="1" customWidth="1"/>
    <col min="9732" max="9732" width="27" bestFit="1" customWidth="1"/>
    <col min="9733" max="9733" width="14.41015625" bestFit="1" customWidth="1"/>
    <col min="9734" max="9734" width="10.64453125" customWidth="1"/>
    <col min="9735" max="9735" width="9.64453125" bestFit="1" customWidth="1"/>
    <col min="9736" max="9736" width="13" bestFit="1" customWidth="1"/>
    <col min="9737" max="9737" width="53" bestFit="1" customWidth="1"/>
    <col min="9738" max="9738" width="13.1171875" bestFit="1" customWidth="1"/>
    <col min="9739" max="9739" width="14.64453125" customWidth="1"/>
    <col min="9985" max="9985" width="7.87890625" customWidth="1"/>
    <col min="9986" max="9986" width="29.64453125" bestFit="1" customWidth="1"/>
    <col min="9987" max="9987" width="5.3515625" bestFit="1" customWidth="1"/>
    <col min="9988" max="9988" width="27" bestFit="1" customWidth="1"/>
    <col min="9989" max="9989" width="14.41015625" bestFit="1" customWidth="1"/>
    <col min="9990" max="9990" width="10.64453125" customWidth="1"/>
    <col min="9991" max="9991" width="9.64453125" bestFit="1" customWidth="1"/>
    <col min="9992" max="9992" width="13" bestFit="1" customWidth="1"/>
    <col min="9993" max="9993" width="53" bestFit="1" customWidth="1"/>
    <col min="9994" max="9994" width="13.1171875" bestFit="1" customWidth="1"/>
    <col min="9995" max="9995" width="14.64453125" customWidth="1"/>
    <col min="10241" max="10241" width="7.87890625" customWidth="1"/>
    <col min="10242" max="10242" width="29.64453125" bestFit="1" customWidth="1"/>
    <col min="10243" max="10243" width="5.3515625" bestFit="1" customWidth="1"/>
    <col min="10244" max="10244" width="27" bestFit="1" customWidth="1"/>
    <col min="10245" max="10245" width="14.41015625" bestFit="1" customWidth="1"/>
    <col min="10246" max="10246" width="10.64453125" customWidth="1"/>
    <col min="10247" max="10247" width="9.64453125" bestFit="1" customWidth="1"/>
    <col min="10248" max="10248" width="13" bestFit="1" customWidth="1"/>
    <col min="10249" max="10249" width="53" bestFit="1" customWidth="1"/>
    <col min="10250" max="10250" width="13.1171875" bestFit="1" customWidth="1"/>
    <col min="10251" max="10251" width="14.64453125" customWidth="1"/>
    <col min="10497" max="10497" width="7.87890625" customWidth="1"/>
    <col min="10498" max="10498" width="29.64453125" bestFit="1" customWidth="1"/>
    <col min="10499" max="10499" width="5.3515625" bestFit="1" customWidth="1"/>
    <col min="10500" max="10500" width="27" bestFit="1" customWidth="1"/>
    <col min="10501" max="10501" width="14.41015625" bestFit="1" customWidth="1"/>
    <col min="10502" max="10502" width="10.64453125" customWidth="1"/>
    <col min="10503" max="10503" width="9.64453125" bestFit="1" customWidth="1"/>
    <col min="10504" max="10504" width="13" bestFit="1" customWidth="1"/>
    <col min="10505" max="10505" width="53" bestFit="1" customWidth="1"/>
    <col min="10506" max="10506" width="13.1171875" bestFit="1" customWidth="1"/>
    <col min="10507" max="10507" width="14.64453125" customWidth="1"/>
    <col min="10753" max="10753" width="7.87890625" customWidth="1"/>
    <col min="10754" max="10754" width="29.64453125" bestFit="1" customWidth="1"/>
    <col min="10755" max="10755" width="5.3515625" bestFit="1" customWidth="1"/>
    <col min="10756" max="10756" width="27" bestFit="1" customWidth="1"/>
    <col min="10757" max="10757" width="14.41015625" bestFit="1" customWidth="1"/>
    <col min="10758" max="10758" width="10.64453125" customWidth="1"/>
    <col min="10759" max="10759" width="9.64453125" bestFit="1" customWidth="1"/>
    <col min="10760" max="10760" width="13" bestFit="1" customWidth="1"/>
    <col min="10761" max="10761" width="53" bestFit="1" customWidth="1"/>
    <col min="10762" max="10762" width="13.1171875" bestFit="1" customWidth="1"/>
    <col min="10763" max="10763" width="14.64453125" customWidth="1"/>
    <col min="11009" max="11009" width="7.87890625" customWidth="1"/>
    <col min="11010" max="11010" width="29.64453125" bestFit="1" customWidth="1"/>
    <col min="11011" max="11011" width="5.3515625" bestFit="1" customWidth="1"/>
    <col min="11012" max="11012" width="27" bestFit="1" customWidth="1"/>
    <col min="11013" max="11013" width="14.41015625" bestFit="1" customWidth="1"/>
    <col min="11014" max="11014" width="10.64453125" customWidth="1"/>
    <col min="11015" max="11015" width="9.64453125" bestFit="1" customWidth="1"/>
    <col min="11016" max="11016" width="13" bestFit="1" customWidth="1"/>
    <col min="11017" max="11017" width="53" bestFit="1" customWidth="1"/>
    <col min="11018" max="11018" width="13.1171875" bestFit="1" customWidth="1"/>
    <col min="11019" max="11019" width="14.64453125" customWidth="1"/>
    <col min="11265" max="11265" width="7.87890625" customWidth="1"/>
    <col min="11266" max="11266" width="29.64453125" bestFit="1" customWidth="1"/>
    <col min="11267" max="11267" width="5.3515625" bestFit="1" customWidth="1"/>
    <col min="11268" max="11268" width="27" bestFit="1" customWidth="1"/>
    <col min="11269" max="11269" width="14.41015625" bestFit="1" customWidth="1"/>
    <col min="11270" max="11270" width="10.64453125" customWidth="1"/>
    <col min="11271" max="11271" width="9.64453125" bestFit="1" customWidth="1"/>
    <col min="11272" max="11272" width="13" bestFit="1" customWidth="1"/>
    <col min="11273" max="11273" width="53" bestFit="1" customWidth="1"/>
    <col min="11274" max="11274" width="13.1171875" bestFit="1" customWidth="1"/>
    <col min="11275" max="11275" width="14.64453125" customWidth="1"/>
    <col min="11521" max="11521" width="7.87890625" customWidth="1"/>
    <col min="11522" max="11522" width="29.64453125" bestFit="1" customWidth="1"/>
    <col min="11523" max="11523" width="5.3515625" bestFit="1" customWidth="1"/>
    <col min="11524" max="11524" width="27" bestFit="1" customWidth="1"/>
    <col min="11525" max="11525" width="14.41015625" bestFit="1" customWidth="1"/>
    <col min="11526" max="11526" width="10.64453125" customWidth="1"/>
    <col min="11527" max="11527" width="9.64453125" bestFit="1" customWidth="1"/>
    <col min="11528" max="11528" width="13" bestFit="1" customWidth="1"/>
    <col min="11529" max="11529" width="53" bestFit="1" customWidth="1"/>
    <col min="11530" max="11530" width="13.1171875" bestFit="1" customWidth="1"/>
    <col min="11531" max="11531" width="14.64453125" customWidth="1"/>
    <col min="11777" max="11777" width="7.87890625" customWidth="1"/>
    <col min="11778" max="11778" width="29.64453125" bestFit="1" customWidth="1"/>
    <col min="11779" max="11779" width="5.3515625" bestFit="1" customWidth="1"/>
    <col min="11780" max="11780" width="27" bestFit="1" customWidth="1"/>
    <col min="11781" max="11781" width="14.41015625" bestFit="1" customWidth="1"/>
    <col min="11782" max="11782" width="10.64453125" customWidth="1"/>
    <col min="11783" max="11783" width="9.64453125" bestFit="1" customWidth="1"/>
    <col min="11784" max="11784" width="13" bestFit="1" customWidth="1"/>
    <col min="11785" max="11785" width="53" bestFit="1" customWidth="1"/>
    <col min="11786" max="11786" width="13.1171875" bestFit="1" customWidth="1"/>
    <col min="11787" max="11787" width="14.64453125" customWidth="1"/>
    <col min="12033" max="12033" width="7.87890625" customWidth="1"/>
    <col min="12034" max="12034" width="29.64453125" bestFit="1" customWidth="1"/>
    <col min="12035" max="12035" width="5.3515625" bestFit="1" customWidth="1"/>
    <col min="12036" max="12036" width="27" bestFit="1" customWidth="1"/>
    <col min="12037" max="12037" width="14.41015625" bestFit="1" customWidth="1"/>
    <col min="12038" max="12038" width="10.64453125" customWidth="1"/>
    <col min="12039" max="12039" width="9.64453125" bestFit="1" customWidth="1"/>
    <col min="12040" max="12040" width="13" bestFit="1" customWidth="1"/>
    <col min="12041" max="12041" width="53" bestFit="1" customWidth="1"/>
    <col min="12042" max="12042" width="13.1171875" bestFit="1" customWidth="1"/>
    <col min="12043" max="12043" width="14.64453125" customWidth="1"/>
    <col min="12289" max="12289" width="7.87890625" customWidth="1"/>
    <col min="12290" max="12290" width="29.64453125" bestFit="1" customWidth="1"/>
    <col min="12291" max="12291" width="5.3515625" bestFit="1" customWidth="1"/>
    <col min="12292" max="12292" width="27" bestFit="1" customWidth="1"/>
    <col min="12293" max="12293" width="14.41015625" bestFit="1" customWidth="1"/>
    <col min="12294" max="12294" width="10.64453125" customWidth="1"/>
    <col min="12295" max="12295" width="9.64453125" bestFit="1" customWidth="1"/>
    <col min="12296" max="12296" width="13" bestFit="1" customWidth="1"/>
    <col min="12297" max="12297" width="53" bestFit="1" customWidth="1"/>
    <col min="12298" max="12298" width="13.1171875" bestFit="1" customWidth="1"/>
    <col min="12299" max="12299" width="14.64453125" customWidth="1"/>
    <col min="12545" max="12545" width="7.87890625" customWidth="1"/>
    <col min="12546" max="12546" width="29.64453125" bestFit="1" customWidth="1"/>
    <col min="12547" max="12547" width="5.3515625" bestFit="1" customWidth="1"/>
    <col min="12548" max="12548" width="27" bestFit="1" customWidth="1"/>
    <col min="12549" max="12549" width="14.41015625" bestFit="1" customWidth="1"/>
    <col min="12550" max="12550" width="10.64453125" customWidth="1"/>
    <col min="12551" max="12551" width="9.64453125" bestFit="1" customWidth="1"/>
    <col min="12552" max="12552" width="13" bestFit="1" customWidth="1"/>
    <col min="12553" max="12553" width="53" bestFit="1" customWidth="1"/>
    <col min="12554" max="12554" width="13.1171875" bestFit="1" customWidth="1"/>
    <col min="12555" max="12555" width="14.64453125" customWidth="1"/>
    <col min="12801" max="12801" width="7.87890625" customWidth="1"/>
    <col min="12802" max="12802" width="29.64453125" bestFit="1" customWidth="1"/>
    <col min="12803" max="12803" width="5.3515625" bestFit="1" customWidth="1"/>
    <col min="12804" max="12804" width="27" bestFit="1" customWidth="1"/>
    <col min="12805" max="12805" width="14.41015625" bestFit="1" customWidth="1"/>
    <col min="12806" max="12806" width="10.64453125" customWidth="1"/>
    <col min="12807" max="12807" width="9.64453125" bestFit="1" customWidth="1"/>
    <col min="12808" max="12808" width="13" bestFit="1" customWidth="1"/>
    <col min="12809" max="12809" width="53" bestFit="1" customWidth="1"/>
    <col min="12810" max="12810" width="13.1171875" bestFit="1" customWidth="1"/>
    <col min="12811" max="12811" width="14.64453125" customWidth="1"/>
    <col min="13057" max="13057" width="7.87890625" customWidth="1"/>
    <col min="13058" max="13058" width="29.64453125" bestFit="1" customWidth="1"/>
    <col min="13059" max="13059" width="5.3515625" bestFit="1" customWidth="1"/>
    <col min="13060" max="13060" width="27" bestFit="1" customWidth="1"/>
    <col min="13061" max="13061" width="14.41015625" bestFit="1" customWidth="1"/>
    <col min="13062" max="13062" width="10.64453125" customWidth="1"/>
    <col min="13063" max="13063" width="9.64453125" bestFit="1" customWidth="1"/>
    <col min="13064" max="13064" width="13" bestFit="1" customWidth="1"/>
    <col min="13065" max="13065" width="53" bestFit="1" customWidth="1"/>
    <col min="13066" max="13066" width="13.1171875" bestFit="1" customWidth="1"/>
    <col min="13067" max="13067" width="14.64453125" customWidth="1"/>
    <col min="13313" max="13313" width="7.87890625" customWidth="1"/>
    <col min="13314" max="13314" width="29.64453125" bestFit="1" customWidth="1"/>
    <col min="13315" max="13315" width="5.3515625" bestFit="1" customWidth="1"/>
    <col min="13316" max="13316" width="27" bestFit="1" customWidth="1"/>
    <col min="13317" max="13317" width="14.41015625" bestFit="1" customWidth="1"/>
    <col min="13318" max="13318" width="10.64453125" customWidth="1"/>
    <col min="13319" max="13319" width="9.64453125" bestFit="1" customWidth="1"/>
    <col min="13320" max="13320" width="13" bestFit="1" customWidth="1"/>
    <col min="13321" max="13321" width="53" bestFit="1" customWidth="1"/>
    <col min="13322" max="13322" width="13.1171875" bestFit="1" customWidth="1"/>
    <col min="13323" max="13323" width="14.64453125" customWidth="1"/>
    <col min="13569" max="13569" width="7.87890625" customWidth="1"/>
    <col min="13570" max="13570" width="29.64453125" bestFit="1" customWidth="1"/>
    <col min="13571" max="13571" width="5.3515625" bestFit="1" customWidth="1"/>
    <col min="13572" max="13572" width="27" bestFit="1" customWidth="1"/>
    <col min="13573" max="13573" width="14.41015625" bestFit="1" customWidth="1"/>
    <col min="13574" max="13574" width="10.64453125" customWidth="1"/>
    <col min="13575" max="13575" width="9.64453125" bestFit="1" customWidth="1"/>
    <col min="13576" max="13576" width="13" bestFit="1" customWidth="1"/>
    <col min="13577" max="13577" width="53" bestFit="1" customWidth="1"/>
    <col min="13578" max="13578" width="13.1171875" bestFit="1" customWidth="1"/>
    <col min="13579" max="13579" width="14.64453125" customWidth="1"/>
    <col min="13825" max="13825" width="7.87890625" customWidth="1"/>
    <col min="13826" max="13826" width="29.64453125" bestFit="1" customWidth="1"/>
    <col min="13827" max="13827" width="5.3515625" bestFit="1" customWidth="1"/>
    <col min="13828" max="13828" width="27" bestFit="1" customWidth="1"/>
    <col min="13829" max="13829" width="14.41015625" bestFit="1" customWidth="1"/>
    <col min="13830" max="13830" width="10.64453125" customWidth="1"/>
    <col min="13831" max="13831" width="9.64453125" bestFit="1" customWidth="1"/>
    <col min="13832" max="13832" width="13" bestFit="1" customWidth="1"/>
    <col min="13833" max="13833" width="53" bestFit="1" customWidth="1"/>
    <col min="13834" max="13834" width="13.1171875" bestFit="1" customWidth="1"/>
    <col min="13835" max="13835" width="14.64453125" customWidth="1"/>
    <col min="14081" max="14081" width="7.87890625" customWidth="1"/>
    <col min="14082" max="14082" width="29.64453125" bestFit="1" customWidth="1"/>
    <col min="14083" max="14083" width="5.3515625" bestFit="1" customWidth="1"/>
    <col min="14084" max="14084" width="27" bestFit="1" customWidth="1"/>
    <col min="14085" max="14085" width="14.41015625" bestFit="1" customWidth="1"/>
    <col min="14086" max="14086" width="10.64453125" customWidth="1"/>
    <col min="14087" max="14087" width="9.64453125" bestFit="1" customWidth="1"/>
    <col min="14088" max="14088" width="13" bestFit="1" customWidth="1"/>
    <col min="14089" max="14089" width="53" bestFit="1" customWidth="1"/>
    <col min="14090" max="14090" width="13.1171875" bestFit="1" customWidth="1"/>
    <col min="14091" max="14091" width="14.64453125" customWidth="1"/>
    <col min="14337" max="14337" width="7.87890625" customWidth="1"/>
    <col min="14338" max="14338" width="29.64453125" bestFit="1" customWidth="1"/>
    <col min="14339" max="14339" width="5.3515625" bestFit="1" customWidth="1"/>
    <col min="14340" max="14340" width="27" bestFit="1" customWidth="1"/>
    <col min="14341" max="14341" width="14.41015625" bestFit="1" customWidth="1"/>
    <col min="14342" max="14342" width="10.64453125" customWidth="1"/>
    <col min="14343" max="14343" width="9.64453125" bestFit="1" customWidth="1"/>
    <col min="14344" max="14344" width="13" bestFit="1" customWidth="1"/>
    <col min="14345" max="14345" width="53" bestFit="1" customWidth="1"/>
    <col min="14346" max="14346" width="13.1171875" bestFit="1" customWidth="1"/>
    <col min="14347" max="14347" width="14.64453125" customWidth="1"/>
    <col min="14593" max="14593" width="7.87890625" customWidth="1"/>
    <col min="14594" max="14594" width="29.64453125" bestFit="1" customWidth="1"/>
    <col min="14595" max="14595" width="5.3515625" bestFit="1" customWidth="1"/>
    <col min="14596" max="14596" width="27" bestFit="1" customWidth="1"/>
    <col min="14597" max="14597" width="14.41015625" bestFit="1" customWidth="1"/>
    <col min="14598" max="14598" width="10.64453125" customWidth="1"/>
    <col min="14599" max="14599" width="9.64453125" bestFit="1" customWidth="1"/>
    <col min="14600" max="14600" width="13" bestFit="1" customWidth="1"/>
    <col min="14601" max="14601" width="53" bestFit="1" customWidth="1"/>
    <col min="14602" max="14602" width="13.1171875" bestFit="1" customWidth="1"/>
    <col min="14603" max="14603" width="14.64453125" customWidth="1"/>
    <col min="14849" max="14849" width="7.87890625" customWidth="1"/>
    <col min="14850" max="14850" width="29.64453125" bestFit="1" customWidth="1"/>
    <col min="14851" max="14851" width="5.3515625" bestFit="1" customWidth="1"/>
    <col min="14852" max="14852" width="27" bestFit="1" customWidth="1"/>
    <col min="14853" max="14853" width="14.41015625" bestFit="1" customWidth="1"/>
    <col min="14854" max="14854" width="10.64453125" customWidth="1"/>
    <col min="14855" max="14855" width="9.64453125" bestFit="1" customWidth="1"/>
    <col min="14856" max="14856" width="13" bestFit="1" customWidth="1"/>
    <col min="14857" max="14857" width="53" bestFit="1" customWidth="1"/>
    <col min="14858" max="14858" width="13.1171875" bestFit="1" customWidth="1"/>
    <col min="14859" max="14859" width="14.64453125" customWidth="1"/>
    <col min="15105" max="15105" width="7.87890625" customWidth="1"/>
    <col min="15106" max="15106" width="29.64453125" bestFit="1" customWidth="1"/>
    <col min="15107" max="15107" width="5.3515625" bestFit="1" customWidth="1"/>
    <col min="15108" max="15108" width="27" bestFit="1" customWidth="1"/>
    <col min="15109" max="15109" width="14.41015625" bestFit="1" customWidth="1"/>
    <col min="15110" max="15110" width="10.64453125" customWidth="1"/>
    <col min="15111" max="15111" width="9.64453125" bestFit="1" customWidth="1"/>
    <col min="15112" max="15112" width="13" bestFit="1" customWidth="1"/>
    <col min="15113" max="15113" width="53" bestFit="1" customWidth="1"/>
    <col min="15114" max="15114" width="13.1171875" bestFit="1" customWidth="1"/>
    <col min="15115" max="15115" width="14.64453125" customWidth="1"/>
    <col min="15361" max="15361" width="7.87890625" customWidth="1"/>
    <col min="15362" max="15362" width="29.64453125" bestFit="1" customWidth="1"/>
    <col min="15363" max="15363" width="5.3515625" bestFit="1" customWidth="1"/>
    <col min="15364" max="15364" width="27" bestFit="1" customWidth="1"/>
    <col min="15365" max="15365" width="14.41015625" bestFit="1" customWidth="1"/>
    <col min="15366" max="15366" width="10.64453125" customWidth="1"/>
    <col min="15367" max="15367" width="9.64453125" bestFit="1" customWidth="1"/>
    <col min="15368" max="15368" width="13" bestFit="1" customWidth="1"/>
    <col min="15369" max="15369" width="53" bestFit="1" customWidth="1"/>
    <col min="15370" max="15370" width="13.1171875" bestFit="1" customWidth="1"/>
    <col min="15371" max="15371" width="14.64453125" customWidth="1"/>
    <col min="15617" max="15617" width="7.87890625" customWidth="1"/>
    <col min="15618" max="15618" width="29.64453125" bestFit="1" customWidth="1"/>
    <col min="15619" max="15619" width="5.3515625" bestFit="1" customWidth="1"/>
    <col min="15620" max="15620" width="27" bestFit="1" customWidth="1"/>
    <col min="15621" max="15621" width="14.41015625" bestFit="1" customWidth="1"/>
    <col min="15622" max="15622" width="10.64453125" customWidth="1"/>
    <col min="15623" max="15623" width="9.64453125" bestFit="1" customWidth="1"/>
    <col min="15624" max="15624" width="13" bestFit="1" customWidth="1"/>
    <col min="15625" max="15625" width="53" bestFit="1" customWidth="1"/>
    <col min="15626" max="15626" width="13.1171875" bestFit="1" customWidth="1"/>
    <col min="15627" max="15627" width="14.64453125" customWidth="1"/>
    <col min="15873" max="15873" width="7.87890625" customWidth="1"/>
    <col min="15874" max="15874" width="29.64453125" bestFit="1" customWidth="1"/>
    <col min="15875" max="15875" width="5.3515625" bestFit="1" customWidth="1"/>
    <col min="15876" max="15876" width="27" bestFit="1" customWidth="1"/>
    <col min="15877" max="15877" width="14.41015625" bestFit="1" customWidth="1"/>
    <col min="15878" max="15878" width="10.64453125" customWidth="1"/>
    <col min="15879" max="15879" width="9.64453125" bestFit="1" customWidth="1"/>
    <col min="15880" max="15880" width="13" bestFit="1" customWidth="1"/>
    <col min="15881" max="15881" width="53" bestFit="1" customWidth="1"/>
    <col min="15882" max="15882" width="13.1171875" bestFit="1" customWidth="1"/>
    <col min="15883" max="15883" width="14.64453125" customWidth="1"/>
    <col min="16129" max="16129" width="7.87890625" customWidth="1"/>
    <col min="16130" max="16130" width="29.64453125" bestFit="1" customWidth="1"/>
    <col min="16131" max="16131" width="5.3515625" bestFit="1" customWidth="1"/>
    <col min="16132" max="16132" width="27" bestFit="1" customWidth="1"/>
    <col min="16133" max="16133" width="14.41015625" bestFit="1" customWidth="1"/>
    <col min="16134" max="16134" width="10.64453125" customWidth="1"/>
    <col min="16135" max="16135" width="9.64453125" bestFit="1" customWidth="1"/>
    <col min="16136" max="16136" width="13" bestFit="1" customWidth="1"/>
    <col min="16137" max="16137" width="53" bestFit="1" customWidth="1"/>
    <col min="16138" max="16138" width="13.1171875" bestFit="1" customWidth="1"/>
    <col min="16139" max="16139" width="14.64453125" customWidth="1"/>
  </cols>
  <sheetData>
    <row r="1" spans="1:11" ht="17.7" x14ac:dyDescent="0.55000000000000004">
      <c r="A1" s="61" t="s">
        <v>51</v>
      </c>
      <c r="B1" s="2"/>
    </row>
    <row r="3" spans="1:11" s="6" customFormat="1" ht="25.35" x14ac:dyDescent="0.4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5" t="s">
        <v>9</v>
      </c>
    </row>
    <row r="4" spans="1:11" x14ac:dyDescent="0.4">
      <c r="A4" s="7">
        <v>1</v>
      </c>
      <c r="B4" s="8">
        <f>IF(OR(B16="",A4=""),"",B16)</f>
        <v>44446</v>
      </c>
      <c r="C4" s="7">
        <f t="shared" ref="C4:C10" si="0">IF(A4="","",SUMIF(J$16:J$30,A4,C$16:C$30))</f>
        <v>35</v>
      </c>
      <c r="D4" s="8">
        <f t="shared" ref="D4:D10" si="1">IF(OR(B4="",C4=""),"",B4+C4-1)</f>
        <v>44480</v>
      </c>
      <c r="E4" s="7">
        <f>IF(A4="","",SUMIF(J$16:J$30,'Release Plan'!A4,E$16:E$30))</f>
        <v>57</v>
      </c>
      <c r="F4" s="7">
        <f>IF(A4="","",SUMIF(J$16:J$30,'Release Plan'!A4,F$16:F$30))</f>
        <v>68</v>
      </c>
      <c r="G4" s="9" t="s">
        <v>10</v>
      </c>
      <c r="H4" s="10">
        <v>41738</v>
      </c>
      <c r="I4" s="11" t="s">
        <v>49</v>
      </c>
      <c r="J4" s="12">
        <f>(F4/E4)</f>
        <v>1.1929824561403508</v>
      </c>
    </row>
    <row r="5" spans="1:11" x14ac:dyDescent="0.4">
      <c r="A5" s="7">
        <v>2</v>
      </c>
      <c r="B5" s="8">
        <f>IF(A5="","",B4+C4)</f>
        <v>44481</v>
      </c>
      <c r="C5" s="7">
        <f t="shared" si="0"/>
        <v>21</v>
      </c>
      <c r="D5" s="8">
        <f t="shared" si="1"/>
        <v>44501</v>
      </c>
      <c r="E5" s="7">
        <f>IF(A5="","",SUMIF(J$16:J$30,'Release Plan'!A5,E$16:E$30))</f>
        <v>26</v>
      </c>
      <c r="F5" s="7">
        <f>IF(A5="","",SUMIF(J$16:J$30,'Release Plan'!A5,F$16:F$30))</f>
        <v>42</v>
      </c>
      <c r="G5" s="9" t="s">
        <v>10</v>
      </c>
      <c r="H5" s="10">
        <v>41759</v>
      </c>
      <c r="I5" s="11" t="s">
        <v>42</v>
      </c>
      <c r="J5" s="12">
        <f>(F5/E5)</f>
        <v>1.6153846153846154</v>
      </c>
    </row>
    <row r="6" spans="1:11" x14ac:dyDescent="0.4">
      <c r="A6" s="7">
        <v>3</v>
      </c>
      <c r="B6" s="8">
        <f>IF(A6="","",B5+C5)</f>
        <v>44502</v>
      </c>
      <c r="C6" s="7">
        <f t="shared" si="0"/>
        <v>14</v>
      </c>
      <c r="D6" s="8">
        <f t="shared" si="1"/>
        <v>44515</v>
      </c>
      <c r="E6" s="7">
        <f>IF(A6="","",SUMIF(J$16:J$30,'Release Plan'!A6,E$16:E$30))</f>
        <v>0</v>
      </c>
      <c r="F6" s="7">
        <f>IF(A6="","",SUMIF(J$16:J$30,'Release Plan'!A6,F$16:F$30))</f>
        <v>0</v>
      </c>
      <c r="G6" s="9" t="s">
        <v>11</v>
      </c>
      <c r="H6" s="10">
        <v>41779</v>
      </c>
      <c r="I6" s="11" t="s">
        <v>50</v>
      </c>
      <c r="J6" s="9"/>
    </row>
    <row r="7" spans="1:11" x14ac:dyDescent="0.4">
      <c r="A7" s="13"/>
      <c r="B7" s="14"/>
      <c r="C7" s="15" t="str">
        <f t="shared" si="0"/>
        <v/>
      </c>
      <c r="D7" s="14" t="str">
        <f t="shared" si="1"/>
        <v/>
      </c>
      <c r="E7" s="15" t="str">
        <f>IF(A7="","",SUMIF(J$16:J$30,'Release Plan'!A7,E$16:E$30))</f>
        <v/>
      </c>
      <c r="F7" s="15"/>
      <c r="H7" s="16"/>
      <c r="I7" s="17"/>
      <c r="J7" s="18"/>
    </row>
    <row r="8" spans="1:11" x14ac:dyDescent="0.4">
      <c r="A8" s="13"/>
      <c r="B8" s="14" t="str">
        <f>IF(OR(B20="",A8=""),"",B20)</f>
        <v/>
      </c>
      <c r="C8" s="15" t="str">
        <f t="shared" si="0"/>
        <v/>
      </c>
      <c r="D8" s="14" t="str">
        <f t="shared" si="1"/>
        <v/>
      </c>
      <c r="E8" s="15" t="str">
        <f>IF(A8="","",SUMIF(J$16:J$30,'Release Plan'!A8,E$16:E$30))</f>
        <v/>
      </c>
      <c r="F8" s="15"/>
      <c r="H8" s="16"/>
      <c r="I8" s="17"/>
      <c r="J8" s="19"/>
    </row>
    <row r="9" spans="1:11" x14ac:dyDescent="0.4">
      <c r="A9" s="13"/>
      <c r="B9" s="14"/>
      <c r="C9" s="15" t="str">
        <f t="shared" si="0"/>
        <v/>
      </c>
      <c r="D9" s="14" t="str">
        <f t="shared" si="1"/>
        <v/>
      </c>
      <c r="E9" s="15" t="str">
        <f>IF(A9="","",SUMIF(J$16:J$30,'Release Plan'!A9,E$16:E$30))</f>
        <v/>
      </c>
      <c r="F9" s="15"/>
      <c r="H9" s="16"/>
      <c r="I9" s="17"/>
      <c r="J9" s="19"/>
    </row>
    <row r="10" spans="1:11" x14ac:dyDescent="0.4">
      <c r="A10" s="20"/>
      <c r="B10" s="21"/>
      <c r="C10" s="22" t="str">
        <f t="shared" si="0"/>
        <v/>
      </c>
      <c r="D10" s="21" t="str">
        <f t="shared" si="1"/>
        <v/>
      </c>
      <c r="E10" s="22" t="str">
        <f>IF(A10="","",SUMIF(J$16:J$30,'Release Plan'!A10,E$16:E$30))</f>
        <v/>
      </c>
      <c r="F10" s="22"/>
      <c r="G10" s="23"/>
      <c r="H10" s="24"/>
      <c r="I10" s="25"/>
      <c r="J10" s="26"/>
    </row>
    <row r="11" spans="1:11" x14ac:dyDescent="0.4">
      <c r="A11" s="27"/>
    </row>
    <row r="13" spans="1:11" ht="17.350000000000001" x14ac:dyDescent="0.5">
      <c r="A13" s="1" t="s">
        <v>12</v>
      </c>
    </row>
    <row r="15" spans="1:11" s="6" customFormat="1" ht="24.75" customHeight="1" x14ac:dyDescent="0.4">
      <c r="A15" s="4" t="s">
        <v>13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5" t="s">
        <v>6</v>
      </c>
      <c r="H15" s="4" t="s">
        <v>7</v>
      </c>
      <c r="I15" s="5" t="s">
        <v>8</v>
      </c>
      <c r="J15" s="4" t="s">
        <v>14</v>
      </c>
      <c r="K15" s="5" t="s">
        <v>15</v>
      </c>
    </row>
    <row r="16" spans="1:11" x14ac:dyDescent="0.4">
      <c r="A16" s="7">
        <v>1</v>
      </c>
      <c r="B16" s="8">
        <v>44446</v>
      </c>
      <c r="C16" s="28">
        <v>7</v>
      </c>
      <c r="D16" s="8">
        <f t="shared" ref="D16:D21" si="2">IF(AND(B16&lt;&gt;"",C16&lt;&gt;""),B16+C16-1,"")</f>
        <v>44452</v>
      </c>
      <c r="E16" s="7">
        <v>3</v>
      </c>
      <c r="F16" s="7">
        <v>4</v>
      </c>
      <c r="G16" s="9" t="s">
        <v>10</v>
      </c>
      <c r="H16" s="29">
        <v>41710</v>
      </c>
      <c r="I16" s="30" t="s">
        <v>16</v>
      </c>
      <c r="J16" s="28">
        <v>1</v>
      </c>
      <c r="K16" s="12">
        <f>(F16/E16)-1</f>
        <v>0.33333333333333326</v>
      </c>
    </row>
    <row r="17" spans="1:11" x14ac:dyDescent="0.4">
      <c r="A17" s="7">
        <v>2</v>
      </c>
      <c r="B17" s="8">
        <f t="shared" ref="B17:B30" si="3">IF(AND(B16&lt;&gt;"",C16&lt;&gt;"",C17&lt;&gt;""),B16+C16,"")</f>
        <v>44453</v>
      </c>
      <c r="C17" s="28">
        <v>14</v>
      </c>
      <c r="D17" s="8">
        <f t="shared" si="2"/>
        <v>44466</v>
      </c>
      <c r="E17" s="7">
        <v>28</v>
      </c>
      <c r="F17" s="7">
        <v>37</v>
      </c>
      <c r="G17" s="9" t="s">
        <v>10</v>
      </c>
      <c r="H17" s="31">
        <v>41724</v>
      </c>
      <c r="I17" s="30" t="s">
        <v>16</v>
      </c>
      <c r="J17" s="28">
        <v>1</v>
      </c>
      <c r="K17" s="12">
        <f>(F17/E17)-1</f>
        <v>0.3214285714285714</v>
      </c>
    </row>
    <row r="18" spans="1:11" x14ac:dyDescent="0.4">
      <c r="A18" s="7">
        <v>3</v>
      </c>
      <c r="B18" s="8">
        <f t="shared" si="3"/>
        <v>44467</v>
      </c>
      <c r="C18" s="28">
        <v>14</v>
      </c>
      <c r="D18" s="8">
        <f t="shared" si="2"/>
        <v>44480</v>
      </c>
      <c r="E18" s="7">
        <v>26</v>
      </c>
      <c r="F18" s="7">
        <v>27</v>
      </c>
      <c r="G18" s="9" t="s">
        <v>10</v>
      </c>
      <c r="H18" s="31">
        <v>41738</v>
      </c>
      <c r="I18" s="30" t="s">
        <v>16</v>
      </c>
      <c r="J18" s="28">
        <v>1</v>
      </c>
      <c r="K18" s="12">
        <f>(F18/E18)-1</f>
        <v>3.8461538461538547E-2</v>
      </c>
    </row>
    <row r="19" spans="1:11" x14ac:dyDescent="0.4">
      <c r="A19" s="7">
        <v>4</v>
      </c>
      <c r="B19" s="8">
        <f t="shared" si="3"/>
        <v>44481</v>
      </c>
      <c r="C19" s="28">
        <v>14</v>
      </c>
      <c r="D19" s="8">
        <f t="shared" si="2"/>
        <v>44494</v>
      </c>
      <c r="E19" s="7">
        <v>26</v>
      </c>
      <c r="F19" s="7">
        <v>26</v>
      </c>
      <c r="G19" s="9" t="s">
        <v>10</v>
      </c>
      <c r="H19" s="31">
        <v>41752</v>
      </c>
      <c r="I19" s="30" t="s">
        <v>16</v>
      </c>
      <c r="J19" s="28">
        <v>2</v>
      </c>
      <c r="K19" s="12">
        <f>(F19/E19)-1</f>
        <v>0</v>
      </c>
    </row>
    <row r="20" spans="1:11" x14ac:dyDescent="0.4">
      <c r="A20" s="7">
        <v>5</v>
      </c>
      <c r="B20" s="8">
        <f t="shared" si="3"/>
        <v>44495</v>
      </c>
      <c r="C20" s="28">
        <v>7</v>
      </c>
      <c r="D20" s="8">
        <f t="shared" si="2"/>
        <v>44501</v>
      </c>
      <c r="E20" s="7">
        <v>0</v>
      </c>
      <c r="F20" s="7">
        <v>16</v>
      </c>
      <c r="G20" s="9" t="s">
        <v>11</v>
      </c>
      <c r="H20" s="31">
        <v>41766</v>
      </c>
      <c r="I20" s="32" t="s">
        <v>17</v>
      </c>
      <c r="J20" s="28">
        <v>2</v>
      </c>
      <c r="K20" s="12" t="e">
        <f>(F20/E20)-1</f>
        <v>#DIV/0!</v>
      </c>
    </row>
    <row r="21" spans="1:11" x14ac:dyDescent="0.4">
      <c r="A21" s="7">
        <v>6</v>
      </c>
      <c r="B21" s="8">
        <f t="shared" si="3"/>
        <v>44502</v>
      </c>
      <c r="C21" s="28">
        <v>14</v>
      </c>
      <c r="D21" s="8">
        <f t="shared" si="2"/>
        <v>44515</v>
      </c>
      <c r="E21" s="7">
        <v>0</v>
      </c>
      <c r="F21" s="7"/>
      <c r="G21" s="9" t="s">
        <v>11</v>
      </c>
      <c r="H21" s="31">
        <v>41773</v>
      </c>
      <c r="I21" s="32" t="s">
        <v>18</v>
      </c>
      <c r="J21" s="28">
        <v>3</v>
      </c>
      <c r="K21" s="12"/>
    </row>
    <row r="22" spans="1:11" x14ac:dyDescent="0.4">
      <c r="A22" s="15"/>
      <c r="B22" s="33" t="str">
        <f t="shared" si="3"/>
        <v/>
      </c>
      <c r="C22" s="3"/>
      <c r="D22" s="33" t="str">
        <f t="shared" ref="D22:D30" si="4">IF(AND(B22&lt;&gt;"",C22&lt;&gt;""),B22+C22-1,"")</f>
        <v/>
      </c>
      <c r="E22" s="15"/>
      <c r="F22" s="15"/>
      <c r="G22" t="str">
        <f t="shared" ref="G22:G30" si="5">IF(AND(OR(G21="Planned",G21="Ongoing"),C22&lt;&gt;""),"Planned","Unplanned")</f>
        <v>Unplanned</v>
      </c>
      <c r="H22" s="34"/>
      <c r="I22" s="35"/>
      <c r="J22" s="36"/>
      <c r="K22" s="18"/>
    </row>
    <row r="23" spans="1:11" x14ac:dyDescent="0.4">
      <c r="A23" s="15" t="str">
        <f>IF(AND(B23&lt;&gt;"",C23&lt;&gt;""),A22+1,"")</f>
        <v/>
      </c>
      <c r="B23" s="33" t="str">
        <f t="shared" si="3"/>
        <v/>
      </c>
      <c r="C23" s="3"/>
      <c r="D23" s="33" t="str">
        <f t="shared" si="4"/>
        <v/>
      </c>
      <c r="E23" s="15" t="str">
        <f>IF(A23="","",SUMIF('[1]Product Backlog'!E$5:E$79,'Release Plan'!A23,'[1]Product Backlog'!D$5:D$79))</f>
        <v/>
      </c>
      <c r="F23" s="15"/>
      <c r="G23" t="str">
        <f t="shared" si="5"/>
        <v>Unplanned</v>
      </c>
      <c r="I23" s="37"/>
      <c r="J23" s="36"/>
      <c r="K23" s="19"/>
    </row>
    <row r="24" spans="1:11" x14ac:dyDescent="0.4">
      <c r="A24" s="15" t="str">
        <f t="shared" ref="A24:A30" si="6">IF(AND(B24&lt;&gt;"",C24&lt;&gt;""),A23+1,"")</f>
        <v/>
      </c>
      <c r="B24" s="33" t="str">
        <f t="shared" si="3"/>
        <v/>
      </c>
      <c r="C24" s="3"/>
      <c r="D24" s="33" t="str">
        <f t="shared" si="4"/>
        <v/>
      </c>
      <c r="E24" s="15" t="str">
        <f>IF(A24="","",SUMIF('[1]Product Backlog'!E$5:E$79,'Release Plan'!A24,'[1]Product Backlog'!D$5:D$79))</f>
        <v/>
      </c>
      <c r="F24" s="15"/>
      <c r="G24" t="str">
        <f t="shared" si="5"/>
        <v>Unplanned</v>
      </c>
      <c r="I24" s="37"/>
      <c r="J24" s="36"/>
      <c r="K24" s="19"/>
    </row>
    <row r="25" spans="1:11" x14ac:dyDescent="0.4">
      <c r="A25" s="15" t="str">
        <f t="shared" si="6"/>
        <v/>
      </c>
      <c r="B25" s="33" t="str">
        <f t="shared" si="3"/>
        <v/>
      </c>
      <c r="C25" s="3"/>
      <c r="D25" s="33" t="str">
        <f t="shared" si="4"/>
        <v/>
      </c>
      <c r="E25" s="15" t="str">
        <f>IF(A25="","",SUMIF('[1]Product Backlog'!E$5:E$79,'Release Plan'!A25,'[1]Product Backlog'!D$5:D$79))</f>
        <v/>
      </c>
      <c r="F25" s="15"/>
      <c r="G25" t="str">
        <f t="shared" si="5"/>
        <v>Unplanned</v>
      </c>
      <c r="I25" s="37"/>
      <c r="J25" s="36"/>
      <c r="K25" s="19"/>
    </row>
    <row r="26" spans="1:11" x14ac:dyDescent="0.4">
      <c r="A26" s="15" t="str">
        <f t="shared" si="6"/>
        <v/>
      </c>
      <c r="B26" s="33" t="str">
        <f t="shared" si="3"/>
        <v/>
      </c>
      <c r="C26" s="3"/>
      <c r="D26" s="33" t="str">
        <f t="shared" si="4"/>
        <v/>
      </c>
      <c r="E26" s="15" t="str">
        <f>IF(A26="","",SUMIF('[1]Product Backlog'!E$5:E$79,'Release Plan'!A26,'[1]Product Backlog'!D$5:D$79))</f>
        <v/>
      </c>
      <c r="F26" s="15"/>
      <c r="G26" t="str">
        <f t="shared" si="5"/>
        <v>Unplanned</v>
      </c>
      <c r="I26" s="37"/>
      <c r="J26" s="36"/>
      <c r="K26" s="19"/>
    </row>
    <row r="27" spans="1:11" x14ac:dyDescent="0.4">
      <c r="A27" s="15" t="str">
        <f t="shared" si="6"/>
        <v/>
      </c>
      <c r="B27" s="33" t="str">
        <f t="shared" si="3"/>
        <v/>
      </c>
      <c r="C27" s="3"/>
      <c r="D27" s="33" t="str">
        <f t="shared" si="4"/>
        <v/>
      </c>
      <c r="E27" s="15" t="str">
        <f>IF(A27="","",SUMIF('[1]Product Backlog'!E$5:E$79,'Release Plan'!A27,'[1]Product Backlog'!D$5:D$79))</f>
        <v/>
      </c>
      <c r="F27" s="15"/>
      <c r="G27" t="str">
        <f t="shared" si="5"/>
        <v>Unplanned</v>
      </c>
      <c r="I27" s="37"/>
      <c r="J27" s="36"/>
      <c r="K27" s="19"/>
    </row>
    <row r="28" spans="1:11" x14ac:dyDescent="0.4">
      <c r="A28" s="15" t="str">
        <f t="shared" si="6"/>
        <v/>
      </c>
      <c r="B28" s="33" t="str">
        <f t="shared" si="3"/>
        <v/>
      </c>
      <c r="C28" s="3"/>
      <c r="D28" s="33" t="str">
        <f t="shared" si="4"/>
        <v/>
      </c>
      <c r="E28" s="15" t="str">
        <f>IF(A28="","",SUMIF('[1]Product Backlog'!E$5:E$79,'Release Plan'!A28,'[1]Product Backlog'!D$5:D$79))</f>
        <v/>
      </c>
      <c r="F28" s="15"/>
      <c r="G28" t="str">
        <f t="shared" si="5"/>
        <v>Unplanned</v>
      </c>
      <c r="I28" s="37"/>
      <c r="J28" s="36"/>
      <c r="K28" s="19"/>
    </row>
    <row r="29" spans="1:11" x14ac:dyDescent="0.4">
      <c r="A29" s="15" t="str">
        <f t="shared" si="6"/>
        <v/>
      </c>
      <c r="B29" s="33" t="str">
        <f t="shared" si="3"/>
        <v/>
      </c>
      <c r="C29" s="3"/>
      <c r="D29" s="33" t="str">
        <f t="shared" si="4"/>
        <v/>
      </c>
      <c r="E29" s="15" t="str">
        <f>IF(A29="","",SUMIF('[1]Product Backlog'!E$5:E$79,'Release Plan'!A29,'[1]Product Backlog'!D$5:D$79))</f>
        <v/>
      </c>
      <c r="F29" s="15"/>
      <c r="G29" t="str">
        <f t="shared" si="5"/>
        <v>Unplanned</v>
      </c>
      <c r="I29" s="37"/>
      <c r="J29" s="36"/>
      <c r="K29" s="19"/>
    </row>
    <row r="30" spans="1:11" x14ac:dyDescent="0.4">
      <c r="A30" s="15" t="str">
        <f t="shared" si="6"/>
        <v/>
      </c>
      <c r="B30" s="33" t="str">
        <f t="shared" si="3"/>
        <v/>
      </c>
      <c r="C30" s="3"/>
      <c r="D30" s="33" t="str">
        <f t="shared" si="4"/>
        <v/>
      </c>
      <c r="E30" s="15" t="str">
        <f>IF(A30="","",SUMIF('[1]Product Backlog'!E$5:E$79,'Release Plan'!A30,'[1]Product Backlog'!D$5:D$79))</f>
        <v/>
      </c>
      <c r="F30" s="15"/>
      <c r="G30" t="str">
        <f t="shared" si="5"/>
        <v>Unplanned</v>
      </c>
      <c r="I30" s="38"/>
      <c r="J30" s="39"/>
      <c r="K30" s="26"/>
    </row>
    <row r="31" spans="1:11" x14ac:dyDescent="0.4">
      <c r="A31" s="40"/>
      <c r="B31" s="40"/>
      <c r="C31" s="40"/>
      <c r="D31" s="41" t="s">
        <v>19</v>
      </c>
      <c r="E31" s="42" t="e">
        <f>SUMIF('[1]Product Backlog'!E$5:E$79,"",'[1]Product Backlog'!D$5:D$79)-SUMIF('[1]Product Backlog'!C$5:C$79,"Removed",'[1]Product Backlog'!D$5:D$79)</f>
        <v>#VALUE!</v>
      </c>
      <c r="F31" s="42"/>
      <c r="G31" s="40"/>
      <c r="H31" s="43"/>
      <c r="I31" s="40"/>
    </row>
    <row r="32" spans="1:11" x14ac:dyDescent="0.4">
      <c r="D32" s="44" t="s">
        <v>20</v>
      </c>
      <c r="E32" s="42">
        <f>SUM(E16:E30)</f>
        <v>83</v>
      </c>
      <c r="F32" s="42">
        <f>SUM(F16:F30)</f>
        <v>110</v>
      </c>
    </row>
  </sheetData>
  <conditionalFormatting sqref="H4:I10 E5:F10 E31:F32 A4:D10">
    <cfRule type="expression" dxfId="39" priority="7" stopIfTrue="1">
      <formula>$G4="Planned"</formula>
    </cfRule>
    <cfRule type="expression" dxfId="38" priority="8" stopIfTrue="1">
      <formula>$G4="Ongoing"</formula>
    </cfRule>
  </conditionalFormatting>
  <conditionalFormatting sqref="G4:G10 G16:G30">
    <cfRule type="expression" dxfId="37" priority="9" stopIfTrue="1">
      <formula>$G4="Planned"</formula>
    </cfRule>
    <cfRule type="expression" dxfId="36" priority="10" stopIfTrue="1">
      <formula>$G4="Ongoing"</formula>
    </cfRule>
    <cfRule type="cellIs" dxfId="35" priority="11" stopIfTrue="1" operator="equal">
      <formula>"Unplanned"</formula>
    </cfRule>
  </conditionalFormatting>
  <conditionalFormatting sqref="A16:F30 E4:F5 F6 H16:I30">
    <cfRule type="expression" dxfId="34" priority="12" stopIfTrue="1">
      <formula>OR($G4="Planned",$G4="Unplanned")</formula>
    </cfRule>
    <cfRule type="expression" dxfId="33" priority="13" stopIfTrue="1">
      <formula>$G4="Ongoing"</formula>
    </cfRule>
  </conditionalFormatting>
  <conditionalFormatting sqref="B16:B21">
    <cfRule type="expression" dxfId="32" priority="5" stopIfTrue="1">
      <formula>$G16="Planned"</formula>
    </cfRule>
    <cfRule type="expression" dxfId="31" priority="6" stopIfTrue="1">
      <formula>$G16="Ongoing"</formula>
    </cfRule>
  </conditionalFormatting>
  <conditionalFormatting sqref="B16:B21">
    <cfRule type="expression" dxfId="30" priority="3" stopIfTrue="1">
      <formula>$G16="Planned"</formula>
    </cfRule>
    <cfRule type="expression" dxfId="29" priority="4" stopIfTrue="1">
      <formula>$G16="Ongoing"</formula>
    </cfRule>
  </conditionalFormatting>
  <conditionalFormatting sqref="D16:D21">
    <cfRule type="expression" dxfId="28" priority="1" stopIfTrue="1">
      <formula>$G16="Planned"</formula>
    </cfRule>
    <cfRule type="expression" dxfId="27" priority="2" stopIfTrue="1">
      <formula>$G16="Ongoing"</formula>
    </cfRule>
  </conditionalFormatting>
  <dataValidations disablePrompts="1" count="1">
    <dataValidation type="list" allowBlank="1" showInputMessage="1" showErrorMessage="1" sqref="G4:G1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16:G3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WVO983056:WVO983070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29"/>
  <sheetViews>
    <sheetView tabSelected="1" workbookViewId="0">
      <pane ySplit="4" topLeftCell="A5" activePane="bottomLeft" state="frozen"/>
      <selection pane="bottomLeft" activeCell="C19" sqref="C19"/>
    </sheetView>
  </sheetViews>
  <sheetFormatPr baseColWidth="10" defaultColWidth="9.1171875" defaultRowHeight="12.7" x14ac:dyDescent="0.4"/>
  <cols>
    <col min="1" max="1" width="9.1171875" style="47"/>
    <col min="2" max="2" width="39.3515625" style="45" customWidth="1"/>
    <col min="3" max="3" width="10.87890625" style="47" customWidth="1"/>
    <col min="4" max="6" width="9.1171875" style="47"/>
    <col min="7" max="7" width="10.64453125" style="47" bestFit="1" customWidth="1"/>
    <col min="8" max="8" width="39.52734375" style="45" customWidth="1"/>
    <col min="9" max="9" width="46.1171875" style="48" customWidth="1"/>
    <col min="10" max="257" width="9.1171875" style="48"/>
    <col min="258" max="258" width="39.3515625" style="48" customWidth="1"/>
    <col min="259" max="259" width="10.87890625" style="48" customWidth="1"/>
    <col min="260" max="262" width="9.1171875" style="48"/>
    <col min="263" max="263" width="10.64453125" style="48" bestFit="1" customWidth="1"/>
    <col min="264" max="264" width="39.52734375" style="48" customWidth="1"/>
    <col min="265" max="265" width="46.1171875" style="48" customWidth="1"/>
    <col min="266" max="513" width="9.1171875" style="48"/>
    <col min="514" max="514" width="39.3515625" style="48" customWidth="1"/>
    <col min="515" max="515" width="10.87890625" style="48" customWidth="1"/>
    <col min="516" max="518" width="9.1171875" style="48"/>
    <col min="519" max="519" width="10.64453125" style="48" bestFit="1" customWidth="1"/>
    <col min="520" max="520" width="39.52734375" style="48" customWidth="1"/>
    <col min="521" max="521" width="46.1171875" style="48" customWidth="1"/>
    <col min="522" max="769" width="9.1171875" style="48"/>
    <col min="770" max="770" width="39.3515625" style="48" customWidth="1"/>
    <col min="771" max="771" width="10.87890625" style="48" customWidth="1"/>
    <col min="772" max="774" width="9.1171875" style="48"/>
    <col min="775" max="775" width="10.64453125" style="48" bestFit="1" customWidth="1"/>
    <col min="776" max="776" width="39.52734375" style="48" customWidth="1"/>
    <col min="777" max="777" width="46.1171875" style="48" customWidth="1"/>
    <col min="778" max="1025" width="9.1171875" style="48"/>
    <col min="1026" max="1026" width="39.3515625" style="48" customWidth="1"/>
    <col min="1027" max="1027" width="10.87890625" style="48" customWidth="1"/>
    <col min="1028" max="1030" width="9.1171875" style="48"/>
    <col min="1031" max="1031" width="10.64453125" style="48" bestFit="1" customWidth="1"/>
    <col min="1032" max="1032" width="39.52734375" style="48" customWidth="1"/>
    <col min="1033" max="1033" width="46.1171875" style="48" customWidth="1"/>
    <col min="1034" max="1281" width="9.1171875" style="48"/>
    <col min="1282" max="1282" width="39.3515625" style="48" customWidth="1"/>
    <col min="1283" max="1283" width="10.87890625" style="48" customWidth="1"/>
    <col min="1284" max="1286" width="9.1171875" style="48"/>
    <col min="1287" max="1287" width="10.64453125" style="48" bestFit="1" customWidth="1"/>
    <col min="1288" max="1288" width="39.52734375" style="48" customWidth="1"/>
    <col min="1289" max="1289" width="46.1171875" style="48" customWidth="1"/>
    <col min="1290" max="1537" width="9.1171875" style="48"/>
    <col min="1538" max="1538" width="39.3515625" style="48" customWidth="1"/>
    <col min="1539" max="1539" width="10.87890625" style="48" customWidth="1"/>
    <col min="1540" max="1542" width="9.1171875" style="48"/>
    <col min="1543" max="1543" width="10.64453125" style="48" bestFit="1" customWidth="1"/>
    <col min="1544" max="1544" width="39.52734375" style="48" customWidth="1"/>
    <col min="1545" max="1545" width="46.1171875" style="48" customWidth="1"/>
    <col min="1546" max="1793" width="9.1171875" style="48"/>
    <col min="1794" max="1794" width="39.3515625" style="48" customWidth="1"/>
    <col min="1795" max="1795" width="10.87890625" style="48" customWidth="1"/>
    <col min="1796" max="1798" width="9.1171875" style="48"/>
    <col min="1799" max="1799" width="10.64453125" style="48" bestFit="1" customWidth="1"/>
    <col min="1800" max="1800" width="39.52734375" style="48" customWidth="1"/>
    <col min="1801" max="1801" width="46.1171875" style="48" customWidth="1"/>
    <col min="1802" max="2049" width="9.1171875" style="48"/>
    <col min="2050" max="2050" width="39.3515625" style="48" customWidth="1"/>
    <col min="2051" max="2051" width="10.87890625" style="48" customWidth="1"/>
    <col min="2052" max="2054" width="9.1171875" style="48"/>
    <col min="2055" max="2055" width="10.64453125" style="48" bestFit="1" customWidth="1"/>
    <col min="2056" max="2056" width="39.52734375" style="48" customWidth="1"/>
    <col min="2057" max="2057" width="46.1171875" style="48" customWidth="1"/>
    <col min="2058" max="2305" width="9.1171875" style="48"/>
    <col min="2306" max="2306" width="39.3515625" style="48" customWidth="1"/>
    <col min="2307" max="2307" width="10.87890625" style="48" customWidth="1"/>
    <col min="2308" max="2310" width="9.1171875" style="48"/>
    <col min="2311" max="2311" width="10.64453125" style="48" bestFit="1" customWidth="1"/>
    <col min="2312" max="2312" width="39.52734375" style="48" customWidth="1"/>
    <col min="2313" max="2313" width="46.1171875" style="48" customWidth="1"/>
    <col min="2314" max="2561" width="9.1171875" style="48"/>
    <col min="2562" max="2562" width="39.3515625" style="48" customWidth="1"/>
    <col min="2563" max="2563" width="10.87890625" style="48" customWidth="1"/>
    <col min="2564" max="2566" width="9.1171875" style="48"/>
    <col min="2567" max="2567" width="10.64453125" style="48" bestFit="1" customWidth="1"/>
    <col min="2568" max="2568" width="39.52734375" style="48" customWidth="1"/>
    <col min="2569" max="2569" width="46.1171875" style="48" customWidth="1"/>
    <col min="2570" max="2817" width="9.1171875" style="48"/>
    <col min="2818" max="2818" width="39.3515625" style="48" customWidth="1"/>
    <col min="2819" max="2819" width="10.87890625" style="48" customWidth="1"/>
    <col min="2820" max="2822" width="9.1171875" style="48"/>
    <col min="2823" max="2823" width="10.64453125" style="48" bestFit="1" customWidth="1"/>
    <col min="2824" max="2824" width="39.52734375" style="48" customWidth="1"/>
    <col min="2825" max="2825" width="46.1171875" style="48" customWidth="1"/>
    <col min="2826" max="3073" width="9.1171875" style="48"/>
    <col min="3074" max="3074" width="39.3515625" style="48" customWidth="1"/>
    <col min="3075" max="3075" width="10.87890625" style="48" customWidth="1"/>
    <col min="3076" max="3078" width="9.1171875" style="48"/>
    <col min="3079" max="3079" width="10.64453125" style="48" bestFit="1" customWidth="1"/>
    <col min="3080" max="3080" width="39.52734375" style="48" customWidth="1"/>
    <col min="3081" max="3081" width="46.1171875" style="48" customWidth="1"/>
    <col min="3082" max="3329" width="9.1171875" style="48"/>
    <col min="3330" max="3330" width="39.3515625" style="48" customWidth="1"/>
    <col min="3331" max="3331" width="10.87890625" style="48" customWidth="1"/>
    <col min="3332" max="3334" width="9.1171875" style="48"/>
    <col min="3335" max="3335" width="10.64453125" style="48" bestFit="1" customWidth="1"/>
    <col min="3336" max="3336" width="39.52734375" style="48" customWidth="1"/>
    <col min="3337" max="3337" width="46.1171875" style="48" customWidth="1"/>
    <col min="3338" max="3585" width="9.1171875" style="48"/>
    <col min="3586" max="3586" width="39.3515625" style="48" customWidth="1"/>
    <col min="3587" max="3587" width="10.87890625" style="48" customWidth="1"/>
    <col min="3588" max="3590" width="9.1171875" style="48"/>
    <col min="3591" max="3591" width="10.64453125" style="48" bestFit="1" customWidth="1"/>
    <col min="3592" max="3592" width="39.52734375" style="48" customWidth="1"/>
    <col min="3593" max="3593" width="46.1171875" style="48" customWidth="1"/>
    <col min="3594" max="3841" width="9.1171875" style="48"/>
    <col min="3842" max="3842" width="39.3515625" style="48" customWidth="1"/>
    <col min="3843" max="3843" width="10.87890625" style="48" customWidth="1"/>
    <col min="3844" max="3846" width="9.1171875" style="48"/>
    <col min="3847" max="3847" width="10.64453125" style="48" bestFit="1" customWidth="1"/>
    <col min="3848" max="3848" width="39.52734375" style="48" customWidth="1"/>
    <col min="3849" max="3849" width="46.1171875" style="48" customWidth="1"/>
    <col min="3850" max="4097" width="9.1171875" style="48"/>
    <col min="4098" max="4098" width="39.3515625" style="48" customWidth="1"/>
    <col min="4099" max="4099" width="10.87890625" style="48" customWidth="1"/>
    <col min="4100" max="4102" width="9.1171875" style="48"/>
    <col min="4103" max="4103" width="10.64453125" style="48" bestFit="1" customWidth="1"/>
    <col min="4104" max="4104" width="39.52734375" style="48" customWidth="1"/>
    <col min="4105" max="4105" width="46.1171875" style="48" customWidth="1"/>
    <col min="4106" max="4353" width="9.1171875" style="48"/>
    <col min="4354" max="4354" width="39.3515625" style="48" customWidth="1"/>
    <col min="4355" max="4355" width="10.87890625" style="48" customWidth="1"/>
    <col min="4356" max="4358" width="9.1171875" style="48"/>
    <col min="4359" max="4359" width="10.64453125" style="48" bestFit="1" customWidth="1"/>
    <col min="4360" max="4360" width="39.52734375" style="48" customWidth="1"/>
    <col min="4361" max="4361" width="46.1171875" style="48" customWidth="1"/>
    <col min="4362" max="4609" width="9.1171875" style="48"/>
    <col min="4610" max="4610" width="39.3515625" style="48" customWidth="1"/>
    <col min="4611" max="4611" width="10.87890625" style="48" customWidth="1"/>
    <col min="4612" max="4614" width="9.1171875" style="48"/>
    <col min="4615" max="4615" width="10.64453125" style="48" bestFit="1" customWidth="1"/>
    <col min="4616" max="4616" width="39.52734375" style="48" customWidth="1"/>
    <col min="4617" max="4617" width="46.1171875" style="48" customWidth="1"/>
    <col min="4618" max="4865" width="9.1171875" style="48"/>
    <col min="4866" max="4866" width="39.3515625" style="48" customWidth="1"/>
    <col min="4867" max="4867" width="10.87890625" style="48" customWidth="1"/>
    <col min="4868" max="4870" width="9.1171875" style="48"/>
    <col min="4871" max="4871" width="10.64453125" style="48" bestFit="1" customWidth="1"/>
    <col min="4872" max="4872" width="39.52734375" style="48" customWidth="1"/>
    <col min="4873" max="4873" width="46.1171875" style="48" customWidth="1"/>
    <col min="4874" max="5121" width="9.1171875" style="48"/>
    <col min="5122" max="5122" width="39.3515625" style="48" customWidth="1"/>
    <col min="5123" max="5123" width="10.87890625" style="48" customWidth="1"/>
    <col min="5124" max="5126" width="9.1171875" style="48"/>
    <col min="5127" max="5127" width="10.64453125" style="48" bestFit="1" customWidth="1"/>
    <col min="5128" max="5128" width="39.52734375" style="48" customWidth="1"/>
    <col min="5129" max="5129" width="46.1171875" style="48" customWidth="1"/>
    <col min="5130" max="5377" width="9.1171875" style="48"/>
    <col min="5378" max="5378" width="39.3515625" style="48" customWidth="1"/>
    <col min="5379" max="5379" width="10.87890625" style="48" customWidth="1"/>
    <col min="5380" max="5382" width="9.1171875" style="48"/>
    <col min="5383" max="5383" width="10.64453125" style="48" bestFit="1" customWidth="1"/>
    <col min="5384" max="5384" width="39.52734375" style="48" customWidth="1"/>
    <col min="5385" max="5385" width="46.1171875" style="48" customWidth="1"/>
    <col min="5386" max="5633" width="9.1171875" style="48"/>
    <col min="5634" max="5634" width="39.3515625" style="48" customWidth="1"/>
    <col min="5635" max="5635" width="10.87890625" style="48" customWidth="1"/>
    <col min="5636" max="5638" width="9.1171875" style="48"/>
    <col min="5639" max="5639" width="10.64453125" style="48" bestFit="1" customWidth="1"/>
    <col min="5640" max="5640" width="39.52734375" style="48" customWidth="1"/>
    <col min="5641" max="5641" width="46.1171875" style="48" customWidth="1"/>
    <col min="5642" max="5889" width="9.1171875" style="48"/>
    <col min="5890" max="5890" width="39.3515625" style="48" customWidth="1"/>
    <col min="5891" max="5891" width="10.87890625" style="48" customWidth="1"/>
    <col min="5892" max="5894" width="9.1171875" style="48"/>
    <col min="5895" max="5895" width="10.64453125" style="48" bestFit="1" customWidth="1"/>
    <col min="5896" max="5896" width="39.52734375" style="48" customWidth="1"/>
    <col min="5897" max="5897" width="46.1171875" style="48" customWidth="1"/>
    <col min="5898" max="6145" width="9.1171875" style="48"/>
    <col min="6146" max="6146" width="39.3515625" style="48" customWidth="1"/>
    <col min="6147" max="6147" width="10.87890625" style="48" customWidth="1"/>
    <col min="6148" max="6150" width="9.1171875" style="48"/>
    <col min="6151" max="6151" width="10.64453125" style="48" bestFit="1" customWidth="1"/>
    <col min="6152" max="6152" width="39.52734375" style="48" customWidth="1"/>
    <col min="6153" max="6153" width="46.1171875" style="48" customWidth="1"/>
    <col min="6154" max="6401" width="9.1171875" style="48"/>
    <col min="6402" max="6402" width="39.3515625" style="48" customWidth="1"/>
    <col min="6403" max="6403" width="10.87890625" style="48" customWidth="1"/>
    <col min="6404" max="6406" width="9.1171875" style="48"/>
    <col min="6407" max="6407" width="10.64453125" style="48" bestFit="1" customWidth="1"/>
    <col min="6408" max="6408" width="39.52734375" style="48" customWidth="1"/>
    <col min="6409" max="6409" width="46.1171875" style="48" customWidth="1"/>
    <col min="6410" max="6657" width="9.1171875" style="48"/>
    <col min="6658" max="6658" width="39.3515625" style="48" customWidth="1"/>
    <col min="6659" max="6659" width="10.87890625" style="48" customWidth="1"/>
    <col min="6660" max="6662" width="9.1171875" style="48"/>
    <col min="6663" max="6663" width="10.64453125" style="48" bestFit="1" customWidth="1"/>
    <col min="6664" max="6664" width="39.52734375" style="48" customWidth="1"/>
    <col min="6665" max="6665" width="46.1171875" style="48" customWidth="1"/>
    <col min="6666" max="6913" width="9.1171875" style="48"/>
    <col min="6914" max="6914" width="39.3515625" style="48" customWidth="1"/>
    <col min="6915" max="6915" width="10.87890625" style="48" customWidth="1"/>
    <col min="6916" max="6918" width="9.1171875" style="48"/>
    <col min="6919" max="6919" width="10.64453125" style="48" bestFit="1" customWidth="1"/>
    <col min="6920" max="6920" width="39.52734375" style="48" customWidth="1"/>
    <col min="6921" max="6921" width="46.1171875" style="48" customWidth="1"/>
    <col min="6922" max="7169" width="9.1171875" style="48"/>
    <col min="7170" max="7170" width="39.3515625" style="48" customWidth="1"/>
    <col min="7171" max="7171" width="10.87890625" style="48" customWidth="1"/>
    <col min="7172" max="7174" width="9.1171875" style="48"/>
    <col min="7175" max="7175" width="10.64453125" style="48" bestFit="1" customWidth="1"/>
    <col min="7176" max="7176" width="39.52734375" style="48" customWidth="1"/>
    <col min="7177" max="7177" width="46.1171875" style="48" customWidth="1"/>
    <col min="7178" max="7425" width="9.1171875" style="48"/>
    <col min="7426" max="7426" width="39.3515625" style="48" customWidth="1"/>
    <col min="7427" max="7427" width="10.87890625" style="48" customWidth="1"/>
    <col min="7428" max="7430" width="9.1171875" style="48"/>
    <col min="7431" max="7431" width="10.64453125" style="48" bestFit="1" customWidth="1"/>
    <col min="7432" max="7432" width="39.52734375" style="48" customWidth="1"/>
    <col min="7433" max="7433" width="46.1171875" style="48" customWidth="1"/>
    <col min="7434" max="7681" width="9.1171875" style="48"/>
    <col min="7682" max="7682" width="39.3515625" style="48" customWidth="1"/>
    <col min="7683" max="7683" width="10.87890625" style="48" customWidth="1"/>
    <col min="7684" max="7686" width="9.1171875" style="48"/>
    <col min="7687" max="7687" width="10.64453125" style="48" bestFit="1" customWidth="1"/>
    <col min="7688" max="7688" width="39.52734375" style="48" customWidth="1"/>
    <col min="7689" max="7689" width="46.1171875" style="48" customWidth="1"/>
    <col min="7690" max="7937" width="9.1171875" style="48"/>
    <col min="7938" max="7938" width="39.3515625" style="48" customWidth="1"/>
    <col min="7939" max="7939" width="10.87890625" style="48" customWidth="1"/>
    <col min="7940" max="7942" width="9.1171875" style="48"/>
    <col min="7943" max="7943" width="10.64453125" style="48" bestFit="1" customWidth="1"/>
    <col min="7944" max="7944" width="39.52734375" style="48" customWidth="1"/>
    <col min="7945" max="7945" width="46.1171875" style="48" customWidth="1"/>
    <col min="7946" max="8193" width="9.1171875" style="48"/>
    <col min="8194" max="8194" width="39.3515625" style="48" customWidth="1"/>
    <col min="8195" max="8195" width="10.87890625" style="48" customWidth="1"/>
    <col min="8196" max="8198" width="9.1171875" style="48"/>
    <col min="8199" max="8199" width="10.64453125" style="48" bestFit="1" customWidth="1"/>
    <col min="8200" max="8200" width="39.52734375" style="48" customWidth="1"/>
    <col min="8201" max="8201" width="46.1171875" style="48" customWidth="1"/>
    <col min="8202" max="8449" width="9.1171875" style="48"/>
    <col min="8450" max="8450" width="39.3515625" style="48" customWidth="1"/>
    <col min="8451" max="8451" width="10.87890625" style="48" customWidth="1"/>
    <col min="8452" max="8454" width="9.1171875" style="48"/>
    <col min="8455" max="8455" width="10.64453125" style="48" bestFit="1" customWidth="1"/>
    <col min="8456" max="8456" width="39.52734375" style="48" customWidth="1"/>
    <col min="8457" max="8457" width="46.1171875" style="48" customWidth="1"/>
    <col min="8458" max="8705" width="9.1171875" style="48"/>
    <col min="8706" max="8706" width="39.3515625" style="48" customWidth="1"/>
    <col min="8707" max="8707" width="10.87890625" style="48" customWidth="1"/>
    <col min="8708" max="8710" width="9.1171875" style="48"/>
    <col min="8711" max="8711" width="10.64453125" style="48" bestFit="1" customWidth="1"/>
    <col min="8712" max="8712" width="39.52734375" style="48" customWidth="1"/>
    <col min="8713" max="8713" width="46.1171875" style="48" customWidth="1"/>
    <col min="8714" max="8961" width="9.1171875" style="48"/>
    <col min="8962" max="8962" width="39.3515625" style="48" customWidth="1"/>
    <col min="8963" max="8963" width="10.87890625" style="48" customWidth="1"/>
    <col min="8964" max="8966" width="9.1171875" style="48"/>
    <col min="8967" max="8967" width="10.64453125" style="48" bestFit="1" customWidth="1"/>
    <col min="8968" max="8968" width="39.52734375" style="48" customWidth="1"/>
    <col min="8969" max="8969" width="46.1171875" style="48" customWidth="1"/>
    <col min="8970" max="9217" width="9.1171875" style="48"/>
    <col min="9218" max="9218" width="39.3515625" style="48" customWidth="1"/>
    <col min="9219" max="9219" width="10.87890625" style="48" customWidth="1"/>
    <col min="9220" max="9222" width="9.1171875" style="48"/>
    <col min="9223" max="9223" width="10.64453125" style="48" bestFit="1" customWidth="1"/>
    <col min="9224" max="9224" width="39.52734375" style="48" customWidth="1"/>
    <col min="9225" max="9225" width="46.1171875" style="48" customWidth="1"/>
    <col min="9226" max="9473" width="9.1171875" style="48"/>
    <col min="9474" max="9474" width="39.3515625" style="48" customWidth="1"/>
    <col min="9475" max="9475" width="10.87890625" style="48" customWidth="1"/>
    <col min="9476" max="9478" width="9.1171875" style="48"/>
    <col min="9479" max="9479" width="10.64453125" style="48" bestFit="1" customWidth="1"/>
    <col min="9480" max="9480" width="39.52734375" style="48" customWidth="1"/>
    <col min="9481" max="9481" width="46.1171875" style="48" customWidth="1"/>
    <col min="9482" max="9729" width="9.1171875" style="48"/>
    <col min="9730" max="9730" width="39.3515625" style="48" customWidth="1"/>
    <col min="9731" max="9731" width="10.87890625" style="48" customWidth="1"/>
    <col min="9732" max="9734" width="9.1171875" style="48"/>
    <col min="9735" max="9735" width="10.64453125" style="48" bestFit="1" customWidth="1"/>
    <col min="9736" max="9736" width="39.52734375" style="48" customWidth="1"/>
    <col min="9737" max="9737" width="46.1171875" style="48" customWidth="1"/>
    <col min="9738" max="9985" width="9.1171875" style="48"/>
    <col min="9986" max="9986" width="39.3515625" style="48" customWidth="1"/>
    <col min="9987" max="9987" width="10.87890625" style="48" customWidth="1"/>
    <col min="9988" max="9990" width="9.1171875" style="48"/>
    <col min="9991" max="9991" width="10.64453125" style="48" bestFit="1" customWidth="1"/>
    <col min="9992" max="9992" width="39.52734375" style="48" customWidth="1"/>
    <col min="9993" max="9993" width="46.1171875" style="48" customWidth="1"/>
    <col min="9994" max="10241" width="9.1171875" style="48"/>
    <col min="10242" max="10242" width="39.3515625" style="48" customWidth="1"/>
    <col min="10243" max="10243" width="10.87890625" style="48" customWidth="1"/>
    <col min="10244" max="10246" width="9.1171875" style="48"/>
    <col min="10247" max="10247" width="10.64453125" style="48" bestFit="1" customWidth="1"/>
    <col min="10248" max="10248" width="39.52734375" style="48" customWidth="1"/>
    <col min="10249" max="10249" width="46.1171875" style="48" customWidth="1"/>
    <col min="10250" max="10497" width="9.1171875" style="48"/>
    <col min="10498" max="10498" width="39.3515625" style="48" customWidth="1"/>
    <col min="10499" max="10499" width="10.87890625" style="48" customWidth="1"/>
    <col min="10500" max="10502" width="9.1171875" style="48"/>
    <col min="10503" max="10503" width="10.64453125" style="48" bestFit="1" customWidth="1"/>
    <col min="10504" max="10504" width="39.52734375" style="48" customWidth="1"/>
    <col min="10505" max="10505" width="46.1171875" style="48" customWidth="1"/>
    <col min="10506" max="10753" width="9.1171875" style="48"/>
    <col min="10754" max="10754" width="39.3515625" style="48" customWidth="1"/>
    <col min="10755" max="10755" width="10.87890625" style="48" customWidth="1"/>
    <col min="10756" max="10758" width="9.1171875" style="48"/>
    <col min="10759" max="10759" width="10.64453125" style="48" bestFit="1" customWidth="1"/>
    <col min="10760" max="10760" width="39.52734375" style="48" customWidth="1"/>
    <col min="10761" max="10761" width="46.1171875" style="48" customWidth="1"/>
    <col min="10762" max="11009" width="9.1171875" style="48"/>
    <col min="11010" max="11010" width="39.3515625" style="48" customWidth="1"/>
    <col min="11011" max="11011" width="10.87890625" style="48" customWidth="1"/>
    <col min="11012" max="11014" width="9.1171875" style="48"/>
    <col min="11015" max="11015" width="10.64453125" style="48" bestFit="1" customWidth="1"/>
    <col min="11016" max="11016" width="39.52734375" style="48" customWidth="1"/>
    <col min="11017" max="11017" width="46.1171875" style="48" customWidth="1"/>
    <col min="11018" max="11265" width="9.1171875" style="48"/>
    <col min="11266" max="11266" width="39.3515625" style="48" customWidth="1"/>
    <col min="11267" max="11267" width="10.87890625" style="48" customWidth="1"/>
    <col min="11268" max="11270" width="9.1171875" style="48"/>
    <col min="11271" max="11271" width="10.64453125" style="48" bestFit="1" customWidth="1"/>
    <col min="11272" max="11272" width="39.52734375" style="48" customWidth="1"/>
    <col min="11273" max="11273" width="46.1171875" style="48" customWidth="1"/>
    <col min="11274" max="11521" width="9.1171875" style="48"/>
    <col min="11522" max="11522" width="39.3515625" style="48" customWidth="1"/>
    <col min="11523" max="11523" width="10.87890625" style="48" customWidth="1"/>
    <col min="11524" max="11526" width="9.1171875" style="48"/>
    <col min="11527" max="11527" width="10.64453125" style="48" bestFit="1" customWidth="1"/>
    <col min="11528" max="11528" width="39.52734375" style="48" customWidth="1"/>
    <col min="11529" max="11529" width="46.1171875" style="48" customWidth="1"/>
    <col min="11530" max="11777" width="9.1171875" style="48"/>
    <col min="11778" max="11778" width="39.3515625" style="48" customWidth="1"/>
    <col min="11779" max="11779" width="10.87890625" style="48" customWidth="1"/>
    <col min="11780" max="11782" width="9.1171875" style="48"/>
    <col min="11783" max="11783" width="10.64453125" style="48" bestFit="1" customWidth="1"/>
    <col min="11784" max="11784" width="39.52734375" style="48" customWidth="1"/>
    <col min="11785" max="11785" width="46.1171875" style="48" customWidth="1"/>
    <col min="11786" max="12033" width="9.1171875" style="48"/>
    <col min="12034" max="12034" width="39.3515625" style="48" customWidth="1"/>
    <col min="12035" max="12035" width="10.87890625" style="48" customWidth="1"/>
    <col min="12036" max="12038" width="9.1171875" style="48"/>
    <col min="12039" max="12039" width="10.64453125" style="48" bestFit="1" customWidth="1"/>
    <col min="12040" max="12040" width="39.52734375" style="48" customWidth="1"/>
    <col min="12041" max="12041" width="46.1171875" style="48" customWidth="1"/>
    <col min="12042" max="12289" width="9.1171875" style="48"/>
    <col min="12290" max="12290" width="39.3515625" style="48" customWidth="1"/>
    <col min="12291" max="12291" width="10.87890625" style="48" customWidth="1"/>
    <col min="12292" max="12294" width="9.1171875" style="48"/>
    <col min="12295" max="12295" width="10.64453125" style="48" bestFit="1" customWidth="1"/>
    <col min="12296" max="12296" width="39.52734375" style="48" customWidth="1"/>
    <col min="12297" max="12297" width="46.1171875" style="48" customWidth="1"/>
    <col min="12298" max="12545" width="9.1171875" style="48"/>
    <col min="12546" max="12546" width="39.3515625" style="48" customWidth="1"/>
    <col min="12547" max="12547" width="10.87890625" style="48" customWidth="1"/>
    <col min="12548" max="12550" width="9.1171875" style="48"/>
    <col min="12551" max="12551" width="10.64453125" style="48" bestFit="1" customWidth="1"/>
    <col min="12552" max="12552" width="39.52734375" style="48" customWidth="1"/>
    <col min="12553" max="12553" width="46.1171875" style="48" customWidth="1"/>
    <col min="12554" max="12801" width="9.1171875" style="48"/>
    <col min="12802" max="12802" width="39.3515625" style="48" customWidth="1"/>
    <col min="12803" max="12803" width="10.87890625" style="48" customWidth="1"/>
    <col min="12804" max="12806" width="9.1171875" style="48"/>
    <col min="12807" max="12807" width="10.64453125" style="48" bestFit="1" customWidth="1"/>
    <col min="12808" max="12808" width="39.52734375" style="48" customWidth="1"/>
    <col min="12809" max="12809" width="46.1171875" style="48" customWidth="1"/>
    <col min="12810" max="13057" width="9.1171875" style="48"/>
    <col min="13058" max="13058" width="39.3515625" style="48" customWidth="1"/>
    <col min="13059" max="13059" width="10.87890625" style="48" customWidth="1"/>
    <col min="13060" max="13062" width="9.1171875" style="48"/>
    <col min="13063" max="13063" width="10.64453125" style="48" bestFit="1" customWidth="1"/>
    <col min="13064" max="13064" width="39.52734375" style="48" customWidth="1"/>
    <col min="13065" max="13065" width="46.1171875" style="48" customWidth="1"/>
    <col min="13066" max="13313" width="9.1171875" style="48"/>
    <col min="13314" max="13314" width="39.3515625" style="48" customWidth="1"/>
    <col min="13315" max="13315" width="10.87890625" style="48" customWidth="1"/>
    <col min="13316" max="13318" width="9.1171875" style="48"/>
    <col min="13319" max="13319" width="10.64453125" style="48" bestFit="1" customWidth="1"/>
    <col min="13320" max="13320" width="39.52734375" style="48" customWidth="1"/>
    <col min="13321" max="13321" width="46.1171875" style="48" customWidth="1"/>
    <col min="13322" max="13569" width="9.1171875" style="48"/>
    <col min="13570" max="13570" width="39.3515625" style="48" customWidth="1"/>
    <col min="13571" max="13571" width="10.87890625" style="48" customWidth="1"/>
    <col min="13572" max="13574" width="9.1171875" style="48"/>
    <col min="13575" max="13575" width="10.64453125" style="48" bestFit="1" customWidth="1"/>
    <col min="13576" max="13576" width="39.52734375" style="48" customWidth="1"/>
    <col min="13577" max="13577" width="46.1171875" style="48" customWidth="1"/>
    <col min="13578" max="13825" width="9.1171875" style="48"/>
    <col min="13826" max="13826" width="39.3515625" style="48" customWidth="1"/>
    <col min="13827" max="13827" width="10.87890625" style="48" customWidth="1"/>
    <col min="13828" max="13830" width="9.1171875" style="48"/>
    <col min="13831" max="13831" width="10.64453125" style="48" bestFit="1" customWidth="1"/>
    <col min="13832" max="13832" width="39.52734375" style="48" customWidth="1"/>
    <col min="13833" max="13833" width="46.1171875" style="48" customWidth="1"/>
    <col min="13834" max="14081" width="9.1171875" style="48"/>
    <col min="14082" max="14082" width="39.3515625" style="48" customWidth="1"/>
    <col min="14083" max="14083" width="10.87890625" style="48" customWidth="1"/>
    <col min="14084" max="14086" width="9.1171875" style="48"/>
    <col min="14087" max="14087" width="10.64453125" style="48" bestFit="1" customWidth="1"/>
    <col min="14088" max="14088" width="39.52734375" style="48" customWidth="1"/>
    <col min="14089" max="14089" width="46.1171875" style="48" customWidth="1"/>
    <col min="14090" max="14337" width="9.1171875" style="48"/>
    <col min="14338" max="14338" width="39.3515625" style="48" customWidth="1"/>
    <col min="14339" max="14339" width="10.87890625" style="48" customWidth="1"/>
    <col min="14340" max="14342" width="9.1171875" style="48"/>
    <col min="14343" max="14343" width="10.64453125" style="48" bestFit="1" customWidth="1"/>
    <col min="14344" max="14344" width="39.52734375" style="48" customWidth="1"/>
    <col min="14345" max="14345" width="46.1171875" style="48" customWidth="1"/>
    <col min="14346" max="14593" width="9.1171875" style="48"/>
    <col min="14594" max="14594" width="39.3515625" style="48" customWidth="1"/>
    <col min="14595" max="14595" width="10.87890625" style="48" customWidth="1"/>
    <col min="14596" max="14598" width="9.1171875" style="48"/>
    <col min="14599" max="14599" width="10.64453125" style="48" bestFit="1" customWidth="1"/>
    <col min="14600" max="14600" width="39.52734375" style="48" customWidth="1"/>
    <col min="14601" max="14601" width="46.1171875" style="48" customWidth="1"/>
    <col min="14602" max="14849" width="9.1171875" style="48"/>
    <col min="14850" max="14850" width="39.3515625" style="48" customWidth="1"/>
    <col min="14851" max="14851" width="10.87890625" style="48" customWidth="1"/>
    <col min="14852" max="14854" width="9.1171875" style="48"/>
    <col min="14855" max="14855" width="10.64453125" style="48" bestFit="1" customWidth="1"/>
    <col min="14856" max="14856" width="39.52734375" style="48" customWidth="1"/>
    <col min="14857" max="14857" width="46.1171875" style="48" customWidth="1"/>
    <col min="14858" max="15105" width="9.1171875" style="48"/>
    <col min="15106" max="15106" width="39.3515625" style="48" customWidth="1"/>
    <col min="15107" max="15107" width="10.87890625" style="48" customWidth="1"/>
    <col min="15108" max="15110" width="9.1171875" style="48"/>
    <col min="15111" max="15111" width="10.64453125" style="48" bestFit="1" customWidth="1"/>
    <col min="15112" max="15112" width="39.52734375" style="48" customWidth="1"/>
    <col min="15113" max="15113" width="46.1171875" style="48" customWidth="1"/>
    <col min="15114" max="15361" width="9.1171875" style="48"/>
    <col min="15362" max="15362" width="39.3515625" style="48" customWidth="1"/>
    <col min="15363" max="15363" width="10.87890625" style="48" customWidth="1"/>
    <col min="15364" max="15366" width="9.1171875" style="48"/>
    <col min="15367" max="15367" width="10.64453125" style="48" bestFit="1" customWidth="1"/>
    <col min="15368" max="15368" width="39.52734375" style="48" customWidth="1"/>
    <col min="15369" max="15369" width="46.1171875" style="48" customWidth="1"/>
    <col min="15370" max="15617" width="9.1171875" style="48"/>
    <col min="15618" max="15618" width="39.3515625" style="48" customWidth="1"/>
    <col min="15619" max="15619" width="10.87890625" style="48" customWidth="1"/>
    <col min="15620" max="15622" width="9.1171875" style="48"/>
    <col min="15623" max="15623" width="10.64453125" style="48" bestFit="1" customWidth="1"/>
    <col min="15624" max="15624" width="39.52734375" style="48" customWidth="1"/>
    <col min="15625" max="15625" width="46.1171875" style="48" customWidth="1"/>
    <col min="15626" max="15873" width="9.1171875" style="48"/>
    <col min="15874" max="15874" width="39.3515625" style="48" customWidth="1"/>
    <col min="15875" max="15875" width="10.87890625" style="48" customWidth="1"/>
    <col min="15876" max="15878" width="9.1171875" style="48"/>
    <col min="15879" max="15879" width="10.64453125" style="48" bestFit="1" customWidth="1"/>
    <col min="15880" max="15880" width="39.52734375" style="48" customWidth="1"/>
    <col min="15881" max="15881" width="46.1171875" style="48" customWidth="1"/>
    <col min="15882" max="16129" width="9.1171875" style="48"/>
    <col min="16130" max="16130" width="39.3515625" style="48" customWidth="1"/>
    <col min="16131" max="16131" width="10.87890625" style="48" customWidth="1"/>
    <col min="16132" max="16134" width="9.1171875" style="48"/>
    <col min="16135" max="16135" width="10.64453125" style="48" bestFit="1" customWidth="1"/>
    <col min="16136" max="16136" width="39.52734375" style="48" customWidth="1"/>
    <col min="16137" max="16137" width="46.1171875" style="48" customWidth="1"/>
    <col min="16138" max="16384" width="9.1171875" style="48"/>
  </cols>
  <sheetData>
    <row r="1" spans="1:11" ht="17.7" x14ac:dyDescent="0.4">
      <c r="A1" s="60" t="s">
        <v>52</v>
      </c>
      <c r="C1" s="46" t="s">
        <v>21</v>
      </c>
    </row>
    <row r="2" spans="1:11" x14ac:dyDescent="0.4">
      <c r="D2" s="49"/>
    </row>
    <row r="4" spans="1:11" x14ac:dyDescent="0.4">
      <c r="A4" s="50" t="s">
        <v>22</v>
      </c>
      <c r="B4" s="51" t="s">
        <v>23</v>
      </c>
      <c r="C4" s="50" t="s">
        <v>6</v>
      </c>
      <c r="D4" s="50" t="s">
        <v>24</v>
      </c>
      <c r="E4" s="50" t="s">
        <v>13</v>
      </c>
      <c r="F4" s="50" t="s">
        <v>25</v>
      </c>
      <c r="G4" s="50" t="s">
        <v>26</v>
      </c>
      <c r="H4" s="51" t="s">
        <v>27</v>
      </c>
      <c r="I4" s="51" t="s">
        <v>28</v>
      </c>
    </row>
    <row r="5" spans="1:11" ht="38" x14ac:dyDescent="0.4">
      <c r="A5" s="52">
        <v>1</v>
      </c>
      <c r="B5" s="53" t="s">
        <v>43</v>
      </c>
      <c r="C5" s="52" t="s">
        <v>29</v>
      </c>
      <c r="D5" s="52">
        <v>8</v>
      </c>
      <c r="E5" s="52">
        <v>0</v>
      </c>
      <c r="F5" s="52">
        <v>1</v>
      </c>
      <c r="G5" s="54" t="s">
        <v>30</v>
      </c>
      <c r="H5" s="55" t="s">
        <v>32</v>
      </c>
      <c r="I5" s="55" t="s">
        <v>31</v>
      </c>
    </row>
    <row r="6" spans="1:11" ht="25.35" x14ac:dyDescent="0.4">
      <c r="A6" s="52">
        <v>2</v>
      </c>
      <c r="B6" s="55" t="s">
        <v>44</v>
      </c>
      <c r="C6" s="52" t="s">
        <v>41</v>
      </c>
      <c r="D6" s="52">
        <v>8</v>
      </c>
      <c r="E6" s="52">
        <v>1</v>
      </c>
      <c r="F6" s="52">
        <v>2</v>
      </c>
      <c r="G6" s="54" t="s">
        <v>30</v>
      </c>
      <c r="H6" s="55" t="s">
        <v>32</v>
      </c>
      <c r="I6" s="55" t="s">
        <v>48</v>
      </c>
    </row>
    <row r="7" spans="1:11" ht="25.35" x14ac:dyDescent="0.4">
      <c r="A7" s="52">
        <v>3</v>
      </c>
      <c r="B7" s="53" t="s">
        <v>45</v>
      </c>
      <c r="C7" s="52" t="s">
        <v>41</v>
      </c>
      <c r="D7" s="52">
        <v>8</v>
      </c>
      <c r="E7" s="52">
        <v>2</v>
      </c>
      <c r="F7" s="52">
        <v>2</v>
      </c>
      <c r="G7" s="54" t="s">
        <v>30</v>
      </c>
      <c r="H7" s="55" t="s">
        <v>32</v>
      </c>
      <c r="I7" s="55" t="s">
        <v>48</v>
      </c>
    </row>
    <row r="8" spans="1:11" ht="25.35" x14ac:dyDescent="0.4">
      <c r="A8" s="52">
        <v>4</v>
      </c>
      <c r="B8" s="53" t="s">
        <v>39</v>
      </c>
      <c r="C8" s="52" t="s">
        <v>41</v>
      </c>
      <c r="D8" s="52">
        <v>13</v>
      </c>
      <c r="E8" s="52">
        <v>3</v>
      </c>
      <c r="F8" s="52">
        <v>3</v>
      </c>
      <c r="G8" s="54" t="s">
        <v>30</v>
      </c>
      <c r="H8" s="55" t="s">
        <v>32</v>
      </c>
      <c r="I8" s="55" t="s">
        <v>48</v>
      </c>
    </row>
    <row r="9" spans="1:11" ht="25.35" x14ac:dyDescent="0.4">
      <c r="A9" s="52">
        <v>5</v>
      </c>
      <c r="B9" s="53" t="s">
        <v>46</v>
      </c>
      <c r="C9" s="52" t="s">
        <v>41</v>
      </c>
      <c r="D9" s="52">
        <v>13</v>
      </c>
      <c r="E9" s="52">
        <v>3</v>
      </c>
      <c r="F9" s="52">
        <v>1</v>
      </c>
      <c r="G9" s="54" t="s">
        <v>30</v>
      </c>
      <c r="H9" s="55" t="s">
        <v>32</v>
      </c>
      <c r="I9" s="55" t="s">
        <v>48</v>
      </c>
    </row>
    <row r="10" spans="1:11" ht="25.35" x14ac:dyDescent="0.4">
      <c r="A10" s="52">
        <v>6</v>
      </c>
      <c r="B10" s="53" t="s">
        <v>40</v>
      </c>
      <c r="C10" s="52" t="s">
        <v>41</v>
      </c>
      <c r="D10" s="52">
        <v>13</v>
      </c>
      <c r="E10" s="52">
        <v>4</v>
      </c>
      <c r="F10" s="52">
        <v>4</v>
      </c>
      <c r="G10" s="54" t="s">
        <v>30</v>
      </c>
      <c r="H10" s="53" t="s">
        <v>32</v>
      </c>
      <c r="I10" s="53" t="s">
        <v>48</v>
      </c>
    </row>
    <row r="11" spans="1:11" ht="25.35" x14ac:dyDescent="0.4">
      <c r="A11" s="52">
        <v>7</v>
      </c>
      <c r="B11" s="53" t="s">
        <v>47</v>
      </c>
      <c r="C11" s="52" t="s">
        <v>41</v>
      </c>
      <c r="D11" s="52">
        <v>13</v>
      </c>
      <c r="E11" s="52">
        <v>4</v>
      </c>
      <c r="F11" s="52">
        <v>1</v>
      </c>
      <c r="G11" s="54" t="s">
        <v>30</v>
      </c>
      <c r="H11" s="53" t="s">
        <v>32</v>
      </c>
      <c r="I11" s="53" t="s">
        <v>48</v>
      </c>
      <c r="K11" s="56"/>
    </row>
    <row r="12" spans="1:11" ht="25.35" hidden="1" x14ac:dyDescent="0.4">
      <c r="A12" s="52">
        <v>9</v>
      </c>
      <c r="B12" s="55" t="s">
        <v>33</v>
      </c>
      <c r="C12" s="52" t="s">
        <v>34</v>
      </c>
      <c r="D12" s="52">
        <v>8</v>
      </c>
      <c r="E12" s="52">
        <v>6</v>
      </c>
      <c r="F12" s="52">
        <v>2</v>
      </c>
      <c r="G12" s="57" t="s">
        <v>35</v>
      </c>
      <c r="H12" s="55"/>
      <c r="I12" s="55"/>
    </row>
    <row r="13" spans="1:11" hidden="1" x14ac:dyDescent="0.4">
      <c r="A13" s="52">
        <v>10</v>
      </c>
      <c r="B13" s="55" t="s">
        <v>36</v>
      </c>
      <c r="C13" s="52" t="s">
        <v>34</v>
      </c>
      <c r="D13" s="52">
        <v>8</v>
      </c>
      <c r="E13" s="52">
        <v>6</v>
      </c>
      <c r="F13" s="52">
        <v>2</v>
      </c>
      <c r="G13" s="54" t="s">
        <v>37</v>
      </c>
      <c r="H13" s="55"/>
      <c r="I13" s="55"/>
    </row>
    <row r="14" spans="1:11" hidden="1" x14ac:dyDescent="0.4">
      <c r="A14" s="52">
        <v>11</v>
      </c>
      <c r="B14" s="58" t="s">
        <v>38</v>
      </c>
      <c r="C14" s="52" t="s">
        <v>11</v>
      </c>
      <c r="D14" s="52">
        <v>10</v>
      </c>
      <c r="E14" s="52">
        <v>7</v>
      </c>
      <c r="F14" s="52">
        <v>4</v>
      </c>
      <c r="G14" s="54" t="s">
        <v>37</v>
      </c>
      <c r="H14" s="53"/>
      <c r="I14" s="53"/>
    </row>
    <row r="15" spans="1:11" x14ac:dyDescent="0.4">
      <c r="A15" s="52"/>
      <c r="B15" s="53"/>
      <c r="C15" s="52"/>
      <c r="D15" s="52"/>
      <c r="E15" s="52"/>
      <c r="F15" s="52"/>
      <c r="G15" s="54"/>
      <c r="H15" s="55"/>
      <c r="I15" s="55"/>
    </row>
    <row r="18" spans="1:8" x14ac:dyDescent="0.4">
      <c r="H18" s="59"/>
    </row>
    <row r="29" spans="1:8" x14ac:dyDescent="0.4">
      <c r="A29" s="48"/>
      <c r="B29" s="48"/>
      <c r="C29" s="48"/>
      <c r="D29" s="48"/>
      <c r="E29" s="48"/>
      <c r="F29" s="48"/>
      <c r="G29" s="48"/>
    </row>
  </sheetData>
  <sortState xmlns:xlrd2="http://schemas.microsoft.com/office/spreadsheetml/2017/richdata2" ref="A5:H34">
    <sortCondition ref="E5"/>
    <sortCondition ref="C5"/>
  </sortState>
  <conditionalFormatting sqref="H20:H28 A30:H139 B23:G28 A4:I4 B15:B20 H15:H17 H5:H12 I8:I12 A5:G13 A14:A28 C14:C22 D14:G20">
    <cfRule type="expression" dxfId="26" priority="13" stopIfTrue="1">
      <formula>$C4="Done"</formula>
    </cfRule>
    <cfRule type="expression" dxfId="25" priority="14" stopIfTrue="1">
      <formula>$C4="Ongoing"</formula>
    </cfRule>
    <cfRule type="expression" dxfId="24" priority="15" stopIfTrue="1">
      <formula>$C4="Removed"</formula>
    </cfRule>
  </conditionalFormatting>
  <conditionalFormatting sqref="H29">
    <cfRule type="expression" dxfId="23" priority="16" stopIfTrue="1">
      <formula>$C19="Done"</formula>
    </cfRule>
    <cfRule type="expression" dxfId="22" priority="17" stopIfTrue="1">
      <formula>$C19="Ongoing"</formula>
    </cfRule>
    <cfRule type="expression" dxfId="21" priority="18" stopIfTrue="1">
      <formula>$C19="Removed"</formula>
    </cfRule>
  </conditionalFormatting>
  <conditionalFormatting sqref="H18:H19">
    <cfRule type="expression" dxfId="20" priority="19" stopIfTrue="1">
      <formula>#REF!="Done"</formula>
    </cfRule>
    <cfRule type="expression" dxfId="19" priority="20" stopIfTrue="1">
      <formula>#REF!="Ongoing"</formula>
    </cfRule>
    <cfRule type="expression" dxfId="18" priority="21" stopIfTrue="1">
      <formula>#REF!="Removed"</formula>
    </cfRule>
  </conditionalFormatting>
  <conditionalFormatting sqref="I6">
    <cfRule type="expression" dxfId="17" priority="10" stopIfTrue="1">
      <formula>$C6="Done"</formula>
    </cfRule>
    <cfRule type="expression" dxfId="16" priority="11" stopIfTrue="1">
      <formula>$C6="Ongoing"</formula>
    </cfRule>
    <cfRule type="expression" dxfId="15" priority="12" stopIfTrue="1">
      <formula>$C6="Removed"</formula>
    </cfRule>
  </conditionalFormatting>
  <conditionalFormatting sqref="I5">
    <cfRule type="expression" dxfId="14" priority="7" stopIfTrue="1">
      <formula>$C5="Done"</formula>
    </cfRule>
    <cfRule type="expression" dxfId="13" priority="8" stopIfTrue="1">
      <formula>$C5="Ongoing"</formula>
    </cfRule>
    <cfRule type="expression" dxfId="12" priority="9" stopIfTrue="1">
      <formula>$C5="Removed"</formula>
    </cfRule>
  </conditionalFormatting>
  <conditionalFormatting sqref="I7">
    <cfRule type="expression" dxfId="11" priority="4" stopIfTrue="1">
      <formula>$C7="Done"</formula>
    </cfRule>
    <cfRule type="expression" dxfId="10" priority="5" stopIfTrue="1">
      <formula>$C7="Ongoing"</formula>
    </cfRule>
    <cfRule type="expression" dxfId="9" priority="6" stopIfTrue="1">
      <formula>$C7="Removed"</formula>
    </cfRule>
  </conditionalFormatting>
  <conditionalFormatting sqref="I15">
    <cfRule type="expression" dxfId="8" priority="1" stopIfTrue="1">
      <formula>$C15="Done"</formula>
    </cfRule>
    <cfRule type="expression" dxfId="7" priority="2" stopIfTrue="1">
      <formula>$C15="Ongoing"</formula>
    </cfRule>
    <cfRule type="expression" dxfId="6" priority="3" stopIfTrue="1">
      <formula>$C15="Removed"</formula>
    </cfRule>
  </conditionalFormatting>
  <conditionalFormatting sqref="H14:I14">
    <cfRule type="expression" dxfId="5" priority="22" stopIfTrue="1">
      <formula>$C13="Done"</formula>
    </cfRule>
    <cfRule type="expression" dxfId="4" priority="23" stopIfTrue="1">
      <formula>$C13="Ongoing"</formula>
    </cfRule>
    <cfRule type="expression" dxfId="3" priority="24" stopIfTrue="1">
      <formula>$C13="Removed"</formula>
    </cfRule>
  </conditionalFormatting>
  <conditionalFormatting sqref="H13:I13">
    <cfRule type="expression" dxfId="2" priority="25" stopIfTrue="1">
      <formula>#REF!="Done"</formula>
    </cfRule>
    <cfRule type="expression" dxfId="1" priority="26" stopIfTrue="1">
      <formula>#REF!="Ongoing"</formula>
    </cfRule>
    <cfRule type="expression" dxfId="0" priority="27" stopIfTrue="1">
      <formula>#REF!="Removed"</formula>
    </cfRule>
  </conditionalFormatting>
  <dataValidations count="1">
    <dataValidation type="list" allowBlank="1" showInputMessage="1" sqref="C30:C139 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C4:C28 IY4:IY28 SU4:SU28 ACQ4:ACQ28 AMM4:AMM28 AWI4:AWI28 BGE4:BGE28 BQA4:BQA28 BZW4:BZW28 CJS4:CJS28 CTO4:CTO28 DDK4:DDK28 DNG4:DNG28 DXC4:DXC28 EGY4:EGY28 EQU4:EQU28 FAQ4:FAQ28 FKM4:FKM28 FUI4:FUI28 GEE4:GEE28 GOA4:GOA28 GXW4:GXW28 HHS4:HHS28 HRO4:HRO28 IBK4:IBK28 ILG4:ILG28 IVC4:IVC28 JEY4:JEY28 JOU4:JOU28 JYQ4:JYQ28 KIM4:KIM28 KSI4:KSI28 LCE4:LCE28 LMA4:LMA28 LVW4:LVW28 MFS4:MFS28 MPO4:MPO28 MZK4:MZK28 NJG4:NJG28 NTC4:NTC28 OCY4:OCY28 OMU4:OMU28 OWQ4:OWQ28 PGM4:PGM28 PQI4:PQI28 QAE4:QAE28 QKA4:QKA28 QTW4:QTW28 RDS4:RDS28 RNO4:RNO28 RXK4:RXK28 SHG4:SHG28 SRC4:SRC28 TAY4:TAY28 TKU4:TKU28 TUQ4:TUQ28 UEM4:UEM28 UOI4:UOI28 UYE4:UYE28 VIA4:VIA28 VRW4:VRW28 WBS4:WBS28 WLO4:WLO28 WVK4:WVK2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WVK983044:WVK98306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DELL</cp:lastModifiedBy>
  <dcterms:created xsi:type="dcterms:W3CDTF">2019-02-26T18:09:52Z</dcterms:created>
  <dcterms:modified xsi:type="dcterms:W3CDTF">2021-10-14T09:55:46Z</dcterms:modified>
</cp:coreProperties>
</file>