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"/>
    </mc:Choice>
  </mc:AlternateContent>
  <xr:revisionPtr revIDLastSave="0" documentId="13_ncr:1_{3F561686-ECE7-471F-8ECF-8AA2CA3D9732}" xr6:coauthVersionLast="45" xr6:coauthVersionMax="45" xr10:uidLastSave="{00000000-0000-0000-0000-000000000000}"/>
  <bookViews>
    <workbookView xWindow="-110" yWindow="-110" windowWidth="19420" windowHeight="10560" tabRatio="674" activeTab="1" xr2:uid="{2E698664-3578-4EE9-99B6-004F8B700AFE}"/>
  </bookViews>
  <sheets>
    <sheet name="Tabulations" sheetId="8" r:id="rId1"/>
    <sheet name="Sheet1" sheetId="9" r:id="rId2"/>
    <sheet name="GDS4460" sheetId="3" r:id="rId3"/>
    <sheet name="GDS2935" sheetId="2" r:id="rId4"/>
    <sheet name="GDS4491" sheetId="4" r:id="rId5"/>
    <sheet name="2935 vs 4491" sheetId="1" r:id="rId6"/>
    <sheet name="2935 vs 4460" sheetId="5" r:id="rId7"/>
    <sheet name="4491 vs 4460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9" l="1"/>
  <c r="K2" i="9"/>
  <c r="K3" i="9"/>
  <c r="J2" i="9"/>
  <c r="J3" i="9"/>
  <c r="I2" i="9"/>
  <c r="I3" i="9"/>
  <c r="K4" i="9"/>
  <c r="I4" i="9"/>
  <c r="J4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C10" i="8" l="1"/>
  <c r="C15" i="8" l="1"/>
  <c r="C14" i="8"/>
  <c r="C13" i="8"/>
  <c r="C12" i="8"/>
  <c r="C11" i="8"/>
  <c r="E7" i="8"/>
  <c r="D7" i="8"/>
  <c r="C7" i="8"/>
  <c r="B7" i="8"/>
  <c r="E6" i="8"/>
  <c r="D6" i="8"/>
  <c r="C6" i="8"/>
  <c r="B6" i="8"/>
  <c r="E5" i="8"/>
  <c r="D5" i="8"/>
  <c r="C5" i="8"/>
  <c r="B5" i="8"/>
  <c r="E4" i="8"/>
  <c r="E2" i="8"/>
  <c r="E3" i="8"/>
  <c r="D4" i="8"/>
  <c r="D2" i="8"/>
  <c r="D3" i="8"/>
  <c r="C4" i="8"/>
  <c r="C2" i="8"/>
  <c r="C3" i="8"/>
  <c r="B4" i="8"/>
  <c r="B2" i="8"/>
  <c r="B3" i="8"/>
</calcChain>
</file>

<file path=xl/sharedStrings.xml><?xml version="1.0" encoding="utf-8"?>
<sst xmlns="http://schemas.openxmlformats.org/spreadsheetml/2006/main" count="398" uniqueCount="62">
  <si>
    <t>Correlation</t>
  </si>
  <si>
    <t>GSM803586</t>
  </si>
  <si>
    <t>GSM803589</t>
  </si>
  <si>
    <t>GSM803592</t>
  </si>
  <si>
    <t>GSM803595</t>
  </si>
  <si>
    <t>GSM803598</t>
  </si>
  <si>
    <t>GSM803601</t>
  </si>
  <si>
    <t>GSM803604</t>
  </si>
  <si>
    <t>GSM803607</t>
  </si>
  <si>
    <t>GSM803610</t>
  </si>
  <si>
    <t>GSM803613</t>
  </si>
  <si>
    <t>GSM144362</t>
  </si>
  <si>
    <t>GSM144376</t>
  </si>
  <si>
    <t>GSM144371</t>
  </si>
  <si>
    <t>Sample 1</t>
  </si>
  <si>
    <t>Sample 2</t>
  </si>
  <si>
    <t>Average</t>
  </si>
  <si>
    <t>GDS2935</t>
  </si>
  <si>
    <t>GDS4491</t>
  </si>
  <si>
    <t>GDS4460</t>
  </si>
  <si>
    <t>Data Set</t>
  </si>
  <si>
    <t>Minimum</t>
  </si>
  <si>
    <t>Maximum</t>
  </si>
  <si>
    <t>Standard Deviation</t>
  </si>
  <si>
    <t>GDS2935 vs GDS4460</t>
  </si>
  <si>
    <t>GDS4460 vs GDS4491</t>
  </si>
  <si>
    <t>GDS2935 vs GDS4491</t>
  </si>
  <si>
    <t>Within GDS4460</t>
  </si>
  <si>
    <t>Within GDS2935</t>
  </si>
  <si>
    <t>Within GDS4491</t>
  </si>
  <si>
    <t>Between Data Sets</t>
  </si>
  <si>
    <t>Within Data Sets</t>
  </si>
  <si>
    <t>t-test p-value</t>
  </si>
  <si>
    <t>NA</t>
  </si>
  <si>
    <t>&lt; 0.00001</t>
  </si>
  <si>
    <t>Mann-Whitney p-value</t>
  </si>
  <si>
    <t>Comparison</t>
  </si>
  <si>
    <t>Bins</t>
  </si>
  <si>
    <t>&lt; 0.85</t>
  </si>
  <si>
    <t>&lt; 0.86</t>
  </si>
  <si>
    <t>&lt; 0.87</t>
  </si>
  <si>
    <t>&lt; 0.88</t>
  </si>
  <si>
    <t>&lt; 0.89</t>
  </si>
  <si>
    <t>&lt; 0.90</t>
  </si>
  <si>
    <t>&lt; 0.91</t>
  </si>
  <si>
    <t>&lt; 0.92</t>
  </si>
  <si>
    <t>&lt; 0.93</t>
  </si>
  <si>
    <t>&lt; 0.94</t>
  </si>
  <si>
    <t>&lt; 0.95</t>
  </si>
  <si>
    <t>&lt; 0.96</t>
  </si>
  <si>
    <t>&lt; 0.97</t>
  </si>
  <si>
    <t>&lt; 0.98</t>
  </si>
  <si>
    <t>&lt; 0.99</t>
  </si>
  <si>
    <t>Within (Percentage)</t>
  </si>
  <si>
    <t>Between (Percentage)</t>
  </si>
  <si>
    <t>&lt; 0.84</t>
  </si>
  <si>
    <t>&lt; 0.83</t>
  </si>
  <si>
    <t>&lt;0.82</t>
  </si>
  <si>
    <t>1.00</t>
  </si>
  <si>
    <t>Mann-Whitney U test p-value</t>
  </si>
  <si>
    <t>Within (Count)</t>
  </si>
  <si>
    <t>Between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</si>
</sst>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#,##0.00000_ ;\-#,##0.00000\ "/>
    <numFmt numFmtId="166" formatCode="0.0000"/>
    <numFmt numFmtId="167" formatCode="0.000"/>
    <numFmt numFmtId="168" formatCode="0.0E+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 applyFill="1"/>
    <xf numFmtId="0" fontId="0" fillId="0" borderId="0" xfId="0" applyFill="1"/>
    <xf numFmtId="164" fontId="1" fillId="0" borderId="0" xfId="0" applyNumberFormat="1" applyFont="1" applyFill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3" fillId="0" borderId="0" xfId="0" applyFon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0" borderId="0" xfId="0" applyFont="1" applyAlignment="1">
      <alignment wrapText="1"/>
    </xf>
    <xf numFmtId="164" fontId="1" fillId="3" borderId="0" xfId="0" applyNumberFormat="1" applyFont="1" applyFill="1"/>
    <xf numFmtId="0" fontId="0" fillId="3" borderId="0" xfId="0" applyFont="1" applyFill="1"/>
    <xf numFmtId="0" fontId="0" fillId="0" borderId="0" xfId="0" applyFont="1"/>
    <xf numFmtId="0" fontId="6" fillId="3" borderId="0" xfId="0" applyFont="1" applyFill="1"/>
    <xf numFmtId="164" fontId="0" fillId="3" borderId="0" xfId="0" applyNumberFormat="1" applyFont="1" applyFill="1"/>
    <xf numFmtId="165" fontId="0" fillId="3" borderId="0" xfId="0" applyNumberFormat="1" applyFont="1" applyFill="1"/>
    <xf numFmtId="0" fontId="4" fillId="3" borderId="0" xfId="0" applyFont="1" applyFill="1" applyAlignment="1">
      <alignment wrapText="1"/>
    </xf>
    <xf numFmtId="164" fontId="4" fillId="3" borderId="0" xfId="0" applyNumberFormat="1" applyFont="1" applyFill="1" applyAlignment="1">
      <alignment wrapText="1"/>
    </xf>
    <xf numFmtId="9" fontId="0" fillId="3" borderId="0" xfId="1" applyFont="1" applyFill="1"/>
    <xf numFmtId="0" fontId="0" fillId="3" borderId="0" xfId="0" quotePrefix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4781277340332"/>
          <c:y val="5.0925925925925923E-2"/>
          <c:w val="0.81619663167104117"/>
          <c:h val="0.69093321668124819"/>
        </c:manualLayout>
      </c:layout>
      <c:lineChart>
        <c:grouping val="standard"/>
        <c:varyColors val="0"/>
        <c:ser>
          <c:idx val="0"/>
          <c:order val="0"/>
          <c:tx>
            <c:v>Within Data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Sheet1!$G$2:$G$20</c:f>
              <c:strCache>
                <c:ptCount val="19"/>
                <c:pt idx="0">
                  <c:v>&lt;0.82</c:v>
                </c:pt>
                <c:pt idx="1">
                  <c:v>&lt; 0.83</c:v>
                </c:pt>
                <c:pt idx="2">
                  <c:v>&lt; 0.84</c:v>
                </c:pt>
                <c:pt idx="3">
                  <c:v>&lt; 0.85</c:v>
                </c:pt>
                <c:pt idx="4">
                  <c:v>&lt; 0.86</c:v>
                </c:pt>
                <c:pt idx="5">
                  <c:v>&lt; 0.87</c:v>
                </c:pt>
                <c:pt idx="6">
                  <c:v>&lt; 0.88</c:v>
                </c:pt>
                <c:pt idx="7">
                  <c:v>&lt; 0.89</c:v>
                </c:pt>
                <c:pt idx="8">
                  <c:v>&lt; 0.90</c:v>
                </c:pt>
                <c:pt idx="9">
                  <c:v>&lt; 0.91</c:v>
                </c:pt>
                <c:pt idx="10">
                  <c:v>&lt; 0.92</c:v>
                </c:pt>
                <c:pt idx="11">
                  <c:v>&lt; 0.93</c:v>
                </c:pt>
                <c:pt idx="12">
                  <c:v>&lt; 0.94</c:v>
                </c:pt>
                <c:pt idx="13">
                  <c:v>&lt; 0.95</c:v>
                </c:pt>
                <c:pt idx="14">
                  <c:v>&lt; 0.96</c:v>
                </c:pt>
                <c:pt idx="15">
                  <c:v>&lt; 0.97</c:v>
                </c:pt>
                <c:pt idx="16">
                  <c:v>&lt; 0.98</c:v>
                </c:pt>
                <c:pt idx="17">
                  <c:v>&lt; 0.99</c:v>
                </c:pt>
                <c:pt idx="18">
                  <c:v>1.00</c:v>
                </c:pt>
              </c:strCache>
            </c:strRef>
          </c:cat>
          <c:val>
            <c:numRef>
              <c:f>Sheet1!$J$2:$J$20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1.3157894736842105E-2</c:v>
                </c:pt>
                <c:pt idx="8">
                  <c:v>3.9473684210526314E-2</c:v>
                </c:pt>
                <c:pt idx="9">
                  <c:v>0.18421052631578946</c:v>
                </c:pt>
                <c:pt idx="10">
                  <c:v>0.5</c:v>
                </c:pt>
                <c:pt idx="11">
                  <c:v>0.56578947368421051</c:v>
                </c:pt>
                <c:pt idx="12">
                  <c:v>0.56578947368421051</c:v>
                </c:pt>
                <c:pt idx="13">
                  <c:v>0.56578947368421051</c:v>
                </c:pt>
                <c:pt idx="14">
                  <c:v>0.56578947368421051</c:v>
                </c:pt>
                <c:pt idx="15">
                  <c:v>0.56578947368421051</c:v>
                </c:pt>
                <c:pt idx="16">
                  <c:v>0.60526315789473684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8-49E4-8773-68AAFC0B11E2}"/>
            </c:ext>
          </c:extLst>
        </c:ser>
        <c:ser>
          <c:idx val="1"/>
          <c:order val="1"/>
          <c:tx>
            <c:v>Between Data Sets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Sheet1!$G$2:$G$20</c:f>
              <c:strCache>
                <c:ptCount val="19"/>
                <c:pt idx="0">
                  <c:v>&lt;0.82</c:v>
                </c:pt>
                <c:pt idx="1">
                  <c:v>&lt; 0.83</c:v>
                </c:pt>
                <c:pt idx="2">
                  <c:v>&lt; 0.84</c:v>
                </c:pt>
                <c:pt idx="3">
                  <c:v>&lt; 0.85</c:v>
                </c:pt>
                <c:pt idx="4">
                  <c:v>&lt; 0.86</c:v>
                </c:pt>
                <c:pt idx="5">
                  <c:v>&lt; 0.87</c:v>
                </c:pt>
                <c:pt idx="6">
                  <c:v>&lt; 0.88</c:v>
                </c:pt>
                <c:pt idx="7">
                  <c:v>&lt; 0.89</c:v>
                </c:pt>
                <c:pt idx="8">
                  <c:v>&lt; 0.90</c:v>
                </c:pt>
                <c:pt idx="9">
                  <c:v>&lt; 0.91</c:v>
                </c:pt>
                <c:pt idx="10">
                  <c:v>&lt; 0.92</c:v>
                </c:pt>
                <c:pt idx="11">
                  <c:v>&lt; 0.93</c:v>
                </c:pt>
                <c:pt idx="12">
                  <c:v>&lt; 0.94</c:v>
                </c:pt>
                <c:pt idx="13">
                  <c:v>&lt; 0.95</c:v>
                </c:pt>
                <c:pt idx="14">
                  <c:v>&lt; 0.96</c:v>
                </c:pt>
                <c:pt idx="15">
                  <c:v>&lt; 0.97</c:v>
                </c:pt>
                <c:pt idx="16">
                  <c:v>&lt; 0.98</c:v>
                </c:pt>
                <c:pt idx="17">
                  <c:v>&lt; 0.99</c:v>
                </c:pt>
                <c:pt idx="18">
                  <c:v>1.00</c:v>
                </c:pt>
              </c:strCache>
            </c:strRef>
          </c:cat>
          <c:val>
            <c:numRef>
              <c:f>Sheet1!$K$2:$K$20</c:f>
              <c:numCache>
                <c:formatCode>0%</c:formatCode>
                <c:ptCount val="19"/>
                <c:pt idx="0">
                  <c:v>0</c:v>
                </c:pt>
                <c:pt idx="1">
                  <c:v>2.0833333333333332E-2</c:v>
                </c:pt>
                <c:pt idx="2">
                  <c:v>8.3333333333333329E-2</c:v>
                </c:pt>
                <c:pt idx="3">
                  <c:v>0.1875</c:v>
                </c:pt>
                <c:pt idx="4">
                  <c:v>0.2638888888888889</c:v>
                </c:pt>
                <c:pt idx="5">
                  <c:v>0.27777777777777779</c:v>
                </c:pt>
                <c:pt idx="6">
                  <c:v>0.28472222222222221</c:v>
                </c:pt>
                <c:pt idx="7">
                  <c:v>0.3125</c:v>
                </c:pt>
                <c:pt idx="8">
                  <c:v>0.3888888888888889</c:v>
                </c:pt>
                <c:pt idx="9">
                  <c:v>0.4513888888888889</c:v>
                </c:pt>
                <c:pt idx="10">
                  <c:v>0.52777777777777779</c:v>
                </c:pt>
                <c:pt idx="11">
                  <c:v>0.81944444444444442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8-49E4-8773-68AAFC0B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12591"/>
        <c:axId val="1721199199"/>
      </c:lineChart>
      <c:catAx>
        <c:axId val="156251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Spearman's 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99199"/>
        <c:crosses val="autoZero"/>
        <c:auto val="1"/>
        <c:lblAlgn val="ctr"/>
        <c:lblOffset val="100"/>
        <c:noMultiLvlLbl val="0"/>
      </c:catAx>
      <c:valAx>
        <c:axId val="1721199199"/>
        <c:scaling>
          <c:orientation val="minMax"/>
          <c:max val="1.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91272965879265"/>
          <c:y val="0.4635411198600175"/>
          <c:w val="0.32017454068241469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66675</xdr:rowOff>
    </xdr:from>
    <xdr:to>
      <xdr:col>18</xdr:col>
      <xdr:colOff>504825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E288C-E933-447B-B074-EA2852BE6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D0FC-1F28-43D9-BC4D-5579EA85D5E2}">
  <dimension ref="A1:E15"/>
  <sheetViews>
    <sheetView workbookViewId="0">
      <selection activeCell="L15" sqref="L15"/>
    </sheetView>
  </sheetViews>
  <sheetFormatPr defaultRowHeight="14.5" x14ac:dyDescent="0.35"/>
  <cols>
    <col min="1" max="1" width="20.54296875" customWidth="1"/>
    <col min="2" max="5" width="9.54296875" customWidth="1"/>
  </cols>
  <sheetData>
    <row r="1" spans="1:5" s="16" customFormat="1" ht="29" x14ac:dyDescent="0.35">
      <c r="A1" s="16" t="s">
        <v>20</v>
      </c>
      <c r="B1" s="16" t="s">
        <v>21</v>
      </c>
      <c r="C1" s="16" t="s">
        <v>22</v>
      </c>
      <c r="D1" s="16" t="s">
        <v>16</v>
      </c>
      <c r="E1" s="16" t="s">
        <v>23</v>
      </c>
    </row>
    <row r="2" spans="1:5" x14ac:dyDescent="0.35">
      <c r="A2" t="s">
        <v>28</v>
      </c>
      <c r="B2" s="14">
        <f>MIN('GDS2935'!C:C)</f>
        <v>0.97784223000000003</v>
      </c>
      <c r="C2" s="14">
        <f>MAX('GDS2935'!C:C)</f>
        <v>0.98293436000000001</v>
      </c>
      <c r="D2" s="14">
        <f>AVERAGE('GDS2935'!C:C)</f>
        <v>0.98120243000000007</v>
      </c>
      <c r="E2" s="13">
        <f>STDEV('GDS2935'!C:C)</f>
        <v>2.9104800942284089E-3</v>
      </c>
    </row>
    <row r="3" spans="1:5" x14ac:dyDescent="0.35">
      <c r="A3" t="s">
        <v>27</v>
      </c>
      <c r="B3" s="14">
        <f>MIN('GDS4460'!C:C)</f>
        <v>0.88724800000000004</v>
      </c>
      <c r="C3" s="14">
        <f>MAX('GDS4460'!C:C)</f>
        <v>0.98755800000000005</v>
      </c>
      <c r="D3" s="14">
        <f>AVERAGE('GDS4460'!C:C)</f>
        <v>0.91466391111111134</v>
      </c>
      <c r="E3" s="13">
        <f>STDEV('GDS4460'!C:C)</f>
        <v>1.6810514416473538E-2</v>
      </c>
    </row>
    <row r="4" spans="1:5" x14ac:dyDescent="0.35">
      <c r="A4" t="s">
        <v>29</v>
      </c>
      <c r="B4" s="14">
        <f>MIN('GDS4491'!C:C)</f>
        <v>0.97697000000000001</v>
      </c>
      <c r="C4" s="14">
        <f>MAX('GDS4491'!C:C)</f>
        <v>0.98995</v>
      </c>
      <c r="D4" s="14">
        <f>AVERAGE('GDS4491'!C:C)</f>
        <v>0.98589142857142886</v>
      </c>
      <c r="E4" s="13">
        <f>STDEV('GDS4491'!C:C)</f>
        <v>3.1742724034029097E-3</v>
      </c>
    </row>
    <row r="5" spans="1:5" x14ac:dyDescent="0.35">
      <c r="A5" t="s">
        <v>26</v>
      </c>
      <c r="B5" s="14">
        <f>MIN('2935 vs 4491'!C:C)</f>
        <v>0.87873999999999997</v>
      </c>
      <c r="C5" s="14">
        <f>MAX('2935 vs 4491'!C:C)</f>
        <v>0.91063000000000005</v>
      </c>
      <c r="D5" s="14">
        <f>AVERAGE('2935 vs 4491'!C:C)</f>
        <v>0.8976812500000001</v>
      </c>
      <c r="E5" s="13">
        <f>STDEV('2935 vs 4491'!C:C)</f>
        <v>7.9742582113786192E-3</v>
      </c>
    </row>
    <row r="6" spans="1:5" x14ac:dyDescent="0.35">
      <c r="A6" t="s">
        <v>24</v>
      </c>
      <c r="B6" s="14">
        <f>MIN('2935 vs 4460'!C:C)</f>
        <v>0.82145628999999998</v>
      </c>
      <c r="C6" s="14">
        <f>MAX('2935 vs 4460'!C:C)</f>
        <v>0.86336104000000002</v>
      </c>
      <c r="D6" s="14">
        <f>AVERAGE('2935 vs 4460'!C:C)</f>
        <v>0.84492758625000008</v>
      </c>
      <c r="E6" s="13">
        <f>STDEV('2935 vs 4460'!C:C)</f>
        <v>1.0267554567788594E-2</v>
      </c>
    </row>
    <row r="7" spans="1:5" x14ac:dyDescent="0.35">
      <c r="A7" t="s">
        <v>25</v>
      </c>
      <c r="B7" s="14">
        <f>MIN('4491 vs 4460'!C:C)</f>
        <v>0.90203</v>
      </c>
      <c r="C7" s="14">
        <f>MAX('4491 vs 4460'!C:C)</f>
        <v>0.93725999999999998</v>
      </c>
      <c r="D7" s="14">
        <f>AVERAGE('4491 vs 4460'!C:C)</f>
        <v>0.9261952499999998</v>
      </c>
      <c r="E7" s="13">
        <f>STDEV('4491 vs 4460'!C:C)</f>
        <v>7.0178553424529158E-3</v>
      </c>
    </row>
    <row r="9" spans="1:5" s="16" customFormat="1" ht="43.5" x14ac:dyDescent="0.35">
      <c r="A9" s="16" t="s">
        <v>30</v>
      </c>
      <c r="B9" s="16" t="s">
        <v>31</v>
      </c>
      <c r="C9" s="16" t="s">
        <v>32</v>
      </c>
      <c r="D9" s="16" t="s">
        <v>35</v>
      </c>
    </row>
    <row r="10" spans="1:5" x14ac:dyDescent="0.35">
      <c r="A10" t="s">
        <v>26</v>
      </c>
      <c r="B10" t="s">
        <v>17</v>
      </c>
      <c r="C10" s="15">
        <f>_xlfn.T.TEST('2935 vs 4491'!C:C,'GDS2935'!C:C,2,3)</f>
        <v>3.6693203574460044E-9</v>
      </c>
      <c r="D10" t="s">
        <v>33</v>
      </c>
    </row>
    <row r="11" spans="1:5" x14ac:dyDescent="0.35">
      <c r="A11" t="s">
        <v>26</v>
      </c>
      <c r="B11" t="s">
        <v>18</v>
      </c>
      <c r="C11" s="15">
        <f>_xlfn.T.TEST('2935 vs 4491'!C:C,'GDS4491'!C:C,2,3)</f>
        <v>4.5490119759369133E-30</v>
      </c>
      <c r="D11" t="s">
        <v>34</v>
      </c>
    </row>
    <row r="12" spans="1:5" x14ac:dyDescent="0.35">
      <c r="A12" t="s">
        <v>24</v>
      </c>
      <c r="B12" t="s">
        <v>17</v>
      </c>
      <c r="C12" s="15">
        <f>_xlfn.T.TEST('2935 vs 4460'!C:C,'GDS2935'!C:C,2,3)</f>
        <v>7.5473547898087386E-11</v>
      </c>
      <c r="D12" t="s">
        <v>33</v>
      </c>
    </row>
    <row r="13" spans="1:5" x14ac:dyDescent="0.35">
      <c r="A13" t="s">
        <v>24</v>
      </c>
      <c r="B13" t="s">
        <v>19</v>
      </c>
      <c r="C13" s="15">
        <f>_xlfn.T.TEST('2935 vs 4460'!C:C,'GDS4460'!C:C,2,3)</f>
        <v>7.1537555721116737E-36</v>
      </c>
      <c r="D13" t="s">
        <v>34</v>
      </c>
    </row>
    <row r="14" spans="1:5" x14ac:dyDescent="0.35">
      <c r="A14" t="s">
        <v>25</v>
      </c>
      <c r="B14" t="s">
        <v>19</v>
      </c>
      <c r="C14" s="15">
        <f>_xlfn.T.TEST('4491 vs 4460'!C:C,'GDS4460'!C:C,2,3)</f>
        <v>5.4485717335140653E-5</v>
      </c>
      <c r="D14" t="s">
        <v>34</v>
      </c>
    </row>
    <row r="15" spans="1:5" x14ac:dyDescent="0.35">
      <c r="A15" t="s">
        <v>25</v>
      </c>
      <c r="B15" t="s">
        <v>18</v>
      </c>
      <c r="C15" s="15">
        <f>_xlfn.T.TEST('4491 vs 4460'!C:C,'GDS4491'!C:C,2,3)</f>
        <v>4.5359644243837181E-80</v>
      </c>
      <c r="D1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1683-C7BE-4BB1-AD8C-2096B99B7777}">
  <dimension ref="A1:M145"/>
  <sheetViews>
    <sheetView tabSelected="1" workbookViewId="0">
      <selection activeCell="I12" sqref="I12"/>
    </sheetView>
  </sheetViews>
  <sheetFormatPr defaultRowHeight="14.5" x14ac:dyDescent="0.35"/>
  <cols>
    <col min="1" max="1" width="14.7265625" style="18" customWidth="1"/>
    <col min="2" max="2" width="10.36328125" style="18" customWidth="1"/>
    <col min="3" max="3" width="8.7265625" style="19"/>
    <col min="4" max="4" width="21" style="18" customWidth="1"/>
    <col min="5" max="5" width="10.81640625" style="18" customWidth="1"/>
    <col min="6" max="7" width="8.7265625" style="19"/>
    <col min="8" max="9" width="8.26953125" style="19" customWidth="1"/>
    <col min="10" max="11" width="12.90625" style="19" customWidth="1"/>
  </cols>
  <sheetData>
    <row r="1" spans="1:11" s="16" customFormat="1" ht="43.5" x14ac:dyDescent="0.35">
      <c r="A1" s="23" t="s">
        <v>36</v>
      </c>
      <c r="B1" s="24" t="s">
        <v>0</v>
      </c>
      <c r="D1" s="23" t="s">
        <v>36</v>
      </c>
      <c r="E1" s="23" t="s">
        <v>0</v>
      </c>
      <c r="G1" s="23" t="s">
        <v>37</v>
      </c>
      <c r="H1" s="23" t="s">
        <v>60</v>
      </c>
      <c r="I1" s="23" t="s">
        <v>61</v>
      </c>
      <c r="J1" s="23" t="s">
        <v>53</v>
      </c>
      <c r="K1" s="23" t="s">
        <v>54</v>
      </c>
    </row>
    <row r="2" spans="1:11" x14ac:dyDescent="0.35">
      <c r="A2" s="18" t="s">
        <v>27</v>
      </c>
      <c r="B2" s="17">
        <v>0.91753700000000005</v>
      </c>
      <c r="D2" s="20" t="s">
        <v>26</v>
      </c>
      <c r="E2" s="18">
        <v>0.87873999999999997</v>
      </c>
      <c r="G2" s="18" t="s">
        <v>57</v>
      </c>
      <c r="H2" s="18">
        <v>0</v>
      </c>
      <c r="I2" s="18">
        <f>COUNTIF(E:E,"&lt;0.82")</f>
        <v>0</v>
      </c>
      <c r="J2" s="25">
        <f t="shared" ref="J2:J3" si="0">H2/76</f>
        <v>0</v>
      </c>
      <c r="K2" s="25">
        <f t="shared" ref="K2:K3" si="1">I2/144</f>
        <v>0</v>
      </c>
    </row>
    <row r="3" spans="1:11" x14ac:dyDescent="0.35">
      <c r="A3" s="18" t="s">
        <v>27</v>
      </c>
      <c r="B3" s="17">
        <v>0.91539400000000004</v>
      </c>
      <c r="D3" s="20" t="s">
        <v>26</v>
      </c>
      <c r="E3" s="18">
        <v>0.88783999999999996</v>
      </c>
      <c r="G3" s="18" t="s">
        <v>56</v>
      </c>
      <c r="H3" s="18">
        <v>0</v>
      </c>
      <c r="I3" s="18">
        <f>COUNTIF(E:E,"&lt;0.83")</f>
        <v>3</v>
      </c>
      <c r="J3" s="25">
        <f t="shared" si="0"/>
        <v>0</v>
      </c>
      <c r="K3" s="25">
        <f t="shared" si="1"/>
        <v>2.0833333333333332E-2</v>
      </c>
    </row>
    <row r="4" spans="1:11" x14ac:dyDescent="0.35">
      <c r="A4" s="18" t="s">
        <v>27</v>
      </c>
      <c r="B4" s="17">
        <v>0.90223900000000001</v>
      </c>
      <c r="D4" s="20" t="s">
        <v>26</v>
      </c>
      <c r="E4" s="18">
        <v>0.89017000000000002</v>
      </c>
      <c r="G4" s="18" t="s">
        <v>55</v>
      </c>
      <c r="H4" s="18">
        <v>0</v>
      </c>
      <c r="I4" s="18">
        <f>COUNTIF(E:E,"&lt;0.84")</f>
        <v>12</v>
      </c>
      <c r="J4" s="25">
        <f>H4/76</f>
        <v>0</v>
      </c>
      <c r="K4" s="25">
        <f>I4/144</f>
        <v>8.3333333333333329E-2</v>
      </c>
    </row>
    <row r="5" spans="1:11" x14ac:dyDescent="0.35">
      <c r="A5" s="18" t="s">
        <v>27</v>
      </c>
      <c r="B5" s="17">
        <v>0.910161</v>
      </c>
      <c r="D5" s="20" t="s">
        <v>26</v>
      </c>
      <c r="E5" s="18">
        <v>0.89915999999999996</v>
      </c>
      <c r="G5" s="18" t="s">
        <v>38</v>
      </c>
      <c r="H5" s="18">
        <f>COUNTIF(B:B,"&lt;0.85")</f>
        <v>0</v>
      </c>
      <c r="I5" s="18">
        <f>COUNTIF(E:E,"&lt;0.85")</f>
        <v>27</v>
      </c>
      <c r="J5" s="25">
        <f>H5/76</f>
        <v>0</v>
      </c>
      <c r="K5" s="25">
        <f>I5/144</f>
        <v>0.1875</v>
      </c>
    </row>
    <row r="6" spans="1:11" x14ac:dyDescent="0.35">
      <c r="A6" s="18" t="s">
        <v>27</v>
      </c>
      <c r="B6" s="17">
        <v>0.91557699999999997</v>
      </c>
      <c r="D6" s="20" t="s">
        <v>26</v>
      </c>
      <c r="E6" s="18">
        <v>0.89614000000000005</v>
      </c>
      <c r="G6" s="18" t="s">
        <v>39</v>
      </c>
      <c r="H6" s="18">
        <f>COUNTIF(B:B,"&lt;0.86")</f>
        <v>0</v>
      </c>
      <c r="I6" s="18">
        <f>COUNTIF(E:E,"&lt;0.86")</f>
        <v>38</v>
      </c>
      <c r="J6" s="25">
        <f t="shared" ref="J6:J20" si="2">H6/76</f>
        <v>0</v>
      </c>
      <c r="K6" s="25">
        <f t="shared" ref="K6:K20" si="3">I6/144</f>
        <v>0.2638888888888889</v>
      </c>
    </row>
    <row r="7" spans="1:11" x14ac:dyDescent="0.35">
      <c r="A7" s="18" t="s">
        <v>27</v>
      </c>
      <c r="B7" s="17">
        <v>0.91930199999999995</v>
      </c>
      <c r="D7" s="20" t="s">
        <v>26</v>
      </c>
      <c r="E7" s="18">
        <v>0.8931</v>
      </c>
      <c r="G7" s="18" t="s">
        <v>40</v>
      </c>
      <c r="H7" s="18">
        <f>COUNTIF(B:B,"&lt;0.87")</f>
        <v>0</v>
      </c>
      <c r="I7" s="18">
        <f>COUNTIF(E:E,"&lt;0.87")</f>
        <v>40</v>
      </c>
      <c r="J7" s="25">
        <f t="shared" si="2"/>
        <v>0</v>
      </c>
      <c r="K7" s="25">
        <f t="shared" si="3"/>
        <v>0.27777777777777779</v>
      </c>
    </row>
    <row r="8" spans="1:11" x14ac:dyDescent="0.35">
      <c r="A8" s="18" t="s">
        <v>27</v>
      </c>
      <c r="B8" s="17">
        <v>0.91418500000000003</v>
      </c>
      <c r="D8" s="20" t="s">
        <v>26</v>
      </c>
      <c r="E8" s="18">
        <v>0.88917999999999997</v>
      </c>
      <c r="G8" s="18" t="s">
        <v>41</v>
      </c>
      <c r="H8" s="18">
        <f>COUNTIF(B:B,"&lt;0.88")</f>
        <v>0</v>
      </c>
      <c r="I8" s="18">
        <f>COUNTIF(E:E,"&lt;0.88")</f>
        <v>41</v>
      </c>
      <c r="J8" s="25">
        <f t="shared" si="2"/>
        <v>0</v>
      </c>
      <c r="K8" s="25">
        <f t="shared" si="3"/>
        <v>0.28472222222222221</v>
      </c>
    </row>
    <row r="9" spans="1:11" x14ac:dyDescent="0.35">
      <c r="A9" s="18" t="s">
        <v>27</v>
      </c>
      <c r="B9" s="17">
        <v>0.91156300000000001</v>
      </c>
      <c r="D9" s="20" t="s">
        <v>26</v>
      </c>
      <c r="E9" s="18">
        <v>0.88968999999999998</v>
      </c>
      <c r="G9" s="18" t="s">
        <v>42</v>
      </c>
      <c r="H9" s="18">
        <f>COUNTIF(B:B,"&lt;0.89")</f>
        <v>1</v>
      </c>
      <c r="I9" s="18">
        <f>COUNTIF(E:E,"&lt;0.89")</f>
        <v>45</v>
      </c>
      <c r="J9" s="25">
        <f t="shared" si="2"/>
        <v>1.3157894736842105E-2</v>
      </c>
      <c r="K9" s="25">
        <f t="shared" si="3"/>
        <v>0.3125</v>
      </c>
    </row>
    <row r="10" spans="1:11" x14ac:dyDescent="0.35">
      <c r="A10" s="18" t="s">
        <v>27</v>
      </c>
      <c r="B10" s="17">
        <v>0.89655700000000005</v>
      </c>
      <c r="D10" s="20" t="s">
        <v>26</v>
      </c>
      <c r="E10" s="18">
        <v>0.88920999999999994</v>
      </c>
      <c r="G10" s="18" t="s">
        <v>43</v>
      </c>
      <c r="H10" s="18">
        <f>COUNTIF(B:B,"&lt;0.90")</f>
        <v>3</v>
      </c>
      <c r="I10" s="18">
        <f>COUNTIF(E:E,"&lt;0.90")</f>
        <v>56</v>
      </c>
      <c r="J10" s="25">
        <f t="shared" si="2"/>
        <v>3.9473684210526314E-2</v>
      </c>
      <c r="K10" s="25">
        <f t="shared" si="3"/>
        <v>0.3888888888888889</v>
      </c>
    </row>
    <row r="11" spans="1:11" x14ac:dyDescent="0.35">
      <c r="A11" s="18" t="s">
        <v>27</v>
      </c>
      <c r="B11" s="21">
        <v>0.92030400000000001</v>
      </c>
      <c r="D11" s="20" t="s">
        <v>26</v>
      </c>
      <c r="E11" s="18">
        <v>0.89624999999999999</v>
      </c>
      <c r="G11" s="18" t="s">
        <v>44</v>
      </c>
      <c r="H11" s="18">
        <f>COUNTIF(B:B,"&lt;0.91")</f>
        <v>14</v>
      </c>
      <c r="I11" s="18">
        <f>COUNTIF(E:E,"&lt;0.91")</f>
        <v>65</v>
      </c>
      <c r="J11" s="25">
        <f t="shared" si="2"/>
        <v>0.18421052631578946</v>
      </c>
      <c r="K11" s="25">
        <f t="shared" si="3"/>
        <v>0.4513888888888889</v>
      </c>
    </row>
    <row r="12" spans="1:11" x14ac:dyDescent="0.35">
      <c r="A12" s="18" t="s">
        <v>27</v>
      </c>
      <c r="B12" s="17">
        <v>0.90736499999999998</v>
      </c>
      <c r="D12" s="20" t="s">
        <v>26</v>
      </c>
      <c r="E12" s="18">
        <v>0.89649000000000001</v>
      </c>
      <c r="G12" s="18" t="s">
        <v>45</v>
      </c>
      <c r="H12" s="18">
        <f>COUNTIF(B:B,"&lt;0.92")</f>
        <v>38</v>
      </c>
      <c r="I12" s="18">
        <f>COUNTIF(E:E,"&lt;0.92")</f>
        <v>76</v>
      </c>
      <c r="J12" s="25">
        <f t="shared" si="2"/>
        <v>0.5</v>
      </c>
      <c r="K12" s="25">
        <f t="shared" si="3"/>
        <v>0.52777777777777779</v>
      </c>
    </row>
    <row r="13" spans="1:11" x14ac:dyDescent="0.35">
      <c r="A13" s="18" t="s">
        <v>27</v>
      </c>
      <c r="B13" s="21">
        <v>0.91285499999999997</v>
      </c>
      <c r="D13" s="20" t="s">
        <v>26</v>
      </c>
      <c r="E13" s="18">
        <v>0.89749000000000001</v>
      </c>
      <c r="G13" s="18" t="s">
        <v>46</v>
      </c>
      <c r="H13" s="18">
        <f>COUNTIF(B:B,"&lt;0.93")</f>
        <v>43</v>
      </c>
      <c r="I13" s="18">
        <f>COUNTIF(E:E,"&lt;0.93")</f>
        <v>118</v>
      </c>
      <c r="J13" s="25">
        <f t="shared" si="2"/>
        <v>0.56578947368421051</v>
      </c>
      <c r="K13" s="25">
        <f t="shared" si="3"/>
        <v>0.81944444444444442</v>
      </c>
    </row>
    <row r="14" spans="1:11" x14ac:dyDescent="0.35">
      <c r="A14" s="18" t="s">
        <v>27</v>
      </c>
      <c r="B14" s="21">
        <v>0.92185499999999998</v>
      </c>
      <c r="D14" s="20" t="s">
        <v>26</v>
      </c>
      <c r="E14" s="18">
        <v>0.90305999999999997</v>
      </c>
      <c r="G14" s="18" t="s">
        <v>47</v>
      </c>
      <c r="H14" s="18">
        <f>COUNTIF(B:B,"&lt;0.94")</f>
        <v>43</v>
      </c>
      <c r="I14" s="18">
        <f>COUNTIF(E:E,"&lt;0.94")</f>
        <v>144</v>
      </c>
      <c r="J14" s="25">
        <f t="shared" si="2"/>
        <v>0.56578947368421051</v>
      </c>
      <c r="K14" s="25">
        <f t="shared" si="3"/>
        <v>1</v>
      </c>
    </row>
    <row r="15" spans="1:11" x14ac:dyDescent="0.35">
      <c r="A15" s="18" t="s">
        <v>27</v>
      </c>
      <c r="B15" s="21">
        <v>0.91709099999999999</v>
      </c>
      <c r="D15" s="20" t="s">
        <v>26</v>
      </c>
      <c r="E15" s="18">
        <v>0.89953000000000005</v>
      </c>
      <c r="G15" s="18" t="s">
        <v>48</v>
      </c>
      <c r="H15" s="18">
        <f>COUNTIF(B:B,"&lt;0.95")</f>
        <v>43</v>
      </c>
      <c r="I15" s="18">
        <f>COUNTIF(E:E,"&lt;0.95")</f>
        <v>144</v>
      </c>
      <c r="J15" s="25">
        <f t="shared" si="2"/>
        <v>0.56578947368421051</v>
      </c>
      <c r="K15" s="25">
        <f t="shared" si="3"/>
        <v>1</v>
      </c>
    </row>
    <row r="16" spans="1:11" x14ac:dyDescent="0.35">
      <c r="A16" s="18" t="s">
        <v>27</v>
      </c>
      <c r="B16" s="21">
        <v>0.92149300000000001</v>
      </c>
      <c r="D16" s="20" t="s">
        <v>26</v>
      </c>
      <c r="E16" s="18">
        <v>0.89736000000000005</v>
      </c>
      <c r="G16" s="18" t="s">
        <v>49</v>
      </c>
      <c r="H16" s="18">
        <f>COUNTIF(B:B,"&lt;0.96")</f>
        <v>43</v>
      </c>
      <c r="I16" s="18">
        <f>COUNTIF(E:E,"&lt;0.96")</f>
        <v>144</v>
      </c>
      <c r="J16" s="25">
        <f t="shared" si="2"/>
        <v>0.56578947368421051</v>
      </c>
      <c r="K16" s="25">
        <f t="shared" si="3"/>
        <v>1</v>
      </c>
    </row>
    <row r="17" spans="1:13" x14ac:dyDescent="0.35">
      <c r="A17" s="18" t="s">
        <v>27</v>
      </c>
      <c r="B17" s="21">
        <v>0.91258899999999998</v>
      </c>
      <c r="D17" s="20" t="s">
        <v>26</v>
      </c>
      <c r="E17" s="18">
        <v>0.89471000000000001</v>
      </c>
      <c r="G17" s="18" t="s">
        <v>50</v>
      </c>
      <c r="H17" s="18">
        <f>COUNTIF(B:B,"&lt;0.97")</f>
        <v>43</v>
      </c>
      <c r="I17" s="18">
        <f>COUNTIF(E:E,"&lt;0.97")</f>
        <v>144</v>
      </c>
      <c r="J17" s="25">
        <f t="shared" si="2"/>
        <v>0.56578947368421051</v>
      </c>
      <c r="K17" s="25">
        <f t="shared" si="3"/>
        <v>1</v>
      </c>
    </row>
    <row r="18" spans="1:13" x14ac:dyDescent="0.35">
      <c r="A18" s="18" t="s">
        <v>27</v>
      </c>
      <c r="B18" s="21">
        <v>0.90327500000000005</v>
      </c>
      <c r="D18" s="20" t="s">
        <v>26</v>
      </c>
      <c r="E18" s="18">
        <v>0.89502999999999999</v>
      </c>
      <c r="G18" s="18" t="s">
        <v>51</v>
      </c>
      <c r="H18" s="18">
        <f>COUNTIF(B:B,"&lt;0.98")</f>
        <v>46</v>
      </c>
      <c r="I18" s="18">
        <f>COUNTIF(E:E,"&lt;0.98")</f>
        <v>144</v>
      </c>
      <c r="J18" s="25">
        <f t="shared" si="2"/>
        <v>0.60526315789473684</v>
      </c>
      <c r="K18" s="25">
        <f t="shared" si="3"/>
        <v>1</v>
      </c>
      <c r="M18" s="7"/>
    </row>
    <row r="19" spans="1:13" x14ac:dyDescent="0.35">
      <c r="A19" s="18" t="s">
        <v>27</v>
      </c>
      <c r="B19" s="21">
        <v>0.90712899999999996</v>
      </c>
      <c r="D19" s="20" t="s">
        <v>26</v>
      </c>
      <c r="E19" s="18">
        <v>0.90593999999999997</v>
      </c>
      <c r="G19" s="18" t="s">
        <v>52</v>
      </c>
      <c r="H19" s="18">
        <f>COUNTIF(B:B,"&lt;0.99")</f>
        <v>76</v>
      </c>
      <c r="I19" s="18">
        <f>COUNTIF(E:E,"&lt;0.99")</f>
        <v>144</v>
      </c>
      <c r="J19" s="25">
        <f t="shared" si="2"/>
        <v>1</v>
      </c>
      <c r="K19" s="25">
        <f t="shared" si="3"/>
        <v>1</v>
      </c>
    </row>
    <row r="20" spans="1:13" x14ac:dyDescent="0.35">
      <c r="A20" s="18" t="s">
        <v>27</v>
      </c>
      <c r="B20" s="21">
        <v>0.91460699999999995</v>
      </c>
      <c r="D20" s="20" t="s">
        <v>26</v>
      </c>
      <c r="E20" s="18">
        <v>0.90639000000000003</v>
      </c>
      <c r="G20" s="26" t="s">
        <v>58</v>
      </c>
      <c r="H20" s="18">
        <f>COUNTIF(B:B,"&lt;1")</f>
        <v>76</v>
      </c>
      <c r="I20" s="18">
        <f>COUNTIF(E:E,"&lt;1")</f>
        <v>144</v>
      </c>
      <c r="J20" s="25">
        <f t="shared" si="2"/>
        <v>1</v>
      </c>
      <c r="K20" s="25">
        <f t="shared" si="3"/>
        <v>1</v>
      </c>
    </row>
    <row r="21" spans="1:13" x14ac:dyDescent="0.35">
      <c r="A21" s="18" t="s">
        <v>27</v>
      </c>
      <c r="B21" s="21">
        <v>0.91814399999999996</v>
      </c>
      <c r="D21" s="20" t="s">
        <v>26</v>
      </c>
      <c r="E21" s="18">
        <v>0.90756999999999999</v>
      </c>
    </row>
    <row r="22" spans="1:13" x14ac:dyDescent="0.35">
      <c r="A22" s="18" t="s">
        <v>27</v>
      </c>
      <c r="B22" s="21">
        <v>0.92259199999999997</v>
      </c>
      <c r="D22" s="20" t="s">
        <v>26</v>
      </c>
      <c r="E22" s="18">
        <v>0.91063000000000005</v>
      </c>
    </row>
    <row r="23" spans="1:13" x14ac:dyDescent="0.35">
      <c r="A23" s="18" t="s">
        <v>27</v>
      </c>
      <c r="B23" s="21">
        <v>0.91914499999999999</v>
      </c>
      <c r="D23" s="20" t="s">
        <v>26</v>
      </c>
      <c r="E23" s="18">
        <v>0.90783000000000003</v>
      </c>
      <c r="G23" s="18" t="s">
        <v>32</v>
      </c>
      <c r="H23" s="18">
        <f>_xlfn.T.TEST(B:B,E:E,2,3)</f>
        <v>1.5467405068458905E-14</v>
      </c>
    </row>
    <row r="24" spans="1:13" x14ac:dyDescent="0.35">
      <c r="A24" s="18" t="s">
        <v>27</v>
      </c>
      <c r="B24" s="21">
        <v>0.91375499999999998</v>
      </c>
      <c r="D24" s="20" t="s">
        <v>26</v>
      </c>
      <c r="E24" s="18">
        <v>0.90634999999999999</v>
      </c>
      <c r="G24" s="18" t="s">
        <v>59</v>
      </c>
      <c r="H24" s="18" t="s">
        <v>34</v>
      </c>
    </row>
    <row r="25" spans="1:13" x14ac:dyDescent="0.35">
      <c r="A25" s="18" t="s">
        <v>27</v>
      </c>
      <c r="B25" s="21">
        <v>0.91175300000000004</v>
      </c>
      <c r="D25" s="20" t="s">
        <v>26</v>
      </c>
      <c r="E25" s="18">
        <v>0.90649000000000002</v>
      </c>
    </row>
    <row r="26" spans="1:13" x14ac:dyDescent="0.35">
      <c r="A26" s="18" t="s">
        <v>27</v>
      </c>
      <c r="B26" s="21">
        <v>0.90202700000000002</v>
      </c>
      <c r="D26" s="20" t="s">
        <v>24</v>
      </c>
      <c r="E26" s="22">
        <v>0.83405567999999997</v>
      </c>
    </row>
    <row r="27" spans="1:13" x14ac:dyDescent="0.35">
      <c r="A27" s="18" t="s">
        <v>27</v>
      </c>
      <c r="B27" s="21">
        <v>0.90948499999999999</v>
      </c>
      <c r="D27" s="20" t="s">
        <v>24</v>
      </c>
      <c r="E27" s="22">
        <v>0.84339827000000001</v>
      </c>
    </row>
    <row r="28" spans="1:13" x14ac:dyDescent="0.35">
      <c r="A28" s="18" t="s">
        <v>27</v>
      </c>
      <c r="B28" s="21">
        <v>0.90576400000000001</v>
      </c>
      <c r="D28" s="20" t="s">
        <v>24</v>
      </c>
      <c r="E28" s="22">
        <v>0.83934799000000004</v>
      </c>
    </row>
    <row r="29" spans="1:13" x14ac:dyDescent="0.35">
      <c r="A29" s="18" t="s">
        <v>27</v>
      </c>
      <c r="B29" s="21">
        <v>0.91199200000000002</v>
      </c>
      <c r="D29" s="20" t="s">
        <v>24</v>
      </c>
      <c r="E29" s="22">
        <v>0.82145628999999998</v>
      </c>
    </row>
    <row r="30" spans="1:13" x14ac:dyDescent="0.35">
      <c r="A30" s="18" t="s">
        <v>27</v>
      </c>
      <c r="B30" s="21">
        <v>0.98755800000000005</v>
      </c>
      <c r="D30" s="20" t="s">
        <v>24</v>
      </c>
      <c r="E30" s="22">
        <v>0.82443401999999999</v>
      </c>
    </row>
    <row r="31" spans="1:13" x14ac:dyDescent="0.35">
      <c r="A31" s="18" t="s">
        <v>27</v>
      </c>
      <c r="B31" s="21">
        <v>0.88724800000000004</v>
      </c>
      <c r="D31" s="20" t="s">
        <v>24</v>
      </c>
      <c r="E31" s="22">
        <v>0.83571686999999995</v>
      </c>
    </row>
    <row r="32" spans="1:13" x14ac:dyDescent="0.35">
      <c r="A32" s="18" t="s">
        <v>27</v>
      </c>
      <c r="B32" s="21">
        <v>0.91232199999999997</v>
      </c>
      <c r="D32" s="20" t="s">
        <v>24</v>
      </c>
      <c r="E32" s="22">
        <v>0.83145391999999996</v>
      </c>
    </row>
    <row r="33" spans="1:5" x14ac:dyDescent="0.35">
      <c r="A33" s="18" t="s">
        <v>27</v>
      </c>
      <c r="B33" s="21">
        <v>0.91338600000000003</v>
      </c>
      <c r="D33" s="20" t="s">
        <v>24</v>
      </c>
      <c r="E33" s="22">
        <v>0.83317903999999998</v>
      </c>
    </row>
    <row r="34" spans="1:5" x14ac:dyDescent="0.35">
      <c r="A34" s="18" t="s">
        <v>27</v>
      </c>
      <c r="B34" s="21">
        <v>0.91315800000000003</v>
      </c>
      <c r="D34" s="20" t="s">
        <v>24</v>
      </c>
      <c r="E34" s="22">
        <v>0.83549490000000004</v>
      </c>
    </row>
    <row r="35" spans="1:5" x14ac:dyDescent="0.35">
      <c r="A35" s="18" t="s">
        <v>27</v>
      </c>
      <c r="B35" s="21">
        <v>0.90400400000000003</v>
      </c>
      <c r="D35" s="20" t="s">
        <v>24</v>
      </c>
      <c r="E35" s="22">
        <v>0.8299031</v>
      </c>
    </row>
    <row r="36" spans="1:5" x14ac:dyDescent="0.35">
      <c r="A36" s="18" t="s">
        <v>27</v>
      </c>
      <c r="B36" s="21">
        <v>0.90662200000000004</v>
      </c>
      <c r="D36" s="20" t="s">
        <v>24</v>
      </c>
      <c r="E36" s="22">
        <v>0.84989510999999995</v>
      </c>
    </row>
    <row r="37" spans="1:5" x14ac:dyDescent="0.35">
      <c r="A37" s="18" t="s">
        <v>27</v>
      </c>
      <c r="B37" s="21">
        <v>0.91595300000000002</v>
      </c>
      <c r="D37" s="20" t="s">
        <v>24</v>
      </c>
      <c r="E37" s="22">
        <v>0.84843846999999994</v>
      </c>
    </row>
    <row r="38" spans="1:5" x14ac:dyDescent="0.35">
      <c r="A38" s="18" t="s">
        <v>27</v>
      </c>
      <c r="B38" s="21">
        <v>0.92005199999999998</v>
      </c>
      <c r="D38" s="20" t="s">
        <v>24</v>
      </c>
      <c r="E38" s="22">
        <v>0.84843846999999994</v>
      </c>
    </row>
    <row r="39" spans="1:5" x14ac:dyDescent="0.35">
      <c r="A39" s="18" t="s">
        <v>27</v>
      </c>
      <c r="B39" s="21">
        <v>0.91185799999999995</v>
      </c>
      <c r="D39" s="20" t="s">
        <v>24</v>
      </c>
      <c r="E39" s="22">
        <v>0.83019366000000006</v>
      </c>
    </row>
    <row r="40" spans="1:5" x14ac:dyDescent="0.35">
      <c r="A40" s="18" t="s">
        <v>27</v>
      </c>
      <c r="B40" s="21">
        <v>0.89971199999999996</v>
      </c>
      <c r="D40" s="20" t="s">
        <v>24</v>
      </c>
      <c r="E40" s="22">
        <v>0.83364877000000004</v>
      </c>
    </row>
    <row r="41" spans="1:5" x14ac:dyDescent="0.35">
      <c r="A41" s="18" t="s">
        <v>27</v>
      </c>
      <c r="B41" s="21">
        <v>0.91860699999999995</v>
      </c>
      <c r="D41" s="20" t="s">
        <v>24</v>
      </c>
      <c r="E41" s="22">
        <v>0.84384504999999999</v>
      </c>
    </row>
    <row r="42" spans="1:5" x14ac:dyDescent="0.35">
      <c r="A42" s="18" t="s">
        <v>27</v>
      </c>
      <c r="B42" s="21">
        <v>0.91240200000000005</v>
      </c>
      <c r="D42" s="20" t="s">
        <v>24</v>
      </c>
      <c r="E42" s="22">
        <v>0.84495593000000002</v>
      </c>
    </row>
    <row r="43" spans="1:5" x14ac:dyDescent="0.35">
      <c r="A43" s="18" t="s">
        <v>27</v>
      </c>
      <c r="B43" s="21">
        <v>0.90405500000000005</v>
      </c>
      <c r="D43" s="20" t="s">
        <v>24</v>
      </c>
      <c r="E43" s="22">
        <v>0.84151036999999995</v>
      </c>
    </row>
    <row r="44" spans="1:5" x14ac:dyDescent="0.35">
      <c r="A44" s="18" t="s">
        <v>27</v>
      </c>
      <c r="B44" s="21">
        <v>0.91197300000000003</v>
      </c>
      <c r="D44" s="20" t="s">
        <v>24</v>
      </c>
      <c r="E44" s="22">
        <v>0.84347954999999997</v>
      </c>
    </row>
    <row r="45" spans="1:5" x14ac:dyDescent="0.35">
      <c r="A45" s="18" t="s">
        <v>27</v>
      </c>
      <c r="B45" s="21">
        <v>0.90445799999999998</v>
      </c>
      <c r="D45" s="20" t="s">
        <v>24</v>
      </c>
      <c r="E45" s="22">
        <v>0.83802242000000005</v>
      </c>
    </row>
    <row r="46" spans="1:5" x14ac:dyDescent="0.35">
      <c r="A46" s="18" t="s">
        <v>27</v>
      </c>
      <c r="B46" s="21">
        <v>0.98077300000000001</v>
      </c>
      <c r="D46" s="20" t="s">
        <v>24</v>
      </c>
      <c r="E46" s="22">
        <v>0.85546345999999995</v>
      </c>
    </row>
    <row r="47" spans="1:5" x14ac:dyDescent="0.35">
      <c r="A47" s="18" t="s">
        <v>28</v>
      </c>
      <c r="B47" s="18">
        <v>0.98293436000000001</v>
      </c>
      <c r="D47" s="20" t="s">
        <v>24</v>
      </c>
      <c r="E47" s="22">
        <v>0.86336104000000002</v>
      </c>
    </row>
    <row r="48" spans="1:5" x14ac:dyDescent="0.35">
      <c r="A48" s="18" t="s">
        <v>28</v>
      </c>
      <c r="B48" s="18">
        <v>0.98283069999999995</v>
      </c>
      <c r="D48" s="20" t="s">
        <v>24</v>
      </c>
      <c r="E48" s="22">
        <v>0.85866160000000002</v>
      </c>
    </row>
    <row r="49" spans="1:5" x14ac:dyDescent="0.35">
      <c r="A49" s="18" t="s">
        <v>28</v>
      </c>
      <c r="B49" s="18">
        <v>0.97784223000000003</v>
      </c>
      <c r="D49" s="20" t="s">
        <v>24</v>
      </c>
      <c r="E49" s="22">
        <v>0.84424527999999999</v>
      </c>
    </row>
    <row r="50" spans="1:5" x14ac:dyDescent="0.35">
      <c r="A50" s="18" t="s">
        <v>29</v>
      </c>
      <c r="B50" s="18">
        <v>0.98638999999999999</v>
      </c>
      <c r="D50" s="20" t="s">
        <v>24</v>
      </c>
      <c r="E50" s="22">
        <v>0.84615470999999998</v>
      </c>
    </row>
    <row r="51" spans="1:5" x14ac:dyDescent="0.35">
      <c r="A51" s="18" t="s">
        <v>29</v>
      </c>
      <c r="B51" s="18">
        <v>0.98214000000000001</v>
      </c>
      <c r="D51" s="20" t="s">
        <v>24</v>
      </c>
      <c r="E51" s="22">
        <v>0.84384504999999999</v>
      </c>
    </row>
    <row r="52" spans="1:5" x14ac:dyDescent="0.35">
      <c r="A52" s="18" t="s">
        <v>29</v>
      </c>
      <c r="B52" s="18">
        <v>0.98262000000000005</v>
      </c>
      <c r="D52" s="20" t="s">
        <v>24</v>
      </c>
      <c r="E52" s="22">
        <v>0.85075982999999999</v>
      </c>
    </row>
    <row r="53" spans="1:5" x14ac:dyDescent="0.35">
      <c r="A53" s="18" t="s">
        <v>29</v>
      </c>
      <c r="B53" s="18">
        <v>0.98231999999999997</v>
      </c>
      <c r="D53" s="20" t="s">
        <v>24</v>
      </c>
      <c r="E53" s="22">
        <v>0.85428466000000003</v>
      </c>
    </row>
    <row r="54" spans="1:5" x14ac:dyDescent="0.35">
      <c r="A54" s="18" t="s">
        <v>29</v>
      </c>
      <c r="B54" s="18">
        <v>0.98241000000000001</v>
      </c>
      <c r="D54" s="20" t="s">
        <v>24</v>
      </c>
      <c r="E54" s="22">
        <v>0.85377199000000004</v>
      </c>
    </row>
    <row r="55" spans="1:5" x14ac:dyDescent="0.35">
      <c r="A55" s="18" t="s">
        <v>29</v>
      </c>
      <c r="B55" s="18">
        <v>0.98843000000000003</v>
      </c>
      <c r="D55" s="20" t="s">
        <v>24</v>
      </c>
      <c r="E55" s="22">
        <v>0.84642722999999997</v>
      </c>
    </row>
    <row r="56" spans="1:5" x14ac:dyDescent="0.35">
      <c r="A56" s="18" t="s">
        <v>29</v>
      </c>
      <c r="B56" s="18">
        <v>0.97821999999999998</v>
      </c>
      <c r="D56" s="20" t="s">
        <v>24</v>
      </c>
      <c r="E56" s="22">
        <v>0.85546345999999995</v>
      </c>
    </row>
    <row r="57" spans="1:5" x14ac:dyDescent="0.35">
      <c r="A57" s="18" t="s">
        <v>29</v>
      </c>
      <c r="B57" s="18">
        <v>0.98638999999999999</v>
      </c>
      <c r="D57" s="20" t="s">
        <v>24</v>
      </c>
      <c r="E57" s="22">
        <v>0.86336104000000002</v>
      </c>
    </row>
    <row r="58" spans="1:5" x14ac:dyDescent="0.35">
      <c r="A58" s="18" t="s">
        <v>29</v>
      </c>
      <c r="B58" s="18">
        <v>0.98846000000000001</v>
      </c>
      <c r="D58" s="20" t="s">
        <v>24</v>
      </c>
      <c r="E58" s="22">
        <v>0.85866160000000002</v>
      </c>
    </row>
    <row r="59" spans="1:5" x14ac:dyDescent="0.35">
      <c r="A59" s="18" t="s">
        <v>29</v>
      </c>
      <c r="B59" s="18">
        <v>0.98741999999999996</v>
      </c>
      <c r="D59" s="20" t="s">
        <v>24</v>
      </c>
      <c r="E59" s="22">
        <v>0.84424527999999999</v>
      </c>
    </row>
    <row r="60" spans="1:5" x14ac:dyDescent="0.35">
      <c r="A60" s="18" t="s">
        <v>29</v>
      </c>
      <c r="B60" s="18">
        <v>0.98746</v>
      </c>
      <c r="D60" s="20" t="s">
        <v>24</v>
      </c>
      <c r="E60" s="22">
        <v>0.84615470999999998</v>
      </c>
    </row>
    <row r="61" spans="1:5" x14ac:dyDescent="0.35">
      <c r="A61" s="18" t="s">
        <v>29</v>
      </c>
      <c r="B61" s="18">
        <v>0.98885999999999996</v>
      </c>
      <c r="D61" s="20" t="s">
        <v>24</v>
      </c>
      <c r="E61" s="22">
        <v>0.85613092000000002</v>
      </c>
    </row>
    <row r="62" spans="1:5" x14ac:dyDescent="0.35">
      <c r="A62" s="18" t="s">
        <v>29</v>
      </c>
      <c r="B62" s="18">
        <v>0.98511000000000004</v>
      </c>
      <c r="D62" s="20" t="s">
        <v>24</v>
      </c>
      <c r="E62" s="22">
        <v>0.85075982999999999</v>
      </c>
    </row>
    <row r="63" spans="1:5" x14ac:dyDescent="0.35">
      <c r="A63" s="18" t="s">
        <v>29</v>
      </c>
      <c r="B63" s="18">
        <v>0.98794999999999999</v>
      </c>
      <c r="D63" s="20" t="s">
        <v>24</v>
      </c>
      <c r="E63" s="22">
        <v>0.85428466000000003</v>
      </c>
    </row>
    <row r="64" spans="1:5" x14ac:dyDescent="0.35">
      <c r="A64" s="18" t="s">
        <v>29</v>
      </c>
      <c r="B64" s="18">
        <v>0.98821999999999999</v>
      </c>
      <c r="D64" s="20" t="s">
        <v>24</v>
      </c>
      <c r="E64" s="22">
        <v>0.85377199000000004</v>
      </c>
    </row>
    <row r="65" spans="1:5" x14ac:dyDescent="0.35">
      <c r="A65" s="18" t="s">
        <v>29</v>
      </c>
      <c r="B65" s="18">
        <v>0.98995</v>
      </c>
      <c r="D65" s="20" t="s">
        <v>24</v>
      </c>
      <c r="E65" s="22">
        <v>0.84642722999999997</v>
      </c>
    </row>
    <row r="66" spans="1:5" x14ac:dyDescent="0.35">
      <c r="A66" s="18" t="s">
        <v>29</v>
      </c>
      <c r="B66" s="18">
        <v>0.98687000000000002</v>
      </c>
      <c r="D66" s="20" t="s">
        <v>25</v>
      </c>
      <c r="E66" s="18">
        <v>0.92764999999999997</v>
      </c>
    </row>
    <row r="67" spans="1:5" x14ac:dyDescent="0.35">
      <c r="A67" s="18" t="s">
        <v>29</v>
      </c>
      <c r="B67" s="18">
        <v>0.98684000000000005</v>
      </c>
      <c r="D67" s="20" t="s">
        <v>25</v>
      </c>
      <c r="E67" s="18">
        <v>0.93047999999999997</v>
      </c>
    </row>
    <row r="68" spans="1:5" x14ac:dyDescent="0.35">
      <c r="A68" s="18" t="s">
        <v>29</v>
      </c>
      <c r="B68" s="18">
        <v>0.98619999999999997</v>
      </c>
      <c r="D68" s="20" t="s">
        <v>25</v>
      </c>
      <c r="E68" s="18">
        <v>0.93188000000000004</v>
      </c>
    </row>
    <row r="69" spans="1:5" x14ac:dyDescent="0.35">
      <c r="A69" s="18" t="s">
        <v>29</v>
      </c>
      <c r="B69" s="18">
        <v>0.98731000000000002</v>
      </c>
      <c r="D69" s="20" t="s">
        <v>25</v>
      </c>
      <c r="E69" s="18">
        <v>0.93027000000000004</v>
      </c>
    </row>
    <row r="70" spans="1:5" x14ac:dyDescent="0.35">
      <c r="A70" s="18" t="s">
        <v>29</v>
      </c>
      <c r="B70" s="18">
        <v>0.98778999999999995</v>
      </c>
      <c r="D70" s="20" t="s">
        <v>25</v>
      </c>
      <c r="E70" s="18">
        <v>0.93159999999999998</v>
      </c>
    </row>
    <row r="71" spans="1:5" x14ac:dyDescent="0.35">
      <c r="A71" s="18" t="s">
        <v>29</v>
      </c>
      <c r="B71" s="18">
        <v>0.98645000000000005</v>
      </c>
      <c r="D71" s="20" t="s">
        <v>25</v>
      </c>
      <c r="E71" s="18">
        <v>0.93242000000000003</v>
      </c>
    </row>
    <row r="72" spans="1:5" x14ac:dyDescent="0.35">
      <c r="A72" s="18" t="s">
        <v>29</v>
      </c>
      <c r="B72" s="18">
        <v>0.98909000000000002</v>
      </c>
      <c r="D72" s="20" t="s">
        <v>25</v>
      </c>
      <c r="E72" s="18">
        <v>0.93328</v>
      </c>
    </row>
    <row r="73" spans="1:5" x14ac:dyDescent="0.35">
      <c r="A73" s="18" t="s">
        <v>29</v>
      </c>
      <c r="B73" s="18">
        <v>0.97697000000000001</v>
      </c>
      <c r="D73" s="20" t="s">
        <v>25</v>
      </c>
      <c r="E73" s="18">
        <v>0.92864000000000002</v>
      </c>
    </row>
    <row r="74" spans="1:5" x14ac:dyDescent="0.35">
      <c r="A74" s="18" t="s">
        <v>29</v>
      </c>
      <c r="B74" s="18">
        <v>0.98643999999999998</v>
      </c>
      <c r="D74" s="20" t="s">
        <v>25</v>
      </c>
      <c r="E74" s="18">
        <v>0.92952000000000001</v>
      </c>
    </row>
    <row r="75" spans="1:5" x14ac:dyDescent="0.35">
      <c r="A75" s="18" t="s">
        <v>29</v>
      </c>
      <c r="B75" s="18">
        <v>0.98794000000000004</v>
      </c>
      <c r="D75" s="20" t="s">
        <v>25</v>
      </c>
      <c r="E75" s="18">
        <v>0.93281999999999998</v>
      </c>
    </row>
    <row r="76" spans="1:5" x14ac:dyDescent="0.35">
      <c r="A76" s="18" t="s">
        <v>29</v>
      </c>
      <c r="B76" s="18">
        <v>0.98721000000000003</v>
      </c>
      <c r="D76" s="20" t="s">
        <v>25</v>
      </c>
      <c r="E76" s="18">
        <v>0.93630000000000002</v>
      </c>
    </row>
    <row r="77" spans="1:5" x14ac:dyDescent="0.35">
      <c r="A77" s="18" t="s">
        <v>29</v>
      </c>
      <c r="B77" s="18">
        <v>0.98350000000000004</v>
      </c>
      <c r="D77" s="20" t="s">
        <v>25</v>
      </c>
      <c r="E77" s="18">
        <v>0.93269000000000002</v>
      </c>
    </row>
    <row r="78" spans="1:5" x14ac:dyDescent="0.35">
      <c r="D78" s="20" t="s">
        <v>25</v>
      </c>
      <c r="E78" s="18">
        <v>0.93642000000000003</v>
      </c>
    </row>
    <row r="79" spans="1:5" x14ac:dyDescent="0.35">
      <c r="D79" s="20" t="s">
        <v>25</v>
      </c>
      <c r="E79" s="18">
        <v>0.93725999999999998</v>
      </c>
    </row>
    <row r="80" spans="1:5" x14ac:dyDescent="0.35">
      <c r="D80" s="20" t="s">
        <v>25</v>
      </c>
      <c r="E80" s="18">
        <v>0.93510000000000004</v>
      </c>
    </row>
    <row r="81" spans="4:5" x14ac:dyDescent="0.35">
      <c r="D81" s="20" t="s">
        <v>25</v>
      </c>
      <c r="E81" s="18">
        <v>0.93198999999999999</v>
      </c>
    </row>
    <row r="82" spans="4:5" x14ac:dyDescent="0.35">
      <c r="D82" s="20" t="s">
        <v>25</v>
      </c>
      <c r="E82" s="18">
        <v>0.92206999999999995</v>
      </c>
    </row>
    <row r="83" spans="4:5" x14ac:dyDescent="0.35">
      <c r="D83" s="20" t="s">
        <v>25</v>
      </c>
      <c r="E83" s="18">
        <v>0.92593000000000003</v>
      </c>
    </row>
    <row r="84" spans="4:5" x14ac:dyDescent="0.35">
      <c r="D84" s="20" t="s">
        <v>25</v>
      </c>
      <c r="E84" s="18">
        <v>0.93089999999999995</v>
      </c>
    </row>
    <row r="85" spans="4:5" x14ac:dyDescent="0.35">
      <c r="D85" s="20" t="s">
        <v>25</v>
      </c>
      <c r="E85" s="18">
        <v>0.92856000000000005</v>
      </c>
    </row>
    <row r="86" spans="4:5" x14ac:dyDescent="0.35">
      <c r="D86" s="20" t="s">
        <v>25</v>
      </c>
      <c r="E86" s="18">
        <v>0.93001</v>
      </c>
    </row>
    <row r="87" spans="4:5" x14ac:dyDescent="0.35">
      <c r="D87" s="20" t="s">
        <v>25</v>
      </c>
      <c r="E87" s="18">
        <v>0.92891000000000001</v>
      </c>
    </row>
    <row r="88" spans="4:5" x14ac:dyDescent="0.35">
      <c r="D88" s="20" t="s">
        <v>25</v>
      </c>
      <c r="E88" s="18">
        <v>0.92791999999999997</v>
      </c>
    </row>
    <row r="89" spans="4:5" x14ac:dyDescent="0.35">
      <c r="D89" s="20" t="s">
        <v>25</v>
      </c>
      <c r="E89" s="18">
        <v>0.92727999999999999</v>
      </c>
    </row>
    <row r="90" spans="4:5" x14ac:dyDescent="0.35">
      <c r="D90" s="20" t="s">
        <v>25</v>
      </c>
      <c r="E90" s="18">
        <v>0.92469999999999997</v>
      </c>
    </row>
    <row r="91" spans="4:5" x14ac:dyDescent="0.35">
      <c r="D91" s="20" t="s">
        <v>25</v>
      </c>
      <c r="E91" s="18">
        <v>0.92434000000000005</v>
      </c>
    </row>
    <row r="92" spans="4:5" x14ac:dyDescent="0.35">
      <c r="D92" s="20" t="s">
        <v>25</v>
      </c>
      <c r="E92" s="18">
        <v>0.92652000000000001</v>
      </c>
    </row>
    <row r="93" spans="4:5" x14ac:dyDescent="0.35">
      <c r="D93" s="20" t="s">
        <v>25</v>
      </c>
      <c r="E93" s="18">
        <v>0.92581999999999998</v>
      </c>
    </row>
    <row r="94" spans="4:5" x14ac:dyDescent="0.35">
      <c r="D94" s="20" t="s">
        <v>25</v>
      </c>
      <c r="E94" s="18">
        <v>0.92371999999999999</v>
      </c>
    </row>
    <row r="95" spans="4:5" x14ac:dyDescent="0.35">
      <c r="D95" s="20" t="s">
        <v>25</v>
      </c>
      <c r="E95" s="18">
        <v>0.92354000000000003</v>
      </c>
    </row>
    <row r="96" spans="4:5" x14ac:dyDescent="0.35">
      <c r="D96" s="20" t="s">
        <v>25</v>
      </c>
      <c r="E96" s="18">
        <v>0.92742999999999998</v>
      </c>
    </row>
    <row r="97" spans="4:5" x14ac:dyDescent="0.35">
      <c r="D97" s="20" t="s">
        <v>25</v>
      </c>
      <c r="E97" s="18">
        <v>0.92157999999999995</v>
      </c>
    </row>
    <row r="98" spans="4:5" x14ac:dyDescent="0.35">
      <c r="D98" s="20" t="s">
        <v>25</v>
      </c>
      <c r="E98" s="18">
        <v>0.91974</v>
      </c>
    </row>
    <row r="99" spans="4:5" x14ac:dyDescent="0.35">
      <c r="D99" s="20" t="s">
        <v>25</v>
      </c>
      <c r="E99" s="18">
        <v>0.92066999999999999</v>
      </c>
    </row>
    <row r="100" spans="4:5" x14ac:dyDescent="0.35">
      <c r="D100" s="20" t="s">
        <v>25</v>
      </c>
      <c r="E100" s="18">
        <v>0.92710999999999999</v>
      </c>
    </row>
    <row r="101" spans="4:5" x14ac:dyDescent="0.35">
      <c r="D101" s="20" t="s">
        <v>25</v>
      </c>
      <c r="E101" s="18">
        <v>0.92376999999999998</v>
      </c>
    </row>
    <row r="102" spans="4:5" x14ac:dyDescent="0.35">
      <c r="D102" s="20" t="s">
        <v>25</v>
      </c>
      <c r="E102" s="18">
        <v>0.92205999999999999</v>
      </c>
    </row>
    <row r="103" spans="4:5" x14ac:dyDescent="0.35">
      <c r="D103" s="20" t="s">
        <v>25</v>
      </c>
      <c r="E103" s="18">
        <v>0.92525999999999997</v>
      </c>
    </row>
    <row r="104" spans="4:5" x14ac:dyDescent="0.35">
      <c r="D104" s="20" t="s">
        <v>25</v>
      </c>
      <c r="E104" s="18">
        <v>0.92832999999999999</v>
      </c>
    </row>
    <row r="105" spans="4:5" x14ac:dyDescent="0.35">
      <c r="D105" s="20" t="s">
        <v>25</v>
      </c>
      <c r="E105" s="18">
        <v>0.92256000000000005</v>
      </c>
    </row>
    <row r="106" spans="4:5" x14ac:dyDescent="0.35">
      <c r="D106" s="20" t="s">
        <v>25</v>
      </c>
      <c r="E106" s="18">
        <v>0.92749000000000004</v>
      </c>
    </row>
    <row r="107" spans="4:5" x14ac:dyDescent="0.35">
      <c r="D107" s="20" t="s">
        <v>25</v>
      </c>
      <c r="E107" s="18">
        <v>0.92923999999999995</v>
      </c>
    </row>
    <row r="108" spans="4:5" x14ac:dyDescent="0.35">
      <c r="D108" s="20" t="s">
        <v>25</v>
      </c>
      <c r="E108" s="18">
        <v>0.93205000000000005</v>
      </c>
    </row>
    <row r="109" spans="4:5" x14ac:dyDescent="0.35">
      <c r="D109" s="20" t="s">
        <v>25</v>
      </c>
      <c r="E109" s="18">
        <v>0.92764000000000002</v>
      </c>
    </row>
    <row r="110" spans="4:5" x14ac:dyDescent="0.35">
      <c r="D110" s="20" t="s">
        <v>25</v>
      </c>
      <c r="E110" s="18">
        <v>0.93042999999999998</v>
      </c>
    </row>
    <row r="111" spans="4:5" x14ac:dyDescent="0.35">
      <c r="D111" s="20" t="s">
        <v>25</v>
      </c>
      <c r="E111" s="18">
        <v>0.93186999999999998</v>
      </c>
    </row>
    <row r="112" spans="4:5" x14ac:dyDescent="0.35">
      <c r="D112" s="20" t="s">
        <v>25</v>
      </c>
      <c r="E112" s="18">
        <v>0.92640999999999996</v>
      </c>
    </row>
    <row r="113" spans="4:5" x14ac:dyDescent="0.35">
      <c r="D113" s="20" t="s">
        <v>25</v>
      </c>
      <c r="E113" s="18">
        <v>0.92640999999999996</v>
      </c>
    </row>
    <row r="114" spans="4:5" x14ac:dyDescent="0.35">
      <c r="D114" s="20" t="s">
        <v>25</v>
      </c>
      <c r="E114" s="18">
        <v>0.92820000000000003</v>
      </c>
    </row>
    <row r="115" spans="4:5" x14ac:dyDescent="0.35">
      <c r="D115" s="20" t="s">
        <v>25</v>
      </c>
      <c r="E115" s="18">
        <v>0.92945</v>
      </c>
    </row>
    <row r="116" spans="4:5" x14ac:dyDescent="0.35">
      <c r="D116" s="20" t="s">
        <v>25</v>
      </c>
      <c r="E116" s="18">
        <v>0.93101</v>
      </c>
    </row>
    <row r="117" spans="4:5" x14ac:dyDescent="0.35">
      <c r="D117" s="20" t="s">
        <v>25</v>
      </c>
      <c r="E117" s="18">
        <v>0.92969000000000002</v>
      </c>
    </row>
    <row r="118" spans="4:5" x14ac:dyDescent="0.35">
      <c r="D118" s="20" t="s">
        <v>25</v>
      </c>
      <c r="E118" s="18">
        <v>0.93062999999999996</v>
      </c>
    </row>
    <row r="119" spans="4:5" x14ac:dyDescent="0.35">
      <c r="D119" s="20" t="s">
        <v>25</v>
      </c>
      <c r="E119" s="18">
        <v>0.93137999999999999</v>
      </c>
    </row>
    <row r="120" spans="4:5" x14ac:dyDescent="0.35">
      <c r="D120" s="20" t="s">
        <v>25</v>
      </c>
      <c r="E120" s="18">
        <v>0.93362000000000001</v>
      </c>
    </row>
    <row r="121" spans="4:5" x14ac:dyDescent="0.35">
      <c r="D121" s="20" t="s">
        <v>25</v>
      </c>
      <c r="E121" s="18">
        <v>0.92673000000000005</v>
      </c>
    </row>
    <row r="122" spans="4:5" x14ac:dyDescent="0.35">
      <c r="D122" s="20" t="s">
        <v>25</v>
      </c>
      <c r="E122" s="18">
        <v>0.92779</v>
      </c>
    </row>
    <row r="123" spans="4:5" x14ac:dyDescent="0.35">
      <c r="D123" s="20" t="s">
        <v>25</v>
      </c>
      <c r="E123" s="18">
        <v>0.92983000000000005</v>
      </c>
    </row>
    <row r="124" spans="4:5" x14ac:dyDescent="0.35">
      <c r="D124" s="20" t="s">
        <v>25</v>
      </c>
      <c r="E124" s="18">
        <v>0.93367</v>
      </c>
    </row>
    <row r="125" spans="4:5" x14ac:dyDescent="0.35">
      <c r="D125" s="20" t="s">
        <v>25</v>
      </c>
      <c r="E125" s="18">
        <v>0.92971000000000004</v>
      </c>
    </row>
    <row r="126" spans="4:5" x14ac:dyDescent="0.35">
      <c r="D126" s="20" t="s">
        <v>25</v>
      </c>
      <c r="E126" s="18">
        <v>0.93152999999999997</v>
      </c>
    </row>
    <row r="127" spans="4:5" x14ac:dyDescent="0.35">
      <c r="D127" s="20" t="s">
        <v>25</v>
      </c>
      <c r="E127" s="18">
        <v>0.93264999999999998</v>
      </c>
    </row>
    <row r="128" spans="4:5" x14ac:dyDescent="0.35">
      <c r="D128" s="20" t="s">
        <v>25</v>
      </c>
      <c r="E128" s="18">
        <v>0.93303999999999998</v>
      </c>
    </row>
    <row r="129" spans="4:5" x14ac:dyDescent="0.35">
      <c r="D129" s="20" t="s">
        <v>25</v>
      </c>
      <c r="E129" s="18">
        <v>0.92842000000000002</v>
      </c>
    </row>
    <row r="130" spans="4:5" x14ac:dyDescent="0.35">
      <c r="D130" s="20" t="s">
        <v>25</v>
      </c>
      <c r="E130" s="18">
        <v>0.91724000000000006</v>
      </c>
    </row>
    <row r="131" spans="4:5" x14ac:dyDescent="0.35">
      <c r="D131" s="20" t="s">
        <v>25</v>
      </c>
      <c r="E131" s="18">
        <v>0.91961999999999999</v>
      </c>
    </row>
    <row r="132" spans="4:5" x14ac:dyDescent="0.35">
      <c r="D132" s="20" t="s">
        <v>25</v>
      </c>
      <c r="E132" s="18">
        <v>0.92340999999999995</v>
      </c>
    </row>
    <row r="133" spans="4:5" x14ac:dyDescent="0.35">
      <c r="D133" s="20" t="s">
        <v>25</v>
      </c>
      <c r="E133" s="18">
        <v>0.92015999999999998</v>
      </c>
    </row>
    <row r="134" spans="4:5" x14ac:dyDescent="0.35">
      <c r="D134" s="20" t="s">
        <v>25</v>
      </c>
      <c r="E134" s="18">
        <v>0.92381000000000002</v>
      </c>
    </row>
    <row r="135" spans="4:5" x14ac:dyDescent="0.35">
      <c r="D135" s="20" t="s">
        <v>25</v>
      </c>
      <c r="E135" s="18">
        <v>0.92405000000000004</v>
      </c>
    </row>
    <row r="136" spans="4:5" x14ac:dyDescent="0.35">
      <c r="D136" s="20" t="s">
        <v>25</v>
      </c>
      <c r="E136" s="18">
        <v>0.92310000000000003</v>
      </c>
    </row>
    <row r="137" spans="4:5" x14ac:dyDescent="0.35">
      <c r="D137" s="20" t="s">
        <v>25</v>
      </c>
      <c r="E137" s="18">
        <v>0.91962999999999995</v>
      </c>
    </row>
    <row r="138" spans="4:5" x14ac:dyDescent="0.35">
      <c r="D138" s="20" t="s">
        <v>25</v>
      </c>
      <c r="E138" s="18">
        <v>0.90203</v>
      </c>
    </row>
    <row r="139" spans="4:5" x14ac:dyDescent="0.35">
      <c r="D139" s="20" t="s">
        <v>25</v>
      </c>
      <c r="E139" s="18">
        <v>0.90612999999999999</v>
      </c>
    </row>
    <row r="140" spans="4:5" x14ac:dyDescent="0.35">
      <c r="D140" s="20" t="s">
        <v>25</v>
      </c>
      <c r="E140" s="18">
        <v>0.91359000000000001</v>
      </c>
    </row>
    <row r="141" spans="4:5" x14ac:dyDescent="0.35">
      <c r="D141" s="20" t="s">
        <v>25</v>
      </c>
      <c r="E141" s="18">
        <v>0.91098999999999997</v>
      </c>
    </row>
    <row r="142" spans="4:5" x14ac:dyDescent="0.35">
      <c r="D142" s="20" t="s">
        <v>25</v>
      </c>
      <c r="E142" s="18">
        <v>0.91080000000000005</v>
      </c>
    </row>
    <row r="143" spans="4:5" x14ac:dyDescent="0.35">
      <c r="D143" s="20" t="s">
        <v>25</v>
      </c>
      <c r="E143" s="18">
        <v>0.91178000000000003</v>
      </c>
    </row>
    <row r="144" spans="4:5" x14ac:dyDescent="0.35">
      <c r="D144" s="20" t="s">
        <v>25</v>
      </c>
      <c r="E144" s="18">
        <v>0.91246000000000005</v>
      </c>
    </row>
    <row r="145" spans="4:5" x14ac:dyDescent="0.35">
      <c r="D145" s="20" t="s">
        <v>25</v>
      </c>
      <c r="E145" s="18">
        <v>0.91088000000000002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EEE1-7E99-484C-8FBB-DAD390AF3822}">
  <dimension ref="A1:G46"/>
  <sheetViews>
    <sheetView topLeftCell="A21" workbookViewId="0">
      <selection activeCell="C1" sqref="C1:C46"/>
    </sheetView>
  </sheetViews>
  <sheetFormatPr defaultRowHeight="14.5" x14ac:dyDescent="0.35"/>
  <cols>
    <col min="1" max="1" width="11.453125" customWidth="1"/>
    <col min="2" max="2" width="10.7265625" customWidth="1"/>
    <col min="3" max="3" width="12.26953125" style="7" customWidth="1"/>
  </cols>
  <sheetData>
    <row r="1" spans="1:7" x14ac:dyDescent="0.35">
      <c r="A1" t="s">
        <v>14</v>
      </c>
      <c r="B1" t="s">
        <v>15</v>
      </c>
      <c r="C1" s="7" t="s">
        <v>0</v>
      </c>
    </row>
    <row r="2" spans="1:7" x14ac:dyDescent="0.35">
      <c r="A2" t="s">
        <v>1</v>
      </c>
      <c r="B2" s="2" t="s">
        <v>2</v>
      </c>
      <c r="C2" s="4">
        <v>0.91753700000000005</v>
      </c>
      <c r="D2" s="3"/>
      <c r="E2" s="3"/>
      <c r="F2" s="3"/>
      <c r="G2" s="3"/>
    </row>
    <row r="3" spans="1:7" x14ac:dyDescent="0.35">
      <c r="A3" t="s">
        <v>1</v>
      </c>
      <c r="B3" s="2" t="s">
        <v>3</v>
      </c>
      <c r="C3" s="4">
        <v>0.91539400000000004</v>
      </c>
      <c r="D3" s="3"/>
      <c r="E3" s="3"/>
      <c r="F3" s="3"/>
      <c r="G3" s="3"/>
    </row>
    <row r="4" spans="1:7" x14ac:dyDescent="0.35">
      <c r="A4" t="s">
        <v>1</v>
      </c>
      <c r="B4" s="2" t="s">
        <v>4</v>
      </c>
      <c r="C4" s="4">
        <v>0.90223900000000001</v>
      </c>
      <c r="D4" s="3"/>
      <c r="E4" s="3"/>
      <c r="F4" s="3"/>
      <c r="G4" s="3"/>
    </row>
    <row r="5" spans="1:7" x14ac:dyDescent="0.35">
      <c r="A5" t="s">
        <v>1</v>
      </c>
      <c r="B5" s="2" t="s">
        <v>5</v>
      </c>
      <c r="C5" s="4">
        <v>0.910161</v>
      </c>
      <c r="D5" s="3"/>
      <c r="E5" s="3"/>
      <c r="F5" s="3"/>
      <c r="G5" s="3"/>
    </row>
    <row r="6" spans="1:7" x14ac:dyDescent="0.35">
      <c r="A6" t="s">
        <v>1</v>
      </c>
      <c r="B6" s="3" t="s">
        <v>6</v>
      </c>
      <c r="C6" s="4">
        <v>0.91557699999999997</v>
      </c>
      <c r="D6" s="3"/>
      <c r="E6" s="3"/>
      <c r="F6" s="3"/>
      <c r="G6" s="3"/>
    </row>
    <row r="7" spans="1:7" x14ac:dyDescent="0.35">
      <c r="A7" t="s">
        <v>1</v>
      </c>
      <c r="B7" s="3" t="s">
        <v>7</v>
      </c>
      <c r="C7" s="4">
        <v>0.91930199999999995</v>
      </c>
      <c r="D7" s="3"/>
      <c r="E7" s="3"/>
      <c r="F7" s="3"/>
      <c r="G7" s="3"/>
    </row>
    <row r="8" spans="1:7" x14ac:dyDescent="0.35">
      <c r="A8" t="s">
        <v>1</v>
      </c>
      <c r="B8" s="3" t="s">
        <v>8</v>
      </c>
      <c r="C8" s="4">
        <v>0.91418500000000003</v>
      </c>
      <c r="D8" s="3"/>
      <c r="E8" s="3"/>
      <c r="F8" s="3"/>
      <c r="G8" s="3"/>
    </row>
    <row r="9" spans="1:7" x14ac:dyDescent="0.35">
      <c r="A9" t="s">
        <v>1</v>
      </c>
      <c r="B9" s="3" t="s">
        <v>9</v>
      </c>
      <c r="C9" s="4">
        <v>0.91156300000000001</v>
      </c>
      <c r="D9" s="3"/>
      <c r="E9" s="3"/>
      <c r="F9" s="3"/>
      <c r="G9" s="3"/>
    </row>
    <row r="10" spans="1:7" x14ac:dyDescent="0.35">
      <c r="A10" t="s">
        <v>1</v>
      </c>
      <c r="B10" s="3" t="s">
        <v>10</v>
      </c>
      <c r="C10" s="4">
        <v>0.89655700000000005</v>
      </c>
    </row>
    <row r="11" spans="1:7" s="6" customFormat="1" x14ac:dyDescent="0.35">
      <c r="A11" s="5" t="s">
        <v>2</v>
      </c>
      <c r="B11" s="5" t="s">
        <v>3</v>
      </c>
      <c r="C11" s="8">
        <v>0.92030400000000001</v>
      </c>
    </row>
    <row r="12" spans="1:7" x14ac:dyDescent="0.35">
      <c r="A12" s="5" t="s">
        <v>2</v>
      </c>
      <c r="B12" s="2" t="s">
        <v>4</v>
      </c>
      <c r="C12" s="4">
        <v>0.90736499999999998</v>
      </c>
    </row>
    <row r="13" spans="1:7" x14ac:dyDescent="0.35">
      <c r="A13" s="5" t="s">
        <v>2</v>
      </c>
      <c r="B13" s="2" t="s">
        <v>5</v>
      </c>
      <c r="C13" s="7">
        <v>0.91285499999999997</v>
      </c>
    </row>
    <row r="14" spans="1:7" x14ac:dyDescent="0.35">
      <c r="A14" s="5" t="s">
        <v>2</v>
      </c>
      <c r="B14" s="3" t="s">
        <v>6</v>
      </c>
      <c r="C14" s="7">
        <v>0.92185499999999998</v>
      </c>
    </row>
    <row r="15" spans="1:7" x14ac:dyDescent="0.35">
      <c r="A15" s="5" t="s">
        <v>2</v>
      </c>
      <c r="B15" s="3" t="s">
        <v>7</v>
      </c>
      <c r="C15" s="7">
        <v>0.91709099999999999</v>
      </c>
    </row>
    <row r="16" spans="1:7" x14ac:dyDescent="0.35">
      <c r="A16" s="5" t="s">
        <v>2</v>
      </c>
      <c r="B16" s="3" t="s">
        <v>8</v>
      </c>
      <c r="C16" s="7">
        <v>0.92149300000000001</v>
      </c>
    </row>
    <row r="17" spans="1:3" x14ac:dyDescent="0.35">
      <c r="A17" s="5" t="s">
        <v>2</v>
      </c>
      <c r="B17" s="3" t="s">
        <v>9</v>
      </c>
      <c r="C17" s="7">
        <v>0.91258899999999998</v>
      </c>
    </row>
    <row r="18" spans="1:3" x14ac:dyDescent="0.35">
      <c r="A18" s="5" t="s">
        <v>2</v>
      </c>
      <c r="B18" s="3" t="s">
        <v>10</v>
      </c>
      <c r="C18" s="7">
        <v>0.90327500000000005</v>
      </c>
    </row>
    <row r="19" spans="1:3" x14ac:dyDescent="0.35">
      <c r="A19" s="5" t="s">
        <v>3</v>
      </c>
      <c r="B19" s="2" t="s">
        <v>4</v>
      </c>
      <c r="C19" s="7">
        <v>0.90712899999999996</v>
      </c>
    </row>
    <row r="20" spans="1:3" x14ac:dyDescent="0.35">
      <c r="A20" s="5" t="s">
        <v>3</v>
      </c>
      <c r="B20" s="2" t="s">
        <v>5</v>
      </c>
      <c r="C20" s="7">
        <v>0.91460699999999995</v>
      </c>
    </row>
    <row r="21" spans="1:3" x14ac:dyDescent="0.35">
      <c r="A21" s="5" t="s">
        <v>3</v>
      </c>
      <c r="B21" s="3" t="s">
        <v>6</v>
      </c>
      <c r="C21" s="7">
        <v>0.91814399999999996</v>
      </c>
    </row>
    <row r="22" spans="1:3" x14ac:dyDescent="0.35">
      <c r="A22" s="5" t="s">
        <v>3</v>
      </c>
      <c r="B22" s="3" t="s">
        <v>7</v>
      </c>
      <c r="C22" s="7">
        <v>0.92259199999999997</v>
      </c>
    </row>
    <row r="23" spans="1:3" x14ac:dyDescent="0.35">
      <c r="A23" s="5" t="s">
        <v>3</v>
      </c>
      <c r="B23" s="3" t="s">
        <v>8</v>
      </c>
      <c r="C23" s="7">
        <v>0.91914499999999999</v>
      </c>
    </row>
    <row r="24" spans="1:3" x14ac:dyDescent="0.35">
      <c r="A24" s="5" t="s">
        <v>3</v>
      </c>
      <c r="B24" s="3" t="s">
        <v>9</v>
      </c>
      <c r="C24" s="7">
        <v>0.91375499999999998</v>
      </c>
    </row>
    <row r="25" spans="1:3" x14ac:dyDescent="0.35">
      <c r="A25" s="5" t="s">
        <v>3</v>
      </c>
      <c r="B25" s="3" t="s">
        <v>10</v>
      </c>
      <c r="C25" s="7">
        <v>0.91175300000000004</v>
      </c>
    </row>
    <row r="26" spans="1:3" x14ac:dyDescent="0.35">
      <c r="A26" s="2" t="s">
        <v>4</v>
      </c>
      <c r="B26" s="2" t="s">
        <v>5</v>
      </c>
      <c r="C26" s="7">
        <v>0.90202700000000002</v>
      </c>
    </row>
    <row r="27" spans="1:3" x14ac:dyDescent="0.35">
      <c r="A27" s="2" t="s">
        <v>4</v>
      </c>
      <c r="B27" s="3" t="s">
        <v>6</v>
      </c>
      <c r="C27" s="7">
        <v>0.90948499999999999</v>
      </c>
    </row>
    <row r="28" spans="1:3" x14ac:dyDescent="0.35">
      <c r="A28" s="2" t="s">
        <v>4</v>
      </c>
      <c r="B28" s="3" t="s">
        <v>7</v>
      </c>
      <c r="C28" s="7">
        <v>0.90576400000000001</v>
      </c>
    </row>
    <row r="29" spans="1:3" x14ac:dyDescent="0.35">
      <c r="A29" s="2" t="s">
        <v>4</v>
      </c>
      <c r="B29" s="3" t="s">
        <v>8</v>
      </c>
      <c r="C29" s="7">
        <v>0.91199200000000002</v>
      </c>
    </row>
    <row r="30" spans="1:3" x14ac:dyDescent="0.35">
      <c r="A30" s="2" t="s">
        <v>4</v>
      </c>
      <c r="B30" s="3" t="s">
        <v>9</v>
      </c>
      <c r="C30" s="7">
        <v>0.98755800000000005</v>
      </c>
    </row>
    <row r="31" spans="1:3" x14ac:dyDescent="0.35">
      <c r="A31" s="2" t="s">
        <v>4</v>
      </c>
      <c r="B31" s="3" t="s">
        <v>10</v>
      </c>
      <c r="C31" s="7">
        <v>0.88724800000000004</v>
      </c>
    </row>
    <row r="32" spans="1:3" x14ac:dyDescent="0.35">
      <c r="A32" s="2" t="s">
        <v>5</v>
      </c>
      <c r="B32" s="3" t="s">
        <v>6</v>
      </c>
      <c r="C32" s="7">
        <v>0.91232199999999997</v>
      </c>
    </row>
    <row r="33" spans="1:3" x14ac:dyDescent="0.35">
      <c r="A33" s="2" t="s">
        <v>5</v>
      </c>
      <c r="B33" s="3" t="s">
        <v>7</v>
      </c>
      <c r="C33" s="7">
        <v>0.91338600000000003</v>
      </c>
    </row>
    <row r="34" spans="1:3" x14ac:dyDescent="0.35">
      <c r="A34" s="2" t="s">
        <v>5</v>
      </c>
      <c r="B34" s="3" t="s">
        <v>8</v>
      </c>
      <c r="C34" s="7">
        <v>0.91315800000000003</v>
      </c>
    </row>
    <row r="35" spans="1:3" x14ac:dyDescent="0.35">
      <c r="A35" s="2" t="s">
        <v>5</v>
      </c>
      <c r="B35" s="3" t="s">
        <v>9</v>
      </c>
      <c r="C35" s="7">
        <v>0.90400400000000003</v>
      </c>
    </row>
    <row r="36" spans="1:3" x14ac:dyDescent="0.35">
      <c r="A36" s="2" t="s">
        <v>5</v>
      </c>
      <c r="B36" s="3" t="s">
        <v>10</v>
      </c>
      <c r="C36" s="7">
        <v>0.90662200000000004</v>
      </c>
    </row>
    <row r="37" spans="1:3" x14ac:dyDescent="0.35">
      <c r="A37" s="3" t="s">
        <v>6</v>
      </c>
      <c r="B37" s="3" t="s">
        <v>7</v>
      </c>
      <c r="C37" s="7">
        <v>0.91595300000000002</v>
      </c>
    </row>
    <row r="38" spans="1:3" x14ac:dyDescent="0.35">
      <c r="A38" s="3" t="s">
        <v>6</v>
      </c>
      <c r="B38" s="3" t="s">
        <v>8</v>
      </c>
      <c r="C38" s="7">
        <v>0.92005199999999998</v>
      </c>
    </row>
    <row r="39" spans="1:3" x14ac:dyDescent="0.35">
      <c r="A39" s="3" t="s">
        <v>6</v>
      </c>
      <c r="B39" s="3" t="s">
        <v>9</v>
      </c>
      <c r="C39" s="7">
        <v>0.91185799999999995</v>
      </c>
    </row>
    <row r="40" spans="1:3" x14ac:dyDescent="0.35">
      <c r="A40" s="3" t="s">
        <v>6</v>
      </c>
      <c r="B40" s="3" t="s">
        <v>10</v>
      </c>
      <c r="C40" s="7">
        <v>0.89971199999999996</v>
      </c>
    </row>
    <row r="41" spans="1:3" x14ac:dyDescent="0.35">
      <c r="A41" s="3" t="s">
        <v>7</v>
      </c>
      <c r="B41" s="3" t="s">
        <v>8</v>
      </c>
      <c r="C41" s="7">
        <v>0.91860699999999995</v>
      </c>
    </row>
    <row r="42" spans="1:3" x14ac:dyDescent="0.35">
      <c r="A42" s="3" t="s">
        <v>7</v>
      </c>
      <c r="B42" s="3" t="s">
        <v>9</v>
      </c>
      <c r="C42" s="7">
        <v>0.91240200000000005</v>
      </c>
    </row>
    <row r="43" spans="1:3" x14ac:dyDescent="0.35">
      <c r="A43" s="3" t="s">
        <v>7</v>
      </c>
      <c r="B43" s="3" t="s">
        <v>10</v>
      </c>
      <c r="C43" s="7">
        <v>0.90405500000000005</v>
      </c>
    </row>
    <row r="44" spans="1:3" x14ac:dyDescent="0.35">
      <c r="A44" s="3" t="s">
        <v>8</v>
      </c>
      <c r="B44" s="3" t="s">
        <v>9</v>
      </c>
      <c r="C44" s="7">
        <v>0.91197300000000003</v>
      </c>
    </row>
    <row r="45" spans="1:3" x14ac:dyDescent="0.35">
      <c r="A45" s="3" t="s">
        <v>8</v>
      </c>
      <c r="B45" s="3" t="s">
        <v>10</v>
      </c>
      <c r="C45" s="7">
        <v>0.90445799999999998</v>
      </c>
    </row>
    <row r="46" spans="1:3" x14ac:dyDescent="0.35">
      <c r="A46" s="3" t="s">
        <v>9</v>
      </c>
      <c r="B46" s="3" t="s">
        <v>10</v>
      </c>
      <c r="C46" s="7">
        <v>0.98077300000000001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BAD0-700D-4B6D-8693-BAA6E1DAA1F4}">
  <dimension ref="A1:C4"/>
  <sheetViews>
    <sheetView workbookViewId="0">
      <selection activeCell="C2" sqref="C2:C4"/>
    </sheetView>
  </sheetViews>
  <sheetFormatPr defaultRowHeight="14.5" x14ac:dyDescent="0.35"/>
  <cols>
    <col min="1" max="1" width="13" customWidth="1"/>
    <col min="2" max="2" width="12.26953125" customWidth="1"/>
    <col min="3" max="3" width="13.6328125" customWidth="1"/>
  </cols>
  <sheetData>
    <row r="1" spans="1:3" x14ac:dyDescent="0.35">
      <c r="A1" t="s">
        <v>14</v>
      </c>
      <c r="B1" t="s">
        <v>15</v>
      </c>
      <c r="C1" t="s">
        <v>0</v>
      </c>
    </row>
    <row r="2" spans="1:3" x14ac:dyDescent="0.35">
      <c r="A2" t="s">
        <v>11</v>
      </c>
      <c r="B2" t="s">
        <v>12</v>
      </c>
      <c r="C2">
        <v>0.98293436000000001</v>
      </c>
    </row>
    <row r="3" spans="1:3" x14ac:dyDescent="0.35">
      <c r="A3" t="s">
        <v>11</v>
      </c>
      <c r="B3" t="s">
        <v>13</v>
      </c>
      <c r="C3">
        <v>0.98283069999999995</v>
      </c>
    </row>
    <row r="4" spans="1:3" x14ac:dyDescent="0.35">
      <c r="A4" t="s">
        <v>13</v>
      </c>
      <c r="B4" t="s">
        <v>12</v>
      </c>
      <c r="C4">
        <v>0.97784223000000003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73A-3004-42A2-8C86-DE85AF64C5D2}">
  <dimension ref="A1:C29"/>
  <sheetViews>
    <sheetView topLeftCell="A4" workbookViewId="0">
      <selection activeCell="C2" sqref="C2:C29"/>
    </sheetView>
  </sheetViews>
  <sheetFormatPr defaultRowHeight="14.5" x14ac:dyDescent="0.35"/>
  <cols>
    <col min="1" max="3" width="11.6328125" customWidth="1"/>
  </cols>
  <sheetData>
    <row r="1" spans="1:3" x14ac:dyDescent="0.35">
      <c r="A1" t="s">
        <v>14</v>
      </c>
      <c r="B1" t="s">
        <v>15</v>
      </c>
      <c r="C1" t="s">
        <v>0</v>
      </c>
    </row>
    <row r="2" spans="1:3" x14ac:dyDescent="0.35">
      <c r="A2">
        <v>815451</v>
      </c>
      <c r="B2">
        <v>815452</v>
      </c>
      <c r="C2">
        <v>0.98638999999999999</v>
      </c>
    </row>
    <row r="3" spans="1:3" x14ac:dyDescent="0.35">
      <c r="A3">
        <v>815451</v>
      </c>
      <c r="B3">
        <v>815453</v>
      </c>
      <c r="C3">
        <v>0.98214000000000001</v>
      </c>
    </row>
    <row r="4" spans="1:3" x14ac:dyDescent="0.35">
      <c r="A4">
        <v>815451</v>
      </c>
      <c r="B4">
        <v>815454</v>
      </c>
      <c r="C4">
        <v>0.98262000000000005</v>
      </c>
    </row>
    <row r="5" spans="1:3" x14ac:dyDescent="0.35">
      <c r="A5">
        <v>815451</v>
      </c>
      <c r="B5">
        <v>815455</v>
      </c>
      <c r="C5">
        <v>0.98231999999999997</v>
      </c>
    </row>
    <row r="6" spans="1:3" x14ac:dyDescent="0.35">
      <c r="A6">
        <v>815451</v>
      </c>
      <c r="B6">
        <v>815456</v>
      </c>
      <c r="C6">
        <v>0.98241000000000001</v>
      </c>
    </row>
    <row r="7" spans="1:3" x14ac:dyDescent="0.35">
      <c r="A7">
        <v>815451</v>
      </c>
      <c r="B7">
        <v>815457</v>
      </c>
      <c r="C7">
        <v>0.98843000000000003</v>
      </c>
    </row>
    <row r="8" spans="1:3" x14ac:dyDescent="0.35">
      <c r="A8">
        <v>815451</v>
      </c>
      <c r="B8">
        <v>815458</v>
      </c>
      <c r="C8">
        <v>0.97821999999999998</v>
      </c>
    </row>
    <row r="9" spans="1:3" x14ac:dyDescent="0.35">
      <c r="A9">
        <v>815452</v>
      </c>
      <c r="B9">
        <v>815453</v>
      </c>
      <c r="C9">
        <v>0.98638999999999999</v>
      </c>
    </row>
    <row r="10" spans="1:3" x14ac:dyDescent="0.35">
      <c r="A10">
        <v>815452</v>
      </c>
      <c r="B10">
        <v>815454</v>
      </c>
      <c r="C10">
        <v>0.98846000000000001</v>
      </c>
    </row>
    <row r="11" spans="1:3" x14ac:dyDescent="0.35">
      <c r="A11">
        <v>815452</v>
      </c>
      <c r="B11">
        <v>815455</v>
      </c>
      <c r="C11">
        <v>0.98741999999999996</v>
      </c>
    </row>
    <row r="12" spans="1:3" x14ac:dyDescent="0.35">
      <c r="A12">
        <v>815452</v>
      </c>
      <c r="B12">
        <v>815456</v>
      </c>
      <c r="C12">
        <v>0.98746</v>
      </c>
    </row>
    <row r="13" spans="1:3" x14ac:dyDescent="0.35">
      <c r="A13">
        <v>815452</v>
      </c>
      <c r="B13">
        <v>815457</v>
      </c>
      <c r="C13">
        <v>0.98885999999999996</v>
      </c>
    </row>
    <row r="14" spans="1:3" x14ac:dyDescent="0.35">
      <c r="A14">
        <v>815452</v>
      </c>
      <c r="B14">
        <v>815458</v>
      </c>
      <c r="C14">
        <v>0.98511000000000004</v>
      </c>
    </row>
    <row r="15" spans="1:3" x14ac:dyDescent="0.35">
      <c r="A15">
        <v>815453</v>
      </c>
      <c r="B15">
        <v>815454</v>
      </c>
      <c r="C15">
        <v>0.98794999999999999</v>
      </c>
    </row>
    <row r="16" spans="1:3" x14ac:dyDescent="0.35">
      <c r="A16">
        <v>815453</v>
      </c>
      <c r="B16">
        <v>815455</v>
      </c>
      <c r="C16">
        <v>0.98821999999999999</v>
      </c>
    </row>
    <row r="17" spans="1:3" x14ac:dyDescent="0.35">
      <c r="A17">
        <v>815453</v>
      </c>
      <c r="B17">
        <v>815456</v>
      </c>
      <c r="C17">
        <v>0.98995</v>
      </c>
    </row>
    <row r="18" spans="1:3" x14ac:dyDescent="0.35">
      <c r="A18">
        <v>815453</v>
      </c>
      <c r="B18">
        <v>815457</v>
      </c>
      <c r="C18">
        <v>0.98687000000000002</v>
      </c>
    </row>
    <row r="19" spans="1:3" x14ac:dyDescent="0.35">
      <c r="A19">
        <v>815453</v>
      </c>
      <c r="B19">
        <v>815458</v>
      </c>
      <c r="C19">
        <v>0.98684000000000005</v>
      </c>
    </row>
    <row r="20" spans="1:3" x14ac:dyDescent="0.35">
      <c r="A20">
        <v>815454</v>
      </c>
      <c r="B20">
        <v>815455</v>
      </c>
      <c r="C20">
        <v>0.98619999999999997</v>
      </c>
    </row>
    <row r="21" spans="1:3" x14ac:dyDescent="0.35">
      <c r="A21">
        <v>815454</v>
      </c>
      <c r="B21">
        <v>815456</v>
      </c>
      <c r="C21">
        <v>0.98731000000000002</v>
      </c>
    </row>
    <row r="22" spans="1:3" x14ac:dyDescent="0.35">
      <c r="A22">
        <v>815454</v>
      </c>
      <c r="B22">
        <v>815457</v>
      </c>
      <c r="C22">
        <v>0.98778999999999995</v>
      </c>
    </row>
    <row r="23" spans="1:3" x14ac:dyDescent="0.35">
      <c r="A23">
        <v>815454</v>
      </c>
      <c r="B23">
        <v>815458</v>
      </c>
      <c r="C23">
        <v>0.98645000000000005</v>
      </c>
    </row>
    <row r="24" spans="1:3" x14ac:dyDescent="0.35">
      <c r="A24">
        <v>815455</v>
      </c>
      <c r="B24">
        <v>815456</v>
      </c>
      <c r="C24">
        <v>0.98909000000000002</v>
      </c>
    </row>
    <row r="25" spans="1:3" x14ac:dyDescent="0.35">
      <c r="A25">
        <v>815455</v>
      </c>
      <c r="B25">
        <v>815457</v>
      </c>
      <c r="C25">
        <v>0.97697000000000001</v>
      </c>
    </row>
    <row r="26" spans="1:3" x14ac:dyDescent="0.35">
      <c r="A26">
        <v>815455</v>
      </c>
      <c r="B26">
        <v>815458</v>
      </c>
      <c r="C26">
        <v>0.98643999999999998</v>
      </c>
    </row>
    <row r="27" spans="1:3" x14ac:dyDescent="0.35">
      <c r="A27">
        <v>815456</v>
      </c>
      <c r="B27">
        <v>815457</v>
      </c>
      <c r="C27">
        <v>0.98794000000000004</v>
      </c>
    </row>
    <row r="28" spans="1:3" x14ac:dyDescent="0.35">
      <c r="A28">
        <v>815456</v>
      </c>
      <c r="B28">
        <v>815458</v>
      </c>
      <c r="C28">
        <v>0.98721000000000003</v>
      </c>
    </row>
    <row r="29" spans="1:3" x14ac:dyDescent="0.35">
      <c r="A29">
        <v>815457</v>
      </c>
      <c r="B29">
        <v>815458</v>
      </c>
      <c r="C29">
        <v>0.98350000000000004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0BF5-EB99-4727-83CA-60277FD8B77B}">
  <dimension ref="A1:C25"/>
  <sheetViews>
    <sheetView workbookViewId="0">
      <selection activeCell="C1" sqref="C1:C25"/>
    </sheetView>
  </sheetViews>
  <sheetFormatPr defaultRowHeight="14.5" x14ac:dyDescent="0.35"/>
  <cols>
    <col min="3" max="3" width="10.81640625" customWidth="1"/>
  </cols>
  <sheetData>
    <row r="1" spans="1:3" x14ac:dyDescent="0.35">
      <c r="A1" t="s">
        <v>17</v>
      </c>
      <c r="B1" t="s">
        <v>18</v>
      </c>
      <c r="C1" t="s">
        <v>0</v>
      </c>
    </row>
    <row r="2" spans="1:3" x14ac:dyDescent="0.35">
      <c r="A2">
        <v>144362</v>
      </c>
      <c r="B2">
        <v>815451</v>
      </c>
      <c r="C2">
        <v>0.87873999999999997</v>
      </c>
    </row>
    <row r="3" spans="1:3" x14ac:dyDescent="0.35">
      <c r="B3">
        <v>815452</v>
      </c>
      <c r="C3">
        <v>0.88783999999999996</v>
      </c>
    </row>
    <row r="4" spans="1:3" x14ac:dyDescent="0.35">
      <c r="B4">
        <v>815453</v>
      </c>
      <c r="C4">
        <v>0.89017000000000002</v>
      </c>
    </row>
    <row r="5" spans="1:3" x14ac:dyDescent="0.35">
      <c r="B5">
        <v>815454</v>
      </c>
      <c r="C5">
        <v>0.89915999999999996</v>
      </c>
    </row>
    <row r="6" spans="1:3" x14ac:dyDescent="0.35">
      <c r="B6">
        <v>815455</v>
      </c>
      <c r="C6">
        <v>0.89614000000000005</v>
      </c>
    </row>
    <row r="7" spans="1:3" x14ac:dyDescent="0.35">
      <c r="B7">
        <v>815456</v>
      </c>
      <c r="C7">
        <v>0.8931</v>
      </c>
    </row>
    <row r="8" spans="1:3" x14ac:dyDescent="0.35">
      <c r="B8">
        <v>815457</v>
      </c>
      <c r="C8">
        <v>0.88917999999999997</v>
      </c>
    </row>
    <row r="9" spans="1:3" x14ac:dyDescent="0.35">
      <c r="B9">
        <v>815458</v>
      </c>
      <c r="C9">
        <v>0.88968999999999998</v>
      </c>
    </row>
    <row r="10" spans="1:3" x14ac:dyDescent="0.35">
      <c r="A10">
        <v>144371</v>
      </c>
      <c r="B10">
        <v>815451</v>
      </c>
      <c r="C10">
        <v>0.88920999999999994</v>
      </c>
    </row>
    <row r="11" spans="1:3" x14ac:dyDescent="0.35">
      <c r="B11">
        <v>815452</v>
      </c>
      <c r="C11">
        <v>0.89624999999999999</v>
      </c>
    </row>
    <row r="12" spans="1:3" x14ac:dyDescent="0.35">
      <c r="B12">
        <v>815453</v>
      </c>
      <c r="C12">
        <v>0.89649000000000001</v>
      </c>
    </row>
    <row r="13" spans="1:3" x14ac:dyDescent="0.35">
      <c r="B13">
        <v>815454</v>
      </c>
      <c r="C13">
        <v>0.89749000000000001</v>
      </c>
    </row>
    <row r="14" spans="1:3" x14ac:dyDescent="0.35">
      <c r="B14">
        <v>815455</v>
      </c>
      <c r="C14">
        <v>0.90305999999999997</v>
      </c>
    </row>
    <row r="15" spans="1:3" x14ac:dyDescent="0.35">
      <c r="B15">
        <v>815456</v>
      </c>
      <c r="C15">
        <v>0.89953000000000005</v>
      </c>
    </row>
    <row r="16" spans="1:3" x14ac:dyDescent="0.35">
      <c r="B16">
        <v>815457</v>
      </c>
      <c r="C16">
        <v>0.89736000000000005</v>
      </c>
    </row>
    <row r="17" spans="1:3" x14ac:dyDescent="0.35">
      <c r="B17">
        <v>815458</v>
      </c>
      <c r="C17">
        <v>0.89471000000000001</v>
      </c>
    </row>
    <row r="18" spans="1:3" x14ac:dyDescent="0.35">
      <c r="A18">
        <v>144376</v>
      </c>
      <c r="B18">
        <v>815451</v>
      </c>
      <c r="C18">
        <v>0.89502999999999999</v>
      </c>
    </row>
    <row r="19" spans="1:3" x14ac:dyDescent="0.35">
      <c r="B19">
        <v>815452</v>
      </c>
      <c r="C19">
        <v>0.90593999999999997</v>
      </c>
    </row>
    <row r="20" spans="1:3" x14ac:dyDescent="0.35">
      <c r="B20">
        <v>815453</v>
      </c>
      <c r="C20">
        <v>0.90639000000000003</v>
      </c>
    </row>
    <row r="21" spans="1:3" x14ac:dyDescent="0.35">
      <c r="B21">
        <v>815454</v>
      </c>
      <c r="C21">
        <v>0.90756999999999999</v>
      </c>
    </row>
    <row r="22" spans="1:3" x14ac:dyDescent="0.35">
      <c r="B22">
        <v>815455</v>
      </c>
      <c r="C22">
        <v>0.91063000000000005</v>
      </c>
    </row>
    <row r="23" spans="1:3" x14ac:dyDescent="0.35">
      <c r="B23">
        <v>815456</v>
      </c>
      <c r="C23">
        <v>0.90783000000000003</v>
      </c>
    </row>
    <row r="24" spans="1:3" ht="15" thickBot="1" x14ac:dyDescent="0.4">
      <c r="B24">
        <v>815457</v>
      </c>
      <c r="C24">
        <v>0.90634999999999999</v>
      </c>
    </row>
    <row r="25" spans="1:3" ht="15" thickBot="1" x14ac:dyDescent="0.4">
      <c r="B25" s="1">
        <v>815458</v>
      </c>
      <c r="C25">
        <v>0.90649000000000002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8731-7324-464D-B2CE-25B863AEB52B}">
  <dimension ref="A1:C41"/>
  <sheetViews>
    <sheetView workbookViewId="0">
      <selection activeCell="C2" sqref="C2:C41"/>
    </sheetView>
  </sheetViews>
  <sheetFormatPr defaultRowHeight="14.5" x14ac:dyDescent="0.35"/>
  <cols>
    <col min="1" max="2" width="10.1796875" customWidth="1"/>
    <col min="3" max="3" width="10.1796875" style="10" customWidth="1"/>
  </cols>
  <sheetData>
    <row r="1" spans="1:3" x14ac:dyDescent="0.35">
      <c r="A1" t="s">
        <v>17</v>
      </c>
      <c r="B1" t="s">
        <v>19</v>
      </c>
      <c r="C1" s="10" t="s">
        <v>0</v>
      </c>
    </row>
    <row r="2" spans="1:3" x14ac:dyDescent="0.35">
      <c r="A2">
        <v>144362</v>
      </c>
      <c r="B2">
        <v>803586</v>
      </c>
      <c r="C2" s="10">
        <v>0.83405567999999997</v>
      </c>
    </row>
    <row r="3" spans="1:3" x14ac:dyDescent="0.35">
      <c r="B3">
        <v>803589</v>
      </c>
      <c r="C3" s="10">
        <v>0.84339827000000001</v>
      </c>
    </row>
    <row r="4" spans="1:3" x14ac:dyDescent="0.35">
      <c r="B4">
        <v>803592</v>
      </c>
      <c r="C4" s="10">
        <v>0.83934799000000004</v>
      </c>
    </row>
    <row r="5" spans="1:3" x14ac:dyDescent="0.35">
      <c r="B5">
        <v>803595</v>
      </c>
      <c r="C5" s="10">
        <v>0.82145628999999998</v>
      </c>
    </row>
    <row r="6" spans="1:3" x14ac:dyDescent="0.35">
      <c r="B6">
        <v>803598</v>
      </c>
      <c r="C6" s="10">
        <v>0.82443401999999999</v>
      </c>
    </row>
    <row r="7" spans="1:3" x14ac:dyDescent="0.35">
      <c r="B7">
        <v>803601</v>
      </c>
      <c r="C7" s="10">
        <v>0.83571686999999995</v>
      </c>
    </row>
    <row r="8" spans="1:3" x14ac:dyDescent="0.35">
      <c r="B8">
        <v>803604</v>
      </c>
      <c r="C8" s="10">
        <v>0.83145391999999996</v>
      </c>
    </row>
    <row r="9" spans="1:3" x14ac:dyDescent="0.35">
      <c r="B9">
        <v>803607</v>
      </c>
      <c r="C9" s="10">
        <v>0.83317903999999998</v>
      </c>
    </row>
    <row r="10" spans="1:3" x14ac:dyDescent="0.35">
      <c r="B10">
        <v>803610</v>
      </c>
      <c r="C10" s="10">
        <v>0.83549490000000004</v>
      </c>
    </row>
    <row r="11" spans="1:3" x14ac:dyDescent="0.35">
      <c r="B11">
        <v>803613</v>
      </c>
      <c r="C11" s="10">
        <v>0.8299031</v>
      </c>
    </row>
    <row r="12" spans="1:3" ht="15.5" x14ac:dyDescent="0.35">
      <c r="A12" s="9">
        <v>144371</v>
      </c>
      <c r="B12" s="9">
        <v>803586</v>
      </c>
      <c r="C12" s="10">
        <v>0.84989510999999995</v>
      </c>
    </row>
    <row r="13" spans="1:3" ht="15.5" x14ac:dyDescent="0.35">
      <c r="A13" s="9"/>
      <c r="B13" s="9">
        <v>803589</v>
      </c>
      <c r="C13" s="10">
        <v>0.84843846999999994</v>
      </c>
    </row>
    <row r="14" spans="1:3" ht="15.5" x14ac:dyDescent="0.35">
      <c r="A14" s="9"/>
      <c r="B14" s="9">
        <v>803592</v>
      </c>
      <c r="C14" s="10">
        <v>0.84843846999999994</v>
      </c>
    </row>
    <row r="15" spans="1:3" ht="15.5" x14ac:dyDescent="0.35">
      <c r="A15" s="9"/>
      <c r="B15" s="9">
        <v>803595</v>
      </c>
      <c r="C15" s="10">
        <v>0.83019366000000006</v>
      </c>
    </row>
    <row r="16" spans="1:3" ht="15.5" x14ac:dyDescent="0.35">
      <c r="A16" s="9"/>
      <c r="B16" s="9">
        <v>803598</v>
      </c>
      <c r="C16" s="10">
        <v>0.83364877000000004</v>
      </c>
    </row>
    <row r="17" spans="1:3" ht="15.5" x14ac:dyDescent="0.35">
      <c r="A17" s="9"/>
      <c r="B17" s="9">
        <v>803601</v>
      </c>
      <c r="C17" s="10">
        <v>0.84384504999999999</v>
      </c>
    </row>
    <row r="18" spans="1:3" ht="15.5" x14ac:dyDescent="0.35">
      <c r="A18" s="9"/>
      <c r="B18" s="9">
        <v>803604</v>
      </c>
      <c r="C18" s="10">
        <v>0.84495593000000002</v>
      </c>
    </row>
    <row r="19" spans="1:3" ht="15.5" x14ac:dyDescent="0.35">
      <c r="A19" s="9"/>
      <c r="B19" s="9">
        <v>803607</v>
      </c>
      <c r="C19" s="10">
        <v>0.84151036999999995</v>
      </c>
    </row>
    <row r="20" spans="1:3" ht="15.5" x14ac:dyDescent="0.35">
      <c r="A20" s="9"/>
      <c r="B20" s="9">
        <v>803610</v>
      </c>
      <c r="C20" s="10">
        <v>0.84347954999999997</v>
      </c>
    </row>
    <row r="21" spans="1:3" ht="15.5" x14ac:dyDescent="0.35">
      <c r="A21" s="9"/>
      <c r="B21" s="9">
        <v>803613</v>
      </c>
      <c r="C21" s="10">
        <v>0.83802242000000005</v>
      </c>
    </row>
    <row r="22" spans="1:3" x14ac:dyDescent="0.35">
      <c r="A22">
        <v>144376</v>
      </c>
      <c r="B22">
        <v>803586</v>
      </c>
      <c r="C22" s="10">
        <v>0.85546345999999995</v>
      </c>
    </row>
    <row r="23" spans="1:3" x14ac:dyDescent="0.35">
      <c r="B23">
        <v>803589</v>
      </c>
      <c r="C23" s="10">
        <v>0.86336104000000002</v>
      </c>
    </row>
    <row r="24" spans="1:3" x14ac:dyDescent="0.35">
      <c r="B24">
        <v>803592</v>
      </c>
      <c r="C24" s="10">
        <v>0.85866160000000002</v>
      </c>
    </row>
    <row r="25" spans="1:3" x14ac:dyDescent="0.35">
      <c r="B25">
        <v>803595</v>
      </c>
      <c r="C25" s="10">
        <v>0.84424527999999999</v>
      </c>
    </row>
    <row r="26" spans="1:3" x14ac:dyDescent="0.35">
      <c r="B26">
        <v>803598</v>
      </c>
      <c r="C26" s="10">
        <v>0.84615470999999998</v>
      </c>
    </row>
    <row r="27" spans="1:3" x14ac:dyDescent="0.35">
      <c r="B27">
        <v>803601</v>
      </c>
      <c r="C27" s="10">
        <v>0.84384504999999999</v>
      </c>
    </row>
    <row r="28" spans="1:3" x14ac:dyDescent="0.35">
      <c r="B28">
        <v>803604</v>
      </c>
      <c r="C28" s="10">
        <v>0.85075982999999999</v>
      </c>
    </row>
    <row r="29" spans="1:3" x14ac:dyDescent="0.35">
      <c r="B29">
        <v>803607</v>
      </c>
      <c r="C29" s="10">
        <v>0.85428466000000003</v>
      </c>
    </row>
    <row r="30" spans="1:3" x14ac:dyDescent="0.35">
      <c r="B30">
        <v>803610</v>
      </c>
      <c r="C30" s="10">
        <v>0.85377199000000004</v>
      </c>
    </row>
    <row r="31" spans="1:3" x14ac:dyDescent="0.35">
      <c r="B31">
        <v>803613</v>
      </c>
      <c r="C31" s="10">
        <v>0.84642722999999997</v>
      </c>
    </row>
    <row r="32" spans="1:3" x14ac:dyDescent="0.35">
      <c r="A32">
        <v>144376</v>
      </c>
      <c r="B32">
        <v>803586</v>
      </c>
      <c r="C32" s="10">
        <v>0.85546345999999995</v>
      </c>
    </row>
    <row r="33" spans="2:3" x14ac:dyDescent="0.35">
      <c r="B33">
        <v>803589</v>
      </c>
      <c r="C33" s="10">
        <v>0.86336104000000002</v>
      </c>
    </row>
    <row r="34" spans="2:3" x14ac:dyDescent="0.35">
      <c r="B34">
        <v>803592</v>
      </c>
      <c r="C34" s="10">
        <v>0.85866160000000002</v>
      </c>
    </row>
    <row r="35" spans="2:3" x14ac:dyDescent="0.35">
      <c r="B35">
        <v>803595</v>
      </c>
      <c r="C35" s="10">
        <v>0.84424527999999999</v>
      </c>
    </row>
    <row r="36" spans="2:3" x14ac:dyDescent="0.35">
      <c r="B36">
        <v>803598</v>
      </c>
      <c r="C36" s="10">
        <v>0.84615470999999998</v>
      </c>
    </row>
    <row r="37" spans="2:3" x14ac:dyDescent="0.35">
      <c r="B37">
        <v>803601</v>
      </c>
      <c r="C37" s="10">
        <v>0.85613092000000002</v>
      </c>
    </row>
    <row r="38" spans="2:3" x14ac:dyDescent="0.35">
      <c r="B38">
        <v>803604</v>
      </c>
      <c r="C38" s="10">
        <v>0.85075982999999999</v>
      </c>
    </row>
    <row r="39" spans="2:3" x14ac:dyDescent="0.35">
      <c r="B39">
        <v>803607</v>
      </c>
      <c r="C39" s="10">
        <v>0.85428466000000003</v>
      </c>
    </row>
    <row r="40" spans="2:3" x14ac:dyDescent="0.35">
      <c r="B40">
        <v>803610</v>
      </c>
      <c r="C40" s="10">
        <v>0.85377199000000004</v>
      </c>
    </row>
    <row r="41" spans="2:3" x14ac:dyDescent="0.35">
      <c r="B41">
        <v>803613</v>
      </c>
      <c r="C41" s="10">
        <v>0.84642722999999997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F16F-3133-4580-8BBD-7BFB430914CE}">
  <dimension ref="A1:C81"/>
  <sheetViews>
    <sheetView topLeftCell="A61" workbookViewId="0">
      <selection activeCell="C2" sqref="C2:C81"/>
    </sheetView>
  </sheetViews>
  <sheetFormatPr defaultColWidth="12.81640625" defaultRowHeight="14.5" x14ac:dyDescent="0.35"/>
  <sheetData>
    <row r="1" spans="1:3" x14ac:dyDescent="0.35">
      <c r="A1" t="s">
        <v>19</v>
      </c>
      <c r="B1" t="s">
        <v>18</v>
      </c>
      <c r="C1" t="s">
        <v>0</v>
      </c>
    </row>
    <row r="2" spans="1:3" x14ac:dyDescent="0.35">
      <c r="A2">
        <v>803586</v>
      </c>
      <c r="B2">
        <v>815451</v>
      </c>
      <c r="C2">
        <v>0.92764999999999997</v>
      </c>
    </row>
    <row r="3" spans="1:3" x14ac:dyDescent="0.35">
      <c r="B3" s="11">
        <v>815452</v>
      </c>
      <c r="C3">
        <v>0.93047999999999997</v>
      </c>
    </row>
    <row r="4" spans="1:3" x14ac:dyDescent="0.35">
      <c r="B4" s="11">
        <v>815453</v>
      </c>
      <c r="C4">
        <v>0.93188000000000004</v>
      </c>
    </row>
    <row r="5" spans="1:3" x14ac:dyDescent="0.35">
      <c r="B5" s="11">
        <v>815454</v>
      </c>
      <c r="C5">
        <v>0.93027000000000004</v>
      </c>
    </row>
    <row r="6" spans="1:3" x14ac:dyDescent="0.35">
      <c r="B6" s="11">
        <v>815455</v>
      </c>
      <c r="C6">
        <v>0.93159999999999998</v>
      </c>
    </row>
    <row r="7" spans="1:3" x14ac:dyDescent="0.35">
      <c r="B7" s="11">
        <v>815456</v>
      </c>
      <c r="C7">
        <v>0.93242000000000003</v>
      </c>
    </row>
    <row r="8" spans="1:3" x14ac:dyDescent="0.35">
      <c r="B8" s="11">
        <v>815457</v>
      </c>
      <c r="C8">
        <v>0.93328</v>
      </c>
    </row>
    <row r="9" spans="1:3" x14ac:dyDescent="0.35">
      <c r="B9" s="11">
        <v>815458</v>
      </c>
      <c r="C9">
        <v>0.92864000000000002</v>
      </c>
    </row>
    <row r="10" spans="1:3" x14ac:dyDescent="0.35">
      <c r="A10">
        <v>803589</v>
      </c>
      <c r="B10">
        <v>815451</v>
      </c>
      <c r="C10">
        <v>0.92952000000000001</v>
      </c>
    </row>
    <row r="11" spans="1:3" x14ac:dyDescent="0.35">
      <c r="B11" s="11">
        <v>815452</v>
      </c>
      <c r="C11">
        <v>0.93281999999999998</v>
      </c>
    </row>
    <row r="12" spans="1:3" x14ac:dyDescent="0.35">
      <c r="B12" s="11">
        <v>815453</v>
      </c>
      <c r="C12">
        <v>0.93630000000000002</v>
      </c>
    </row>
    <row r="13" spans="1:3" x14ac:dyDescent="0.35">
      <c r="B13" s="11">
        <v>815454</v>
      </c>
      <c r="C13">
        <v>0.93269000000000002</v>
      </c>
    </row>
    <row r="14" spans="1:3" x14ac:dyDescent="0.35">
      <c r="B14" s="11">
        <v>815455</v>
      </c>
      <c r="C14">
        <v>0.93642000000000003</v>
      </c>
    </row>
    <row r="15" spans="1:3" x14ac:dyDescent="0.35">
      <c r="B15" s="11">
        <v>815456</v>
      </c>
      <c r="C15">
        <v>0.93725999999999998</v>
      </c>
    </row>
    <row r="16" spans="1:3" x14ac:dyDescent="0.35">
      <c r="B16" s="11">
        <v>815457</v>
      </c>
      <c r="C16">
        <v>0.93510000000000004</v>
      </c>
    </row>
    <row r="17" spans="1:3" x14ac:dyDescent="0.35">
      <c r="B17" s="11">
        <v>815458</v>
      </c>
      <c r="C17">
        <v>0.93198999999999999</v>
      </c>
    </row>
    <row r="18" spans="1:3" x14ac:dyDescent="0.35">
      <c r="A18">
        <v>803592</v>
      </c>
      <c r="B18">
        <v>815451</v>
      </c>
      <c r="C18">
        <v>0.92206999999999995</v>
      </c>
    </row>
    <row r="19" spans="1:3" x14ac:dyDescent="0.35">
      <c r="B19" s="11">
        <v>815452</v>
      </c>
      <c r="C19">
        <v>0.92593000000000003</v>
      </c>
    </row>
    <row r="20" spans="1:3" x14ac:dyDescent="0.35">
      <c r="B20" s="11">
        <v>815453</v>
      </c>
      <c r="C20">
        <v>0.93089999999999995</v>
      </c>
    </row>
    <row r="21" spans="1:3" x14ac:dyDescent="0.35">
      <c r="B21" s="11">
        <v>815454</v>
      </c>
      <c r="C21">
        <v>0.92856000000000005</v>
      </c>
    </row>
    <row r="22" spans="1:3" x14ac:dyDescent="0.35">
      <c r="B22" s="11">
        <v>815455</v>
      </c>
      <c r="C22">
        <v>0.93001</v>
      </c>
    </row>
    <row r="23" spans="1:3" x14ac:dyDescent="0.35">
      <c r="B23" s="11">
        <v>815456</v>
      </c>
      <c r="C23">
        <v>0.92891000000000001</v>
      </c>
    </row>
    <row r="24" spans="1:3" x14ac:dyDescent="0.35">
      <c r="B24" s="11">
        <v>815457</v>
      </c>
      <c r="C24">
        <v>0.92791999999999997</v>
      </c>
    </row>
    <row r="25" spans="1:3" x14ac:dyDescent="0.35">
      <c r="B25" s="11">
        <v>815458</v>
      </c>
      <c r="C25">
        <v>0.92727999999999999</v>
      </c>
    </row>
    <row r="26" spans="1:3" x14ac:dyDescent="0.35">
      <c r="A26">
        <v>803595</v>
      </c>
      <c r="B26">
        <v>815451</v>
      </c>
      <c r="C26">
        <v>0.92469999999999997</v>
      </c>
    </row>
    <row r="27" spans="1:3" x14ac:dyDescent="0.35">
      <c r="B27" s="11">
        <v>815452</v>
      </c>
      <c r="C27">
        <v>0.92434000000000005</v>
      </c>
    </row>
    <row r="28" spans="1:3" x14ac:dyDescent="0.35">
      <c r="B28" s="11">
        <v>815453</v>
      </c>
      <c r="C28">
        <v>0.92652000000000001</v>
      </c>
    </row>
    <row r="29" spans="1:3" x14ac:dyDescent="0.35">
      <c r="B29" s="11">
        <v>815454</v>
      </c>
      <c r="C29">
        <v>0.92581999999999998</v>
      </c>
    </row>
    <row r="30" spans="1:3" x14ac:dyDescent="0.35">
      <c r="B30" s="11">
        <v>815455</v>
      </c>
      <c r="C30">
        <v>0.92371999999999999</v>
      </c>
    </row>
    <row r="31" spans="1:3" x14ac:dyDescent="0.35">
      <c r="B31" s="11">
        <v>815456</v>
      </c>
      <c r="C31">
        <v>0.92354000000000003</v>
      </c>
    </row>
    <row r="32" spans="1:3" x14ac:dyDescent="0.35">
      <c r="B32" s="11">
        <v>815457</v>
      </c>
      <c r="C32">
        <v>0.92742999999999998</v>
      </c>
    </row>
    <row r="33" spans="1:3" x14ac:dyDescent="0.35">
      <c r="B33" s="11">
        <v>815458</v>
      </c>
      <c r="C33">
        <v>0.92157999999999995</v>
      </c>
    </row>
    <row r="34" spans="1:3" x14ac:dyDescent="0.35">
      <c r="A34">
        <v>803598</v>
      </c>
      <c r="B34">
        <v>815451</v>
      </c>
      <c r="C34">
        <v>0.91974</v>
      </c>
    </row>
    <row r="35" spans="1:3" x14ac:dyDescent="0.35">
      <c r="B35" s="11">
        <v>815452</v>
      </c>
      <c r="C35">
        <v>0.92066999999999999</v>
      </c>
    </row>
    <row r="36" spans="1:3" x14ac:dyDescent="0.35">
      <c r="B36" s="11">
        <v>815453</v>
      </c>
      <c r="C36">
        <v>0.92710999999999999</v>
      </c>
    </row>
    <row r="37" spans="1:3" x14ac:dyDescent="0.35">
      <c r="B37" s="11">
        <v>815454</v>
      </c>
      <c r="C37">
        <v>0.92376999999999998</v>
      </c>
    </row>
    <row r="38" spans="1:3" x14ac:dyDescent="0.35">
      <c r="B38" s="11">
        <v>815455</v>
      </c>
      <c r="C38">
        <v>0.92205999999999999</v>
      </c>
    </row>
    <row r="39" spans="1:3" x14ac:dyDescent="0.35">
      <c r="B39" s="11">
        <v>815456</v>
      </c>
      <c r="C39">
        <v>0.92525999999999997</v>
      </c>
    </row>
    <row r="40" spans="1:3" x14ac:dyDescent="0.35">
      <c r="B40" s="11">
        <v>815457</v>
      </c>
      <c r="C40">
        <v>0.92832999999999999</v>
      </c>
    </row>
    <row r="41" spans="1:3" x14ac:dyDescent="0.35">
      <c r="A41" s="3"/>
      <c r="B41" s="12">
        <v>815458</v>
      </c>
      <c r="C41" s="3">
        <v>0.92256000000000005</v>
      </c>
    </row>
    <row r="42" spans="1:3" x14ac:dyDescent="0.35">
      <c r="A42">
        <v>803601</v>
      </c>
      <c r="B42">
        <v>815451</v>
      </c>
      <c r="C42">
        <v>0.92749000000000004</v>
      </c>
    </row>
    <row r="43" spans="1:3" x14ac:dyDescent="0.35">
      <c r="B43" s="11">
        <v>815452</v>
      </c>
      <c r="C43">
        <v>0.92923999999999995</v>
      </c>
    </row>
    <row r="44" spans="1:3" x14ac:dyDescent="0.35">
      <c r="B44" s="11">
        <v>815453</v>
      </c>
      <c r="C44">
        <v>0.93205000000000005</v>
      </c>
    </row>
    <row r="45" spans="1:3" x14ac:dyDescent="0.35">
      <c r="B45" s="11">
        <v>815454</v>
      </c>
      <c r="C45">
        <v>0.92764000000000002</v>
      </c>
    </row>
    <row r="46" spans="1:3" x14ac:dyDescent="0.35">
      <c r="B46" s="11">
        <v>815455</v>
      </c>
      <c r="C46">
        <v>0.93042999999999998</v>
      </c>
    </row>
    <row r="47" spans="1:3" x14ac:dyDescent="0.35">
      <c r="B47" s="11">
        <v>815456</v>
      </c>
      <c r="C47">
        <v>0.93186999999999998</v>
      </c>
    </row>
    <row r="48" spans="1:3" x14ac:dyDescent="0.35">
      <c r="B48" s="11">
        <v>815457</v>
      </c>
      <c r="C48">
        <v>0.92640999999999996</v>
      </c>
    </row>
    <row r="49" spans="1:3" x14ac:dyDescent="0.35">
      <c r="B49" s="11">
        <v>815458</v>
      </c>
      <c r="C49">
        <v>0.92640999999999996</v>
      </c>
    </row>
    <row r="50" spans="1:3" x14ac:dyDescent="0.35">
      <c r="A50">
        <v>803604</v>
      </c>
      <c r="B50">
        <v>815451</v>
      </c>
      <c r="C50">
        <v>0.92820000000000003</v>
      </c>
    </row>
    <row r="51" spans="1:3" x14ac:dyDescent="0.35">
      <c r="B51" s="11">
        <v>815452</v>
      </c>
      <c r="C51">
        <v>0.92945</v>
      </c>
    </row>
    <row r="52" spans="1:3" x14ac:dyDescent="0.35">
      <c r="B52" s="11">
        <v>815453</v>
      </c>
      <c r="C52">
        <v>0.93101</v>
      </c>
    </row>
    <row r="53" spans="1:3" x14ac:dyDescent="0.35">
      <c r="B53" s="11">
        <v>815454</v>
      </c>
      <c r="C53">
        <v>0.92969000000000002</v>
      </c>
    </row>
    <row r="54" spans="1:3" x14ac:dyDescent="0.35">
      <c r="B54" s="11">
        <v>815455</v>
      </c>
      <c r="C54">
        <v>0.93062999999999996</v>
      </c>
    </row>
    <row r="55" spans="1:3" x14ac:dyDescent="0.35">
      <c r="B55" s="11">
        <v>815456</v>
      </c>
      <c r="C55">
        <v>0.93137999999999999</v>
      </c>
    </row>
    <row r="56" spans="1:3" x14ac:dyDescent="0.35">
      <c r="B56" s="11">
        <v>815457</v>
      </c>
      <c r="C56">
        <v>0.93362000000000001</v>
      </c>
    </row>
    <row r="57" spans="1:3" x14ac:dyDescent="0.35">
      <c r="B57" s="11">
        <v>815458</v>
      </c>
      <c r="C57">
        <v>0.92673000000000005</v>
      </c>
    </row>
    <row r="58" spans="1:3" x14ac:dyDescent="0.35">
      <c r="A58">
        <v>803607</v>
      </c>
      <c r="B58">
        <v>815451</v>
      </c>
      <c r="C58">
        <v>0.92779</v>
      </c>
    </row>
    <row r="59" spans="1:3" x14ac:dyDescent="0.35">
      <c r="B59" s="11">
        <v>815452</v>
      </c>
      <c r="C59">
        <v>0.92983000000000005</v>
      </c>
    </row>
    <row r="60" spans="1:3" x14ac:dyDescent="0.35">
      <c r="B60" s="11">
        <v>815453</v>
      </c>
      <c r="C60">
        <v>0.93367</v>
      </c>
    </row>
    <row r="61" spans="1:3" x14ac:dyDescent="0.35">
      <c r="B61" s="11">
        <v>815454</v>
      </c>
      <c r="C61">
        <v>0.92971000000000004</v>
      </c>
    </row>
    <row r="62" spans="1:3" x14ac:dyDescent="0.35">
      <c r="B62" s="11">
        <v>815455</v>
      </c>
      <c r="C62">
        <v>0.93152999999999997</v>
      </c>
    </row>
    <row r="63" spans="1:3" x14ac:dyDescent="0.35">
      <c r="B63" s="11">
        <v>815456</v>
      </c>
      <c r="C63">
        <v>0.93264999999999998</v>
      </c>
    </row>
    <row r="64" spans="1:3" x14ac:dyDescent="0.35">
      <c r="B64" s="11">
        <v>815457</v>
      </c>
      <c r="C64">
        <v>0.93303999999999998</v>
      </c>
    </row>
    <row r="65" spans="1:3" x14ac:dyDescent="0.35">
      <c r="B65" s="11">
        <v>815458</v>
      </c>
      <c r="C65">
        <v>0.92842000000000002</v>
      </c>
    </row>
    <row r="66" spans="1:3" x14ac:dyDescent="0.35">
      <c r="A66">
        <v>803610</v>
      </c>
      <c r="B66">
        <v>815451</v>
      </c>
      <c r="C66">
        <v>0.91724000000000006</v>
      </c>
    </row>
    <row r="67" spans="1:3" x14ac:dyDescent="0.35">
      <c r="B67" s="11">
        <v>815452</v>
      </c>
      <c r="C67">
        <v>0.91961999999999999</v>
      </c>
    </row>
    <row r="68" spans="1:3" x14ac:dyDescent="0.35">
      <c r="B68" s="11">
        <v>815453</v>
      </c>
      <c r="C68">
        <v>0.92340999999999995</v>
      </c>
    </row>
    <row r="69" spans="1:3" x14ac:dyDescent="0.35">
      <c r="B69" s="11">
        <v>815454</v>
      </c>
      <c r="C69">
        <v>0.92015999999999998</v>
      </c>
    </row>
    <row r="70" spans="1:3" x14ac:dyDescent="0.35">
      <c r="B70" s="11">
        <v>815455</v>
      </c>
      <c r="C70">
        <v>0.92381000000000002</v>
      </c>
    </row>
    <row r="71" spans="1:3" x14ac:dyDescent="0.35">
      <c r="B71" s="11">
        <v>815456</v>
      </c>
      <c r="C71">
        <v>0.92405000000000004</v>
      </c>
    </row>
    <row r="72" spans="1:3" x14ac:dyDescent="0.35">
      <c r="B72" s="11">
        <v>815457</v>
      </c>
      <c r="C72">
        <v>0.92310000000000003</v>
      </c>
    </row>
    <row r="73" spans="1:3" x14ac:dyDescent="0.35">
      <c r="B73" s="11">
        <v>815458</v>
      </c>
      <c r="C73">
        <v>0.91962999999999995</v>
      </c>
    </row>
    <row r="74" spans="1:3" x14ac:dyDescent="0.35">
      <c r="A74">
        <v>803613</v>
      </c>
      <c r="B74">
        <v>815451</v>
      </c>
      <c r="C74">
        <v>0.90203</v>
      </c>
    </row>
    <row r="75" spans="1:3" x14ac:dyDescent="0.35">
      <c r="B75" s="11">
        <v>815452</v>
      </c>
      <c r="C75">
        <v>0.90612999999999999</v>
      </c>
    </row>
    <row r="76" spans="1:3" x14ac:dyDescent="0.35">
      <c r="B76" s="11">
        <v>815453</v>
      </c>
      <c r="C76">
        <v>0.91359000000000001</v>
      </c>
    </row>
    <row r="77" spans="1:3" x14ac:dyDescent="0.35">
      <c r="B77" s="11">
        <v>815454</v>
      </c>
      <c r="C77">
        <v>0.91098999999999997</v>
      </c>
    </row>
    <row r="78" spans="1:3" x14ac:dyDescent="0.35">
      <c r="B78" s="11">
        <v>815455</v>
      </c>
      <c r="C78">
        <v>0.91080000000000005</v>
      </c>
    </row>
    <row r="79" spans="1:3" x14ac:dyDescent="0.35">
      <c r="B79" s="11">
        <v>815456</v>
      </c>
      <c r="C79">
        <v>0.91178000000000003</v>
      </c>
    </row>
    <row r="80" spans="1:3" x14ac:dyDescent="0.35">
      <c r="B80" s="11">
        <v>815457</v>
      </c>
      <c r="C80">
        <v>0.91246000000000005</v>
      </c>
    </row>
    <row r="81" spans="2:3" x14ac:dyDescent="0.35">
      <c r="B81" s="11">
        <v>815458</v>
      </c>
      <c r="C81">
        <v>0.91088000000000002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DA092F57BFDC43B08118CD9B4BEB41" ma:contentTypeVersion="7" ma:contentTypeDescription="Create a new document." ma:contentTypeScope="" ma:versionID="b6a9b0a6f6e2d3acd6433aace64b718b">
  <xsd:schema xmlns:xsd="http://www.w3.org/2001/XMLSchema" xmlns:xs="http://www.w3.org/2001/XMLSchema" xmlns:p="http://schemas.microsoft.com/office/2006/metadata/properties" xmlns:ns2="919619c4-a70b-46cd-b5c4-16e40fbc47f1" targetNamespace="http://schemas.microsoft.com/office/2006/metadata/properties" ma:root="true" ma:fieldsID="95590c12ff017511ddc350b16556d83c" ns2:_="">
    <xsd:import namespace="919619c4-a70b-46cd-b5c4-16e40fbc47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619c4-a70b-46cd-b5c4-16e40fbc4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34E166-24F8-4FB5-A2A0-EC75ADE59F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341B85-934D-4907-A9A8-34768A7EB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9619c4-a70b-46cd-b5c4-16e40fbc47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539C2E-5151-408D-B3DA-9894766558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Tabulations</vt:lpstr>
      <vt:lpstr>Sheet1</vt:lpstr>
      <vt:lpstr>GDS4460</vt:lpstr>
      <vt:lpstr>GDS2935</vt:lpstr>
      <vt:lpstr>GDS4491</vt:lpstr>
      <vt:lpstr>2935 vs 4491</vt:lpstr>
      <vt:lpstr>2935 vs 4460</vt:lpstr>
      <vt:lpstr>4491 vs 4460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teng</dc:creator>
  <cp:keywords/>
  <dc:description/>
  <cp:lastModifiedBy>Maurice Ling</cp:lastModifiedBy>
  <cp:revision/>
  <dcterms:created xsi:type="dcterms:W3CDTF">2020-04-20T13:08:48Z</dcterms:created>
  <dcterms:modified xsi:type="dcterms:W3CDTF">2020-05-10T10:58:52Z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0x01010044DA092F57BFDC43B08118CD9B4BEB41</vt:lpwstr>
  </property>
</Properties>
</file>