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13_ncr:1_{F2C5A376-80F7-4F91-A5B6-737854DDFE5E}" xr6:coauthVersionLast="47" xr6:coauthVersionMax="47" xr10:uidLastSave="{00000000-0000-0000-0000-000000000000}"/>
  <bookViews>
    <workbookView xWindow="-120" yWindow="-120" windowWidth="29040" windowHeight="15840" activeTab="1" xr2:uid="{D1901D66-8725-4A32-A29E-E603FAF9A866}"/>
  </bookViews>
  <sheets>
    <sheet name="Sheet1" sheetId="1" r:id="rId1"/>
    <sheet name="Voltage Divi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G15" i="2" s="1"/>
  <c r="C14" i="2"/>
  <c r="G14" i="2" s="1"/>
  <c r="C8" i="2"/>
  <c r="G8" i="2" s="1"/>
  <c r="C7" i="2"/>
  <c r="G7" i="2" s="1"/>
  <c r="I7" i="2" s="1"/>
  <c r="E4" i="2"/>
  <c r="C13" i="2"/>
  <c r="G13" i="2" s="1"/>
  <c r="C12" i="2"/>
  <c r="G12" i="2" s="1"/>
  <c r="C11" i="2"/>
  <c r="G11" i="2" s="1"/>
  <c r="C10" i="2"/>
  <c r="G10" i="2" s="1"/>
  <c r="C6" i="2"/>
  <c r="G6" i="2" s="1"/>
  <c r="I6" i="2" s="1"/>
  <c r="C3" i="2"/>
  <c r="F2" i="2"/>
  <c r="B9" i="1" l="1"/>
  <c r="C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10" i="1" l="1"/>
  <c r="C11" i="1"/>
  <c r="C12" i="1"/>
  <c r="C13" i="1" l="1"/>
  <c r="C14" i="1" l="1"/>
  <c r="C15" i="1" l="1"/>
  <c r="C16" i="1" l="1"/>
  <c r="C17" i="1" l="1"/>
  <c r="C18" i="1" l="1"/>
  <c r="C20" i="1" l="1"/>
  <c r="C19" i="1"/>
</calcChain>
</file>

<file path=xl/sharedStrings.xml><?xml version="1.0" encoding="utf-8"?>
<sst xmlns="http://schemas.openxmlformats.org/spreadsheetml/2006/main" count="32" uniqueCount="23">
  <si>
    <t>Vread</t>
  </si>
  <si>
    <t>Ah=10(12.8-8.5)</t>
  </si>
  <si>
    <t>Ah</t>
  </si>
  <si>
    <t>The equation for amps vs voltage for the lead-acid battery might be something like: A=(12.8 - (Ah*0.1) - V)/0.002That is, it starts off with a lower maximum voltage (12.8 rather than 13.174) and it drops by 0.1 for every Amp-hour.</t>
  </si>
  <si>
    <t>R1</t>
  </si>
  <si>
    <t>R2</t>
  </si>
  <si>
    <t>R0</t>
  </si>
  <si>
    <t>Volt. Bat.</t>
  </si>
  <si>
    <t>V DI In</t>
  </si>
  <si>
    <t>Description</t>
  </si>
  <si>
    <t>R2 voltage divider</t>
  </si>
  <si>
    <t>I (uA)</t>
  </si>
  <si>
    <t>Recalculate I</t>
  </si>
  <si>
    <t>V DI In
Meassured</t>
  </si>
  <si>
    <t>R1 &amp; R2 Meassured</t>
  </si>
  <si>
    <t>Diff</t>
  </si>
  <si>
    <t>R1 &amp; R2 Nominal</t>
  </si>
  <si>
    <t>2.80-2.85</t>
  </si>
  <si>
    <t>12.06-12.35</t>
  </si>
  <si>
    <t>V DI In
(Program Read)</t>
  </si>
  <si>
    <t>11.99-12.20</t>
  </si>
  <si>
    <t>2.78-2.83</t>
  </si>
  <si>
    <t>Volts Calculated (Program)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</si>
</sst>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164" fontId="0" fillId="3" borderId="0" xfId="1" applyNumberFormat="1" applyFont="1" applyFill="1"/>
    <xf numFmtId="43" fontId="0" fillId="4" borderId="0" xfId="0" applyNumberFormat="1" applyFill="1"/>
    <xf numFmtId="165" fontId="0" fillId="0" borderId="0" xfId="0" applyNumberFormat="1"/>
    <xf numFmtId="0" fontId="2" fillId="0" borderId="0" xfId="0" applyFont="1" applyAlignment="1">
      <alignment horizontal="left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165" fontId="0" fillId="0" borderId="1" xfId="0" applyNumberFormat="1" applyBorder="1"/>
    <xf numFmtId="164" fontId="0" fillId="3" borderId="1" xfId="1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H20"/>
  <sheetViews>
    <sheetView workbookViewId="0">
      <selection activeCell="B1" sqref="B1:H22"/>
    </sheetView>
  </sheetViews>
  <sheetFormatPr defaultRowHeight="15" x14ac:dyDescent="0.25"/>
  <cols>
    <col min="8" max="8" width="18.85546875" customWidth="1"/>
  </cols>
  <sheetData>
    <row r="1" spans="2:8" ht="91.5" customHeight="1" x14ac:dyDescent="0.25">
      <c r="E1" s="8" t="s">
        <v>3</v>
      </c>
      <c r="F1" s="8"/>
      <c r="G1" s="8"/>
      <c r="H1" s="8"/>
    </row>
    <row r="3" spans="2:8" x14ac:dyDescent="0.25">
      <c r="F3" s="3" t="s">
        <v>2</v>
      </c>
    </row>
    <row r="4" spans="2:8" x14ac:dyDescent="0.25">
      <c r="E4" s="4">
        <v>12.8</v>
      </c>
      <c r="F4" s="4"/>
    </row>
    <row r="5" spans="2:8" x14ac:dyDescent="0.25">
      <c r="E5" s="4">
        <f>E4-0.1</f>
        <v>12.700000000000001</v>
      </c>
      <c r="F5" s="4">
        <v>1</v>
      </c>
    </row>
    <row r="6" spans="2:8" x14ac:dyDescent="0.25">
      <c r="B6" t="s">
        <v>1</v>
      </c>
      <c r="E6" s="4">
        <f t="shared" ref="E6:E16" si="0">E5-0.1</f>
        <v>12.600000000000001</v>
      </c>
      <c r="F6" s="4">
        <f>F5+1</f>
        <v>2</v>
      </c>
    </row>
    <row r="7" spans="2:8" x14ac:dyDescent="0.25">
      <c r="B7" s="1" t="s">
        <v>0</v>
      </c>
      <c r="C7" s="1" t="s">
        <v>2</v>
      </c>
      <c r="E7" s="4">
        <f t="shared" si="0"/>
        <v>12.500000000000002</v>
      </c>
      <c r="F7" s="4">
        <f t="shared" ref="F7:F16" si="1">F6+1</f>
        <v>3</v>
      </c>
    </row>
    <row r="8" spans="2:8" x14ac:dyDescent="0.25">
      <c r="B8" s="2">
        <v>12.8</v>
      </c>
      <c r="C8" s="2">
        <f>10*(12.8-B8)</f>
        <v>0</v>
      </c>
      <c r="E8" s="4">
        <f t="shared" si="0"/>
        <v>12.400000000000002</v>
      </c>
      <c r="F8" s="4">
        <f t="shared" si="1"/>
        <v>4</v>
      </c>
    </row>
    <row r="9" spans="2:8" x14ac:dyDescent="0.25">
      <c r="B9" s="2">
        <f>B8-0.1</f>
        <v>12.700000000000001</v>
      </c>
      <c r="C9" s="2">
        <f t="shared" ref="C9:C20" si="2">10*(12.8-B9)</f>
        <v>0.99999999999999645</v>
      </c>
      <c r="E9" s="4">
        <f t="shared" si="0"/>
        <v>12.300000000000002</v>
      </c>
      <c r="F9" s="4">
        <f t="shared" si="1"/>
        <v>5</v>
      </c>
    </row>
    <row r="10" spans="2:8" x14ac:dyDescent="0.25">
      <c r="B10" s="2">
        <f t="shared" ref="B10:B20" si="3">B9-0.1</f>
        <v>12.600000000000001</v>
      </c>
      <c r="C10" s="2">
        <f t="shared" si="2"/>
        <v>1.9999999999999929</v>
      </c>
      <c r="E10" s="4">
        <f t="shared" si="0"/>
        <v>12.200000000000003</v>
      </c>
      <c r="F10" s="4">
        <f t="shared" si="1"/>
        <v>6</v>
      </c>
    </row>
    <row r="11" spans="2:8" x14ac:dyDescent="0.25">
      <c r="B11" s="2">
        <f t="shared" si="3"/>
        <v>12.500000000000002</v>
      </c>
      <c r="C11" s="2">
        <f t="shared" si="2"/>
        <v>2.9999999999999893</v>
      </c>
      <c r="E11" s="4">
        <f t="shared" si="0"/>
        <v>12.100000000000003</v>
      </c>
      <c r="F11" s="4">
        <f t="shared" si="1"/>
        <v>7</v>
      </c>
    </row>
    <row r="12" spans="2:8" x14ac:dyDescent="0.25">
      <c r="B12" s="2">
        <f t="shared" si="3"/>
        <v>12.400000000000002</v>
      </c>
      <c r="C12" s="2">
        <f t="shared" si="2"/>
        <v>3.9999999999999858</v>
      </c>
      <c r="E12" s="4">
        <f t="shared" si="0"/>
        <v>12.000000000000004</v>
      </c>
      <c r="F12" s="4">
        <f t="shared" si="1"/>
        <v>8</v>
      </c>
    </row>
    <row r="13" spans="2:8" x14ac:dyDescent="0.25">
      <c r="B13" s="2">
        <f t="shared" si="3"/>
        <v>12.300000000000002</v>
      </c>
      <c r="C13" s="2">
        <f t="shared" si="2"/>
        <v>4.9999999999999822</v>
      </c>
      <c r="E13" s="4">
        <f t="shared" si="0"/>
        <v>11.900000000000004</v>
      </c>
      <c r="F13" s="4">
        <f t="shared" si="1"/>
        <v>9</v>
      </c>
    </row>
    <row r="14" spans="2:8" x14ac:dyDescent="0.25">
      <c r="B14" s="2">
        <f t="shared" si="3"/>
        <v>12.200000000000003</v>
      </c>
      <c r="C14" s="2">
        <f t="shared" si="2"/>
        <v>5.9999999999999787</v>
      </c>
      <c r="E14" s="4">
        <f t="shared" si="0"/>
        <v>11.800000000000004</v>
      </c>
      <c r="F14" s="4">
        <f t="shared" si="1"/>
        <v>10</v>
      </c>
    </row>
    <row r="15" spans="2:8" x14ac:dyDescent="0.25">
      <c r="B15" s="2">
        <f t="shared" si="3"/>
        <v>12.100000000000003</v>
      </c>
      <c r="C15" s="2">
        <f t="shared" si="2"/>
        <v>6.9999999999999751</v>
      </c>
      <c r="E15" s="4">
        <f t="shared" si="0"/>
        <v>11.700000000000005</v>
      </c>
      <c r="F15" s="4">
        <f t="shared" si="1"/>
        <v>11</v>
      </c>
    </row>
    <row r="16" spans="2:8" x14ac:dyDescent="0.25">
      <c r="B16" s="2">
        <f t="shared" si="3"/>
        <v>12.000000000000004</v>
      </c>
      <c r="C16" s="2">
        <f t="shared" si="2"/>
        <v>7.9999999999999716</v>
      </c>
      <c r="E16" s="4">
        <f t="shared" si="0"/>
        <v>11.600000000000005</v>
      </c>
      <c r="F16" s="4">
        <f t="shared" si="1"/>
        <v>12</v>
      </c>
    </row>
    <row r="17" spans="2:3" x14ac:dyDescent="0.25">
      <c r="B17" s="2">
        <f t="shared" si="3"/>
        <v>11.900000000000004</v>
      </c>
      <c r="C17" s="2">
        <f t="shared" si="2"/>
        <v>8.999999999999968</v>
      </c>
    </row>
    <row r="18" spans="2:3" x14ac:dyDescent="0.25">
      <c r="B18" s="2">
        <f t="shared" si="3"/>
        <v>11.800000000000004</v>
      </c>
      <c r="C18" s="2">
        <f t="shared" si="2"/>
        <v>9.9999999999999645</v>
      </c>
    </row>
    <row r="19" spans="2:3" x14ac:dyDescent="0.25">
      <c r="B19" s="2">
        <f t="shared" si="3"/>
        <v>11.700000000000005</v>
      </c>
      <c r="C19" s="2">
        <f t="shared" si="2"/>
        <v>10.999999999999961</v>
      </c>
    </row>
    <row r="20" spans="2:3" x14ac:dyDescent="0.25">
      <c r="B20" s="2">
        <f t="shared" si="3"/>
        <v>11.600000000000005</v>
      </c>
      <c r="C20" s="2">
        <f t="shared" si="2"/>
        <v>11.999999999999957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DCD-2571-490F-A24A-CFC749ABF86C}">
  <dimension ref="A1:K15"/>
  <sheetViews>
    <sheetView tabSelected="1" zoomScale="160" zoomScaleNormal="160" workbookViewId="0">
      <selection activeCell="L22" sqref="L22"/>
    </sheetView>
  </sheetViews>
  <sheetFormatPr defaultRowHeight="15" x14ac:dyDescent="0.25"/>
  <cols>
    <col min="1" max="1" width="19.85546875" customWidth="1"/>
    <col min="2" max="2" width="9.140625" style="1" bestFit="1" customWidth="1"/>
    <col min="3" max="3" width="8" bestFit="1" customWidth="1"/>
    <col min="4" max="4" width="13.140625" hidden="1" customWidth="1"/>
    <col min="5" max="5" width="9.140625" customWidth="1"/>
    <col min="6" max="6" width="10.5703125" bestFit="1" customWidth="1"/>
    <col min="8" max="8" width="10.7109375" style="1" bestFit="1" customWidth="1"/>
    <col min="9" max="9" width="7.5703125" style="1" customWidth="1"/>
    <col min="10" max="10" width="12" style="1" customWidth="1"/>
    <col min="11" max="11" width="12.140625" customWidth="1"/>
  </cols>
  <sheetData>
    <row r="1" spans="1:11" ht="45" x14ac:dyDescent="0.25">
      <c r="A1" s="3" t="s">
        <v>9</v>
      </c>
      <c r="B1" s="9" t="s">
        <v>7</v>
      </c>
      <c r="C1" s="9" t="s">
        <v>11</v>
      </c>
      <c r="D1" s="9" t="s">
        <v>6</v>
      </c>
      <c r="E1" s="9" t="s">
        <v>4</v>
      </c>
      <c r="F1" s="9" t="s">
        <v>5</v>
      </c>
      <c r="G1" s="9" t="s">
        <v>8</v>
      </c>
      <c r="H1" s="10" t="s">
        <v>13</v>
      </c>
      <c r="I1" s="9" t="s">
        <v>15</v>
      </c>
      <c r="J1" s="10" t="s">
        <v>19</v>
      </c>
      <c r="K1" s="10" t="s">
        <v>22</v>
      </c>
    </row>
    <row r="2" spans="1:11" hidden="1" x14ac:dyDescent="0.25">
      <c r="A2" s="3" t="s">
        <v>10</v>
      </c>
      <c r="B2" s="15"/>
      <c r="C2" s="16">
        <v>320</v>
      </c>
      <c r="D2" s="3">
        <v>0</v>
      </c>
      <c r="E2" s="3"/>
      <c r="F2" s="11">
        <f>G2/C2*1000000</f>
        <v>10312.499999999998</v>
      </c>
      <c r="G2" s="12">
        <v>3.3</v>
      </c>
      <c r="H2" s="15"/>
      <c r="I2" s="15"/>
      <c r="J2" s="15"/>
      <c r="K2" s="3"/>
    </row>
    <row r="3" spans="1:11" hidden="1" x14ac:dyDescent="0.25">
      <c r="A3" s="3" t="s">
        <v>12</v>
      </c>
      <c r="B3" s="15"/>
      <c r="C3" s="17">
        <f>G3/F3*1000000</f>
        <v>330</v>
      </c>
      <c r="D3" s="3"/>
      <c r="E3" s="3"/>
      <c r="F3" s="13">
        <v>10000</v>
      </c>
      <c r="G3" s="12">
        <v>3.3</v>
      </c>
      <c r="H3" s="15"/>
      <c r="I3" s="15"/>
      <c r="J3" s="15"/>
      <c r="K3" s="3"/>
    </row>
    <row r="4" spans="1:11" hidden="1" x14ac:dyDescent="0.25">
      <c r="A4" s="3" t="s">
        <v>10</v>
      </c>
      <c r="B4" s="15">
        <v>14</v>
      </c>
      <c r="C4" s="16">
        <v>330</v>
      </c>
      <c r="D4" s="3"/>
      <c r="E4" s="11">
        <f>B4/(C4/1000000)-F4</f>
        <v>32424.242424242424</v>
      </c>
      <c r="F4" s="13">
        <v>10000</v>
      </c>
      <c r="G4" s="12"/>
      <c r="H4" s="15"/>
      <c r="I4" s="15"/>
      <c r="J4" s="15"/>
      <c r="K4" s="3"/>
    </row>
    <row r="5" spans="1:11" hidden="1" x14ac:dyDescent="0.25">
      <c r="A5" s="3"/>
      <c r="B5" s="15"/>
      <c r="C5" s="15"/>
      <c r="D5" s="3"/>
      <c r="E5" s="3"/>
      <c r="F5" s="3"/>
      <c r="G5" s="3"/>
      <c r="H5" s="15"/>
      <c r="I5" s="15"/>
      <c r="J5" s="15"/>
      <c r="K5" s="3"/>
    </row>
    <row r="6" spans="1:11" x14ac:dyDescent="0.25">
      <c r="A6" s="3" t="s">
        <v>14</v>
      </c>
      <c r="B6" s="15">
        <v>12.02</v>
      </c>
      <c r="C6" s="17">
        <f>B6/(E6+F6)*1000000</f>
        <v>282.02721726888785</v>
      </c>
      <c r="D6" s="3"/>
      <c r="E6" s="13">
        <v>32720</v>
      </c>
      <c r="F6" s="13">
        <v>9900</v>
      </c>
      <c r="G6" s="12">
        <f>F6*C6/1000000</f>
        <v>2.7920694509619897</v>
      </c>
      <c r="H6" s="14">
        <v>2.79</v>
      </c>
      <c r="I6" s="14">
        <f>G6-H6</f>
        <v>2.0694509619896273E-3</v>
      </c>
      <c r="J6" s="14"/>
      <c r="K6" s="12"/>
    </row>
    <row r="7" spans="1:11" x14ac:dyDescent="0.25">
      <c r="A7" s="3" t="s">
        <v>14</v>
      </c>
      <c r="B7" s="15">
        <v>12.01</v>
      </c>
      <c r="C7" s="17">
        <f>B7/(E7+F7)*1000000</f>
        <v>281.79258564054436</v>
      </c>
      <c r="D7" s="3"/>
      <c r="E7" s="13">
        <v>32720</v>
      </c>
      <c r="F7" s="13">
        <v>9900</v>
      </c>
      <c r="G7" s="12">
        <f>F7*C7/1000000</f>
        <v>2.7897465978413889</v>
      </c>
      <c r="H7" s="14">
        <v>2.7810000000000001</v>
      </c>
      <c r="I7" s="14">
        <f>G7-H7</f>
        <v>8.7465978413887591E-3</v>
      </c>
      <c r="J7" s="14" t="s">
        <v>17</v>
      </c>
      <c r="K7" s="12" t="s">
        <v>18</v>
      </c>
    </row>
    <row r="8" spans="1:11" x14ac:dyDescent="0.25">
      <c r="A8" s="3" t="s">
        <v>14</v>
      </c>
      <c r="B8" s="18">
        <v>12</v>
      </c>
      <c r="C8" s="17">
        <f>B8/(E8+F8)*1000000</f>
        <v>281.55795401220081</v>
      </c>
      <c r="D8" s="3"/>
      <c r="E8" s="13">
        <v>32720</v>
      </c>
      <c r="F8" s="13">
        <v>9900</v>
      </c>
      <c r="G8" s="12">
        <f>F8*C8/1000000</f>
        <v>2.7874237447207881</v>
      </c>
      <c r="H8" s="14"/>
      <c r="I8" s="14"/>
      <c r="J8" s="14" t="s">
        <v>21</v>
      </c>
      <c r="K8" s="12" t="s">
        <v>20</v>
      </c>
    </row>
    <row r="9" spans="1:11" hidden="1" x14ac:dyDescent="0.25"/>
    <row r="10" spans="1:11" hidden="1" x14ac:dyDescent="0.25">
      <c r="A10" t="s">
        <v>16</v>
      </c>
      <c r="B10" s="1">
        <v>12.02</v>
      </c>
      <c r="C10" s="6">
        <f t="shared" ref="C10:C13" si="0">B10/(E10+F10)*1000000</f>
        <v>279.53488372093022</v>
      </c>
      <c r="E10" s="5">
        <v>33000</v>
      </c>
      <c r="F10" s="5">
        <v>10000</v>
      </c>
      <c r="G10" s="7">
        <f>F10*C10/1000000</f>
        <v>2.7953488372093025</v>
      </c>
    </row>
    <row r="11" spans="1:11" hidden="1" x14ac:dyDescent="0.25">
      <c r="A11" t="s">
        <v>16</v>
      </c>
      <c r="B11" s="1">
        <v>12.01</v>
      </c>
      <c r="C11" s="6">
        <f t="shared" si="0"/>
        <v>279.30232558139534</v>
      </c>
      <c r="E11" s="5">
        <v>33000</v>
      </c>
      <c r="F11" s="5">
        <v>10000</v>
      </c>
      <c r="G11" s="7">
        <f t="shared" ref="G11:G13" si="1">F11*C11/1000000</f>
        <v>2.7930232558139534</v>
      </c>
    </row>
    <row r="12" spans="1:11" hidden="1" x14ac:dyDescent="0.25">
      <c r="A12" t="s">
        <v>16</v>
      </c>
      <c r="B12" s="1">
        <v>11</v>
      </c>
      <c r="C12" s="6">
        <f t="shared" si="0"/>
        <v>255.81395348837211</v>
      </c>
      <c r="E12" s="5">
        <v>33000</v>
      </c>
      <c r="F12" s="5">
        <v>10000</v>
      </c>
      <c r="G12" s="7">
        <f t="shared" si="1"/>
        <v>2.5581395348837215</v>
      </c>
    </row>
    <row r="13" spans="1:11" hidden="1" x14ac:dyDescent="0.25">
      <c r="A13" t="s">
        <v>16</v>
      </c>
      <c r="B13" s="1">
        <v>8</v>
      </c>
      <c r="C13" s="6">
        <f t="shared" si="0"/>
        <v>186.04651162790697</v>
      </c>
      <c r="E13" s="5">
        <v>33000</v>
      </c>
      <c r="F13" s="5">
        <v>10000</v>
      </c>
      <c r="G13" s="7">
        <f t="shared" si="1"/>
        <v>1.8604651162790695</v>
      </c>
    </row>
    <row r="14" spans="1:11" hidden="1" x14ac:dyDescent="0.25">
      <c r="A14" t="s">
        <v>16</v>
      </c>
      <c r="B14" s="1">
        <v>7</v>
      </c>
      <c r="C14" s="6">
        <f t="shared" ref="C14:C15" si="2">B14/(E14+F14)*1000000</f>
        <v>162.7906976744186</v>
      </c>
      <c r="E14" s="5">
        <v>33000</v>
      </c>
      <c r="F14" s="5">
        <v>10000</v>
      </c>
      <c r="G14" s="7">
        <f t="shared" ref="G14:G15" si="3">F14*C14/1000000</f>
        <v>1.6279069767441858</v>
      </c>
    </row>
    <row r="15" spans="1:11" hidden="1" x14ac:dyDescent="0.25">
      <c r="A15" t="s">
        <v>16</v>
      </c>
      <c r="B15" s="1">
        <v>6</v>
      </c>
      <c r="C15" s="6">
        <f t="shared" si="2"/>
        <v>139.53488372093022</v>
      </c>
      <c r="E15" s="5">
        <v>33000</v>
      </c>
      <c r="F15" s="5">
        <v>10000</v>
      </c>
      <c r="G15" s="7">
        <f t="shared" si="3"/>
        <v>1.3953488372093021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Voltage Divider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Benavides</dc:creator>
  <cp:lastModifiedBy>Mauricio Benavides</cp:lastModifiedBy>
  <dcterms:created xsi:type="dcterms:W3CDTF">2022-11-23T14:18:13Z</dcterms:created>
  <dcterms:modified xsi:type="dcterms:W3CDTF">2023-01-07T15:36:35Z</dcterms:modified>
</cp:coreProperties>
</file>