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updateLinks="always" codeName="ThisWorkbook" defaultThemeVersion="124226"/>
  <mc:AlternateContent xmlns:mc="http://schemas.openxmlformats.org/markup-compatibility/2006">
    <mc:Choice Requires="x15">
      <x15ac:absPath xmlns:x15ac="http://schemas.microsoft.com/office/spreadsheetml/2010/11/ac" url="Z:\COANALISIS\11C.12 Captación, producción y difusión de la información estadística\2. Boletines Estadísticos\Banca Múltiple\2025\07 julio\3. Boletín estadístico\"/>
    </mc:Choice>
  </mc:AlternateContent>
  <xr:revisionPtr revIDLastSave="0" documentId="13_ncr:1_{B1AEBB9E-CCBA-41D1-B8AC-A8B1975985C3}" xr6:coauthVersionLast="47" xr6:coauthVersionMax="47" xr10:uidLastSave="{00000000-0000-0000-0000-000000000000}"/>
  <bookViews>
    <workbookView xWindow="-108" yWindow="-108" windowWidth="23256" windowHeight="12576" tabRatio="958" xr2:uid="{00000000-000D-0000-FFFF-FFFF00000000}"/>
  </bookViews>
  <sheets>
    <sheet name="Portada" sheetId="105" r:id="rId1"/>
    <sheet name="Nota" sheetId="104" r:id="rId2"/>
    <sheet name="Índice" sheetId="96" r:id="rId3"/>
    <sheet name="Presentación" sheetId="97" r:id="rId4"/>
    <sheet name="Art_121" sheetId="99" r:id="rId5"/>
    <sheet name="Ficha Técnica" sheetId="136" r:id="rId6"/>
    <sheet name="Evaluación Calidad" sheetId="137" r:id="rId7"/>
    <sheet name="Evaluación Calidad Grupos" sheetId="138" r:id="rId8"/>
    <sheet name="Evaluación Calidad Detallada" sheetId="139" r:id="rId9"/>
    <sheet name="Portadilla I" sheetId="9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s>
  <definedNames>
    <definedName name="\a" localSheetId="4">#REF!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4">#REF!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4">#REF!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4">Art_121!$B$1:$F$66</definedName>
    <definedName name="_xlnm.Print_Area" localSheetId="29">CaptRec!$B$5:$Q$61</definedName>
    <definedName name="_xlnm.Print_Area" localSheetId="24">'CCCAdq BiMu'!$B$5:$N$60</definedName>
    <definedName name="_xlnm.Print_Area" localSheetId="23">CCCAut!$B$5:$N$60</definedName>
    <definedName name="_xlnm.Print_Area" localSheetId="26">CCCMicro!$B$5:$N$60</definedName>
    <definedName name="_xlnm.Print_Area" localSheetId="21">CCCN!$B$5:$N$60</definedName>
    <definedName name="_xlnm.Print_Area" localSheetId="27">CCCnrO!$B$5:$N$60</definedName>
    <definedName name="_xlnm.Print_Area" localSheetId="22">CCCnrP!$B$5:$N$60</definedName>
    <definedName name="_xlnm.Print_Area" localSheetId="19">CCCT!$B$5:$N$60</definedName>
    <definedName name="_xlnm.Print_Area" localSheetId="20">CCCTC!$B$5:$N$60</definedName>
    <definedName name="_xlnm.Print_Area" localSheetId="14">CCE!$B$5:$N$60</definedName>
    <definedName name="_xlnm.Print_Area" localSheetId="15">CCEF!$B$5:$N$60</definedName>
    <definedName name="_xlnm.Print_Area" localSheetId="17">'CCG EyM'!$B$5:$H$60</definedName>
    <definedName name="_xlnm.Print_Area" localSheetId="18">'CCG OG'!$B$5:$H$60</definedName>
    <definedName name="_xlnm.Print_Area" localSheetId="16">CCGT!$B$5:$N$60</definedName>
    <definedName name="_xlnm.Print_Area" localSheetId="25">CCOAC!$B$5:$N$60</definedName>
    <definedName name="_xlnm.Print_Area" localSheetId="13">CCT!$B$5:$N$60</definedName>
    <definedName name="_xlnm.Print_Area" localSheetId="28">CCV!$B$5:$N$60</definedName>
    <definedName name="_xlnm.Print_Area" localSheetId="32">'EF Resumen'!$B$6:$AZ$185</definedName>
    <definedName name="_xlnm.Print_Area" localSheetId="6">'Evaluación Calidad'!$A$1:$L$65</definedName>
    <definedName name="_xlnm.Print_Area" localSheetId="8">'Evaluación Calidad Detallada'!$A$1:$U$63</definedName>
    <definedName name="_xlnm.Print_Area" localSheetId="12">Indicadores!$B$5:$H$63</definedName>
    <definedName name="_xlnm.Print_Area" localSheetId="2">Índice!$A$1:$C$37</definedName>
    <definedName name="_xlnm.Print_Area" localSheetId="1">Nota!$A$1:$C$34</definedName>
    <definedName name="_xlnm.Print_Area" localSheetId="11">'Pm2'!$B$5:$AL$60</definedName>
    <definedName name="_xlnm.Print_Area" localSheetId="0">Portada!$A$1:$H$39</definedName>
    <definedName name="_xlnm.Print_Area" localSheetId="9">'Portadilla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4">#REF!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4">#REF!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4">#REF!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4">#REF!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4">#REF!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4">#REF!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4">#REF!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4">#REF!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4">#REF!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4">#REF!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4">#REF!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4">#REF!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4">#REF!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4">#REF!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4">#REF!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13" i="139" l="1"/>
  <c r="T113" i="139" s="1"/>
  <c r="C112" i="139"/>
  <c r="T112" i="139" s="1"/>
  <c r="C111" i="139"/>
  <c r="D111" i="139" s="1"/>
  <c r="G110" i="139"/>
  <c r="C110" i="139"/>
  <c r="T110" i="139" s="1"/>
  <c r="K109" i="139"/>
  <c r="C109" i="139"/>
  <c r="D109" i="139" s="1"/>
  <c r="C108" i="139"/>
  <c r="T108" i="139" s="1"/>
  <c r="K107" i="139"/>
  <c r="D107" i="139"/>
  <c r="C107" i="139"/>
  <c r="T107" i="139" s="1"/>
  <c r="S106" i="139"/>
  <c r="N106" i="139"/>
  <c r="H106" i="139"/>
  <c r="C106" i="139"/>
  <c r="T106" i="139" s="1"/>
  <c r="T105" i="139"/>
  <c r="Q105" i="139"/>
  <c r="P105" i="139"/>
  <c r="M105" i="139"/>
  <c r="G105" i="139"/>
  <c r="C105" i="139"/>
  <c r="S105" i="139" s="1"/>
  <c r="B105" i="139"/>
  <c r="C104" i="139"/>
  <c r="M104" i="139" s="1"/>
  <c r="K103" i="139"/>
  <c r="C103" i="139"/>
  <c r="N103" i="139" s="1"/>
  <c r="Q102" i="139"/>
  <c r="C102" i="139"/>
  <c r="P102" i="139" s="1"/>
  <c r="B102" i="139"/>
  <c r="T101" i="139"/>
  <c r="C101" i="139"/>
  <c r="Q101" i="139" s="1"/>
  <c r="C133" i="137"/>
  <c r="K133" i="137" s="1"/>
  <c r="C132" i="137"/>
  <c r="K132" i="137" s="1"/>
  <c r="B132" i="137"/>
  <c r="H131" i="137"/>
  <c r="C131" i="137"/>
  <c r="K131" i="137" s="1"/>
  <c r="K130" i="137"/>
  <c r="C130" i="137"/>
  <c r="G130" i="137" s="1"/>
  <c r="B130" i="137"/>
  <c r="C129" i="137"/>
  <c r="K129" i="137" s="1"/>
  <c r="K128" i="137"/>
  <c r="D128" i="137"/>
  <c r="C128" i="137"/>
  <c r="J128" i="137" s="1"/>
  <c r="H127" i="137"/>
  <c r="C127" i="137"/>
  <c r="B127" i="137" s="1"/>
  <c r="J126" i="137"/>
  <c r="H126" i="137"/>
  <c r="G126" i="137"/>
  <c r="D126" i="137"/>
  <c r="C126" i="137"/>
  <c r="K126" i="137" s="1"/>
  <c r="B126" i="137"/>
  <c r="C125" i="137"/>
  <c r="D125" i="137" s="1"/>
  <c r="C124" i="137"/>
  <c r="K124" i="137" s="1"/>
  <c r="C123" i="137"/>
  <c r="H123" i="137" s="1"/>
  <c r="H122" i="137"/>
  <c r="G122" i="137"/>
  <c r="C122" i="137"/>
  <c r="K122" i="137" s="1"/>
  <c r="B122" i="137"/>
  <c r="G121" i="137"/>
  <c r="C121" i="137"/>
  <c r="K121" i="137" s="1"/>
  <c r="H120" i="137"/>
  <c r="C120" i="137"/>
  <c r="K120" i="137" s="1"/>
  <c r="B120" i="137"/>
  <c r="C119" i="137"/>
  <c r="K119" i="137" s="1"/>
  <c r="K118" i="137"/>
  <c r="J118" i="137"/>
  <c r="H118" i="137"/>
  <c r="D118" i="137"/>
  <c r="C118" i="137"/>
  <c r="G118" i="137" s="1"/>
  <c r="B118" i="137"/>
  <c r="C117" i="137"/>
  <c r="K117" i="137" s="1"/>
  <c r="B117" i="137"/>
  <c r="K116" i="137"/>
  <c r="D116" i="137"/>
  <c r="C116" i="137"/>
  <c r="J116" i="137" s="1"/>
  <c r="C115" i="137"/>
  <c r="B115" i="137" s="1"/>
  <c r="C114" i="137"/>
  <c r="D114" i="137" s="1"/>
  <c r="B114" i="137"/>
  <c r="C113" i="137"/>
  <c r="D113" i="137" s="1"/>
  <c r="C112" i="137"/>
  <c r="K112" i="137" s="1"/>
  <c r="J111" i="137"/>
  <c r="C111" i="137"/>
  <c r="H111" i="137" s="1"/>
  <c r="C110" i="137"/>
  <c r="K110" i="137" s="1"/>
  <c r="C109" i="137"/>
  <c r="K109" i="137" s="1"/>
  <c r="K108" i="137"/>
  <c r="H108" i="137"/>
  <c r="C108" i="137"/>
  <c r="J108" i="137" s="1"/>
  <c r="J107" i="137"/>
  <c r="C107" i="137"/>
  <c r="K107" i="137" s="1"/>
  <c r="B107" i="137"/>
  <c r="C106" i="137"/>
  <c r="G106" i="137" s="1"/>
  <c r="D105" i="137"/>
  <c r="C105" i="137"/>
  <c r="K105" i="137" s="1"/>
  <c r="B105" i="137"/>
  <c r="C104" i="137"/>
  <c r="J104" i="137" s="1"/>
  <c r="B104" i="137"/>
  <c r="C103" i="137"/>
  <c r="B103" i="137" s="1"/>
  <c r="K102" i="137"/>
  <c r="C102" i="137"/>
  <c r="J102" i="137" s="1"/>
  <c r="C101" i="137"/>
  <c r="D101" i="137" s="1"/>
  <c r="G6" i="22"/>
  <c r="G6" i="21"/>
  <c r="H106" i="137" l="1"/>
  <c r="D132" i="137"/>
  <c r="H104" i="137"/>
  <c r="J109" i="137"/>
  <c r="D117" i="137"/>
  <c r="D120" i="137"/>
  <c r="K123" i="137"/>
  <c r="G132" i="137"/>
  <c r="P103" i="139"/>
  <c r="G114" i="137"/>
  <c r="B102" i="137"/>
  <c r="K104" i="137"/>
  <c r="B110" i="137"/>
  <c r="H114" i="137"/>
  <c r="G117" i="137"/>
  <c r="G120" i="137"/>
  <c r="D130" i="137"/>
  <c r="H132" i="137"/>
  <c r="S102" i="139"/>
  <c r="Q103" i="139"/>
  <c r="H105" i="139"/>
  <c r="J106" i="139"/>
  <c r="M107" i="139"/>
  <c r="G109" i="139"/>
  <c r="G111" i="139"/>
  <c r="H130" i="137"/>
  <c r="J132" i="137"/>
  <c r="T102" i="139"/>
  <c r="S103" i="139"/>
  <c r="J105" i="139"/>
  <c r="K106" i="139"/>
  <c r="N107" i="139"/>
  <c r="H109" i="139"/>
  <c r="H111" i="139"/>
  <c r="D102" i="137"/>
  <c r="B108" i="137"/>
  <c r="G110" i="137"/>
  <c r="K114" i="137"/>
  <c r="J120" i="137"/>
  <c r="G125" i="137"/>
  <c r="D127" i="137"/>
  <c r="J130" i="137"/>
  <c r="B103" i="139"/>
  <c r="T103" i="139"/>
  <c r="K105" i="139"/>
  <c r="M106" i="139"/>
  <c r="Q107" i="139"/>
  <c r="J109" i="139"/>
  <c r="K111" i="139"/>
  <c r="J114" i="137"/>
  <c r="H125" i="137"/>
  <c r="H102" i="137"/>
  <c r="G105" i="137"/>
  <c r="D108" i="137"/>
  <c r="G111" i="137"/>
  <c r="B116" i="137"/>
  <c r="J125" i="137"/>
  <c r="B131" i="137"/>
  <c r="G133" i="137"/>
  <c r="D103" i="139"/>
  <c r="N104" i="139"/>
  <c r="N105" i="139"/>
  <c r="P106" i="139"/>
  <c r="D108" i="139"/>
  <c r="N109" i="139"/>
  <c r="D112" i="139"/>
  <c r="J106" i="137"/>
  <c r="G102" i="137"/>
  <c r="B106" i="137"/>
  <c r="G108" i="137"/>
  <c r="K125" i="137"/>
  <c r="B101" i="139"/>
  <c r="G103" i="139"/>
  <c r="P104" i="139"/>
  <c r="G108" i="139"/>
  <c r="G112" i="139"/>
  <c r="H103" i="139"/>
  <c r="Q104" i="139"/>
  <c r="H108" i="139"/>
  <c r="D110" i="139"/>
  <c r="J112" i="139"/>
  <c r="D106" i="137"/>
  <c r="H116" i="137"/>
  <c r="B119" i="137"/>
  <c r="B129" i="137"/>
  <c r="J131" i="137"/>
  <c r="S101" i="139"/>
  <c r="J103" i="139"/>
  <c r="S104" i="139"/>
  <c r="J108" i="139"/>
  <c r="G107" i="139"/>
  <c r="K108" i="139"/>
  <c r="H110" i="139"/>
  <c r="D113" i="139"/>
  <c r="M103" i="139"/>
  <c r="D106" i="139"/>
  <c r="H107" i="139"/>
  <c r="M108" i="139"/>
  <c r="J110" i="139"/>
  <c r="H113" i="139"/>
  <c r="D129" i="137"/>
  <c r="D104" i="137"/>
  <c r="K106" i="137"/>
  <c r="G109" i="137"/>
  <c r="D105" i="139"/>
  <c r="G106" i="139"/>
  <c r="J107" i="139"/>
  <c r="P108" i="139"/>
  <c r="M110" i="139"/>
  <c r="G101" i="139"/>
  <c r="D102" i="139"/>
  <c r="B104" i="139"/>
  <c r="T104" i="139"/>
  <c r="Q106" i="139"/>
  <c r="P107" i="139"/>
  <c r="N108" i="139"/>
  <c r="M109" i="139"/>
  <c r="K110" i="139"/>
  <c r="J111" i="139"/>
  <c r="H112" i="139"/>
  <c r="G113" i="139"/>
  <c r="G102" i="139"/>
  <c r="J101" i="139"/>
  <c r="H102" i="139"/>
  <c r="D104" i="139"/>
  <c r="B106" i="139"/>
  <c r="S107" i="139"/>
  <c r="Q108" i="139"/>
  <c r="P109" i="139"/>
  <c r="N110" i="139"/>
  <c r="M111" i="139"/>
  <c r="K112" i="139"/>
  <c r="J113" i="139"/>
  <c r="H101" i="139"/>
  <c r="K101" i="139"/>
  <c r="J102" i="139"/>
  <c r="G104" i="139"/>
  <c r="B107" i="139"/>
  <c r="S108" i="139"/>
  <c r="Q109" i="139"/>
  <c r="P110" i="139"/>
  <c r="N111" i="139"/>
  <c r="M112" i="139"/>
  <c r="K113" i="139"/>
  <c r="M101" i="139"/>
  <c r="K102" i="139"/>
  <c r="H104" i="139"/>
  <c r="B108" i="139"/>
  <c r="S109" i="139"/>
  <c r="Q110" i="139"/>
  <c r="P111" i="139"/>
  <c r="N112" i="139"/>
  <c r="M113" i="139"/>
  <c r="N101" i="139"/>
  <c r="M102" i="139"/>
  <c r="J104" i="139"/>
  <c r="B109" i="139"/>
  <c r="T109" i="139"/>
  <c r="S110" i="139"/>
  <c r="Q111" i="139"/>
  <c r="P112" i="139"/>
  <c r="N113" i="139"/>
  <c r="P101" i="139"/>
  <c r="N102" i="139"/>
  <c r="K104" i="139"/>
  <c r="B110" i="139"/>
  <c r="S111" i="139"/>
  <c r="Q112" i="139"/>
  <c r="P113" i="139"/>
  <c r="D101" i="139"/>
  <c r="B111" i="139"/>
  <c r="T111" i="139"/>
  <c r="S112" i="139"/>
  <c r="Q113" i="139"/>
  <c r="B112" i="139"/>
  <c r="S113" i="139"/>
  <c r="B113" i="139"/>
  <c r="J123" i="137"/>
  <c r="K111" i="137"/>
  <c r="H113" i="137"/>
  <c r="D115" i="137"/>
  <c r="J101" i="137"/>
  <c r="G103" i="137"/>
  <c r="D110" i="137"/>
  <c r="B112" i="137"/>
  <c r="J113" i="137"/>
  <c r="G115" i="137"/>
  <c r="D122" i="137"/>
  <c r="B124" i="137"/>
  <c r="G127" i="137"/>
  <c r="G113" i="137"/>
  <c r="H101" i="137"/>
  <c r="D103" i="137"/>
  <c r="K101" i="137"/>
  <c r="H103" i="137"/>
  <c r="G101" i="137"/>
  <c r="J115" i="137"/>
  <c r="D124" i="137"/>
  <c r="J103" i="137"/>
  <c r="H110" i="137"/>
  <c r="D112" i="137"/>
  <c r="J127" i="137"/>
  <c r="G129" i="137"/>
  <c r="K103" i="137"/>
  <c r="H105" i="137"/>
  <c r="D107" i="137"/>
  <c r="B109" i="137"/>
  <c r="J110" i="137"/>
  <c r="G112" i="137"/>
  <c r="K115" i="137"/>
  <c r="H117" i="137"/>
  <c r="D119" i="137"/>
  <c r="B121" i="137"/>
  <c r="J122" i="137"/>
  <c r="G124" i="137"/>
  <c r="K127" i="137"/>
  <c r="H129" i="137"/>
  <c r="D131" i="137"/>
  <c r="B133" i="137"/>
  <c r="J117" i="137"/>
  <c r="G119" i="137"/>
  <c r="H124" i="137"/>
  <c r="B128" i="137"/>
  <c r="J129" i="137"/>
  <c r="G131" i="137"/>
  <c r="J105" i="137"/>
  <c r="G107" i="137"/>
  <c r="H112" i="137"/>
  <c r="H107" i="137"/>
  <c r="D109" i="137"/>
  <c r="B111" i="137"/>
  <c r="J112" i="137"/>
  <c r="H119" i="137"/>
  <c r="D121" i="137"/>
  <c r="B123" i="137"/>
  <c r="J124" i="137"/>
  <c r="D133" i="137"/>
  <c r="K113" i="137"/>
  <c r="H115" i="137"/>
  <c r="J119" i="137"/>
  <c r="B101" i="137"/>
  <c r="G104" i="137"/>
  <c r="H109" i="137"/>
  <c r="D111" i="137"/>
  <c r="B113" i="137"/>
  <c r="G116" i="137"/>
  <c r="H121" i="137"/>
  <c r="D123" i="137"/>
  <c r="B125" i="137"/>
  <c r="G128" i="137"/>
  <c r="H133" i="137"/>
  <c r="J121" i="137"/>
  <c r="G123" i="137"/>
  <c r="H128" i="137"/>
  <c r="J133" i="137"/>
  <c r="F6" i="22"/>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<sst xmlns="http://schemas.openxmlformats.org/spreadsheetml/2006/main" count="7550" uniqueCount="481">
  <si>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</si>
  <si>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</si>
  <si>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</si>
  <si>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</si>
  <si>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</si>
  <si>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</si>
  <si>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</si>
  <si>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</si>
  <si>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</si>
  <si>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</si>
  <si>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</si>
  <si>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</si>
  <si>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</si>
  <si>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</si>
  <si>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</si>
  <si>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</si>
  <si>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</si>
  <si>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</si>
  <si>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</si>
  <si>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</si>
  <si>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</si>
  <si>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</si>
  <si>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</si>
  <si>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</si>
  <si>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</si>
  <si>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</si>
  <si>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</si>
  <si>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</si>
  <si>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</si>
  <si>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</si>
  <si>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</si>
  <si>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</si>
  <si>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</si>
  <si>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Autofin</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</si>
  <si>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</si>
  <si>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</si>
  <si>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</si>
  <si>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</si>
  <si>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</si>
  <si>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</si>
  <si>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</si>
  <si>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</si>
  <si>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</si>
  <si>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</si>
  <si>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</si>
  <si>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</si>
  <si>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</si>
  <si>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</si>
  <si>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</si>
  <si>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</si>
  <si>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</si>
  <si>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</si>
  <si>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</si>
  <si>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</si>
  <si>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</si>
  <si>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</si>
  <si>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</si>
  <si>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</si>
  <si>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</si>
  <si>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</si>
  <si>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</si>
  <si>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</si>
  <si>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</si>
  <si>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</si>
  <si>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</si>
  <si>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</si>
  <si>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</si>
  <si>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</si>
  <si>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</si>
  <si>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</si>
  <si>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</si>
  <si>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</si>
  <si>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</si>
  <si>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</si>
  <si>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</si>
  <si>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</si>
  <si>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</si>
  <si>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</si>
  <si>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</si>
  <si>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</si>
  <si>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</si>
  <si>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</si>
  <si>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</si>
  <si>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</si>
  <si>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</si>
  <si>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</si>
  <si>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</si>
  <si>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</si>
  <si>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</si>
  <si>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</si>
  <si>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</si>
  <si>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</si>
  <si>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</si>
  <si>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</si>
  <si>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</si>
  <si>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</si>
  <si>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</si>
  <si>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</si>
  <si>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</si>
  <si>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</si>
  <si>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</si>
  <si>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</si>
  <si>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</si>
  <si>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</si>
  <si>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</si>
  <si>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</si>
  <si>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</si>
  <si>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</si>
  <si>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</si>
  <si>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</si>
  <si>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</si>
  <si>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</si>
  <si>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</si>
  <si>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</si>
  <si>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</si>
  <si>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</si>
  <si>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</si>
  <si>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</si>
  <si>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</si>
  <si>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</si>
  <si>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</si>
  <si>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</si>
  <si>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</si>
  <si>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</si>
  <si>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</si>
  <si>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</si>
  <si>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</si>
  <si>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</si>
  <si>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</si>
  <si>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</si>
  <si>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</si>
  <si>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</si>
  <si>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</si>
  <si>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</si>
  <si>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</si>
  <si>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</si>
  <si>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</si>
  <si>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</si>
  <si>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</si>
  <si>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</si>
  <si>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</si>
  <si>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</si>
  <si>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</si>
  <si>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</si>
  <si>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</si>
  <si>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</si>
  <si>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</si>
  <si>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</si>
  <si>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</si>
  <si>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</si>
  <si>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</si>
  <si>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</si>
  <si>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</si>
  <si>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</si>
  <si>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</si>
  <si>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</si>
  <si>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</si>
  <si>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</si>
  <si>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</si>
  <si>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</si>
  <si>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</si>
  <si>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</si>
  <si>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</si>
  <si>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</si>
  <si>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</si>
  <si>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</si>
  <si>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</si>
  <si>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</si>
  <si>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</si>
  <si>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</si>
  <si>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</si>
  <si>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</si>
  <si>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</si>
  <si>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</si>
  <si>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</si>
  <si>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</si>
  <si>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</si>
  <si>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</si>
  <si>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</si>
  <si>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</si>
  <si>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</si>
  <si>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</si>
  <si>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</si>
  <si>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</si>
  <si>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</si>
  <si>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</si>
  <si>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</si>
  <si>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</si>
  <si>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</si>
  <si>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</si>
  <si>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</si>
  <si>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</si>
  <si>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</si>
  <si>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</si>
  <si>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</si>
  <si>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</si>
  <si>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</si>
  <si>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</si>
  <si>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</si>
  <si>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</si>
  <si>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</si>
  <si>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</si>
  <si>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</si>
  <si>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</si>
  <si>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</si>
  <si>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</si>
  <si>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</si>
  <si>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</si>
  <si>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</si>
  <si>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</si>
  <si>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</si>
  <si>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</si>
  <si>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</si>
  <si>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</si>
  <si>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</si>
  <si>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</si>
  <si>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</si>
  <si>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</si>
  <si>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</si>
  <si>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</si>
  <si>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</si>
  <si>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</si>
  <si>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</si>
  <si>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</si>
  <si>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</si>
  <si>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</si>
  <si>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</si>
  <si>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</si>
  <si>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</si>
  <si>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</si>
  <si>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</si>
  <si>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</si>
  <si>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</si>
  <si>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</si>
  <si>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</si>
  <si>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</si>
  <si>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</si>
  <si>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</si>
  <si>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</si>
  <si>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t>Julio de 2025</t>
  </si>
  <si>
    <t>Sistema  */</t>
  </si>
  <si>
    <t>n.a.</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</si>
  <si>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</si>
  <si>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</si>
  <si>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</si>
  <si>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</si>
  <si>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</si>
  <si>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</si>
  <si>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</si>
  <si>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</si>
  <si>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</si>
  <si>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</si>
  <si>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</si>
  <si>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</si>
  <si>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</si>
  <si>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</si>
  <si>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</si>
  <si>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</si>
  <si>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</si>
  <si>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</si>
  <si>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</si>
  <si>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</si>
  <si>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</si>
  <si>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</si>
  <si>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</si>
  <si>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Julio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</si>
  <si>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</si>
  <si>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</si>
  <si>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</si>
  <si>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</si>
  <si>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</si>
  <si>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</si>
  <si>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</si>
  <si>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</si>
  <si>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</si>
  <si>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</si>
  <si>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</si>
  <si>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</si>
  <si>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</si>
  <si>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</si>
  <si>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</si>
  <si>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</si>
  <si>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</si>
  <si>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</si>
  <si>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</si>
  <si>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</si>
  <si>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</si>
  <si>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</si>
  <si>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</si>
  <si>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</si>
  <si>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</si>
  <si>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</si>
  <si>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</si>
  <si>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</si>
  <si>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</si>
  <si>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</si>
  <si>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</si>
  <si>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</si>
  <si>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</si>
  <si>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</si>
  <si>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</si>
  <si>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</si>
  <si>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</si>
  <si>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</si>
  <si>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</si>
  <si>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</si>
  <si>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</si>
  <si>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</si>
  <si>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</si>
  <si>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</si>
  <si>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</si>
  <si>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</si>
  <si>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</si>
  <si>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</si>
  <si>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</si>
  <si>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</si>
  <si>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</si>
  <si>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</si>
  <si>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</si>
  <si>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</si>
  <si>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</si>
  <si>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</si>
  <si>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</si>
  <si>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</si>
  <si>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</si>
  <si>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</si>
  <si>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</si>
  <si>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</si>
  <si>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</si>
  <si>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</si>
  <si>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</si>
  <si>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</si>
  <si>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</si>
  <si>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</si>
  <si>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</si>
  <si>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</si>
  <si>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</si>
  <si>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</si>
  <si>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</si>
  <si>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</si>
  <si>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</si>
  <si>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</si>
  <si>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</si>
  <si>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</si>
  <si>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</si>
  <si>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</si>
  <si>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</si>
  <si>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</si>
  <si>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</si>
  <si>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</si>
  <si>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</si>
  <si>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</si>
  <si>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</si>
  <si>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</si>
  <si>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</si>
  <si>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</si>
  <si>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</si>
  <si>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</si>
  <si>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</si>
  <si>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</si>
  <si>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</si>
  <si>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</si>
  <si>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</si>
  <si>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</si>
  <si>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</si>
  <si>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</si>
  <si>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</si>
  <si>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</si>
  <si>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</si>
  <si>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</si>
  <si>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</si>
  <si>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</si>
  <si>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</si>
  <si>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</si>
  <si>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</si>
  <si>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</si>
  <si>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</si>
  <si>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</si>
  <si>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</si>
  <si>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</si>
  <si>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</si>
  <si>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</si>
  <si>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</si>
  <si>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</si>
  <si>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</si>
  <si>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</si>
  <si>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</si>
  <si>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</si>
  <si>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</si>
  <si>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</si>
  <si>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</si>
  <si>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</si>
  <si>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</si>
  <si>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</si>
  <si>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</si>
  <si>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</si>
  <si>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</si>
  <si>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</si>
  <si>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</si>
  <si>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</si>
  <si>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</si>
  <si>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</si>
  <si>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</si>
  <si>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</si>
  <si>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</si>
  <si>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</si>
  <si>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</si>
  <si>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</si>
  <si>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</si>
  <si>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</si>
  <si>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</si>
  <si>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</si>
  <si>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</si>
  <si>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</si>
  <si>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</si>
  <si>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Al cierre de julio de 2025, el sector de Banca Múltiple estuvo integrado por 52 instituciones en operación, dos más que el año anterior, considerando el inicio de operaciones de;  Openbank México, S.A., Institución de Banca Múltiple, Grupo Financiero Santander México el 19 de noviembre de 2024 y de Hey Banco, S.A. Institución de Banca Múltiple, Banregio Grupo Financiero el 12 de febrero de 2025.</t>
  </si>
  <si>
    <t>Enseguida se presenta la información reportada por las 52 instituciones de banca múltiple en operación correspondiente a julio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</si>
  <si>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julio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</si>
  <si>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r>
      <t>INDICADORES DE CAPITALIZACIÓN CIFRAS AL 30 DE JUNIO DE 2025</t>
    </r>
    <r>
      <rPr>
        <b/>
        <vertAlign val="superscript"/>
        <sz val="14"/>
        <rFont val="Noto Sans"/>
        <family val="2"/>
      </rPr>
      <t>1/</t>
    </r>
  </si>
  <si>
    <t>1/ Dado a conocer a esta Comisión por el Banco de México el 12 de agosto de 2025, con base en la información entregada por las Instituciones, conforme a lo dispuesto por el artículo 2 Bis y 2 Bis 4 de las Disposiciones.</t>
  </si>
  <si>
    <r>
      <t xml:space="preserve">CCB </t>
    </r>
    <r>
      <rPr>
        <b/>
        <sz val="10"/>
        <rFont val="Noto Sans"/>
        <family val="2"/>
      </rPr>
      <t>2/</t>
    </r>
    <r>
      <rPr>
        <b/>
        <sz val="12"/>
        <rFont val="Noto Sans"/>
        <family val="2"/>
      </rPr>
      <t xml:space="preserve">
% </t>
    </r>
  </si>
  <si>
    <r>
      <t xml:space="preserve">CCF </t>
    </r>
    <r>
      <rPr>
        <b/>
        <sz val="10"/>
        <rFont val="Noto Sans"/>
        <family val="2"/>
      </rPr>
      <t>3/</t>
    </r>
    <r>
      <rPr>
        <b/>
        <sz val="12"/>
        <rFont val="Noto Sans"/>
        <family val="2"/>
      </rPr>
      <t xml:space="preserve">
%</t>
    </r>
  </si>
  <si>
    <r>
      <t xml:space="preserve">ICAP </t>
    </r>
    <r>
      <rPr>
        <b/>
        <sz val="10"/>
        <rFont val="Noto Sans"/>
        <family val="2"/>
      </rPr>
      <t>4/</t>
    </r>
    <r>
      <rPr>
        <b/>
        <sz val="12"/>
        <rFont val="Noto Sans"/>
        <family val="2"/>
      </rPr>
      <t xml:space="preserve">
%</t>
    </r>
  </si>
  <si>
    <r>
      <t xml:space="preserve">Categoría </t>
    </r>
    <r>
      <rPr>
        <b/>
        <sz val="10"/>
        <rFont val="Noto Sans"/>
        <family val="2"/>
      </rPr>
      <t>5/</t>
    </r>
  </si>
  <si>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</si>
  <si>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</si>
  <si>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</si>
  <si>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</si>
  <si>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</si>
  <si>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</si>
  <si>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</si>
  <si>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</si>
  <si>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</si>
  <si>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</si>
  <si>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</si>
  <si>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</si>
  <si>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</si>
  <si>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</si>
  <si>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</si>
  <si>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</si>
  <si>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</si>
  <si>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</si>
  <si>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</si>
  <si>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</si>
  <si>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</si>
  <si>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</si>
  <si>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</si>
  <si>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</si>
  <si>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</si>
  <si>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</si>
  <si>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</si>
  <si>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Banca Múltiple </t>
  </si>
  <si>
    <t>julio 2025</t>
  </si>
  <si>
    <t>Fecha de corte: 20 de agosto de 2025</t>
  </si>
  <si>
    <t>RANKING</t>
  </si>
  <si>
    <t>CALIFICACIÓN</t>
  </si>
  <si>
    <t>CALIDAD</t>
  </si>
  <si>
    <t>OPORTUNIDAD</t>
  </si>
  <si>
    <t>Citi México (Antes CBM Banco)</t>
  </si>
  <si>
    <t>Ualá</t>
  </si>
  <si>
    <t>040167</t>
  </si>
  <si>
    <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</si>
  <si>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</si>
  <si>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</si>
  <si>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</si>
  <si>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</si>
  <si>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</si>
  <si>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</si>
  <si>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</si>
  <si>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</si>
  <si>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</si>
  <si>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</si>
  <si>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</si>
  <si>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</si>
  <si>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CARTERA COMERCIAL</t>
  </si>
  <si>
    <t>CARTERA A LA VIVIENDA</t>
  </si>
  <si>
    <t>PRODUCTOS DE CAPTACIÓN</t>
  </si>
  <si>
    <t>OPERATIVOS</t>
  </si>
  <si>
    <t>n.a</t>
  </si>
  <si>
    <t xml:space="preserve">El presente Boletín Estadístico se elaboró por personal de la Comisión Nacional Bancaria y de Valores (CNBV) con la información correspondiente a julio de 2025 contenida en los reportes regulatorios que las entidades supervisadas envían a esta Comisión, la cual estuvo disponible a partir del 20 de agosto de 2025.
</t>
  </si>
  <si>
    <t>En esta sección  se presenta la información reportada por las 52 instituciones de banca múltiple en operación correspondiente a julio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</si>
</sst>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7">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sz val="9"/>
      <color theme="1"/>
      <name val="Noto Sans"/>
      <family val="2"/>
    </font>
    <font>
      <b/>
      <sz val="10"/>
      <color rgb="FFA42145"/>
      <name val="Noto Sans"/>
      <family val="2"/>
    </font>
    <font>
      <b/>
      <sz val="10"/>
      <color theme="0"/>
      <name val="Noto Sans"/>
      <family val="2"/>
    </font>
    <font>
      <b/>
      <sz val="10"/>
      <color theme="1"/>
      <name val="Noto Sans"/>
      <family val="2"/>
    </font>
    <font>
      <b/>
      <sz val="9"/>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style="thin">
        <color theme="2"/>
      </right>
      <top style="thin">
        <color auto="1"/>
      </top>
      <bottom/>
      <diagonal/>
    </border>
    <border>
      <left style="thin">
        <color theme="2"/>
      </left>
      <right style="thin">
        <color theme="2"/>
      </right>
      <top style="thin">
        <color auto="1"/>
      </top>
      <bottom/>
      <diagonal/>
    </border>
    <border>
      <left style="thin">
        <color theme="2"/>
      </left>
      <right style="thin">
        <color theme="1"/>
      </right>
      <top style="thin">
        <color auto="1"/>
      </top>
      <bottom/>
      <diagonal/>
    </border>
    <border>
      <left style="thin">
        <color theme="1"/>
      </left>
      <right style="thin">
        <color theme="2"/>
      </right>
      <top/>
      <bottom/>
      <diagonal/>
    </border>
    <border>
      <left style="thin">
        <color theme="2"/>
      </left>
      <right style="thin">
        <color theme="2"/>
      </right>
      <top/>
      <bottom/>
      <diagonal/>
    </border>
    <border>
      <left style="thin">
        <color theme="2"/>
      </left>
      <right style="thin">
        <color theme="1"/>
      </right>
      <top/>
      <bottom/>
      <diagonal/>
    </border>
    <border>
      <left style="thin">
        <color theme="1"/>
      </left>
      <right style="thin">
        <color theme="2"/>
      </right>
      <top/>
      <bottom style="thin">
        <color indexed="64"/>
      </bottom>
      <diagonal/>
    </border>
    <border>
      <left style="thin">
        <color theme="2"/>
      </left>
      <right style="thin">
        <color theme="2"/>
      </right>
      <top/>
      <bottom style="thin">
        <color indexed="64"/>
      </bottom>
      <diagonal/>
    </border>
    <border>
      <left style="thin">
        <color theme="2"/>
      </left>
      <right style="thin">
        <color theme="1"/>
      </right>
      <top/>
      <bottom style="thin">
        <color indexed="64"/>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indexed="64"/>
      </left>
      <right style="thin">
        <color theme="2"/>
      </right>
      <top style="thin">
        <color theme="2"/>
      </top>
      <bottom style="thin">
        <color indexed="64"/>
      </bottom>
      <diagonal/>
    </border>
    <border>
      <left style="thin">
        <color theme="2"/>
      </left>
      <right style="thin">
        <color theme="2"/>
      </right>
      <top style="thin">
        <color theme="2"/>
      </top>
      <bottom style="thin">
        <color indexed="64"/>
      </bottom>
      <diagonal/>
    </border>
    <border>
      <left style="thin">
        <color theme="2"/>
      </left>
      <right style="thin">
        <color indexed="64"/>
      </right>
      <top style="thin">
        <color theme="2"/>
      </top>
      <bottom style="thin">
        <color indexed="64"/>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top/>
      <bottom/>
      <diagonal/>
    </border>
    <border>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top/>
      <bottom style="thin">
        <color indexed="64"/>
      </bottom>
      <diagonal/>
    </border>
    <border>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6" fillId="0" borderId="0"/>
  </cellStyleXfs>
  <cellXfs count="738">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0" fontId="117" fillId="60" borderId="23" xfId="1496" applyFont="1" applyFill="1" applyBorder="1"/>
    <xf numFmtId="17" fontId="117" fillId="60" borderId="17" xfId="1496" applyNumberFormat="1" applyFont="1" applyFill="1" applyBorder="1" applyAlignment="1">
      <alignment horizontal="center" vertical="center"/>
    </xf>
    <xf numFmtId="17" fontId="117" fillId="60" borderId="14" xfId="1496" applyNumberFormat="1" applyFont="1" applyFill="1" applyBorder="1" applyAlignment="1">
      <alignment horizontal="center" vertical="center"/>
    </xf>
    <xf numFmtId="17" fontId="117" fillId="60" borderId="18" xfId="1496" applyNumberFormat="1" applyFont="1" applyFill="1" applyBorder="1" applyAlignment="1">
      <alignment horizontal="center" vertical="center"/>
    </xf>
    <xf numFmtId="181" fontId="119" fillId="62" borderId="16" xfId="1667" applyNumberFormat="1" applyFont="1" applyFill="1" applyBorder="1" applyAlignment="1">
      <alignment vertical="center"/>
    </xf>
    <xf numFmtId="165" fontId="119" fillId="62" borderId="13" xfId="1182" applyNumberFormat="1" applyFont="1" applyFill="1" applyBorder="1" applyAlignment="1">
      <alignment horizontal="right" vertical="center"/>
    </xf>
    <xf numFmtId="43" fontId="119" fillId="62" borderId="0" xfId="1182" applyFont="1" applyFill="1" applyBorder="1" applyAlignment="1">
      <alignment horizontal="right" vertical="center"/>
    </xf>
    <xf numFmtId="43" fontId="119" fillId="62" borderId="19" xfId="1182" applyFont="1" applyFill="1" applyBorder="1" applyAlignment="1">
      <alignment horizontal="right" vertical="center"/>
    </xf>
    <xf numFmtId="43" fontId="119" fillId="62" borderId="13" xfId="1182" applyFont="1" applyFill="1" applyBorder="1" applyAlignment="1">
      <alignment horizontal="right" vertical="center"/>
    </xf>
    <xf numFmtId="165" fontId="115" fillId="59" borderId="13" xfId="1182" applyNumberFormat="1" applyFont="1" applyFill="1" applyBorder="1" applyAlignment="1">
      <alignment horizontal="right" vertical="center"/>
    </xf>
    <xf numFmtId="165" fontId="115" fillId="59" borderId="0" xfId="1182" applyNumberFormat="1" applyFont="1" applyFill="1" applyBorder="1" applyAlignment="1">
      <alignment horizontal="right" vertical="center"/>
    </xf>
    <xf numFmtId="165" fontId="115" fillId="59" borderId="19" xfId="1182" applyNumberFormat="1" applyFont="1" applyFill="1" applyBorder="1" applyAlignment="1">
      <alignment horizontal="right" vertical="center"/>
    </xf>
    <xf numFmtId="43" fontId="115" fillId="59" borderId="13" xfId="1182" applyFont="1" applyFill="1" applyBorder="1" applyAlignment="1">
      <alignment horizontal="right" vertical="center"/>
    </xf>
    <xf numFmtId="43" fontId="115" fillId="59" borderId="0" xfId="1182" applyFont="1" applyFill="1" applyBorder="1" applyAlignment="1">
      <alignment horizontal="right" vertical="center"/>
    </xf>
    <xf numFmtId="43" fontId="115" fillId="59" borderId="19" xfId="1182" applyFont="1" applyFill="1" applyBorder="1" applyAlignment="1">
      <alignment horizontal="righ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165" fontId="119" fillId="62" borderId="19" xfId="1182" applyNumberFormat="1" applyFont="1" applyFill="1" applyBorder="1" applyAlignment="1">
      <alignment horizontal="righ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3" fontId="91" fillId="59" borderId="0" xfId="1182" applyFont="1" applyFill="1" applyBorder="1" applyAlignment="1">
      <alignment horizontal="right" vertical="center"/>
    </xf>
    <xf numFmtId="43" fontId="95" fillId="59" borderId="19"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17" fillId="60" borderId="22" xfId="1496" applyFont="1" applyFill="1" applyBorder="1"/>
    <xf numFmtId="0" fontId="117" fillId="60" borderId="17" xfId="1496" applyFont="1" applyFill="1" applyBorder="1"/>
    <xf numFmtId="165" fontId="119" fillId="62" borderId="0" xfId="1182" applyNumberFormat="1" applyFont="1" applyFill="1" applyBorder="1" applyAlignment="1">
      <alignment horizontal="right" vertical="center"/>
    </xf>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0" fontId="111" fillId="59" borderId="20" xfId="1496" applyFont="1" applyFill="1" applyBorder="1" applyAlignment="1">
      <alignment vertical="top" wrapText="1"/>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2"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3"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4"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92" fillId="0" borderId="0" xfId="1496" applyFont="1" applyAlignment="1">
      <alignment horizontal="justify" vertical="justify" wrapText="1"/>
    </xf>
    <xf numFmtId="0" fontId="92" fillId="0" borderId="0" xfId="1496" applyFont="1" applyAlignment="1">
      <alignment vertical="top"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center" wrapText="1"/>
    </xf>
    <xf numFmtId="183" fontId="122" fillId="59" borderId="0" xfId="1496" applyNumberFormat="1" applyFont="1" applyFill="1"/>
    <xf numFmtId="183" fontId="99" fillId="0" borderId="19" xfId="1077" applyNumberFormat="1" applyFont="1" applyFill="1" applyBorder="1" applyAlignment="1">
      <alignment vertical="center"/>
    </xf>
    <xf numFmtId="183" fontId="99" fillId="0" borderId="0" xfId="1077" applyNumberFormat="1" applyFont="1" applyFill="1" applyBorder="1" applyAlignment="1">
      <alignment vertical="center"/>
    </xf>
    <xf numFmtId="181" fontId="104" fillId="0" borderId="0" xfId="1667" applyNumberFormat="1" applyFont="1"/>
    <xf numFmtId="4" fontId="91" fillId="0" borderId="0" xfId="1860" applyNumberFormat="1" applyFont="1"/>
    <xf numFmtId="4" fontId="91" fillId="0" borderId="0" xfId="1861" applyNumberFormat="1" applyFont="1"/>
    <xf numFmtId="4" fontId="91" fillId="0" borderId="0" xfId="1864" applyNumberFormat="1" applyFont="1"/>
    <xf numFmtId="4" fontId="91" fillId="0" borderId="0" xfId="1865" applyNumberFormat="1" applyFont="1"/>
    <xf numFmtId="0" fontId="91" fillId="0" borderId="14" xfId="1496" applyFont="1" applyBorder="1"/>
    <xf numFmtId="181" fontId="106" fillId="0" borderId="14" xfId="1667" applyNumberFormat="1" applyFont="1" applyBorder="1"/>
    <xf numFmtId="181" fontId="92" fillId="0" borderId="0" xfId="1667" applyNumberFormat="1" applyFont="1"/>
    <xf numFmtId="0" fontId="92" fillId="0" borderId="0" xfId="1667" applyFont="1" applyAlignment="1">
      <alignment horizontal="center" vertical="center"/>
    </xf>
    <xf numFmtId="181" fontId="106" fillId="0" borderId="0" xfId="1667" applyNumberFormat="1" applyFont="1"/>
    <xf numFmtId="181" fontId="95" fillId="0" borderId="0" xfId="1667" applyNumberFormat="1" applyFont="1"/>
    <xf numFmtId="181" fontId="98" fillId="0" borderId="0" xfId="1667" applyNumberFormat="1" applyFont="1"/>
    <xf numFmtId="0" fontId="92" fillId="0" borderId="0" xfId="1496" applyFont="1" applyAlignment="1">
      <alignment vertical="center"/>
    </xf>
    <xf numFmtId="0" fontId="96" fillId="0" borderId="0" xfId="1496" applyFont="1"/>
    <xf numFmtId="0" fontId="120" fillId="0" borderId="0" xfId="1496" applyFont="1"/>
    <xf numFmtId="0" fontId="121" fillId="0" borderId="0" xfId="1496" applyFont="1"/>
    <xf numFmtId="0" fontId="113" fillId="0" borderId="0" xfId="1496" applyFont="1" applyAlignment="1">
      <alignment vertical="center"/>
    </xf>
    <xf numFmtId="0" fontId="96" fillId="0" borderId="0" xfId="1857" applyFont="1"/>
    <xf numFmtId="3" fontId="99" fillId="0" borderId="16" xfId="2544" applyNumberFormat="1" applyFont="1" applyFill="1" applyBorder="1" applyAlignment="1">
      <alignment vertical="center"/>
    </xf>
    <xf numFmtId="3" fontId="99" fillId="0" borderId="0" xfId="2544" applyNumberFormat="1" applyFont="1" applyFill="1" applyBorder="1" applyAlignment="1">
      <alignment vertical="center"/>
    </xf>
    <xf numFmtId="3" fontId="99" fillId="0" borderId="19" xfId="2544" applyNumberFormat="1" applyFont="1" applyFill="1" applyBorder="1" applyAlignment="1">
      <alignment vertical="center"/>
    </xf>
    <xf numFmtId="0" fontId="109" fillId="0" borderId="0" xfId="0" applyFont="1" applyAlignment="1">
      <alignment vertical="justify" wrapText="1"/>
    </xf>
    <xf numFmtId="0" fontId="129"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31" fillId="0" borderId="0" xfId="0" applyFont="1" applyAlignment="1">
      <alignment vertical="center" wrapText="1"/>
    </xf>
    <xf numFmtId="0" fontId="131" fillId="0" borderId="0" xfId="0" applyFont="1"/>
    <xf numFmtId="0" fontId="127" fillId="0" borderId="0" xfId="0" applyFont="1"/>
    <xf numFmtId="0" fontId="128" fillId="0" borderId="0" xfId="0" applyFont="1"/>
    <xf numFmtId="0" fontId="135" fillId="0" borderId="0" xfId="0" applyFont="1"/>
    <xf numFmtId="0" fontId="135" fillId="0" borderId="0" xfId="0" applyFont="1" applyAlignment="1">
      <alignment vertical="center" wrapText="1"/>
    </xf>
    <xf numFmtId="0" fontId="137" fillId="65" borderId="39" xfId="0" applyFont="1" applyFill="1" applyBorder="1" applyAlignment="1">
      <alignment horizontal="center" vertical="center" wrapText="1"/>
    </xf>
    <xf numFmtId="0" fontId="137" fillId="65" borderId="41" xfId="0" applyFont="1" applyFill="1" applyBorder="1" applyAlignment="1">
      <alignment horizontal="center" vertical="center" wrapText="1"/>
    </xf>
    <xf numFmtId="0" fontId="138" fillId="66" borderId="42" xfId="0" applyFont="1" applyFill="1" applyBorder="1" applyAlignment="1">
      <alignment horizontal="center" vertical="center"/>
    </xf>
    <xf numFmtId="0" fontId="138" fillId="66" borderId="43" xfId="0" applyFont="1" applyFill="1" applyBorder="1" applyAlignment="1">
      <alignment vertical="center"/>
    </xf>
    <xf numFmtId="0" fontId="0" fillId="66" borderId="43" xfId="0" applyFill="1" applyBorder="1" applyAlignment="1">
      <alignment horizontal="left" vertical="center"/>
    </xf>
    <xf numFmtId="0" fontId="131" fillId="66" borderId="43" xfId="0" applyFont="1" applyFill="1" applyBorder="1" applyAlignment="1">
      <alignment horizontal="left" vertical="center"/>
    </xf>
    <xf numFmtId="2" fontId="0" fillId="66" borderId="43" xfId="0" applyNumberFormat="1" applyFill="1" applyBorder="1" applyAlignment="1">
      <alignment horizontal="center" vertical="center"/>
    </xf>
    <xf numFmtId="2" fontId="0" fillId="66" borderId="44" xfId="0" applyNumberFormat="1" applyFill="1" applyBorder="1" applyAlignment="1">
      <alignment horizontal="center" vertical="center"/>
    </xf>
    <xf numFmtId="4" fontId="0" fillId="66" borderId="42" xfId="0" applyNumberFormat="1" applyFill="1" applyBorder="1" applyAlignment="1">
      <alignment horizontal="center" vertical="center"/>
    </xf>
    <xf numFmtId="4" fontId="0" fillId="66" borderId="44" xfId="0" applyNumberFormat="1" applyFill="1" applyBorder="1" applyAlignment="1">
      <alignment horizontal="center" vertical="center"/>
    </xf>
    <xf numFmtId="0" fontId="138" fillId="66" borderId="45" xfId="0" applyFont="1" applyFill="1" applyBorder="1" applyAlignment="1">
      <alignment horizontal="center" vertical="center"/>
    </xf>
    <xf numFmtId="0" fontId="138" fillId="66" borderId="46" xfId="0" applyFont="1" applyFill="1" applyBorder="1" applyAlignment="1">
      <alignment vertical="center"/>
    </xf>
    <xf numFmtId="0" fontId="0" fillId="66" borderId="46" xfId="0" applyFill="1" applyBorder="1" applyAlignment="1">
      <alignment horizontal="left" vertical="center"/>
    </xf>
    <xf numFmtId="0" fontId="131" fillId="66" borderId="46" xfId="0" applyFont="1" applyFill="1" applyBorder="1" applyAlignment="1">
      <alignment horizontal="left" vertical="center"/>
    </xf>
    <xf numFmtId="2" fontId="0" fillId="66" borderId="46" xfId="0" applyNumberFormat="1" applyFill="1" applyBorder="1" applyAlignment="1">
      <alignment horizontal="center" vertical="center"/>
    </xf>
    <xf numFmtId="2" fontId="0" fillId="66" borderId="47" xfId="0" applyNumberFormat="1" applyFill="1" applyBorder="1" applyAlignment="1">
      <alignment horizontal="center" vertical="center"/>
    </xf>
    <xf numFmtId="4" fontId="0" fillId="66" borderId="45" xfId="0" applyNumberFormat="1" applyFill="1" applyBorder="1" applyAlignment="1">
      <alignment horizontal="center" vertical="center"/>
    </xf>
    <xf numFmtId="4" fontId="0" fillId="66" borderId="47" xfId="0" applyNumberFormat="1" applyFill="1" applyBorder="1" applyAlignment="1">
      <alignment horizontal="center" vertical="center"/>
    </xf>
    <xf numFmtId="0" fontId="139" fillId="0" borderId="0" xfId="0" applyFont="1" applyAlignment="1">
      <alignment vertical="center" wrapText="1"/>
    </xf>
    <xf numFmtId="0" fontId="139" fillId="0" borderId="0" xfId="0" applyFont="1"/>
    <xf numFmtId="0" fontId="138" fillId="66" borderId="48" xfId="0" applyFont="1" applyFill="1" applyBorder="1" applyAlignment="1">
      <alignment horizontal="center" vertical="center"/>
    </xf>
    <xf numFmtId="0" fontId="138" fillId="66" borderId="49" xfId="0" applyFont="1" applyFill="1" applyBorder="1" applyAlignment="1">
      <alignment vertical="center"/>
    </xf>
    <xf numFmtId="0" fontId="0" fillId="66" borderId="49" xfId="0" applyFill="1" applyBorder="1" applyAlignment="1">
      <alignment horizontal="left" vertical="center"/>
    </xf>
    <xf numFmtId="0" fontId="131" fillId="66" borderId="49" xfId="0" applyFont="1" applyFill="1" applyBorder="1" applyAlignment="1">
      <alignment horizontal="left" vertical="center"/>
    </xf>
    <xf numFmtId="2" fontId="0" fillId="66" borderId="49" xfId="0" applyNumberFormat="1" applyFill="1" applyBorder="1" applyAlignment="1">
      <alignment horizontal="center" vertical="center"/>
    </xf>
    <xf numFmtId="2" fontId="0" fillId="66" borderId="50" xfId="0" applyNumberFormat="1" applyFill="1" applyBorder="1" applyAlignment="1">
      <alignment horizontal="center" vertical="center"/>
    </xf>
    <xf numFmtId="4" fontId="0" fillId="66" borderId="48" xfId="0" applyNumberFormat="1" applyFill="1" applyBorder="1" applyAlignment="1">
      <alignment horizontal="center" vertical="center"/>
    </xf>
    <xf numFmtId="4" fontId="0" fillId="66" borderId="50" xfId="0" applyNumberFormat="1" applyFill="1" applyBorder="1" applyAlignment="1">
      <alignment horizontal="center" vertical="center"/>
    </xf>
    <xf numFmtId="0" fontId="138" fillId="0" borderId="0" xfId="0" applyFont="1" applyAlignment="1">
      <alignment horizontal="center" vertical="center"/>
    </xf>
    <xf numFmtId="0" fontId="91" fillId="0" borderId="0" xfId="0" applyFont="1" applyAlignment="1">
      <alignment vertical="center"/>
    </xf>
    <xf numFmtId="2" fontId="0" fillId="0" borderId="0" xfId="0" applyNumberFormat="1" applyAlignment="1">
      <alignment horizontal="center" vertical="center"/>
    </xf>
    <xf numFmtId="0" fontId="111" fillId="0" borderId="0" xfId="0" applyFont="1"/>
    <xf numFmtId="4" fontId="0" fillId="0" borderId="0" xfId="0" applyNumberFormat="1" applyAlignment="1">
      <alignment horizontal="center" vertical="center"/>
    </xf>
    <xf numFmtId="49" fontId="0" fillId="0" borderId="0" xfId="0" applyNumberFormat="1"/>
    <xf numFmtId="49" fontId="135" fillId="0" borderId="0" xfId="0" applyNumberFormat="1" applyFont="1" applyAlignment="1">
      <alignment vertical="center" wrapText="1"/>
    </xf>
    <xf numFmtId="0" fontId="141" fillId="65" borderId="51" xfId="0" applyFont="1" applyFill="1" applyBorder="1" applyAlignment="1">
      <alignment horizontal="center" vertical="center" wrapText="1"/>
    </xf>
    <xf numFmtId="0" fontId="141" fillId="65" borderId="53" xfId="0" applyFont="1" applyFill="1" applyBorder="1" applyAlignment="1">
      <alignment horizontal="center" vertical="center" wrapText="1"/>
    </xf>
    <xf numFmtId="0" fontId="139" fillId="66" borderId="54" xfId="571" applyNumberFormat="1" applyFont="1" applyFill="1" applyBorder="1" applyAlignment="1">
      <alignment horizontal="center" vertical="center"/>
    </xf>
    <xf numFmtId="49" fontId="139" fillId="66" borderId="55" xfId="0" quotePrefix="1" applyNumberFormat="1" applyFont="1" applyFill="1" applyBorder="1" applyAlignment="1">
      <alignment vertical="center"/>
    </xf>
    <xf numFmtId="2" fontId="139" fillId="66" borderId="55" xfId="0" applyNumberFormat="1" applyFont="1" applyFill="1" applyBorder="1" applyAlignment="1">
      <alignment horizontal="center" vertical="center"/>
    </xf>
    <xf numFmtId="2" fontId="135" fillId="66" borderId="56" xfId="0" applyNumberFormat="1" applyFont="1" applyFill="1" applyBorder="1" applyAlignment="1">
      <alignment horizontal="center" vertical="center"/>
    </xf>
    <xf numFmtId="4" fontId="135" fillId="66" borderId="54" xfId="0" applyNumberFormat="1" applyFont="1" applyFill="1" applyBorder="1" applyAlignment="1">
      <alignment horizontal="center" vertical="center"/>
    </xf>
    <xf numFmtId="4" fontId="135" fillId="66" borderId="56" xfId="0" applyNumberFormat="1" applyFont="1" applyFill="1" applyBorder="1" applyAlignment="1">
      <alignment horizontal="center" vertical="center"/>
    </xf>
    <xf numFmtId="0" fontId="139" fillId="66" borderId="54" xfId="0" applyFont="1" applyFill="1" applyBorder="1" applyAlignment="1">
      <alignment horizontal="center" vertical="center"/>
    </xf>
    <xf numFmtId="0" fontId="139" fillId="66" borderId="57" xfId="0" applyFont="1" applyFill="1" applyBorder="1" applyAlignment="1">
      <alignment horizontal="center" vertical="center"/>
    </xf>
    <xf numFmtId="49" fontId="139" fillId="66" borderId="58" xfId="0" quotePrefix="1" applyNumberFormat="1" applyFont="1" applyFill="1" applyBorder="1" applyAlignment="1">
      <alignment vertical="center"/>
    </xf>
    <xf numFmtId="4" fontId="135" fillId="66" borderId="57" xfId="0" applyNumberFormat="1" applyFont="1" applyFill="1" applyBorder="1" applyAlignment="1">
      <alignment horizontal="center" vertical="center"/>
    </xf>
    <xf numFmtId="4" fontId="135" fillId="66" borderId="59" xfId="0" applyNumberFormat="1" applyFont="1" applyFill="1" applyBorder="1" applyAlignment="1">
      <alignment horizontal="center" vertical="center"/>
    </xf>
    <xf numFmtId="0" fontId="139" fillId="66" borderId="62" xfId="0" applyFont="1" applyFill="1" applyBorder="1" applyAlignment="1">
      <alignment horizontal="center" vertical="center"/>
    </xf>
    <xf numFmtId="49" fontId="139" fillId="66" borderId="46" xfId="0" applyNumberFormat="1" applyFont="1" applyFill="1" applyBorder="1" applyAlignment="1">
      <alignment vertical="center"/>
    </xf>
    <xf numFmtId="2" fontId="139" fillId="66" borderId="46" xfId="0" applyNumberFormat="1" applyFont="1" applyFill="1" applyBorder="1" applyAlignment="1">
      <alignment horizontal="center" vertical="center"/>
    </xf>
    <xf numFmtId="2" fontId="135" fillId="66" borderId="65" xfId="0" applyNumberFormat="1" applyFont="1" applyFill="1" applyBorder="1" applyAlignment="1">
      <alignment horizontal="center" vertical="center"/>
    </xf>
    <xf numFmtId="4" fontId="135" fillId="66" borderId="62" xfId="0" applyNumberFormat="1" applyFont="1" applyFill="1" applyBorder="1" applyAlignment="1">
      <alignment horizontal="center" vertical="center"/>
    </xf>
    <xf numFmtId="4" fontId="135" fillId="66" borderId="65" xfId="0" applyNumberFormat="1" applyFont="1" applyFill="1" applyBorder="1" applyAlignment="1">
      <alignment horizontal="center" vertical="center"/>
    </xf>
    <xf numFmtId="0" fontId="139" fillId="66" borderId="66" xfId="0" applyFont="1" applyFill="1" applyBorder="1" applyAlignment="1">
      <alignment horizontal="center" vertical="center"/>
    </xf>
    <xf numFmtId="49" fontId="139" fillId="66" borderId="49" xfId="0" applyNumberFormat="1" applyFont="1" applyFill="1" applyBorder="1" applyAlignment="1">
      <alignment vertical="center"/>
    </xf>
    <xf numFmtId="2" fontId="139" fillId="66" borderId="49" xfId="0" applyNumberFormat="1" applyFont="1" applyFill="1" applyBorder="1" applyAlignment="1">
      <alignment horizontal="center" vertical="center"/>
    </xf>
    <xf numFmtId="2" fontId="135" fillId="66" borderId="69" xfId="0" applyNumberFormat="1" applyFont="1" applyFill="1" applyBorder="1" applyAlignment="1">
      <alignment horizontal="center" vertical="center"/>
    </xf>
    <xf numFmtId="4" fontId="135" fillId="66" borderId="66" xfId="0" applyNumberFormat="1" applyFont="1" applyFill="1" applyBorder="1" applyAlignment="1">
      <alignment horizontal="center" vertical="center"/>
    </xf>
    <xf numFmtId="4" fontId="135" fillId="66" borderId="69" xfId="0" applyNumberFormat="1" applyFont="1" applyFill="1" applyBorder="1" applyAlignment="1">
      <alignment horizontal="center" vertical="center"/>
    </xf>
    <xf numFmtId="0" fontId="139" fillId="66" borderId="70" xfId="0" applyFont="1" applyFill="1" applyBorder="1" applyAlignment="1">
      <alignment horizontal="center" vertical="center"/>
    </xf>
    <xf numFmtId="49" fontId="139" fillId="66" borderId="71" xfId="0" applyNumberFormat="1" applyFont="1" applyFill="1" applyBorder="1" applyAlignment="1">
      <alignment vertical="center"/>
    </xf>
    <xf numFmtId="2" fontId="139" fillId="66" borderId="71" xfId="0" applyNumberFormat="1" applyFont="1" applyFill="1" applyBorder="1" applyAlignment="1">
      <alignment horizontal="center" vertical="center"/>
    </xf>
    <xf numFmtId="2" fontId="135" fillId="66" borderId="72" xfId="0" applyNumberFormat="1" applyFont="1" applyFill="1" applyBorder="1" applyAlignment="1">
      <alignment horizontal="center" vertical="center"/>
    </xf>
    <xf numFmtId="4" fontId="135" fillId="66" borderId="70" xfId="0" applyNumberFormat="1" applyFont="1" applyFill="1" applyBorder="1" applyAlignment="1">
      <alignment horizontal="center" vertical="center"/>
    </xf>
    <xf numFmtId="4" fontId="135" fillId="66" borderId="72" xfId="0" applyNumberFormat="1" applyFont="1" applyFill="1" applyBorder="1" applyAlignment="1">
      <alignment horizontal="center" vertical="center"/>
    </xf>
    <xf numFmtId="49" fontId="135" fillId="0" borderId="0" xfId="0" applyNumberFormat="1" applyFont="1"/>
    <xf numFmtId="4" fontId="142" fillId="0" borderId="0" xfId="0" applyNumberFormat="1" applyFont="1" applyAlignment="1">
      <alignment horizontal="center" vertical="center"/>
    </xf>
    <xf numFmtId="0" fontId="145" fillId="0" borderId="0" xfId="0" applyFont="1" applyAlignment="1">
      <alignment horizontal="center" vertical="center"/>
    </xf>
    <xf numFmtId="0" fontId="110" fillId="75" borderId="54" xfId="0" applyFont="1" applyFill="1" applyBorder="1" applyAlignment="1">
      <alignment horizontal="center" vertical="center"/>
    </xf>
    <xf numFmtId="0" fontId="110" fillId="75" borderId="56" xfId="0" applyFont="1" applyFill="1" applyBorder="1" applyAlignment="1">
      <alignment horizontal="center" vertical="center"/>
    </xf>
    <xf numFmtId="0" fontId="99" fillId="69" borderId="54" xfId="0" applyFont="1" applyFill="1" applyBorder="1" applyAlignment="1">
      <alignment horizontal="center" vertical="center"/>
    </xf>
    <xf numFmtId="0" fontId="99" fillId="69" borderId="56" xfId="0" applyFont="1" applyFill="1" applyBorder="1" applyAlignment="1">
      <alignment horizontal="center" vertical="center"/>
    </xf>
    <xf numFmtId="0" fontId="110" fillId="76" borderId="54" xfId="0" applyFont="1" applyFill="1" applyBorder="1" applyAlignment="1">
      <alignment horizontal="center" vertical="center"/>
    </xf>
    <xf numFmtId="0" fontId="110" fillId="76" borderId="56" xfId="0" applyFont="1" applyFill="1" applyBorder="1" applyAlignment="1">
      <alignment horizontal="center" vertical="center"/>
    </xf>
    <xf numFmtId="0" fontId="110" fillId="77" borderId="54" xfId="0" applyFont="1" applyFill="1" applyBorder="1" applyAlignment="1">
      <alignment horizontal="center" vertical="center"/>
    </xf>
    <xf numFmtId="0" fontId="110" fillId="77" borderId="56" xfId="0" applyFont="1" applyFill="1" applyBorder="1" applyAlignment="1">
      <alignment horizontal="center" vertical="center"/>
    </xf>
    <xf numFmtId="0" fontId="110" fillId="78" borderId="54" xfId="0" applyFont="1" applyFill="1" applyBorder="1" applyAlignment="1">
      <alignment horizontal="center" vertical="center"/>
    </xf>
    <xf numFmtId="0" fontId="110" fillId="78" borderId="56" xfId="0" applyFont="1" applyFill="1" applyBorder="1" applyAlignment="1">
      <alignment horizontal="center" vertical="center"/>
    </xf>
    <xf numFmtId="0" fontId="145" fillId="66" borderId="70" xfId="0" applyFont="1" applyFill="1" applyBorder="1" applyAlignment="1">
      <alignment horizontal="center" vertical="center"/>
    </xf>
    <xf numFmtId="0" fontId="145" fillId="66" borderId="71" xfId="0" applyFont="1" applyFill="1" applyBorder="1"/>
    <xf numFmtId="0" fontId="0" fillId="66" borderId="71" xfId="0" applyFill="1" applyBorder="1" applyAlignment="1">
      <alignment horizontal="left"/>
    </xf>
    <xf numFmtId="0" fontId="146" fillId="66" borderId="72" xfId="0" applyFont="1" applyFill="1" applyBorder="1" applyAlignment="1">
      <alignment horizontal="left"/>
    </xf>
    <xf numFmtId="0" fontId="146" fillId="0" borderId="0" xfId="0" applyFont="1"/>
    <xf numFmtId="2" fontId="0" fillId="66" borderId="70" xfId="0" applyNumberFormat="1" applyFill="1" applyBorder="1" applyAlignment="1">
      <alignment horizontal="center" vertical="center"/>
    </xf>
    <xf numFmtId="2" fontId="0" fillId="66" borderId="72" xfId="0" applyNumberFormat="1" applyFill="1" applyBorder="1" applyAlignment="1">
      <alignment horizontal="center" vertical="center"/>
    </xf>
    <xf numFmtId="0" fontId="145" fillId="66" borderId="62" xfId="0" applyFont="1" applyFill="1" applyBorder="1" applyAlignment="1">
      <alignment horizontal="center" vertical="center"/>
    </xf>
    <xf numFmtId="0" fontId="145" fillId="66" borderId="46" xfId="0" applyFont="1" applyFill="1" applyBorder="1"/>
    <xf numFmtId="0" fontId="0" fillId="66" borderId="46" xfId="0" applyFill="1" applyBorder="1" applyAlignment="1">
      <alignment horizontal="left"/>
    </xf>
    <xf numFmtId="0" fontId="146" fillId="66" borderId="65" xfId="0" applyFont="1" applyFill="1" applyBorder="1" applyAlignment="1">
      <alignment horizontal="left"/>
    </xf>
    <xf numFmtId="2" fontId="0" fillId="66" borderId="62" xfId="0" applyNumberFormat="1" applyFill="1" applyBorder="1" applyAlignment="1">
      <alignment horizontal="center" vertical="center"/>
    </xf>
    <xf numFmtId="2" fontId="0" fillId="66" borderId="65" xfId="0" applyNumberFormat="1" applyFill="1" applyBorder="1" applyAlignment="1">
      <alignment horizontal="center" vertical="center"/>
    </xf>
    <xf numFmtId="0" fontId="145" fillId="66" borderId="66" xfId="0" applyFont="1" applyFill="1" applyBorder="1" applyAlignment="1">
      <alignment horizontal="center" vertical="center"/>
    </xf>
    <xf numFmtId="0" fontId="145" fillId="66" borderId="49" xfId="0" applyFont="1" applyFill="1" applyBorder="1"/>
    <xf numFmtId="0" fontId="0" fillId="66" borderId="49" xfId="0" applyFill="1" applyBorder="1" applyAlignment="1">
      <alignment horizontal="left"/>
    </xf>
    <xf numFmtId="0" fontId="146" fillId="66" borderId="69" xfId="0" applyFont="1" applyFill="1" applyBorder="1" applyAlignment="1">
      <alignment horizontal="left"/>
    </xf>
    <xf numFmtId="2" fontId="0" fillId="66" borderId="66" xfId="0" applyNumberFormat="1" applyFill="1" applyBorder="1" applyAlignment="1">
      <alignment horizontal="center" vertical="center"/>
    </xf>
    <xf numFmtId="2" fontId="0" fillId="66" borderId="69" xfId="0" applyNumberFormat="1" applyFill="1" applyBorder="1" applyAlignment="1">
      <alignment horizontal="center" vertical="center"/>
    </xf>
    <xf numFmtId="0" fontId="109" fillId="0" borderId="14" xfId="0" applyFont="1" applyBorder="1"/>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0" borderId="0" xfId="1496" applyFont="1" applyAlignment="1">
      <alignment horizontal="left" vertical="center" wrapText="1"/>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129" fillId="64" borderId="0" xfId="0" applyFont="1" applyFill="1" applyAlignment="1">
      <alignment horizontal="center"/>
    </xf>
    <xf numFmtId="0" fontId="129" fillId="68" borderId="0" xfId="0" applyFont="1" applyFill="1" applyAlignment="1">
      <alignment horizontal="center"/>
    </xf>
    <xf numFmtId="0" fontId="133" fillId="0" borderId="0" xfId="0" applyFont="1" applyAlignment="1">
      <alignment horizontal="left" wrapText="1"/>
    </xf>
    <xf numFmtId="0" fontId="109" fillId="0" borderId="0" xfId="0" applyFont="1" applyAlignment="1">
      <alignment horizontal="justify" vertical="center" wrapText="1"/>
    </xf>
    <xf numFmtId="0" fontId="130" fillId="0" borderId="0" xfId="0" applyFont="1" applyAlignment="1">
      <alignment horizontal="left" vertical="center" wrapText="1"/>
    </xf>
    <xf numFmtId="0" fontId="130" fillId="0" borderId="0" xfId="0" applyFont="1" applyAlignment="1">
      <alignment horizontal="left"/>
    </xf>
    <xf numFmtId="0" fontId="109" fillId="0" borderId="0" xfId="0" applyFont="1" applyAlignment="1">
      <alignment horizontal="left"/>
    </xf>
    <xf numFmtId="0" fontId="129" fillId="67" borderId="0" xfId="0" applyFont="1" applyFill="1" applyAlignment="1">
      <alignment horizontal="center"/>
    </xf>
    <xf numFmtId="0" fontId="109" fillId="67" borderId="0" xfId="0" applyFont="1" applyFill="1" applyAlignment="1">
      <alignment horizontal="center"/>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7" fillId="0" borderId="38" xfId="0" applyFont="1" applyBorder="1" applyAlignment="1">
      <alignment horizontal="center"/>
    </xf>
    <xf numFmtId="0" fontId="128" fillId="0" borderId="0" xfId="0" applyFont="1" applyAlignment="1">
      <alignment horizontal="center"/>
    </xf>
    <xf numFmtId="0" fontId="129" fillId="65" borderId="10" xfId="0" applyFont="1" applyFill="1" applyBorder="1" applyAlignment="1">
      <alignment horizontal="center" vertical="center" wrapText="1"/>
    </xf>
    <xf numFmtId="0" fontId="0" fillId="0" borderId="0" xfId="0" applyAlignment="1">
      <alignment horizontal="left" vertical="center"/>
    </xf>
    <xf numFmtId="0" fontId="91" fillId="0" borderId="0" xfId="0" applyFont="1" applyAlignment="1">
      <alignment horizontal="left" vertical="center"/>
    </xf>
    <xf numFmtId="49" fontId="128" fillId="0" borderId="0" xfId="0" applyNumberFormat="1" applyFont="1" applyAlignment="1">
      <alignment horizontal="center"/>
    </xf>
    <xf numFmtId="0" fontId="136" fillId="0" borderId="0" xfId="0" applyFont="1" applyAlignment="1">
      <alignment horizontal="right" vertical="center" wrapText="1"/>
    </xf>
    <xf numFmtId="0" fontId="137" fillId="65" borderId="40" xfId="0" applyFont="1" applyFill="1" applyBorder="1" applyAlignment="1">
      <alignment horizontal="center" vertical="center" wrapText="1"/>
    </xf>
    <xf numFmtId="0" fontId="137" fillId="65" borderId="41" xfId="0" applyFont="1" applyFill="1" applyBorder="1" applyAlignment="1">
      <alignment horizontal="center" vertical="center" wrapText="1"/>
    </xf>
    <xf numFmtId="0" fontId="135" fillId="66" borderId="49" xfId="0" applyFont="1" applyFill="1" applyBorder="1" applyAlignment="1">
      <alignment horizontal="left" vertical="center"/>
    </xf>
    <xf numFmtId="0" fontId="135" fillId="66" borderId="46" xfId="0" applyFont="1" applyFill="1" applyBorder="1" applyAlignment="1">
      <alignment horizontal="left" vertical="center"/>
    </xf>
    <xf numFmtId="0" fontId="135" fillId="59" borderId="0" xfId="0" applyFont="1" applyFill="1" applyAlignment="1">
      <alignment horizontal="center"/>
    </xf>
    <xf numFmtId="0" fontId="137" fillId="74" borderId="60" xfId="0" applyFont="1" applyFill="1" applyBorder="1" applyAlignment="1">
      <alignment horizontal="center" vertical="center"/>
    </xf>
    <xf numFmtId="0" fontId="137" fillId="74" borderId="43" xfId="0" applyFont="1" applyFill="1" applyBorder="1" applyAlignment="1">
      <alignment horizontal="center" vertical="center"/>
    </xf>
    <xf numFmtId="0" fontId="137" fillId="74" borderId="61" xfId="0" applyFont="1" applyFill="1" applyBorder="1" applyAlignment="1">
      <alignment horizontal="center" vertical="center"/>
    </xf>
    <xf numFmtId="0" fontId="141" fillId="74" borderId="60" xfId="0" applyFont="1" applyFill="1" applyBorder="1" applyAlignment="1">
      <alignment horizontal="center" vertical="center"/>
    </xf>
    <xf numFmtId="0" fontId="141" fillId="74" borderId="61" xfId="0" applyFont="1" applyFill="1" applyBorder="1" applyAlignment="1">
      <alignment horizontal="center" vertical="center"/>
    </xf>
    <xf numFmtId="0" fontId="137" fillId="73" borderId="51" xfId="0" applyFont="1" applyFill="1" applyBorder="1" applyAlignment="1">
      <alignment horizontal="center" vertical="center"/>
    </xf>
    <xf numFmtId="0" fontId="137" fillId="73" borderId="52" xfId="0" applyFont="1" applyFill="1" applyBorder="1" applyAlignment="1">
      <alignment horizontal="center" vertical="center"/>
    </xf>
    <xf numFmtId="0" fontId="137" fillId="73" borderId="53" xfId="0" applyFont="1" applyFill="1" applyBorder="1" applyAlignment="1">
      <alignment horizontal="center" vertical="center"/>
    </xf>
    <xf numFmtId="0" fontId="141" fillId="73" borderId="51" xfId="0" applyFont="1" applyFill="1" applyBorder="1" applyAlignment="1">
      <alignment horizontal="center" vertical="center"/>
    </xf>
    <xf numFmtId="0" fontId="141" fillId="73" borderId="53" xfId="0" applyFont="1" applyFill="1" applyBorder="1" applyAlignment="1">
      <alignment horizontal="center" vertical="center"/>
    </xf>
    <xf numFmtId="0" fontId="135" fillId="66" borderId="71" xfId="0" applyFont="1" applyFill="1" applyBorder="1" applyAlignment="1">
      <alignment horizontal="left" vertical="center"/>
    </xf>
    <xf numFmtId="0" fontId="137" fillId="72" borderId="60" xfId="0" applyFont="1" applyFill="1" applyBorder="1" applyAlignment="1">
      <alignment horizontal="center" vertical="center"/>
    </xf>
    <xf numFmtId="0" fontId="137" fillId="72" borderId="43" xfId="0" applyFont="1" applyFill="1" applyBorder="1" applyAlignment="1">
      <alignment horizontal="center" vertical="center"/>
    </xf>
    <xf numFmtId="0" fontId="137" fillId="72" borderId="61" xfId="0" applyFont="1" applyFill="1" applyBorder="1" applyAlignment="1">
      <alignment horizontal="center" vertical="center"/>
    </xf>
    <xf numFmtId="0" fontId="141" fillId="72" borderId="60" xfId="0" applyFont="1" applyFill="1" applyBorder="1" applyAlignment="1">
      <alignment horizontal="center" vertical="center"/>
    </xf>
    <xf numFmtId="0" fontId="141" fillId="72" borderId="61" xfId="0" applyFont="1" applyFill="1" applyBorder="1" applyAlignment="1">
      <alignment horizontal="center" vertical="center"/>
    </xf>
    <xf numFmtId="0" fontId="137" fillId="71" borderId="51" xfId="0" applyFont="1" applyFill="1" applyBorder="1" applyAlignment="1">
      <alignment horizontal="center" vertical="center"/>
    </xf>
    <xf numFmtId="0" fontId="137" fillId="71" borderId="52" xfId="0" applyFont="1" applyFill="1" applyBorder="1" applyAlignment="1">
      <alignment horizontal="center" vertical="center"/>
    </xf>
    <xf numFmtId="0" fontId="137" fillId="71" borderId="53" xfId="0" applyFont="1" applyFill="1" applyBorder="1" applyAlignment="1">
      <alignment horizontal="center" vertical="center"/>
    </xf>
    <xf numFmtId="0" fontId="141" fillId="71" borderId="51" xfId="0" applyFont="1" applyFill="1" applyBorder="1" applyAlignment="1">
      <alignment horizontal="center" vertical="center"/>
    </xf>
    <xf numFmtId="0" fontId="141" fillId="71" borderId="53" xfId="0" applyFont="1" applyFill="1" applyBorder="1" applyAlignment="1">
      <alignment horizontal="center" vertical="center"/>
    </xf>
    <xf numFmtId="0" fontId="135" fillId="66" borderId="63" xfId="0" applyFont="1" applyFill="1" applyBorder="1" applyAlignment="1">
      <alignment horizontal="left" vertical="center"/>
    </xf>
    <xf numFmtId="0" fontId="135" fillId="66" borderId="0" xfId="0" applyFont="1" applyFill="1" applyAlignment="1">
      <alignment horizontal="left" vertical="center"/>
    </xf>
    <xf numFmtId="0" fontId="135" fillId="66" borderId="64" xfId="0" applyFont="1" applyFill="1" applyBorder="1" applyAlignment="1">
      <alignment horizontal="left" vertical="center"/>
    </xf>
    <xf numFmtId="0" fontId="135" fillId="66" borderId="67" xfId="0" applyFont="1" applyFill="1" applyBorder="1" applyAlignment="1">
      <alignment horizontal="left" vertical="center"/>
    </xf>
    <xf numFmtId="0" fontId="135" fillId="66" borderId="14" xfId="0" applyFont="1" applyFill="1" applyBorder="1" applyAlignment="1">
      <alignment horizontal="left" vertical="center"/>
    </xf>
    <xf numFmtId="0" fontId="135" fillId="66" borderId="68" xfId="0" applyFont="1" applyFill="1" applyBorder="1" applyAlignment="1">
      <alignment horizontal="left" vertical="center"/>
    </xf>
    <xf numFmtId="0" fontId="135" fillId="59" borderId="14" xfId="0" applyFont="1" applyFill="1" applyBorder="1" applyAlignment="1">
      <alignment horizontal="center"/>
    </xf>
    <xf numFmtId="0" fontId="135" fillId="66" borderId="55" xfId="0" applyFont="1" applyFill="1" applyBorder="1" applyAlignment="1">
      <alignment horizontal="left" vertical="center"/>
    </xf>
    <xf numFmtId="0" fontId="135" fillId="59" borderId="7" xfId="0" applyFont="1" applyFill="1" applyBorder="1" applyAlignment="1">
      <alignment horizontal="center"/>
    </xf>
    <xf numFmtId="0" fontId="137" fillId="70" borderId="60" xfId="0" applyFont="1" applyFill="1" applyBorder="1" applyAlignment="1">
      <alignment horizontal="center" vertical="center"/>
    </xf>
    <xf numFmtId="0" fontId="137" fillId="70" borderId="43" xfId="0" applyFont="1" applyFill="1" applyBorder="1" applyAlignment="1">
      <alignment horizontal="center" vertical="center"/>
    </xf>
    <xf numFmtId="0" fontId="137" fillId="70" borderId="61" xfId="0" applyFont="1" applyFill="1" applyBorder="1" applyAlignment="1">
      <alignment horizontal="center" vertical="center"/>
    </xf>
    <xf numFmtId="4" fontId="135" fillId="70" borderId="60" xfId="0" applyNumberFormat="1" applyFont="1" applyFill="1" applyBorder="1" applyAlignment="1">
      <alignment horizontal="center" vertical="center"/>
    </xf>
    <xf numFmtId="4" fontId="135" fillId="70" borderId="61" xfId="0" applyNumberFormat="1" applyFont="1" applyFill="1" applyBorder="1" applyAlignment="1">
      <alignment horizontal="center" vertical="center"/>
    </xf>
    <xf numFmtId="0" fontId="98" fillId="69" borderId="54" xfId="0" applyFont="1" applyFill="1" applyBorder="1" applyAlignment="1">
      <alignment horizontal="center" vertical="center"/>
    </xf>
    <xf numFmtId="0" fontId="98" fillId="69" borderId="55" xfId="0" applyFont="1" applyFill="1" applyBorder="1" applyAlignment="1">
      <alignment horizontal="center" vertical="center"/>
    </xf>
    <xf numFmtId="0" fontId="98" fillId="69" borderId="56" xfId="0" applyFont="1" applyFill="1" applyBorder="1" applyAlignment="1">
      <alignment horizontal="center" vertical="center"/>
    </xf>
    <xf numFmtId="0" fontId="141" fillId="69" borderId="54" xfId="0" applyFont="1" applyFill="1" applyBorder="1" applyAlignment="1">
      <alignment horizontal="center" vertical="center"/>
    </xf>
    <xf numFmtId="0" fontId="141" fillId="69" borderId="56" xfId="0" applyFont="1" applyFill="1" applyBorder="1" applyAlignment="1">
      <alignment horizontal="center" vertical="center"/>
    </xf>
    <xf numFmtId="0" fontId="140" fillId="0" borderId="0" xfId="0" applyFont="1" applyAlignment="1">
      <alignment horizontal="right" vertical="center" wrapText="1"/>
    </xf>
    <xf numFmtId="0" fontId="141" fillId="65" borderId="52" xfId="0" applyFont="1" applyFill="1" applyBorder="1" applyAlignment="1">
      <alignment horizontal="center" vertical="center" wrapText="1"/>
    </xf>
    <xf numFmtId="0" fontId="141" fillId="65" borderId="53" xfId="0" applyFont="1" applyFill="1" applyBorder="1" applyAlignment="1">
      <alignment horizontal="center" vertical="center" wrapText="1"/>
    </xf>
    <xf numFmtId="0" fontId="0" fillId="0" borderId="0" xfId="0" applyAlignment="1">
      <alignment horizontal="left"/>
    </xf>
    <xf numFmtId="0" fontId="146" fillId="0" borderId="0" xfId="0" applyFont="1" applyAlignment="1">
      <alignment horizontal="left"/>
    </xf>
    <xf numFmtId="0" fontId="110" fillId="78" borderId="51" xfId="0" applyFont="1" applyFill="1" applyBorder="1" applyAlignment="1">
      <alignment horizontal="center" vertical="center"/>
    </xf>
    <xf numFmtId="0" fontId="110" fillId="78" borderId="53" xfId="0" applyFont="1" applyFill="1" applyBorder="1" applyAlignment="1">
      <alignment horizontal="center" vertical="center"/>
    </xf>
    <xf numFmtId="0" fontId="143" fillId="0" borderId="0" xfId="0" applyFont="1" applyAlignment="1">
      <alignment horizontal="center"/>
    </xf>
    <xf numFmtId="49" fontId="143" fillId="0" borderId="0" xfId="0" applyNumberFormat="1" applyFont="1" applyAlignment="1">
      <alignment horizontal="center"/>
    </xf>
    <xf numFmtId="0" fontId="144" fillId="0" borderId="0" xfId="0" applyFont="1" applyAlignment="1">
      <alignment horizontal="right"/>
    </xf>
    <xf numFmtId="0" fontId="110" fillId="65" borderId="51" xfId="0" applyFont="1" applyFill="1" applyBorder="1" applyAlignment="1">
      <alignment horizontal="center" vertical="center"/>
    </xf>
    <xf numFmtId="0" fontId="110" fillId="65" borderId="54" xfId="0" applyFont="1" applyFill="1" applyBorder="1" applyAlignment="1">
      <alignment horizontal="center" vertical="center"/>
    </xf>
    <xf numFmtId="0" fontId="110" fillId="65" borderId="52" xfId="0" applyFont="1" applyFill="1" applyBorder="1" applyAlignment="1">
      <alignment horizontal="center" vertical="center"/>
    </xf>
    <xf numFmtId="0" fontId="110" fillId="65" borderId="53" xfId="0" applyFont="1" applyFill="1" applyBorder="1" applyAlignment="1">
      <alignment horizontal="center" vertical="center"/>
    </xf>
    <xf numFmtId="0" fontId="110" fillId="65" borderId="55" xfId="0" applyFont="1" applyFill="1" applyBorder="1" applyAlignment="1">
      <alignment horizontal="center" vertical="center"/>
    </xf>
    <xf numFmtId="0" fontId="110" fillId="65" borderId="56" xfId="0" applyFont="1" applyFill="1" applyBorder="1" applyAlignment="1">
      <alignment horizontal="center" vertical="center"/>
    </xf>
    <xf numFmtId="0" fontId="110" fillId="75" borderId="51" xfId="0" applyFont="1" applyFill="1" applyBorder="1" applyAlignment="1">
      <alignment horizontal="center" vertical="center"/>
    </xf>
    <xf numFmtId="0" fontId="110" fillId="75" borderId="53" xfId="0" applyFont="1" applyFill="1" applyBorder="1" applyAlignment="1">
      <alignment horizontal="center" vertical="center"/>
    </xf>
    <xf numFmtId="0" fontId="99" fillId="69" borderId="51" xfId="0" applyFont="1" applyFill="1" applyBorder="1" applyAlignment="1">
      <alignment horizontal="center" vertical="center"/>
    </xf>
    <xf numFmtId="0" fontId="99" fillId="69" borderId="53" xfId="0" applyFont="1" applyFill="1" applyBorder="1" applyAlignment="1">
      <alignment horizontal="center" vertical="center"/>
    </xf>
    <xf numFmtId="0" fontId="110" fillId="76" borderId="51" xfId="0" applyFont="1" applyFill="1" applyBorder="1" applyAlignment="1">
      <alignment horizontal="center" vertical="center"/>
    </xf>
    <xf numFmtId="0" fontId="110" fillId="76" borderId="53" xfId="0" applyFont="1" applyFill="1" applyBorder="1" applyAlignment="1">
      <alignment horizontal="center" vertical="center"/>
    </xf>
    <xf numFmtId="0" fontId="110" fillId="77" borderId="51" xfId="0" applyFont="1" applyFill="1" applyBorder="1" applyAlignment="1">
      <alignment horizontal="center" vertical="center"/>
    </xf>
    <xf numFmtId="0" fontId="110" fillId="77" borderId="53"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left" wrapText="1"/>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117" fillId="60" borderId="22" xfId="1496" applyFont="1" applyFill="1" applyBorder="1" applyAlignment="1">
      <alignment horizontal="center" vertical="center"/>
    </xf>
    <xf numFmtId="0" fontId="117" fillId="60" borderId="20" xfId="1496" applyFont="1" applyFill="1" applyBorder="1" applyAlignment="1">
      <alignment horizontal="center" vertical="center"/>
    </xf>
    <xf numFmtId="0" fontId="117" fillId="60" borderId="21" xfId="1496"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xf numFmtId="0" fontId="112" fillId="0" borderId="0" xfId="1496" applyFont="1" applyFill="1"/>
    <xf numFmtId="0" fontId="113" fillId="0" borderId="0" xfId="1496" applyFont="1" applyFill="1"/>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t>Julio 2025</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3F655FB4-7029-4198-81A7-FD7244C64E90}"/>
            </a:ext>
          </a:extLst>
        </xdr:cNvPr>
        <xdr:cNvPicPr>
          <a:picLocks noChangeAspect="1"/>
        </xdr:cNvPicPr>
      </xdr:nvPicPr>
      <xdr:blipFill>
        <a:blip xmlns:r="http://schemas.openxmlformats.org/officeDocument/2006/relationships" r:embed="rId2"/>
        <a:stretch>
          <a:fillRect/>
        </a:stretch>
      </xdr:blipFill>
      <xdr:spPr>
        <a:xfrm>
          <a:off x="2471057" y="65314"/>
          <a:ext cx="7666581" cy="11257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433638</xdr:colOff>
      <xdr:row>0</xdr:row>
      <xdr:rowOff>0</xdr:rowOff>
    </xdr:from>
    <xdr:to>
      <xdr:col>15</xdr:col>
      <xdr:colOff>246376</xdr:colOff>
      <xdr:row>5</xdr:row>
      <xdr:rowOff>82075</xdr:rowOff>
    </xdr:to>
    <xdr:pic>
      <xdr:nvPicPr>
        <xdr:cNvPr id="2" name="Imagen 1">
          <a:extLst>
            <a:ext uri="{FF2B5EF4-FFF2-40B4-BE49-F238E27FC236}">
              <a16:creationId xmlns:a16="http://schemas.microsoft.com/office/drawing/2014/main" id="{F5B3F93F-47F3-4D58-BE98-579494B1499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844213" y="0"/>
          <a:ext cx="1012888" cy="1034575"/>
        </a:xfrm>
        <a:prstGeom prst="rect">
          <a:avLst/>
        </a:prstGeom>
      </xdr:spPr>
    </xdr:pic>
    <xdr:clientData/>
  </xdr:twoCellAnchor>
  <xdr:twoCellAnchor editAs="oneCell">
    <xdr:from>
      <xdr:col>0</xdr:col>
      <xdr:colOff>245098</xdr:colOff>
      <xdr:row>1</xdr:row>
      <xdr:rowOff>91541</xdr:rowOff>
    </xdr:from>
    <xdr:to>
      <xdr:col>7</xdr:col>
      <xdr:colOff>443062</xdr:colOff>
      <xdr:row>4</xdr:row>
      <xdr:rowOff>136790</xdr:rowOff>
    </xdr:to>
    <xdr:pic>
      <xdr:nvPicPr>
        <xdr:cNvPr id="3" name="Imagen 2">
          <a:extLst>
            <a:ext uri="{FF2B5EF4-FFF2-40B4-BE49-F238E27FC236}">
              <a16:creationId xmlns:a16="http://schemas.microsoft.com/office/drawing/2014/main" id="{A3DE663E-8C9C-48C5-9C13-2545F0799A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8" y="272516"/>
          <a:ext cx="4893789" cy="6167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471341</xdr:colOff>
      <xdr:row>0</xdr:row>
      <xdr:rowOff>0</xdr:rowOff>
    </xdr:from>
    <xdr:to>
      <xdr:col>11</xdr:col>
      <xdr:colOff>284313</xdr:colOff>
      <xdr:row>5</xdr:row>
      <xdr:rowOff>171850</xdr:rowOff>
    </xdr:to>
    <xdr:pic>
      <xdr:nvPicPr>
        <xdr:cNvPr id="2" name="Imagen 1">
          <a:extLst>
            <a:ext uri="{FF2B5EF4-FFF2-40B4-BE49-F238E27FC236}">
              <a16:creationId xmlns:a16="http://schemas.microsoft.com/office/drawing/2014/main" id="{FF0F43C0-94E6-4ADB-9BF7-00537B1E62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00816" y="0"/>
          <a:ext cx="1060747" cy="1124350"/>
        </a:xfrm>
        <a:prstGeom prst="rect">
          <a:avLst/>
        </a:prstGeom>
      </xdr:spPr>
    </xdr:pic>
    <xdr:clientData/>
  </xdr:twoCellAnchor>
  <xdr:twoCellAnchor editAs="oneCell">
    <xdr:from>
      <xdr:col>0</xdr:col>
      <xdr:colOff>262311</xdr:colOff>
      <xdr:row>0</xdr:row>
      <xdr:rowOff>148761</xdr:rowOff>
    </xdr:from>
    <xdr:to>
      <xdr:col>7</xdr:col>
      <xdr:colOff>590200</xdr:colOff>
      <xdr:row>4</xdr:row>
      <xdr:rowOff>36256</xdr:rowOff>
    </xdr:to>
    <xdr:pic>
      <xdr:nvPicPr>
        <xdr:cNvPr id="3" name="Imagen 2">
          <a:extLst>
            <a:ext uri="{FF2B5EF4-FFF2-40B4-BE49-F238E27FC236}">
              <a16:creationId xmlns:a16="http://schemas.microsoft.com/office/drawing/2014/main" id="{92F53793-0829-43FF-8996-6209CD2C6E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311" y="148761"/>
          <a:ext cx="4899889" cy="6494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493365</xdr:colOff>
      <xdr:row>0</xdr:row>
      <xdr:rowOff>0</xdr:rowOff>
    </xdr:from>
    <xdr:to>
      <xdr:col>12</xdr:col>
      <xdr:colOff>283327</xdr:colOff>
      <xdr:row>5</xdr:row>
      <xdr:rowOff>154940</xdr:rowOff>
    </xdr:to>
    <xdr:pic>
      <xdr:nvPicPr>
        <xdr:cNvPr id="2" name="Imagen 1">
          <a:extLst>
            <a:ext uri="{FF2B5EF4-FFF2-40B4-BE49-F238E27FC236}">
              <a16:creationId xmlns:a16="http://schemas.microsoft.com/office/drawing/2014/main" id="{AADEA61D-DCD7-477B-8EE0-8B3CB1EADE7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37737" cy="1107440"/>
        </a:xfrm>
        <a:prstGeom prst="rect">
          <a:avLst/>
        </a:prstGeom>
      </xdr:spPr>
    </xdr:pic>
    <xdr:clientData/>
  </xdr:twoCellAnchor>
  <xdr:twoCellAnchor editAs="oneCell">
    <xdr:from>
      <xdr:col>0</xdr:col>
      <xdr:colOff>245097</xdr:colOff>
      <xdr:row>1</xdr:row>
      <xdr:rowOff>6272</xdr:rowOff>
    </xdr:from>
    <xdr:to>
      <xdr:col>7</xdr:col>
      <xdr:colOff>490194</xdr:colOff>
      <xdr:row>4</xdr:row>
      <xdr:rowOff>71096</xdr:rowOff>
    </xdr:to>
    <xdr:pic>
      <xdr:nvPicPr>
        <xdr:cNvPr id="3" name="Imagen 2">
          <a:extLst>
            <a:ext uri="{FF2B5EF4-FFF2-40B4-BE49-F238E27FC236}">
              <a16:creationId xmlns:a16="http://schemas.microsoft.com/office/drawing/2014/main" id="{5587594B-173B-4E0E-9BC7-9700FB0A3D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7" y="196772"/>
          <a:ext cx="4798047" cy="6363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1178717</xdr:colOff>
      <xdr:row>0</xdr:row>
      <xdr:rowOff>0</xdr:rowOff>
    </xdr:from>
    <xdr:to>
      <xdr:col>19</xdr:col>
      <xdr:colOff>1354036</xdr:colOff>
      <xdr:row>4</xdr:row>
      <xdr:rowOff>283110</xdr:rowOff>
    </xdr:to>
    <xdr:pic>
      <xdr:nvPicPr>
        <xdr:cNvPr id="2" name="Imagen 1">
          <a:extLst>
            <a:ext uri="{FF2B5EF4-FFF2-40B4-BE49-F238E27FC236}">
              <a16:creationId xmlns:a16="http://schemas.microsoft.com/office/drawing/2014/main" id="{37D81898-8744-42B3-9E72-5B1C96FBB9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56444" cy="1464210"/>
        </a:xfrm>
        <a:prstGeom prst="rect">
          <a:avLst/>
        </a:prstGeom>
      </xdr:spPr>
    </xdr:pic>
    <xdr:clientData/>
  </xdr:twoCellAnchor>
  <xdr:twoCellAnchor editAs="oneCell">
    <xdr:from>
      <xdr:col>0</xdr:col>
      <xdr:colOff>222815</xdr:colOff>
      <xdr:row>0</xdr:row>
      <xdr:rowOff>171398</xdr:rowOff>
    </xdr:from>
    <xdr:to>
      <xdr:col>6</xdr:col>
      <xdr:colOff>565609</xdr:colOff>
      <xdr:row>3</xdr:row>
      <xdr:rowOff>230857</xdr:rowOff>
    </xdr:to>
    <xdr:pic>
      <xdr:nvPicPr>
        <xdr:cNvPr id="3" name="Imagen 2">
          <a:extLst>
            <a:ext uri="{FF2B5EF4-FFF2-40B4-BE49-F238E27FC236}">
              <a16:creationId xmlns:a16="http://schemas.microsoft.com/office/drawing/2014/main" id="{D26813D6-ED8A-4005-A1B9-846694990F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815" y="171398"/>
          <a:ext cx="6562619" cy="8595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COCienciaDatos\Coordinaci&#243;n\01.Verificaci&#243;n%20del%20cumplimiento%20de%20las%20disposiciones%20en%20materia%20financiera\01.%20Indicador%20de%20calidad\01.%20IBM\07.%20Publicaci&#243;n\Ficha_Calidad_Final.xlsm" TargetMode="External"/><Relationship Id="rId1" Type="http://schemas.openxmlformats.org/officeDocument/2006/relationships/externalLinkPath" Target="/COCienciaDatos/Coordinaci&#243;n/01.Verificaci&#243;n%20del%20cumplimiento%20de%20las%20disposiciones%20en%20materia%20financiera/01.%20Indicador%20de%20calidad/01.%20IBM/07.%20Publicaci&#243;n/Ficha_Calidad_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ificación"/>
      <sheetName val="Calificación_Grupos"/>
      <sheetName val="Valores"/>
      <sheetName val="Ficha Técnica"/>
      <sheetName val="Evaluación Calidad"/>
      <sheetName val="Evaluación Calidad Grupos"/>
      <sheetName val="Evaluación Calidad Detallada"/>
    </sheetNames>
    <sheetDataSet>
      <sheetData sheetId="0">
        <row r="1">
          <cell r="A1" t="str">
            <v>RANKING</v>
          </cell>
          <cell r="D1" t="str">
            <v>INSTITUCION</v>
          </cell>
          <cell r="E1" t="str">
            <v>.</v>
          </cell>
          <cell r="F1" t="str">
            <v>CALIDAD</v>
          </cell>
          <cell r="G1" t="str">
            <v>OPORTUNIDAD</v>
          </cell>
          <cell r="H1" t="str">
            <v>CALIFICACIÓN</v>
          </cell>
          <cell r="I1" t="str">
            <v>CALIFICACIÓN1</v>
          </cell>
          <cell r="J1" t="str">
            <v>-</v>
          </cell>
          <cell r="K1" t="str">
            <v>1</v>
          </cell>
          <cell r="L1" t="str">
            <v>2</v>
          </cell>
          <cell r="M1" t="str">
            <v>3</v>
          </cell>
          <cell r="N1" t="str">
            <v>4</v>
          </cell>
          <cell r="O1" t="str">
            <v>SF_calidad</v>
          </cell>
          <cell r="P1" t="str">
            <v>SF_oportunidad</v>
          </cell>
          <cell r="Q1" t="str">
            <v>CC_calidad</v>
          </cell>
          <cell r="R1" t="str">
            <v>CC_oportunidad</v>
          </cell>
          <cell r="S1" t="str">
            <v>CV_calidad</v>
          </cell>
          <cell r="T1" t="str">
            <v>CV_oportunidad</v>
          </cell>
          <cell r="U1" t="str">
            <v>CAP_calidad</v>
          </cell>
          <cell r="V1" t="str">
            <v>CAP_oportunidad</v>
          </cell>
          <cell r="W1" t="str">
            <v>OPE_calidad</v>
          </cell>
          <cell r="X1" t="str">
            <v>OPE_oportunidad</v>
          </cell>
        </row>
        <row r="2">
          <cell r="A2">
            <v>1</v>
          </cell>
          <cell r="D2" t="str">
            <v>040002</v>
          </cell>
          <cell r="E2" t="str">
            <v>Banamex</v>
          </cell>
          <cell r="F2">
            <v>100</v>
          </cell>
          <cell r="G2">
            <v>100</v>
          </cell>
          <cell r="H2">
            <v>100</v>
          </cell>
          <cell r="I2">
            <v>100</v>
          </cell>
          <cell r="J2" t="str">
            <v>-</v>
          </cell>
          <cell r="K2" t="str">
            <v>-</v>
          </cell>
          <cell r="L2" t="str">
            <v>-</v>
          </cell>
          <cell r="M2" t="str">
            <v>-</v>
          </cell>
          <cell r="N2" t="str">
            <v>-</v>
          </cell>
          <cell r="O2">
            <v>100</v>
          </cell>
          <cell r="P2">
            <v>100</v>
          </cell>
          <cell r="Q2">
            <v>100</v>
          </cell>
          <cell r="R2">
            <v>100</v>
          </cell>
          <cell r="S2">
            <v>100</v>
          </cell>
          <cell r="T2">
            <v>100</v>
          </cell>
          <cell r="U2">
            <v>100</v>
          </cell>
          <cell r="V2">
            <v>100</v>
          </cell>
          <cell r="W2">
            <v>100</v>
          </cell>
          <cell r="X2">
            <v>100</v>
          </cell>
        </row>
        <row r="3">
          <cell r="A3">
            <v>1</v>
          </cell>
          <cell r="D3" t="str">
            <v>040126</v>
          </cell>
          <cell r="E3" t="str">
            <v>Credit Suisse</v>
          </cell>
          <cell r="F3">
            <v>100</v>
          </cell>
          <cell r="G3">
            <v>100</v>
          </cell>
          <cell r="H3">
            <v>100</v>
          </cell>
          <cell r="I3">
            <v>100</v>
          </cell>
          <cell r="J3" t="str">
            <v>-</v>
          </cell>
          <cell r="K3" t="str">
            <v>-</v>
          </cell>
          <cell r="L3" t="str">
            <v>-</v>
          </cell>
          <cell r="M3" t="str">
            <v>-</v>
          </cell>
          <cell r="N3" t="str">
            <v>-</v>
          </cell>
          <cell r="O3">
            <v>100</v>
          </cell>
          <cell r="P3">
            <v>100</v>
          </cell>
          <cell r="R3">
            <v>100</v>
          </cell>
          <cell r="T3">
            <v>100</v>
          </cell>
          <cell r="U3">
            <v>100</v>
          </cell>
          <cell r="V3">
            <v>100</v>
          </cell>
          <cell r="W3">
            <v>100</v>
          </cell>
          <cell r="X3">
            <v>100</v>
          </cell>
        </row>
        <row r="4">
          <cell r="A4">
            <v>1</v>
          </cell>
          <cell r="D4" t="str">
            <v>040139</v>
          </cell>
          <cell r="E4" t="str">
            <v>BIAfirme</v>
          </cell>
          <cell r="F4">
            <v>100</v>
          </cell>
          <cell r="G4">
            <v>100</v>
          </cell>
          <cell r="H4">
            <v>100</v>
          </cell>
          <cell r="I4">
            <v>100</v>
          </cell>
          <cell r="J4" t="str">
            <v>-</v>
          </cell>
          <cell r="K4" t="str">
            <v>-</v>
          </cell>
          <cell r="L4" t="str">
            <v>-</v>
          </cell>
          <cell r="M4" t="str">
            <v>-</v>
          </cell>
          <cell r="N4" t="str">
            <v>-</v>
          </cell>
          <cell r="O4">
            <v>100</v>
          </cell>
          <cell r="P4">
            <v>100</v>
          </cell>
          <cell r="Q4">
            <v>100</v>
          </cell>
          <cell r="R4">
            <v>100</v>
          </cell>
          <cell r="T4">
            <v>100</v>
          </cell>
          <cell r="U4">
            <v>100</v>
          </cell>
          <cell r="V4">
            <v>100</v>
          </cell>
          <cell r="W4">
            <v>100</v>
          </cell>
          <cell r="X4">
            <v>100</v>
          </cell>
        </row>
        <row r="5">
          <cell r="A5">
            <v>1</v>
          </cell>
          <cell r="D5" t="str">
            <v>040162</v>
          </cell>
          <cell r="E5" t="str">
            <v>KEB Hana México</v>
          </cell>
          <cell r="F5">
            <v>100</v>
          </cell>
          <cell r="G5">
            <v>100</v>
          </cell>
          <cell r="H5">
            <v>100</v>
          </cell>
          <cell r="I5">
            <v>100</v>
          </cell>
          <cell r="J5" t="str">
            <v>-</v>
          </cell>
          <cell r="K5" t="str">
            <v>-</v>
          </cell>
          <cell r="L5" t="str">
            <v>-</v>
          </cell>
          <cell r="M5" t="str">
            <v>-</v>
          </cell>
          <cell r="N5" t="str">
            <v>-</v>
          </cell>
          <cell r="O5">
            <v>100</v>
          </cell>
          <cell r="P5">
            <v>100</v>
          </cell>
          <cell r="Q5">
            <v>100</v>
          </cell>
          <cell r="R5">
            <v>100</v>
          </cell>
          <cell r="T5">
            <v>100</v>
          </cell>
          <cell r="U5">
            <v>100</v>
          </cell>
          <cell r="V5">
            <v>100</v>
          </cell>
          <cell r="W5">
            <v>100</v>
          </cell>
          <cell r="X5">
            <v>100</v>
          </cell>
        </row>
        <row r="6">
          <cell r="A6">
            <v>1</v>
          </cell>
          <cell r="D6" t="str">
            <v>040165</v>
          </cell>
          <cell r="E6" t="str">
            <v>Banco Bineo</v>
          </cell>
          <cell r="F6">
            <v>100</v>
          </cell>
          <cell r="G6">
            <v>100</v>
          </cell>
          <cell r="H6">
            <v>100</v>
          </cell>
          <cell r="I6">
            <v>100</v>
          </cell>
          <cell r="J6" t="str">
            <v>-</v>
          </cell>
          <cell r="K6" t="str">
            <v>-</v>
          </cell>
          <cell r="L6" t="str">
            <v>-</v>
          </cell>
          <cell r="M6" t="str">
            <v>-</v>
          </cell>
          <cell r="N6" t="str">
            <v>-</v>
          </cell>
          <cell r="O6">
            <v>100</v>
          </cell>
          <cell r="P6">
            <v>100</v>
          </cell>
          <cell r="R6">
            <v>100</v>
          </cell>
          <cell r="T6">
            <v>100</v>
          </cell>
          <cell r="U6">
            <v>100</v>
          </cell>
          <cell r="V6">
            <v>100</v>
          </cell>
          <cell r="W6">
            <v>100</v>
          </cell>
          <cell r="X6">
            <v>100</v>
          </cell>
        </row>
        <row r="7">
          <cell r="A7">
            <v>6</v>
          </cell>
          <cell r="D7" t="str">
            <v>040030</v>
          </cell>
          <cell r="E7" t="str">
            <v>Banco del Bajío</v>
          </cell>
          <cell r="F7">
            <v>99.86</v>
          </cell>
          <cell r="G7">
            <v>100</v>
          </cell>
          <cell r="H7">
            <v>99.86</v>
          </cell>
          <cell r="I7">
            <v>99.86</v>
          </cell>
          <cell r="J7" t="str">
            <v>-</v>
          </cell>
          <cell r="K7" t="str">
            <v>-</v>
          </cell>
          <cell r="L7" t="str">
            <v>-</v>
          </cell>
          <cell r="M7" t="str">
            <v>-</v>
          </cell>
          <cell r="N7" t="str">
            <v>-</v>
          </cell>
          <cell r="O7">
            <v>100</v>
          </cell>
          <cell r="P7">
            <v>100</v>
          </cell>
          <cell r="Q7">
            <v>99.52</v>
          </cell>
          <cell r="R7">
            <v>100</v>
          </cell>
          <cell r="S7">
            <v>100</v>
          </cell>
          <cell r="T7">
            <v>100</v>
          </cell>
          <cell r="U7">
            <v>100</v>
          </cell>
          <cell r="V7">
            <v>100</v>
          </cell>
          <cell r="W7">
            <v>100</v>
          </cell>
          <cell r="X7">
            <v>100</v>
          </cell>
        </row>
        <row r="8">
          <cell r="A8">
            <v>7</v>
          </cell>
          <cell r="D8" t="str">
            <v>040169</v>
          </cell>
          <cell r="E8" t="str">
            <v>Openbank</v>
          </cell>
          <cell r="F8">
            <v>99.84</v>
          </cell>
          <cell r="G8">
            <v>100</v>
          </cell>
          <cell r="H8">
            <v>99.84</v>
          </cell>
          <cell r="I8">
            <v>99.84</v>
          </cell>
          <cell r="J8" t="str">
            <v>-</v>
          </cell>
          <cell r="K8" t="str">
            <v>-</v>
          </cell>
          <cell r="L8" t="str">
            <v>-</v>
          </cell>
          <cell r="M8" t="str">
            <v>-</v>
          </cell>
          <cell r="N8" t="str">
            <v>-</v>
          </cell>
          <cell r="O8">
            <v>99.73</v>
          </cell>
          <cell r="P8">
            <v>100</v>
          </cell>
          <cell r="R8">
            <v>100</v>
          </cell>
          <cell r="T8">
            <v>100</v>
          </cell>
          <cell r="U8">
            <v>100</v>
          </cell>
          <cell r="V8">
            <v>100</v>
          </cell>
          <cell r="W8">
            <v>100</v>
          </cell>
          <cell r="X8">
            <v>100</v>
          </cell>
        </row>
        <row r="9">
          <cell r="A9">
            <v>8</v>
          </cell>
          <cell r="D9" t="str">
            <v>040108</v>
          </cell>
          <cell r="E9" t="str">
            <v>MUFG Bank</v>
          </cell>
          <cell r="F9">
            <v>99.71</v>
          </cell>
          <cell r="G9">
            <v>100</v>
          </cell>
          <cell r="H9">
            <v>99.71</v>
          </cell>
          <cell r="I9">
            <v>99.71</v>
          </cell>
          <cell r="J9" t="str">
            <v>-</v>
          </cell>
          <cell r="K9" t="str">
            <v>-</v>
          </cell>
          <cell r="L9" t="str">
            <v>-</v>
          </cell>
          <cell r="M9" t="str">
            <v>-</v>
          </cell>
          <cell r="N9" t="str">
            <v>-</v>
          </cell>
          <cell r="O9">
            <v>99.73</v>
          </cell>
          <cell r="P9">
            <v>100</v>
          </cell>
          <cell r="Q9">
            <v>99.54</v>
          </cell>
          <cell r="R9">
            <v>100</v>
          </cell>
          <cell r="T9">
            <v>100</v>
          </cell>
          <cell r="U9">
            <v>100</v>
          </cell>
          <cell r="V9">
            <v>100</v>
          </cell>
          <cell r="W9">
            <v>100</v>
          </cell>
          <cell r="X9">
            <v>100</v>
          </cell>
        </row>
        <row r="10">
          <cell r="A10">
            <v>8</v>
          </cell>
          <cell r="D10" t="str">
            <v>040151</v>
          </cell>
          <cell r="E10" t="str">
            <v>Dondé Banco</v>
          </cell>
          <cell r="F10">
            <v>99.71</v>
          </cell>
          <cell r="G10">
            <v>100</v>
          </cell>
          <cell r="H10">
            <v>99.71</v>
          </cell>
          <cell r="I10">
            <v>99.71</v>
          </cell>
          <cell r="J10" t="str">
            <v>-</v>
          </cell>
          <cell r="K10" t="str">
            <v>-</v>
          </cell>
          <cell r="L10" t="str">
            <v>-</v>
          </cell>
          <cell r="M10" t="str">
            <v>-</v>
          </cell>
          <cell r="N10" t="str">
            <v>-</v>
          </cell>
          <cell r="O10">
            <v>100</v>
          </cell>
          <cell r="P10">
            <v>100</v>
          </cell>
          <cell r="Q10">
            <v>99.54</v>
          </cell>
          <cell r="R10">
            <v>100</v>
          </cell>
          <cell r="T10">
            <v>100</v>
          </cell>
          <cell r="U10">
            <v>97.44</v>
          </cell>
          <cell r="V10">
            <v>100</v>
          </cell>
          <cell r="W10">
            <v>100</v>
          </cell>
          <cell r="X10">
            <v>100</v>
          </cell>
        </row>
        <row r="11">
          <cell r="A11">
            <v>10</v>
          </cell>
          <cell r="D11" t="str">
            <v>040129</v>
          </cell>
          <cell r="E11" t="str">
            <v>Barclays</v>
          </cell>
          <cell r="F11">
            <v>99.56</v>
          </cell>
          <cell r="G11">
            <v>100</v>
          </cell>
          <cell r="H11">
            <v>99.56</v>
          </cell>
          <cell r="I11">
            <v>99.56</v>
          </cell>
          <cell r="J11" t="str">
            <v>-</v>
          </cell>
          <cell r="K11" t="str">
            <v>-</v>
          </cell>
          <cell r="L11" t="str">
            <v>-</v>
          </cell>
          <cell r="M11" t="str">
            <v>-</v>
          </cell>
          <cell r="N11" t="str">
            <v>-</v>
          </cell>
          <cell r="O11">
            <v>99.1</v>
          </cell>
          <cell r="P11">
            <v>100</v>
          </cell>
          <cell r="R11">
            <v>100</v>
          </cell>
          <cell r="T11">
            <v>100</v>
          </cell>
          <cell r="U11">
            <v>100</v>
          </cell>
          <cell r="V11">
            <v>100</v>
          </cell>
          <cell r="W11">
            <v>100</v>
          </cell>
          <cell r="X11">
            <v>100</v>
          </cell>
        </row>
        <row r="12">
          <cell r="A12">
            <v>11</v>
          </cell>
          <cell r="D12" t="str">
            <v>040147</v>
          </cell>
          <cell r="E12" t="str">
            <v>Bankaool</v>
          </cell>
          <cell r="F12">
            <v>99.43</v>
          </cell>
          <cell r="G12">
            <v>100</v>
          </cell>
          <cell r="H12">
            <v>99.43</v>
          </cell>
          <cell r="I12">
            <v>99.43</v>
          </cell>
          <cell r="J12" t="str">
            <v>-</v>
          </cell>
          <cell r="K12" t="str">
            <v>-</v>
          </cell>
          <cell r="L12" t="str">
            <v>-</v>
          </cell>
          <cell r="M12" t="str">
            <v>-</v>
          </cell>
          <cell r="N12" t="str">
            <v>-</v>
          </cell>
          <cell r="O12">
            <v>99.47</v>
          </cell>
          <cell r="P12">
            <v>100</v>
          </cell>
          <cell r="Q12">
            <v>99.54</v>
          </cell>
          <cell r="R12">
            <v>100</v>
          </cell>
          <cell r="T12">
            <v>100</v>
          </cell>
          <cell r="U12">
            <v>100</v>
          </cell>
          <cell r="V12">
            <v>100</v>
          </cell>
          <cell r="W12">
            <v>98.97</v>
          </cell>
          <cell r="X12">
            <v>100</v>
          </cell>
        </row>
        <row r="13">
          <cell r="A13">
            <v>12</v>
          </cell>
          <cell r="D13" t="str">
            <v>040159</v>
          </cell>
          <cell r="E13" t="str">
            <v>Bank of China</v>
          </cell>
          <cell r="F13">
            <v>99.42</v>
          </cell>
          <cell r="G13">
            <v>100</v>
          </cell>
          <cell r="H13">
            <v>99.42</v>
          </cell>
          <cell r="I13">
            <v>99.42</v>
          </cell>
          <cell r="J13" t="str">
            <v>-</v>
          </cell>
          <cell r="K13" t="str">
            <v>-</v>
          </cell>
          <cell r="L13" t="str">
            <v>-</v>
          </cell>
          <cell r="M13" t="str">
            <v>-</v>
          </cell>
          <cell r="N13" t="str">
            <v>-</v>
          </cell>
          <cell r="O13">
            <v>99.43</v>
          </cell>
          <cell r="P13">
            <v>100</v>
          </cell>
          <cell r="Q13">
            <v>100</v>
          </cell>
          <cell r="R13">
            <v>100</v>
          </cell>
          <cell r="T13">
            <v>100</v>
          </cell>
          <cell r="U13">
            <v>89.74</v>
          </cell>
          <cell r="V13">
            <v>100</v>
          </cell>
          <cell r="W13">
            <v>100</v>
          </cell>
          <cell r="X13">
            <v>100</v>
          </cell>
        </row>
        <row r="14">
          <cell r="A14">
            <v>13</v>
          </cell>
          <cell r="D14" t="str">
            <v>040113</v>
          </cell>
          <cell r="E14" t="str">
            <v>Ve por Más</v>
          </cell>
          <cell r="F14">
            <v>99.36</v>
          </cell>
          <cell r="G14">
            <v>100</v>
          </cell>
          <cell r="H14">
            <v>99.36</v>
          </cell>
          <cell r="I14">
            <v>99.36</v>
          </cell>
          <cell r="J14" t="str">
            <v>-</v>
          </cell>
          <cell r="K14" t="str">
            <v>-</v>
          </cell>
          <cell r="L14" t="str">
            <v>-</v>
          </cell>
          <cell r="M14" t="str">
            <v>-</v>
          </cell>
          <cell r="N14" t="str">
            <v>-</v>
          </cell>
          <cell r="O14">
            <v>100</v>
          </cell>
          <cell r="P14">
            <v>100</v>
          </cell>
          <cell r="Q14">
            <v>98.04</v>
          </cell>
          <cell r="R14">
            <v>100</v>
          </cell>
          <cell r="S14">
            <v>100</v>
          </cell>
          <cell r="T14">
            <v>100</v>
          </cell>
          <cell r="U14">
            <v>100</v>
          </cell>
          <cell r="V14">
            <v>100</v>
          </cell>
          <cell r="W14">
            <v>99.49</v>
          </cell>
          <cell r="X14">
            <v>100</v>
          </cell>
        </row>
        <row r="15">
          <cell r="A15">
            <v>14</v>
          </cell>
          <cell r="D15" t="str">
            <v>040149</v>
          </cell>
          <cell r="E15" t="str">
            <v>Forjadores</v>
          </cell>
          <cell r="F15">
            <v>99.22</v>
          </cell>
          <cell r="G15">
            <v>100</v>
          </cell>
          <cell r="H15">
            <v>99.22</v>
          </cell>
          <cell r="I15">
            <v>99.22</v>
          </cell>
          <cell r="J15" t="str">
            <v>-</v>
          </cell>
          <cell r="K15" t="str">
            <v>-</v>
          </cell>
          <cell r="L15" t="str">
            <v>-</v>
          </cell>
          <cell r="M15" t="str">
            <v>-</v>
          </cell>
          <cell r="N15" t="str">
            <v>-</v>
          </cell>
          <cell r="O15">
            <v>100</v>
          </cell>
          <cell r="P15">
            <v>100</v>
          </cell>
          <cell r="Q15">
            <v>98.15</v>
          </cell>
          <cell r="R15">
            <v>100</v>
          </cell>
          <cell r="T15">
            <v>100</v>
          </cell>
          <cell r="U15">
            <v>100</v>
          </cell>
          <cell r="V15">
            <v>100</v>
          </cell>
          <cell r="W15">
            <v>100</v>
          </cell>
          <cell r="X15">
            <v>100</v>
          </cell>
        </row>
        <row r="16">
          <cell r="A16">
            <v>15</v>
          </cell>
          <cell r="D16" t="str">
            <v>040124</v>
          </cell>
          <cell r="E16" t="str">
            <v>Citi México (Antes CBM Banco)</v>
          </cell>
          <cell r="F16">
            <v>99.19</v>
          </cell>
          <cell r="G16">
            <v>100</v>
          </cell>
          <cell r="H16">
            <v>99.19</v>
          </cell>
          <cell r="I16">
            <v>99.19</v>
          </cell>
          <cell r="J16" t="str">
            <v>-</v>
          </cell>
          <cell r="K16" t="str">
            <v>-</v>
          </cell>
          <cell r="L16" t="str">
            <v>-</v>
          </cell>
          <cell r="M16" t="str">
            <v>-</v>
          </cell>
          <cell r="N16" t="str">
            <v>-</v>
          </cell>
          <cell r="O16">
            <v>100</v>
          </cell>
          <cell r="P16">
            <v>100</v>
          </cell>
          <cell r="Q16">
            <v>99</v>
          </cell>
          <cell r="R16">
            <v>100</v>
          </cell>
          <cell r="T16">
            <v>100</v>
          </cell>
          <cell r="V16">
            <v>100</v>
          </cell>
          <cell r="W16">
            <v>97.95</v>
          </cell>
          <cell r="X16">
            <v>100</v>
          </cell>
        </row>
        <row r="17">
          <cell r="A17">
            <v>16</v>
          </cell>
          <cell r="D17" t="str">
            <v>040130</v>
          </cell>
          <cell r="E17" t="str">
            <v>Compartamos</v>
          </cell>
          <cell r="F17">
            <v>99.07</v>
          </cell>
          <cell r="G17">
            <v>100</v>
          </cell>
          <cell r="H17">
            <v>99.07</v>
          </cell>
          <cell r="I17">
            <v>99.07</v>
          </cell>
          <cell r="J17" t="str">
            <v>-</v>
          </cell>
          <cell r="K17" t="str">
            <v>-</v>
          </cell>
          <cell r="L17" t="str">
            <v>-</v>
          </cell>
          <cell r="M17" t="str">
            <v>-</v>
          </cell>
          <cell r="N17" t="str">
            <v>-</v>
          </cell>
          <cell r="O17">
            <v>99.01</v>
          </cell>
          <cell r="P17">
            <v>100</v>
          </cell>
          <cell r="Q17">
            <v>99.76</v>
          </cell>
          <cell r="R17">
            <v>100</v>
          </cell>
          <cell r="T17">
            <v>100</v>
          </cell>
          <cell r="U17">
            <v>87.18</v>
          </cell>
          <cell r="V17">
            <v>100</v>
          </cell>
          <cell r="W17">
            <v>100</v>
          </cell>
          <cell r="X17">
            <v>100</v>
          </cell>
        </row>
        <row r="18">
          <cell r="A18">
            <v>17</v>
          </cell>
          <cell r="D18" t="str">
            <v>040155</v>
          </cell>
          <cell r="E18" t="str">
            <v>ICBC</v>
          </cell>
          <cell r="F18">
            <v>98.86</v>
          </cell>
          <cell r="G18">
            <v>100</v>
          </cell>
          <cell r="H18">
            <v>98.86</v>
          </cell>
          <cell r="I18">
            <v>98.86</v>
          </cell>
          <cell r="J18" t="str">
            <v>-</v>
          </cell>
          <cell r="K18" t="str">
            <v>-</v>
          </cell>
          <cell r="L18" t="str">
            <v>-</v>
          </cell>
          <cell r="M18" t="str">
            <v>-</v>
          </cell>
          <cell r="N18" t="str">
            <v>-</v>
          </cell>
          <cell r="O18">
            <v>97.25</v>
          </cell>
          <cell r="P18">
            <v>100</v>
          </cell>
          <cell r="Q18">
            <v>100</v>
          </cell>
          <cell r="R18">
            <v>100</v>
          </cell>
          <cell r="T18">
            <v>100</v>
          </cell>
          <cell r="U18">
            <v>94.87</v>
          </cell>
          <cell r="V18">
            <v>100</v>
          </cell>
          <cell r="W18">
            <v>100</v>
          </cell>
          <cell r="X18">
            <v>100</v>
          </cell>
        </row>
        <row r="19">
          <cell r="A19">
            <v>18</v>
          </cell>
          <cell r="D19" t="str">
            <v>040141</v>
          </cell>
          <cell r="E19" t="str">
            <v>Volkswagen Bank</v>
          </cell>
          <cell r="F19">
            <v>98.84</v>
          </cell>
          <cell r="G19">
            <v>100</v>
          </cell>
          <cell r="H19">
            <v>98.84</v>
          </cell>
          <cell r="I19">
            <v>98.84</v>
          </cell>
          <cell r="J19" t="str">
            <v>-</v>
          </cell>
          <cell r="K19" t="str">
            <v>-</v>
          </cell>
          <cell r="L19" t="str">
            <v>-</v>
          </cell>
          <cell r="M19" t="str">
            <v>-</v>
          </cell>
          <cell r="N19" t="str">
            <v>-</v>
          </cell>
          <cell r="O19">
            <v>99.49</v>
          </cell>
          <cell r="P19">
            <v>100</v>
          </cell>
          <cell r="R19">
            <v>100</v>
          </cell>
          <cell r="T19">
            <v>100</v>
          </cell>
          <cell r="U19">
            <v>100</v>
          </cell>
          <cell r="V19">
            <v>100</v>
          </cell>
          <cell r="W19">
            <v>100</v>
          </cell>
          <cell r="X19">
            <v>100</v>
          </cell>
        </row>
        <row r="20">
          <cell r="A20">
            <v>19</v>
          </cell>
          <cell r="D20" t="str">
            <v>040156</v>
          </cell>
          <cell r="E20" t="str">
            <v>Sabadell</v>
          </cell>
          <cell r="F20">
            <v>98.66</v>
          </cell>
          <cell r="G20">
            <v>100</v>
          </cell>
          <cell r="H20">
            <v>98.66</v>
          </cell>
          <cell r="I20">
            <v>98.66</v>
          </cell>
          <cell r="J20" t="str">
            <v>-</v>
          </cell>
          <cell r="K20" t="str">
            <v>-</v>
          </cell>
          <cell r="L20" t="str">
            <v>-</v>
          </cell>
          <cell r="M20" t="str">
            <v>-</v>
          </cell>
          <cell r="N20" t="str">
            <v>-</v>
          </cell>
          <cell r="O20">
            <v>100</v>
          </cell>
          <cell r="P20">
            <v>100</v>
          </cell>
          <cell r="Q20">
            <v>95.9</v>
          </cell>
          <cell r="R20">
            <v>100</v>
          </cell>
          <cell r="S20">
            <v>99.73</v>
          </cell>
          <cell r="T20">
            <v>100</v>
          </cell>
          <cell r="U20">
            <v>100</v>
          </cell>
          <cell r="V20">
            <v>100</v>
          </cell>
          <cell r="W20">
            <v>100</v>
          </cell>
          <cell r="X20">
            <v>100</v>
          </cell>
        </row>
        <row r="21">
          <cell r="A21">
            <v>20</v>
          </cell>
          <cell r="D21" t="str">
            <v>040072</v>
          </cell>
          <cell r="E21" t="str">
            <v>Banorte</v>
          </cell>
          <cell r="F21">
            <v>98.46</v>
          </cell>
          <cell r="G21">
            <v>100</v>
          </cell>
          <cell r="H21">
            <v>98.46</v>
          </cell>
          <cell r="I21">
            <v>98.46</v>
          </cell>
          <cell r="J21" t="str">
            <v>-</v>
          </cell>
          <cell r="K21" t="str">
            <v>-</v>
          </cell>
          <cell r="L21" t="str">
            <v>-</v>
          </cell>
          <cell r="M21" t="str">
            <v>-</v>
          </cell>
          <cell r="N21" t="str">
            <v>-</v>
          </cell>
          <cell r="O21">
            <v>100</v>
          </cell>
          <cell r="P21">
            <v>100</v>
          </cell>
          <cell r="Q21">
            <v>99.76</v>
          </cell>
          <cell r="R21">
            <v>100</v>
          </cell>
          <cell r="S21">
            <v>94.99</v>
          </cell>
          <cell r="T21">
            <v>100</v>
          </cell>
          <cell r="U21">
            <v>100</v>
          </cell>
          <cell r="V21">
            <v>100</v>
          </cell>
          <cell r="W21">
            <v>100</v>
          </cell>
          <cell r="X21">
            <v>100</v>
          </cell>
        </row>
        <row r="22">
          <cell r="A22">
            <v>21</v>
          </cell>
          <cell r="D22" t="str">
            <v>040148</v>
          </cell>
          <cell r="E22" t="str">
            <v>Pagatodo</v>
          </cell>
          <cell r="F22">
            <v>98.41</v>
          </cell>
          <cell r="G22">
            <v>100</v>
          </cell>
          <cell r="H22">
            <v>98.41</v>
          </cell>
          <cell r="I22">
            <v>98.41</v>
          </cell>
          <cell r="J22" t="str">
            <v>-</v>
          </cell>
          <cell r="K22" t="str">
            <v>-</v>
          </cell>
          <cell r="L22" t="str">
            <v>-</v>
          </cell>
          <cell r="M22" t="str">
            <v>-</v>
          </cell>
          <cell r="N22" t="str">
            <v>-</v>
          </cell>
          <cell r="O22">
            <v>100</v>
          </cell>
          <cell r="P22">
            <v>100</v>
          </cell>
          <cell r="R22">
            <v>100</v>
          </cell>
          <cell r="T22">
            <v>100</v>
          </cell>
          <cell r="U22">
            <v>82.05</v>
          </cell>
          <cell r="V22">
            <v>100</v>
          </cell>
          <cell r="W22">
            <v>100</v>
          </cell>
          <cell r="X22">
            <v>100</v>
          </cell>
        </row>
        <row r="23">
          <cell r="A23">
            <v>22</v>
          </cell>
          <cell r="D23" t="str">
            <v>040060</v>
          </cell>
          <cell r="E23" t="str">
            <v>Bansí</v>
          </cell>
          <cell r="F23">
            <v>98.18</v>
          </cell>
          <cell r="G23">
            <v>100</v>
          </cell>
          <cell r="H23">
            <v>98.18</v>
          </cell>
          <cell r="I23">
            <v>98.18</v>
          </cell>
          <cell r="J23" t="str">
            <v>-</v>
          </cell>
          <cell r="K23" t="str">
            <v>-</v>
          </cell>
          <cell r="L23" t="str">
            <v>-</v>
          </cell>
          <cell r="M23" t="str">
            <v>-</v>
          </cell>
          <cell r="N23" t="str">
            <v>-</v>
          </cell>
          <cell r="O23">
            <v>100</v>
          </cell>
          <cell r="P23">
            <v>100</v>
          </cell>
          <cell r="Q23">
            <v>96.6</v>
          </cell>
          <cell r="R23">
            <v>100</v>
          </cell>
          <cell r="S23">
            <v>100</v>
          </cell>
          <cell r="T23">
            <v>100</v>
          </cell>
          <cell r="U23">
            <v>100</v>
          </cell>
          <cell r="V23">
            <v>100</v>
          </cell>
          <cell r="W23">
            <v>94.36</v>
          </cell>
          <cell r="X23">
            <v>100</v>
          </cell>
        </row>
        <row r="24">
          <cell r="A24">
            <v>23</v>
          </cell>
          <cell r="D24" t="str">
            <v>040164</v>
          </cell>
          <cell r="E24" t="str">
            <v>BNP Paribas México</v>
          </cell>
          <cell r="F24">
            <v>97.99</v>
          </cell>
          <cell r="G24">
            <v>100</v>
          </cell>
          <cell r="H24">
            <v>97.99</v>
          </cell>
          <cell r="I24">
            <v>97.99</v>
          </cell>
          <cell r="J24" t="str">
            <v>-</v>
          </cell>
          <cell r="K24" t="str">
            <v>-</v>
          </cell>
          <cell r="L24" t="str">
            <v>-</v>
          </cell>
          <cell r="M24" t="str">
            <v>-</v>
          </cell>
          <cell r="N24" t="str">
            <v>-</v>
          </cell>
          <cell r="O24">
            <v>96.1</v>
          </cell>
          <cell r="P24">
            <v>100</v>
          </cell>
          <cell r="R24">
            <v>100</v>
          </cell>
          <cell r="T24">
            <v>100</v>
          </cell>
          <cell r="V24">
            <v>100</v>
          </cell>
          <cell r="W24">
            <v>100</v>
          </cell>
          <cell r="X24">
            <v>100</v>
          </cell>
        </row>
        <row r="25">
          <cell r="A25">
            <v>24</v>
          </cell>
          <cell r="D25" t="str">
            <v>040106</v>
          </cell>
          <cell r="E25" t="str">
            <v>Bank of America</v>
          </cell>
          <cell r="F25">
            <v>97.84</v>
          </cell>
          <cell r="G25">
            <v>100</v>
          </cell>
          <cell r="H25">
            <v>97.84</v>
          </cell>
          <cell r="I25">
            <v>97.84</v>
          </cell>
          <cell r="J25" t="str">
            <v>-</v>
          </cell>
          <cell r="K25" t="str">
            <v>-</v>
          </cell>
          <cell r="L25" t="str">
            <v>-</v>
          </cell>
          <cell r="M25" t="str">
            <v>-</v>
          </cell>
          <cell r="N25" t="str">
            <v>-</v>
          </cell>
          <cell r="O25">
            <v>98.87</v>
          </cell>
          <cell r="P25">
            <v>100</v>
          </cell>
          <cell r="Q25">
            <v>98.14</v>
          </cell>
          <cell r="R25">
            <v>100</v>
          </cell>
          <cell r="T25">
            <v>100</v>
          </cell>
          <cell r="U25">
            <v>97.44</v>
          </cell>
          <cell r="V25">
            <v>100</v>
          </cell>
          <cell r="W25">
            <v>95.38</v>
          </cell>
          <cell r="X25">
            <v>100</v>
          </cell>
        </row>
        <row r="26">
          <cell r="A26">
            <v>25</v>
          </cell>
          <cell r="D26" t="str">
            <v>040158</v>
          </cell>
          <cell r="E26" t="str">
            <v>Mizuho Bank</v>
          </cell>
          <cell r="F26">
            <v>97.39</v>
          </cell>
          <cell r="G26">
            <v>100</v>
          </cell>
          <cell r="H26">
            <v>97.39</v>
          </cell>
          <cell r="I26">
            <v>97.39</v>
          </cell>
          <cell r="J26" t="str">
            <v>-</v>
          </cell>
          <cell r="K26" t="str">
            <v>-</v>
          </cell>
          <cell r="L26" t="str">
            <v>-</v>
          </cell>
          <cell r="M26" t="str">
            <v>-</v>
          </cell>
          <cell r="N26" t="str">
            <v>-</v>
          </cell>
          <cell r="O26">
            <v>99.18</v>
          </cell>
          <cell r="P26">
            <v>100</v>
          </cell>
          <cell r="Q26">
            <v>94.55</v>
          </cell>
          <cell r="R26">
            <v>100</v>
          </cell>
          <cell r="T26">
            <v>100</v>
          </cell>
          <cell r="U26">
            <v>100</v>
          </cell>
          <cell r="V26">
            <v>100</v>
          </cell>
          <cell r="W26">
            <v>100</v>
          </cell>
          <cell r="X26">
            <v>100</v>
          </cell>
        </row>
        <row r="27">
          <cell r="A27">
            <v>26</v>
          </cell>
          <cell r="D27" t="str">
            <v>040044</v>
          </cell>
          <cell r="E27" t="str">
            <v>Scotiabank</v>
          </cell>
          <cell r="F27">
            <v>97.27</v>
          </cell>
          <cell r="G27">
            <v>100</v>
          </cell>
          <cell r="H27">
            <v>97.27</v>
          </cell>
          <cell r="I27">
            <v>97.27</v>
          </cell>
          <cell r="J27" t="str">
            <v>-</v>
          </cell>
          <cell r="K27" t="str">
            <v>-</v>
          </cell>
          <cell r="L27" t="str">
            <v>-</v>
          </cell>
          <cell r="M27" t="str">
            <v>-</v>
          </cell>
          <cell r="N27" t="str">
            <v>-</v>
          </cell>
          <cell r="O27">
            <v>100</v>
          </cell>
          <cell r="P27">
            <v>100</v>
          </cell>
          <cell r="Q27">
            <v>100</v>
          </cell>
          <cell r="R27">
            <v>100</v>
          </cell>
          <cell r="S27">
            <v>90.81</v>
          </cell>
          <cell r="T27">
            <v>100</v>
          </cell>
          <cell r="U27">
            <v>100</v>
          </cell>
          <cell r="V27">
            <v>100</v>
          </cell>
          <cell r="W27">
            <v>100</v>
          </cell>
          <cell r="X27">
            <v>100</v>
          </cell>
        </row>
        <row r="28">
          <cell r="A28">
            <v>27</v>
          </cell>
          <cell r="D28" t="str">
            <v>040157</v>
          </cell>
          <cell r="E28" t="str">
            <v>Shinhan</v>
          </cell>
          <cell r="F28">
            <v>97.23</v>
          </cell>
          <cell r="G28">
            <v>100</v>
          </cell>
          <cell r="H28">
            <v>97.23</v>
          </cell>
          <cell r="I28">
            <v>97.23</v>
          </cell>
          <cell r="J28" t="str">
            <v>-</v>
          </cell>
          <cell r="K28" t="str">
            <v>-</v>
          </cell>
          <cell r="L28" t="str">
            <v>-</v>
          </cell>
          <cell r="M28" t="str">
            <v>-</v>
          </cell>
          <cell r="N28" t="str">
            <v>-</v>
          </cell>
          <cell r="O28">
            <v>100</v>
          </cell>
          <cell r="P28">
            <v>100</v>
          </cell>
          <cell r="Q28">
            <v>93.51</v>
          </cell>
          <cell r="R28">
            <v>100</v>
          </cell>
          <cell r="T28">
            <v>100</v>
          </cell>
          <cell r="U28">
            <v>100</v>
          </cell>
          <cell r="V28">
            <v>100</v>
          </cell>
          <cell r="W28">
            <v>100</v>
          </cell>
          <cell r="X28">
            <v>100</v>
          </cell>
        </row>
        <row r="29">
          <cell r="A29">
            <v>28</v>
          </cell>
          <cell r="D29" t="str">
            <v>040137</v>
          </cell>
          <cell r="E29" t="str">
            <v>Bancoppel</v>
          </cell>
          <cell r="F29">
            <v>97.16</v>
          </cell>
          <cell r="G29">
            <v>100</v>
          </cell>
          <cell r="H29">
            <v>97.16</v>
          </cell>
          <cell r="I29">
            <v>97.16</v>
          </cell>
          <cell r="J29" t="str">
            <v>-</v>
          </cell>
          <cell r="K29" t="str">
            <v>-</v>
          </cell>
          <cell r="L29" t="str">
            <v>-</v>
          </cell>
          <cell r="M29" t="str">
            <v>-</v>
          </cell>
          <cell r="N29" t="str">
            <v>-</v>
          </cell>
          <cell r="O29">
            <v>96.4</v>
          </cell>
          <cell r="P29">
            <v>100</v>
          </cell>
          <cell r="Q29">
            <v>96.94</v>
          </cell>
          <cell r="R29">
            <v>100</v>
          </cell>
          <cell r="S29">
            <v>99.31</v>
          </cell>
          <cell r="T29">
            <v>100</v>
          </cell>
          <cell r="U29">
            <v>100</v>
          </cell>
          <cell r="V29">
            <v>100</v>
          </cell>
          <cell r="W29">
            <v>93.85</v>
          </cell>
          <cell r="X29">
            <v>100</v>
          </cell>
        </row>
        <row r="30">
          <cell r="A30">
            <v>29</v>
          </cell>
          <cell r="D30" t="str">
            <v>040058</v>
          </cell>
          <cell r="E30" t="str">
            <v>Banregio</v>
          </cell>
          <cell r="F30">
            <v>96.87</v>
          </cell>
          <cell r="G30">
            <v>100</v>
          </cell>
          <cell r="H30">
            <v>96.87</v>
          </cell>
          <cell r="I30">
            <v>96.87</v>
          </cell>
          <cell r="J30" t="str">
            <v>-</v>
          </cell>
          <cell r="K30" t="str">
            <v>-</v>
          </cell>
          <cell r="L30" t="str">
            <v>-</v>
          </cell>
          <cell r="M30" t="str">
            <v>-</v>
          </cell>
          <cell r="N30" t="str">
            <v>-</v>
          </cell>
          <cell r="O30">
            <v>100</v>
          </cell>
          <cell r="P30">
            <v>100</v>
          </cell>
          <cell r="Q30">
            <v>96.43</v>
          </cell>
          <cell r="R30">
            <v>100</v>
          </cell>
          <cell r="S30">
            <v>92.77</v>
          </cell>
          <cell r="T30">
            <v>100</v>
          </cell>
          <cell r="U30">
            <v>100</v>
          </cell>
          <cell r="V30">
            <v>100</v>
          </cell>
          <cell r="W30">
            <v>100</v>
          </cell>
          <cell r="X30">
            <v>100</v>
          </cell>
        </row>
        <row r="31">
          <cell r="A31">
            <v>30</v>
          </cell>
          <cell r="D31" t="str">
            <v>040036</v>
          </cell>
          <cell r="E31" t="str">
            <v>Inbursa</v>
          </cell>
          <cell r="F31">
            <v>96.8</v>
          </cell>
          <cell r="G31">
            <v>100</v>
          </cell>
          <cell r="H31">
            <v>96.8</v>
          </cell>
          <cell r="I31">
            <v>96.8</v>
          </cell>
          <cell r="J31" t="str">
            <v>-</v>
          </cell>
          <cell r="K31" t="str">
            <v>-</v>
          </cell>
          <cell r="L31" t="str">
            <v>-</v>
          </cell>
          <cell r="M31" t="str">
            <v>-</v>
          </cell>
          <cell r="N31" t="str">
            <v>-</v>
          </cell>
          <cell r="O31">
            <v>99.47</v>
          </cell>
          <cell r="P31">
            <v>100</v>
          </cell>
          <cell r="Q31">
            <v>95.99</v>
          </cell>
          <cell r="R31">
            <v>100</v>
          </cell>
          <cell r="S31">
            <v>98.68</v>
          </cell>
          <cell r="T31">
            <v>100</v>
          </cell>
          <cell r="U31">
            <v>66.67</v>
          </cell>
          <cell r="V31">
            <v>100</v>
          </cell>
          <cell r="W31">
            <v>95.38</v>
          </cell>
          <cell r="X31">
            <v>100</v>
          </cell>
        </row>
        <row r="32">
          <cell r="A32">
            <v>31</v>
          </cell>
          <cell r="D32" t="str">
            <v>040112</v>
          </cell>
          <cell r="E32" t="str">
            <v>Monex</v>
          </cell>
          <cell r="F32">
            <v>96.53</v>
          </cell>
          <cell r="G32">
            <v>100</v>
          </cell>
          <cell r="H32">
            <v>96.53</v>
          </cell>
          <cell r="I32">
            <v>96.53</v>
          </cell>
          <cell r="J32" t="str">
            <v>-</v>
          </cell>
          <cell r="K32" t="str">
            <v>-</v>
          </cell>
          <cell r="L32" t="str">
            <v>-</v>
          </cell>
          <cell r="M32" t="str">
            <v>-</v>
          </cell>
          <cell r="N32" t="str">
            <v>-</v>
          </cell>
          <cell r="O32">
            <v>100</v>
          </cell>
          <cell r="P32">
            <v>100</v>
          </cell>
          <cell r="Q32">
            <v>91.32</v>
          </cell>
          <cell r="R32">
            <v>100</v>
          </cell>
          <cell r="S32">
            <v>100</v>
          </cell>
          <cell r="T32">
            <v>100</v>
          </cell>
          <cell r="U32">
            <v>100</v>
          </cell>
          <cell r="V32">
            <v>100</v>
          </cell>
          <cell r="W32">
            <v>93.33</v>
          </cell>
          <cell r="X32">
            <v>100</v>
          </cell>
        </row>
        <row r="33">
          <cell r="A33">
            <v>32</v>
          </cell>
          <cell r="D33" t="str">
            <v>040160</v>
          </cell>
          <cell r="E33" t="str">
            <v>Banco S3</v>
          </cell>
          <cell r="F33">
            <v>96.48</v>
          </cell>
          <cell r="G33">
            <v>100</v>
          </cell>
          <cell r="H33">
            <v>96.48</v>
          </cell>
          <cell r="I33">
            <v>96.48</v>
          </cell>
          <cell r="J33" t="str">
            <v>-</v>
          </cell>
          <cell r="K33" t="str">
            <v>-</v>
          </cell>
          <cell r="L33" t="str">
            <v>-</v>
          </cell>
          <cell r="M33" t="str">
            <v>-</v>
          </cell>
          <cell r="N33" t="str">
            <v>-</v>
          </cell>
          <cell r="O33">
            <v>97.55</v>
          </cell>
          <cell r="P33">
            <v>100</v>
          </cell>
          <cell r="Q33">
            <v>95.79</v>
          </cell>
          <cell r="R33">
            <v>100</v>
          </cell>
          <cell r="T33">
            <v>100</v>
          </cell>
          <cell r="U33">
            <v>100</v>
          </cell>
          <cell r="V33">
            <v>100</v>
          </cell>
          <cell r="W33">
            <v>95.38</v>
          </cell>
          <cell r="X33">
            <v>100</v>
          </cell>
        </row>
        <row r="34">
          <cell r="A34">
            <v>33</v>
          </cell>
          <cell r="D34" t="str">
            <v>040133</v>
          </cell>
          <cell r="E34" t="str">
            <v>Actinver</v>
          </cell>
          <cell r="F34">
            <v>96.47</v>
          </cell>
          <cell r="G34">
            <v>100</v>
          </cell>
          <cell r="H34">
            <v>96.47</v>
          </cell>
          <cell r="I34">
            <v>96.47</v>
          </cell>
          <cell r="J34" t="str">
            <v>-</v>
          </cell>
          <cell r="K34" t="str">
            <v>-</v>
          </cell>
          <cell r="L34" t="str">
            <v>-</v>
          </cell>
          <cell r="M34" t="str">
            <v>-</v>
          </cell>
          <cell r="N34" t="str">
            <v>-</v>
          </cell>
          <cell r="O34">
            <v>99.73</v>
          </cell>
          <cell r="P34">
            <v>100</v>
          </cell>
          <cell r="Q34">
            <v>92.19</v>
          </cell>
          <cell r="R34">
            <v>100</v>
          </cell>
          <cell r="T34">
            <v>100</v>
          </cell>
          <cell r="U34">
            <v>97.44</v>
          </cell>
          <cell r="V34">
            <v>100</v>
          </cell>
          <cell r="W34">
            <v>100</v>
          </cell>
          <cell r="X34">
            <v>100</v>
          </cell>
        </row>
        <row r="35">
          <cell r="A35">
            <v>34</v>
          </cell>
          <cell r="D35" t="str">
            <v>040150</v>
          </cell>
          <cell r="E35" t="str">
            <v>Inmobiliario Mexicano</v>
          </cell>
          <cell r="F35">
            <v>96.21</v>
          </cell>
          <cell r="G35">
            <v>100</v>
          </cell>
          <cell r="H35">
            <v>96.21</v>
          </cell>
          <cell r="I35">
            <v>96.21</v>
          </cell>
          <cell r="J35" t="str">
            <v>-</v>
          </cell>
          <cell r="K35" t="str">
            <v>-</v>
          </cell>
          <cell r="L35" t="str">
            <v>-</v>
          </cell>
          <cell r="M35" t="str">
            <v>-</v>
          </cell>
          <cell r="N35" t="str">
            <v>-</v>
          </cell>
          <cell r="O35">
            <v>100</v>
          </cell>
          <cell r="P35">
            <v>100</v>
          </cell>
          <cell r="Q35">
            <v>87.5</v>
          </cell>
          <cell r="R35">
            <v>100</v>
          </cell>
          <cell r="S35">
            <v>100</v>
          </cell>
          <cell r="T35">
            <v>100</v>
          </cell>
          <cell r="U35">
            <v>100</v>
          </cell>
          <cell r="V35">
            <v>100</v>
          </cell>
          <cell r="W35">
            <v>100</v>
          </cell>
          <cell r="X35">
            <v>100</v>
          </cell>
        </row>
        <row r="36">
          <cell r="A36">
            <v>35</v>
          </cell>
          <cell r="D36" t="str">
            <v>040127</v>
          </cell>
          <cell r="E36" t="str">
            <v>Banco Azteca</v>
          </cell>
          <cell r="F36">
            <v>96.14</v>
          </cell>
          <cell r="G36">
            <v>100</v>
          </cell>
          <cell r="H36">
            <v>96.14</v>
          </cell>
          <cell r="I36">
            <v>96.14</v>
          </cell>
          <cell r="J36" t="str">
            <v>-</v>
          </cell>
          <cell r="K36" t="str">
            <v>-</v>
          </cell>
          <cell r="L36" t="str">
            <v>-</v>
          </cell>
          <cell r="M36" t="str">
            <v>-</v>
          </cell>
          <cell r="N36" t="str">
            <v>-</v>
          </cell>
          <cell r="O36">
            <v>98.94</v>
          </cell>
          <cell r="P36">
            <v>100</v>
          </cell>
          <cell r="Q36">
            <v>93.96</v>
          </cell>
          <cell r="R36">
            <v>100</v>
          </cell>
          <cell r="S36">
            <v>94.01</v>
          </cell>
          <cell r="T36">
            <v>100</v>
          </cell>
          <cell r="U36">
            <v>100</v>
          </cell>
          <cell r="V36">
            <v>100</v>
          </cell>
          <cell r="W36">
            <v>99.49</v>
          </cell>
          <cell r="X36">
            <v>100</v>
          </cell>
        </row>
        <row r="37">
          <cell r="A37">
            <v>36</v>
          </cell>
          <cell r="D37" t="str">
            <v>040154</v>
          </cell>
          <cell r="E37" t="str">
            <v>Covalto</v>
          </cell>
          <cell r="F37">
            <v>96.01</v>
          </cell>
          <cell r="G37">
            <v>100</v>
          </cell>
          <cell r="H37">
            <v>96.01</v>
          </cell>
          <cell r="I37">
            <v>96.01</v>
          </cell>
          <cell r="J37" t="str">
            <v>-</v>
          </cell>
          <cell r="K37" t="str">
            <v>-</v>
          </cell>
          <cell r="L37" t="str">
            <v>-</v>
          </cell>
          <cell r="M37" t="str">
            <v>-</v>
          </cell>
          <cell r="N37" t="str">
            <v>-</v>
          </cell>
          <cell r="O37">
            <v>97.25</v>
          </cell>
          <cell r="P37">
            <v>100</v>
          </cell>
          <cell r="Q37">
            <v>93.33</v>
          </cell>
          <cell r="R37">
            <v>100</v>
          </cell>
          <cell r="T37">
            <v>100</v>
          </cell>
          <cell r="U37">
            <v>94.87</v>
          </cell>
          <cell r="V37">
            <v>100</v>
          </cell>
          <cell r="W37">
            <v>100</v>
          </cell>
          <cell r="X37">
            <v>100</v>
          </cell>
        </row>
        <row r="38">
          <cell r="A38">
            <v>37</v>
          </cell>
          <cell r="D38" t="str">
            <v>040021</v>
          </cell>
          <cell r="E38" t="str">
            <v>HSBC</v>
          </cell>
          <cell r="F38">
            <v>95.6</v>
          </cell>
          <cell r="G38">
            <v>100</v>
          </cell>
          <cell r="H38">
            <v>95.6</v>
          </cell>
          <cell r="I38">
            <v>95.6</v>
          </cell>
          <cell r="J38" t="str">
            <v>-</v>
          </cell>
          <cell r="K38" t="str">
            <v>-</v>
          </cell>
          <cell r="L38" t="str">
            <v>-</v>
          </cell>
          <cell r="M38" t="str">
            <v>-</v>
          </cell>
          <cell r="N38" t="str">
            <v>-</v>
          </cell>
          <cell r="O38">
            <v>100</v>
          </cell>
          <cell r="P38">
            <v>100</v>
          </cell>
          <cell r="Q38">
            <v>96.45</v>
          </cell>
          <cell r="R38">
            <v>100</v>
          </cell>
          <cell r="S38">
            <v>88.29</v>
          </cell>
          <cell r="T38">
            <v>100</v>
          </cell>
          <cell r="U38">
            <v>100</v>
          </cell>
          <cell r="V38">
            <v>100</v>
          </cell>
          <cell r="W38">
            <v>100</v>
          </cell>
          <cell r="X38">
            <v>100</v>
          </cell>
        </row>
        <row r="39">
          <cell r="A39">
            <v>38</v>
          </cell>
          <cell r="D39" t="str">
            <v>040138</v>
          </cell>
          <cell r="E39" t="str">
            <v>Ualá</v>
          </cell>
          <cell r="F39">
            <v>95.24</v>
          </cell>
          <cell r="G39">
            <v>100</v>
          </cell>
          <cell r="H39">
            <v>95.24</v>
          </cell>
          <cell r="I39">
            <v>95.24</v>
          </cell>
          <cell r="J39" t="str">
            <v>-</v>
          </cell>
          <cell r="K39" t="str">
            <v>-</v>
          </cell>
          <cell r="L39" t="str">
            <v>-</v>
          </cell>
          <cell r="M39" t="str">
            <v>-</v>
          </cell>
          <cell r="N39" t="str">
            <v>-</v>
          </cell>
          <cell r="O39">
            <v>98.42</v>
          </cell>
          <cell r="P39">
            <v>100</v>
          </cell>
          <cell r="Q39">
            <v>89.76</v>
          </cell>
          <cell r="R39">
            <v>100</v>
          </cell>
          <cell r="S39">
            <v>99.52</v>
          </cell>
          <cell r="T39">
            <v>100</v>
          </cell>
          <cell r="U39">
            <v>100</v>
          </cell>
          <cell r="V39">
            <v>100</v>
          </cell>
          <cell r="W39">
            <v>92.31</v>
          </cell>
          <cell r="X39">
            <v>100</v>
          </cell>
        </row>
        <row r="40">
          <cell r="A40">
            <v>39</v>
          </cell>
          <cell r="D40" t="str">
            <v>040132</v>
          </cell>
          <cell r="E40" t="str">
            <v>Multiva</v>
          </cell>
          <cell r="F40">
            <v>95.22</v>
          </cell>
          <cell r="G40">
            <v>100</v>
          </cell>
          <cell r="H40">
            <v>95.22</v>
          </cell>
          <cell r="I40">
            <v>95.22</v>
          </cell>
          <cell r="J40" t="str">
            <v>-</v>
          </cell>
          <cell r="K40" t="str">
            <v>-</v>
          </cell>
          <cell r="L40" t="str">
            <v>-</v>
          </cell>
          <cell r="M40" t="str">
            <v>-</v>
          </cell>
          <cell r="N40" t="str">
            <v>-</v>
          </cell>
          <cell r="O40">
            <v>100</v>
          </cell>
          <cell r="P40">
            <v>100</v>
          </cell>
          <cell r="Q40">
            <v>87.24</v>
          </cell>
          <cell r="R40">
            <v>100</v>
          </cell>
          <cell r="S40">
            <v>97.16</v>
          </cell>
          <cell r="T40">
            <v>100</v>
          </cell>
          <cell r="U40">
            <v>100</v>
          </cell>
          <cell r="V40">
            <v>100</v>
          </cell>
          <cell r="W40">
            <v>98.46</v>
          </cell>
          <cell r="X40">
            <v>100</v>
          </cell>
        </row>
        <row r="41">
          <cell r="A41">
            <v>40</v>
          </cell>
          <cell r="D41" t="str">
            <v>040012</v>
          </cell>
          <cell r="E41" t="str">
            <v>BBVA México</v>
          </cell>
          <cell r="F41">
            <v>95.08</v>
          </cell>
          <cell r="G41">
            <v>100</v>
          </cell>
          <cell r="H41">
            <v>95.08</v>
          </cell>
          <cell r="I41">
            <v>95.08</v>
          </cell>
          <cell r="J41" t="str">
            <v>-</v>
          </cell>
          <cell r="K41" t="str">
            <v>-</v>
          </cell>
          <cell r="L41" t="str">
            <v>-</v>
          </cell>
          <cell r="M41" t="str">
            <v>-</v>
          </cell>
          <cell r="N41" t="str">
            <v>-</v>
          </cell>
          <cell r="O41">
            <v>100</v>
          </cell>
          <cell r="P41">
            <v>100</v>
          </cell>
          <cell r="Q41">
            <v>83.85</v>
          </cell>
          <cell r="R41">
            <v>100</v>
          </cell>
          <cell r="S41">
            <v>100</v>
          </cell>
          <cell r="T41">
            <v>100</v>
          </cell>
          <cell r="U41">
            <v>100</v>
          </cell>
          <cell r="V41">
            <v>100</v>
          </cell>
          <cell r="W41">
            <v>100</v>
          </cell>
          <cell r="X41">
            <v>100</v>
          </cell>
        </row>
        <row r="42">
          <cell r="A42">
            <v>41</v>
          </cell>
          <cell r="D42" t="str">
            <v>040167</v>
          </cell>
          <cell r="E42" t="str">
            <v>Hey Banco</v>
          </cell>
          <cell r="F42">
            <v>95</v>
          </cell>
          <cell r="G42">
            <v>100</v>
          </cell>
          <cell r="H42">
            <v>95</v>
          </cell>
          <cell r="I42">
            <v>95</v>
          </cell>
          <cell r="J42" t="str">
            <v>-</v>
          </cell>
          <cell r="K42" t="str">
            <v>-</v>
          </cell>
          <cell r="L42" t="str">
            <v>-</v>
          </cell>
          <cell r="M42" t="str">
            <v>-</v>
          </cell>
          <cell r="N42" t="str">
            <v>-</v>
          </cell>
          <cell r="O42">
            <v>100</v>
          </cell>
          <cell r="P42">
            <v>100</v>
          </cell>
          <cell r="R42">
            <v>100</v>
          </cell>
          <cell r="T42">
            <v>100</v>
          </cell>
          <cell r="U42">
            <v>100</v>
          </cell>
          <cell r="V42">
            <v>100</v>
          </cell>
          <cell r="W42">
            <v>100</v>
          </cell>
          <cell r="X42">
            <v>100</v>
          </cell>
        </row>
        <row r="43">
          <cell r="A43">
            <v>42</v>
          </cell>
          <cell r="D43" t="str">
            <v>040110</v>
          </cell>
          <cell r="E43" t="str">
            <v>J.P. Morgan</v>
          </cell>
          <cell r="F43">
            <v>94.64</v>
          </cell>
          <cell r="G43">
            <v>100</v>
          </cell>
          <cell r="H43">
            <v>94.64</v>
          </cell>
          <cell r="I43">
            <v>94.64</v>
          </cell>
          <cell r="J43" t="str">
            <v>-</v>
          </cell>
          <cell r="K43" t="str">
            <v>-</v>
          </cell>
          <cell r="L43" t="str">
            <v>-</v>
          </cell>
          <cell r="M43" t="str">
            <v>-</v>
          </cell>
          <cell r="N43" t="str">
            <v>-</v>
          </cell>
          <cell r="O43">
            <v>100</v>
          </cell>
          <cell r="P43">
            <v>100</v>
          </cell>
          <cell r="Q43">
            <v>90.84</v>
          </cell>
          <cell r="R43">
            <v>100</v>
          </cell>
          <cell r="T43">
            <v>100</v>
          </cell>
          <cell r="U43">
            <v>94.87</v>
          </cell>
          <cell r="V43">
            <v>100</v>
          </cell>
          <cell r="W43">
            <v>93.33</v>
          </cell>
          <cell r="X43">
            <v>100</v>
          </cell>
        </row>
        <row r="44">
          <cell r="A44">
            <v>43</v>
          </cell>
          <cell r="D44" t="str">
            <v>040143</v>
          </cell>
          <cell r="E44" t="str">
            <v>CIBanco</v>
          </cell>
          <cell r="F44">
            <v>93.9</v>
          </cell>
          <cell r="G44">
            <v>100</v>
          </cell>
          <cell r="H44">
            <v>93.9</v>
          </cell>
          <cell r="I44">
            <v>93.9</v>
          </cell>
          <cell r="J44" t="str">
            <v>-</v>
          </cell>
          <cell r="K44" t="str">
            <v>-</v>
          </cell>
          <cell r="L44" t="str">
            <v>-</v>
          </cell>
          <cell r="M44" t="str">
            <v>-</v>
          </cell>
          <cell r="N44" t="str">
            <v>-</v>
          </cell>
          <cell r="O44">
            <v>96.32</v>
          </cell>
          <cell r="P44">
            <v>100</v>
          </cell>
          <cell r="Q44">
            <v>94.64</v>
          </cell>
          <cell r="R44">
            <v>100</v>
          </cell>
          <cell r="S44">
            <v>92.22</v>
          </cell>
          <cell r="T44">
            <v>100</v>
          </cell>
          <cell r="U44">
            <v>82.05</v>
          </cell>
          <cell r="V44">
            <v>100</v>
          </cell>
          <cell r="W44">
            <v>93.85</v>
          </cell>
          <cell r="X44">
            <v>100</v>
          </cell>
        </row>
        <row r="45">
          <cell r="A45">
            <v>44</v>
          </cell>
          <cell r="D45" t="str">
            <v>040042</v>
          </cell>
          <cell r="E45" t="str">
            <v>Banca Mifel</v>
          </cell>
          <cell r="F45">
            <v>93.55</v>
          </cell>
          <cell r="G45">
            <v>100</v>
          </cell>
          <cell r="H45">
            <v>93.55</v>
          </cell>
          <cell r="I45">
            <v>93.55</v>
          </cell>
          <cell r="J45" t="str">
            <v>-</v>
          </cell>
          <cell r="K45" t="str">
            <v>-</v>
          </cell>
          <cell r="L45" t="str">
            <v>-</v>
          </cell>
          <cell r="M45" t="str">
            <v>-</v>
          </cell>
          <cell r="N45" t="str">
            <v>-</v>
          </cell>
          <cell r="O45">
            <v>100</v>
          </cell>
          <cell r="P45">
            <v>100</v>
          </cell>
          <cell r="Q45">
            <v>89.76</v>
          </cell>
          <cell r="R45">
            <v>100</v>
          </cell>
          <cell r="S45">
            <v>90.77</v>
          </cell>
          <cell r="T45">
            <v>100</v>
          </cell>
          <cell r="U45">
            <v>94.87</v>
          </cell>
          <cell r="V45">
            <v>100</v>
          </cell>
          <cell r="W45">
            <v>95.9</v>
          </cell>
          <cell r="X45">
            <v>100</v>
          </cell>
        </row>
        <row r="46">
          <cell r="A46">
            <v>45</v>
          </cell>
          <cell r="D46" t="str">
            <v>040062</v>
          </cell>
          <cell r="E46" t="str">
            <v>Afirme</v>
          </cell>
          <cell r="F46">
            <v>92.93</v>
          </cell>
          <cell r="G46">
            <v>100</v>
          </cell>
          <cell r="H46">
            <v>92.93</v>
          </cell>
          <cell r="I46">
            <v>92.93</v>
          </cell>
          <cell r="J46" t="str">
            <v>-</v>
          </cell>
          <cell r="K46" t="str">
            <v>-</v>
          </cell>
          <cell r="L46" t="str">
            <v>-</v>
          </cell>
          <cell r="M46" t="str">
            <v>-</v>
          </cell>
          <cell r="N46" t="str">
            <v>-</v>
          </cell>
          <cell r="O46">
            <v>100</v>
          </cell>
          <cell r="P46">
            <v>100</v>
          </cell>
          <cell r="Q46">
            <v>85.84</v>
          </cell>
          <cell r="R46">
            <v>100</v>
          </cell>
          <cell r="S46">
            <v>93.85</v>
          </cell>
          <cell r="T46">
            <v>100</v>
          </cell>
          <cell r="U46">
            <v>100</v>
          </cell>
          <cell r="V46">
            <v>100</v>
          </cell>
          <cell r="W46">
            <v>91.79</v>
          </cell>
          <cell r="X46">
            <v>100</v>
          </cell>
        </row>
        <row r="47">
          <cell r="A47">
            <v>46</v>
          </cell>
          <cell r="D47" t="str">
            <v>040140</v>
          </cell>
          <cell r="E47" t="str">
            <v>Consubanco</v>
          </cell>
          <cell r="F47">
            <v>91.72</v>
          </cell>
          <cell r="G47">
            <v>100</v>
          </cell>
          <cell r="H47">
            <v>91.72</v>
          </cell>
          <cell r="I47">
            <v>91.72</v>
          </cell>
          <cell r="J47" t="str">
            <v>-</v>
          </cell>
          <cell r="K47" t="str">
            <v>-</v>
          </cell>
          <cell r="L47" t="str">
            <v>-</v>
          </cell>
          <cell r="M47" t="str">
            <v>-</v>
          </cell>
          <cell r="N47" t="str">
            <v>-</v>
          </cell>
          <cell r="O47">
            <v>93.41</v>
          </cell>
          <cell r="P47">
            <v>100</v>
          </cell>
          <cell r="Q47">
            <v>86.87</v>
          </cell>
          <cell r="R47">
            <v>100</v>
          </cell>
          <cell r="T47">
            <v>100</v>
          </cell>
          <cell r="U47">
            <v>97.44</v>
          </cell>
          <cell r="V47">
            <v>100</v>
          </cell>
          <cell r="W47">
            <v>98.46</v>
          </cell>
          <cell r="X47">
            <v>100</v>
          </cell>
        </row>
        <row r="48">
          <cell r="A48">
            <v>47</v>
          </cell>
          <cell r="D48" t="str">
            <v>040145</v>
          </cell>
          <cell r="E48" t="str">
            <v>Banco Base</v>
          </cell>
          <cell r="F48">
            <v>90.46</v>
          </cell>
          <cell r="G48">
            <v>100</v>
          </cell>
          <cell r="H48">
            <v>90.46</v>
          </cell>
          <cell r="I48">
            <v>90.46</v>
          </cell>
          <cell r="J48" t="str">
            <v>-</v>
          </cell>
          <cell r="K48" t="str">
            <v>-</v>
          </cell>
          <cell r="L48" t="str">
            <v>-</v>
          </cell>
          <cell r="M48" t="str">
            <v>-</v>
          </cell>
          <cell r="N48" t="str">
            <v>-</v>
          </cell>
          <cell r="O48">
            <v>98.88</v>
          </cell>
          <cell r="P48">
            <v>100</v>
          </cell>
          <cell r="Q48">
            <v>81.010000000000005</v>
          </cell>
          <cell r="R48">
            <v>100</v>
          </cell>
          <cell r="T48">
            <v>100</v>
          </cell>
          <cell r="U48">
            <v>84.62</v>
          </cell>
          <cell r="V48">
            <v>100</v>
          </cell>
          <cell r="W48">
            <v>97.44</v>
          </cell>
          <cell r="X48">
            <v>100</v>
          </cell>
        </row>
        <row r="49">
          <cell r="A49">
            <v>48</v>
          </cell>
          <cell r="D49" t="str">
            <v>040014</v>
          </cell>
          <cell r="E49" t="str">
            <v>Santander</v>
          </cell>
          <cell r="F49">
            <v>90.06</v>
          </cell>
          <cell r="G49">
            <v>100</v>
          </cell>
          <cell r="H49">
            <v>90.06</v>
          </cell>
          <cell r="I49">
            <v>90.06</v>
          </cell>
          <cell r="J49" t="str">
            <v>-</v>
          </cell>
          <cell r="K49" t="str">
            <v>-</v>
          </cell>
          <cell r="L49" t="str">
            <v>-</v>
          </cell>
          <cell r="M49" t="str">
            <v>-</v>
          </cell>
          <cell r="N49" t="str">
            <v>-</v>
          </cell>
          <cell r="O49">
            <v>100</v>
          </cell>
          <cell r="P49">
            <v>100</v>
          </cell>
          <cell r="Q49">
            <v>82.16</v>
          </cell>
          <cell r="R49">
            <v>100</v>
          </cell>
          <cell r="S49">
            <v>84.46</v>
          </cell>
          <cell r="T49">
            <v>100</v>
          </cell>
          <cell r="U49">
            <v>97.44</v>
          </cell>
          <cell r="V49">
            <v>100</v>
          </cell>
          <cell r="W49">
            <v>99.49</v>
          </cell>
          <cell r="X49">
            <v>100</v>
          </cell>
        </row>
        <row r="50">
          <cell r="A50">
            <v>49</v>
          </cell>
          <cell r="D50" t="str">
            <v>040128</v>
          </cell>
          <cell r="E50" t="str">
            <v>Autofin</v>
          </cell>
          <cell r="F50">
            <v>89.73</v>
          </cell>
          <cell r="G50">
            <v>100</v>
          </cell>
          <cell r="H50">
            <v>89.73</v>
          </cell>
          <cell r="I50">
            <v>89.73</v>
          </cell>
          <cell r="J50" t="str">
            <v>-</v>
          </cell>
          <cell r="K50" t="str">
            <v>-</v>
          </cell>
          <cell r="L50" t="str">
            <v>-</v>
          </cell>
          <cell r="M50" t="str">
            <v>-</v>
          </cell>
          <cell r="N50" t="str">
            <v>-</v>
          </cell>
          <cell r="O50">
            <v>97.66</v>
          </cell>
          <cell r="P50">
            <v>100</v>
          </cell>
          <cell r="Q50">
            <v>77.72</v>
          </cell>
          <cell r="R50">
            <v>100</v>
          </cell>
          <cell r="S50">
            <v>95.77</v>
          </cell>
          <cell r="T50">
            <v>100</v>
          </cell>
          <cell r="U50">
            <v>64.099999999999994</v>
          </cell>
          <cell r="V50">
            <v>100</v>
          </cell>
          <cell r="W50">
            <v>94.36</v>
          </cell>
          <cell r="X50">
            <v>100</v>
          </cell>
        </row>
        <row r="51">
          <cell r="A51">
            <v>50</v>
          </cell>
          <cell r="D51" t="str">
            <v>040059</v>
          </cell>
          <cell r="E51" t="str">
            <v>Invex</v>
          </cell>
          <cell r="F51">
            <v>89</v>
          </cell>
          <cell r="G51">
            <v>100</v>
          </cell>
          <cell r="H51">
            <v>89</v>
          </cell>
          <cell r="I51">
            <v>89</v>
          </cell>
          <cell r="J51" t="str">
            <v>-</v>
          </cell>
          <cell r="K51" t="str">
            <v>-</v>
          </cell>
          <cell r="L51" t="str">
            <v>-</v>
          </cell>
          <cell r="M51" t="str">
            <v>-</v>
          </cell>
          <cell r="N51" t="str">
            <v>-</v>
          </cell>
          <cell r="O51">
            <v>100</v>
          </cell>
          <cell r="P51">
            <v>100</v>
          </cell>
          <cell r="Q51">
            <v>72.23</v>
          </cell>
          <cell r="R51">
            <v>100</v>
          </cell>
          <cell r="S51">
            <v>92.21</v>
          </cell>
          <cell r="T51">
            <v>100</v>
          </cell>
          <cell r="U51">
            <v>89.74</v>
          </cell>
          <cell r="V51">
            <v>100</v>
          </cell>
          <cell r="W51">
            <v>99.49</v>
          </cell>
          <cell r="X51">
            <v>100</v>
          </cell>
        </row>
        <row r="52">
          <cell r="A52">
            <v>51</v>
          </cell>
          <cell r="D52" t="str">
            <v>040152</v>
          </cell>
          <cell r="E52" t="str">
            <v>Bancrea</v>
          </cell>
          <cell r="F52">
            <v>87.26</v>
          </cell>
          <cell r="G52">
            <v>100</v>
          </cell>
          <cell r="H52">
            <v>87.26</v>
          </cell>
          <cell r="I52">
            <v>87.26</v>
          </cell>
          <cell r="J52" t="str">
            <v>-</v>
          </cell>
          <cell r="K52" t="str">
            <v>-</v>
          </cell>
          <cell r="L52" t="str">
            <v>-</v>
          </cell>
          <cell r="M52" t="str">
            <v>-</v>
          </cell>
          <cell r="N52" t="str">
            <v>-</v>
          </cell>
          <cell r="O52">
            <v>96.43</v>
          </cell>
          <cell r="P52">
            <v>100</v>
          </cell>
          <cell r="Q52">
            <v>63.92</v>
          </cell>
          <cell r="R52">
            <v>100</v>
          </cell>
          <cell r="S52">
            <v>100</v>
          </cell>
          <cell r="T52">
            <v>100</v>
          </cell>
          <cell r="U52">
            <v>74.36</v>
          </cell>
          <cell r="V52">
            <v>100</v>
          </cell>
          <cell r="W52">
            <v>96.92</v>
          </cell>
          <cell r="X52">
            <v>100</v>
          </cell>
        </row>
        <row r="53">
          <cell r="A53">
            <v>52</v>
          </cell>
          <cell r="D53" t="str">
            <v>040136</v>
          </cell>
          <cell r="E53" t="str">
            <v>Intercam Banco</v>
          </cell>
          <cell r="F53">
            <v>77.400000000000006</v>
          </cell>
          <cell r="G53">
            <v>100</v>
          </cell>
          <cell r="H53">
            <v>77.400000000000006</v>
          </cell>
          <cell r="I53">
            <v>77.400000000000006</v>
          </cell>
          <cell r="J53" t="str">
            <v>-</v>
          </cell>
          <cell r="K53" t="str">
            <v>-</v>
          </cell>
          <cell r="L53" t="str">
            <v>-</v>
          </cell>
          <cell r="M53" t="str">
            <v>-</v>
          </cell>
          <cell r="N53" t="str">
            <v>-</v>
          </cell>
          <cell r="O53">
            <v>95.5</v>
          </cell>
          <cell r="P53">
            <v>100</v>
          </cell>
          <cell r="Q53">
            <v>66.319999999999993</v>
          </cell>
          <cell r="R53">
            <v>100</v>
          </cell>
          <cell r="T53">
            <v>100</v>
          </cell>
          <cell r="U53">
            <v>89.74</v>
          </cell>
          <cell r="V53">
            <v>100</v>
          </cell>
          <cell r="W53">
            <v>92.82</v>
          </cell>
          <cell r="X53">
            <v>100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election activeCell="I14" sqref="I14"/>
    </sheetView>
  </sheetViews>
  <sheetFormatPr baseColWidth="10" defaultRowHeight="13.8" zeroHeight="1"/>
  <cols>
    <col min="1" max="1" width="6.88671875" style="8" customWidth="1"/>
    <col min="2" max="2" width="17.5546875" style="8" customWidth="1"/>
    <col min="3" max="7" width="15.33203125" style="8" customWidth="1"/>
    <col min="8" max="8" width="22.33203125" style="8" customWidth="1"/>
    <col min="9" max="9" width="23.6640625" style="8" customWidth="1"/>
    <col min="10" max="102" width="0" style="8" hidden="1" customWidth="1"/>
    <col min="103" max="255" width="0" style="9" hidden="1" customWidth="1"/>
    <col min="256" max="256" width="6.88671875" style="9" hidden="1" customWidth="1"/>
    <col min="257" max="257" width="17.5546875" style="9" hidden="1" customWidth="1"/>
    <col min="258" max="264" width="15.33203125" style="9" hidden="1" customWidth="1"/>
    <col min="265" max="265" width="12.6640625" style="9" hidden="1" customWidth="1"/>
    <col min="266" max="511" width="0" style="9" hidden="1" customWidth="1"/>
    <col min="512" max="512" width="6.88671875" style="9" hidden="1" customWidth="1"/>
    <col min="513" max="513" width="17.5546875" style="9" hidden="1" customWidth="1"/>
    <col min="514" max="520" width="15.33203125" style="9" hidden="1" customWidth="1"/>
    <col min="521" max="521" width="12.6640625" style="9" hidden="1" customWidth="1"/>
    <col min="522" max="767" width="0" style="9" hidden="1" customWidth="1"/>
    <col min="768" max="768" width="6.88671875" style="9" hidden="1" customWidth="1"/>
    <col min="769" max="769" width="17.5546875" style="9" hidden="1" customWidth="1"/>
    <col min="770" max="776" width="15.33203125" style="9" hidden="1" customWidth="1"/>
    <col min="777" max="777" width="12.6640625" style="9" hidden="1" customWidth="1"/>
    <col min="778" max="1023" width="0" style="9" hidden="1" customWidth="1"/>
    <col min="1024" max="1024" width="6.88671875" style="9" hidden="1" customWidth="1"/>
    <col min="1025" max="1025" width="17.5546875" style="9" hidden="1" customWidth="1"/>
    <col min="1026" max="1032" width="15.33203125" style="9" hidden="1" customWidth="1"/>
    <col min="1033" max="1033" width="12.6640625" style="9" hidden="1" customWidth="1"/>
    <col min="1034" max="1279" width="0" style="9" hidden="1" customWidth="1"/>
    <col min="1280" max="1280" width="6.88671875" style="9" hidden="1" customWidth="1"/>
    <col min="1281" max="1281" width="17.5546875" style="9" hidden="1" customWidth="1"/>
    <col min="1282" max="1288" width="15.33203125" style="9" hidden="1" customWidth="1"/>
    <col min="1289" max="1289" width="12.6640625" style="9" hidden="1" customWidth="1"/>
    <col min="1290" max="1535" width="0" style="9" hidden="1" customWidth="1"/>
    <col min="1536" max="1536" width="6.88671875" style="9" hidden="1" customWidth="1"/>
    <col min="1537" max="1537" width="17.5546875" style="9" hidden="1" customWidth="1"/>
    <col min="1538" max="1544" width="15.33203125" style="9" hidden="1" customWidth="1"/>
    <col min="1545" max="1545" width="12.6640625" style="9" hidden="1" customWidth="1"/>
    <col min="1546" max="1791" width="0" style="9" hidden="1" customWidth="1"/>
    <col min="1792" max="1792" width="6.88671875" style="9" hidden="1" customWidth="1"/>
    <col min="1793" max="1793" width="17.5546875" style="9" hidden="1" customWidth="1"/>
    <col min="1794" max="1800" width="15.33203125" style="9" hidden="1" customWidth="1"/>
    <col min="1801" max="1801" width="12.6640625" style="9" hidden="1" customWidth="1"/>
    <col min="1802" max="2047" width="0" style="9" hidden="1" customWidth="1"/>
    <col min="2048" max="2048" width="6.88671875" style="9" hidden="1" customWidth="1"/>
    <col min="2049" max="2049" width="17.5546875" style="9" hidden="1" customWidth="1"/>
    <col min="2050" max="2056" width="15.33203125" style="9" hidden="1" customWidth="1"/>
    <col min="2057" max="2057" width="12.6640625" style="9" hidden="1" customWidth="1"/>
    <col min="2058" max="2303" width="0" style="9" hidden="1" customWidth="1"/>
    <col min="2304" max="2304" width="6.88671875" style="9" hidden="1" customWidth="1"/>
    <col min="2305" max="2305" width="17.5546875" style="9" hidden="1" customWidth="1"/>
    <col min="2306" max="2312" width="15.33203125" style="9" hidden="1" customWidth="1"/>
    <col min="2313" max="2313" width="12.6640625" style="9" hidden="1" customWidth="1"/>
    <col min="2314" max="2559" width="0" style="9" hidden="1" customWidth="1"/>
    <col min="2560" max="2560" width="6.88671875" style="9" hidden="1" customWidth="1"/>
    <col min="2561" max="2561" width="17.5546875" style="9" hidden="1" customWidth="1"/>
    <col min="2562" max="2568" width="15.33203125" style="9" hidden="1" customWidth="1"/>
    <col min="2569" max="2569" width="12.6640625" style="9" hidden="1" customWidth="1"/>
    <col min="2570" max="2815" width="0" style="9" hidden="1" customWidth="1"/>
    <col min="2816" max="2816" width="6.88671875" style="9" hidden="1" customWidth="1"/>
    <col min="2817" max="2817" width="17.5546875" style="9" hidden="1" customWidth="1"/>
    <col min="2818" max="2824" width="15.33203125" style="9" hidden="1" customWidth="1"/>
    <col min="2825" max="2825" width="12.6640625" style="9" hidden="1" customWidth="1"/>
    <col min="2826" max="3071" width="0" style="9" hidden="1" customWidth="1"/>
    <col min="3072" max="3072" width="6.88671875" style="9" hidden="1" customWidth="1"/>
    <col min="3073" max="3073" width="17.5546875" style="9" hidden="1" customWidth="1"/>
    <col min="3074" max="3080" width="15.33203125" style="9" hidden="1" customWidth="1"/>
    <col min="3081" max="3081" width="12.6640625" style="9" hidden="1" customWidth="1"/>
    <col min="3082" max="3327" width="0" style="9" hidden="1" customWidth="1"/>
    <col min="3328" max="3328" width="6.88671875" style="9" hidden="1" customWidth="1"/>
    <col min="3329" max="3329" width="17.5546875" style="9" hidden="1" customWidth="1"/>
    <col min="3330" max="3336" width="15.33203125" style="9" hidden="1" customWidth="1"/>
    <col min="3337" max="3337" width="12.6640625" style="9" hidden="1" customWidth="1"/>
    <col min="3338" max="3583" width="0" style="9" hidden="1" customWidth="1"/>
    <col min="3584" max="3584" width="6.88671875" style="9" hidden="1" customWidth="1"/>
    <col min="3585" max="3585" width="17.5546875" style="9" hidden="1" customWidth="1"/>
    <col min="3586" max="3592" width="15.33203125" style="9" hidden="1" customWidth="1"/>
    <col min="3593" max="3593" width="12.6640625" style="9" hidden="1" customWidth="1"/>
    <col min="3594" max="3839" width="0" style="9" hidden="1" customWidth="1"/>
    <col min="3840" max="3840" width="6.88671875" style="9" hidden="1" customWidth="1"/>
    <col min="3841" max="3841" width="17.5546875" style="9" hidden="1" customWidth="1"/>
    <col min="3842" max="3848" width="15.33203125" style="9" hidden="1" customWidth="1"/>
    <col min="3849" max="3849" width="12.6640625" style="9" hidden="1" customWidth="1"/>
    <col min="3850" max="4095" width="0" style="9" hidden="1" customWidth="1"/>
    <col min="4096" max="4096" width="6.88671875" style="9" hidden="1" customWidth="1"/>
    <col min="4097" max="4097" width="17.5546875" style="9" hidden="1" customWidth="1"/>
    <col min="4098" max="4104" width="15.33203125" style="9" hidden="1" customWidth="1"/>
    <col min="4105" max="4105" width="12.6640625" style="9" hidden="1" customWidth="1"/>
    <col min="4106" max="4351" width="0" style="9" hidden="1" customWidth="1"/>
    <col min="4352" max="4352" width="6.88671875" style="9" hidden="1" customWidth="1"/>
    <col min="4353" max="4353" width="17.5546875" style="9" hidden="1" customWidth="1"/>
    <col min="4354" max="4360" width="15.33203125" style="9" hidden="1" customWidth="1"/>
    <col min="4361" max="4361" width="12.6640625" style="9" hidden="1" customWidth="1"/>
    <col min="4362" max="4607" width="0" style="9" hidden="1" customWidth="1"/>
    <col min="4608" max="4608" width="6.88671875" style="9" hidden="1" customWidth="1"/>
    <col min="4609" max="4609" width="17.5546875" style="9" hidden="1" customWidth="1"/>
    <col min="4610" max="4616" width="15.33203125" style="9" hidden="1" customWidth="1"/>
    <col min="4617" max="4617" width="12.6640625" style="9" hidden="1" customWidth="1"/>
    <col min="4618" max="4863" width="0" style="9" hidden="1" customWidth="1"/>
    <col min="4864" max="4864" width="6.88671875" style="9" hidden="1" customWidth="1"/>
    <col min="4865" max="4865" width="17.5546875" style="9" hidden="1" customWidth="1"/>
    <col min="4866" max="4872" width="15.33203125" style="9" hidden="1" customWidth="1"/>
    <col min="4873" max="4873" width="12.6640625" style="9" hidden="1" customWidth="1"/>
    <col min="4874" max="5119" width="0" style="9" hidden="1" customWidth="1"/>
    <col min="5120" max="5120" width="6.88671875" style="9" hidden="1" customWidth="1"/>
    <col min="5121" max="5121" width="17.5546875" style="9" hidden="1" customWidth="1"/>
    <col min="5122" max="5128" width="15.33203125" style="9" hidden="1" customWidth="1"/>
    <col min="5129" max="5129" width="12.6640625" style="9" hidden="1" customWidth="1"/>
    <col min="5130" max="5375" width="0" style="9" hidden="1" customWidth="1"/>
    <col min="5376" max="5376" width="6.88671875" style="9" hidden="1" customWidth="1"/>
    <col min="5377" max="5377" width="17.5546875" style="9" hidden="1" customWidth="1"/>
    <col min="5378" max="5384" width="15.33203125" style="9" hidden="1" customWidth="1"/>
    <col min="5385" max="5385" width="12.6640625" style="9" hidden="1" customWidth="1"/>
    <col min="5386" max="5631" width="0" style="9" hidden="1" customWidth="1"/>
    <col min="5632" max="5632" width="6.88671875" style="9" hidden="1" customWidth="1"/>
    <col min="5633" max="5633" width="17.5546875" style="9" hidden="1" customWidth="1"/>
    <col min="5634" max="5640" width="15.33203125" style="9" hidden="1" customWidth="1"/>
    <col min="5641" max="5641" width="12.6640625" style="9" hidden="1" customWidth="1"/>
    <col min="5642" max="5887" width="0" style="9" hidden="1" customWidth="1"/>
    <col min="5888" max="5888" width="6.88671875" style="9" hidden="1" customWidth="1"/>
    <col min="5889" max="5889" width="17.5546875" style="9" hidden="1" customWidth="1"/>
    <col min="5890" max="5896" width="15.33203125" style="9" hidden="1" customWidth="1"/>
    <col min="5897" max="5897" width="12.6640625" style="9" hidden="1" customWidth="1"/>
    <col min="5898" max="6143" width="0" style="9" hidden="1" customWidth="1"/>
    <col min="6144" max="6144" width="6.88671875" style="9" hidden="1" customWidth="1"/>
    <col min="6145" max="6145" width="17.5546875" style="9" hidden="1" customWidth="1"/>
    <col min="6146" max="6152" width="15.33203125" style="9" hidden="1" customWidth="1"/>
    <col min="6153" max="6153" width="12.6640625" style="9" hidden="1" customWidth="1"/>
    <col min="6154" max="6399" width="0" style="9" hidden="1" customWidth="1"/>
    <col min="6400" max="6400" width="6.88671875" style="9" hidden="1" customWidth="1"/>
    <col min="6401" max="6401" width="17.5546875" style="9" hidden="1" customWidth="1"/>
    <col min="6402" max="6408" width="15.33203125" style="9" hidden="1" customWidth="1"/>
    <col min="6409" max="6409" width="12.6640625" style="9" hidden="1" customWidth="1"/>
    <col min="6410" max="6655" width="0" style="9" hidden="1" customWidth="1"/>
    <col min="6656" max="6656" width="6.88671875" style="9" hidden="1" customWidth="1"/>
    <col min="6657" max="6657" width="17.5546875" style="9" hidden="1" customWidth="1"/>
    <col min="6658" max="6664" width="15.33203125" style="9" hidden="1" customWidth="1"/>
    <col min="6665" max="6665" width="12.6640625" style="9" hidden="1" customWidth="1"/>
    <col min="6666" max="6911" width="0" style="9" hidden="1" customWidth="1"/>
    <col min="6912" max="6912" width="6.88671875" style="9" hidden="1" customWidth="1"/>
    <col min="6913" max="6913" width="17.5546875" style="9" hidden="1" customWidth="1"/>
    <col min="6914" max="6920" width="15.33203125" style="9" hidden="1" customWidth="1"/>
    <col min="6921" max="6921" width="12.6640625" style="9" hidden="1" customWidth="1"/>
    <col min="6922" max="7167" width="0" style="9" hidden="1" customWidth="1"/>
    <col min="7168" max="7168" width="6.88671875" style="9" hidden="1" customWidth="1"/>
    <col min="7169" max="7169" width="17.5546875" style="9" hidden="1" customWidth="1"/>
    <col min="7170" max="7176" width="15.33203125" style="9" hidden="1" customWidth="1"/>
    <col min="7177" max="7177" width="12.6640625" style="9" hidden="1" customWidth="1"/>
    <col min="7178" max="7423" width="0" style="9" hidden="1" customWidth="1"/>
    <col min="7424" max="7424" width="6.88671875" style="9" hidden="1" customWidth="1"/>
    <col min="7425" max="7425" width="17.5546875" style="9" hidden="1" customWidth="1"/>
    <col min="7426" max="7432" width="15.33203125" style="9" hidden="1" customWidth="1"/>
    <col min="7433" max="7433" width="12.6640625" style="9" hidden="1" customWidth="1"/>
    <col min="7434" max="7679" width="0" style="9" hidden="1" customWidth="1"/>
    <col min="7680" max="7680" width="6.88671875" style="9" hidden="1" customWidth="1"/>
    <col min="7681" max="7681" width="17.5546875" style="9" hidden="1" customWidth="1"/>
    <col min="7682" max="7688" width="15.33203125" style="9" hidden="1" customWidth="1"/>
    <col min="7689" max="7689" width="12.6640625" style="9" hidden="1" customWidth="1"/>
    <col min="7690" max="7935" width="0" style="9" hidden="1" customWidth="1"/>
    <col min="7936" max="7936" width="6.88671875" style="9" hidden="1" customWidth="1"/>
    <col min="7937" max="7937" width="17.5546875" style="9" hidden="1" customWidth="1"/>
    <col min="7938" max="7944" width="15.33203125" style="9" hidden="1" customWidth="1"/>
    <col min="7945" max="7945" width="12.6640625" style="9" hidden="1" customWidth="1"/>
    <col min="7946" max="8191" width="0" style="9" hidden="1" customWidth="1"/>
    <col min="8192" max="8192" width="6.88671875" style="9" hidden="1" customWidth="1"/>
    <col min="8193" max="8193" width="17.5546875" style="9" hidden="1" customWidth="1"/>
    <col min="8194" max="8200" width="15.33203125" style="9" hidden="1" customWidth="1"/>
    <col min="8201" max="8201" width="12.6640625" style="9" hidden="1" customWidth="1"/>
    <col min="8202" max="8447" width="0" style="9" hidden="1" customWidth="1"/>
    <col min="8448" max="8448" width="6.88671875" style="9" hidden="1" customWidth="1"/>
    <col min="8449" max="8449" width="17.5546875" style="9" hidden="1" customWidth="1"/>
    <col min="8450" max="8456" width="15.33203125" style="9" hidden="1" customWidth="1"/>
    <col min="8457" max="8457" width="12.6640625" style="9" hidden="1" customWidth="1"/>
    <col min="8458" max="8703" width="0" style="9" hidden="1" customWidth="1"/>
    <col min="8704" max="8704" width="6.88671875" style="9" hidden="1" customWidth="1"/>
    <col min="8705" max="8705" width="17.5546875" style="9" hidden="1" customWidth="1"/>
    <col min="8706" max="8712" width="15.33203125" style="9" hidden="1" customWidth="1"/>
    <col min="8713" max="8713" width="12.6640625" style="9" hidden="1" customWidth="1"/>
    <col min="8714" max="8959" width="0" style="9" hidden="1" customWidth="1"/>
    <col min="8960" max="8960" width="6.88671875" style="9" hidden="1" customWidth="1"/>
    <col min="8961" max="8961" width="17.5546875" style="9" hidden="1" customWidth="1"/>
    <col min="8962" max="8968" width="15.33203125" style="9" hidden="1" customWidth="1"/>
    <col min="8969" max="8969" width="12.6640625" style="9" hidden="1" customWidth="1"/>
    <col min="8970" max="9215" width="0" style="9" hidden="1" customWidth="1"/>
    <col min="9216" max="9216" width="6.88671875" style="9" hidden="1" customWidth="1"/>
    <col min="9217" max="9217" width="17.5546875" style="9" hidden="1" customWidth="1"/>
    <col min="9218" max="9224" width="15.33203125" style="9" hidden="1" customWidth="1"/>
    <col min="9225" max="9225" width="12.6640625" style="9" hidden="1" customWidth="1"/>
    <col min="9226" max="9471" width="0" style="9" hidden="1" customWidth="1"/>
    <col min="9472" max="9472" width="6.88671875" style="9" hidden="1" customWidth="1"/>
    <col min="9473" max="9473" width="17.5546875" style="9" hidden="1" customWidth="1"/>
    <col min="9474" max="9480" width="15.33203125" style="9" hidden="1" customWidth="1"/>
    <col min="9481" max="9481" width="12.6640625" style="9" hidden="1" customWidth="1"/>
    <col min="9482" max="9727" width="0" style="9" hidden="1" customWidth="1"/>
    <col min="9728" max="9728" width="6.88671875" style="9" hidden="1" customWidth="1"/>
    <col min="9729" max="9729" width="17.5546875" style="9" hidden="1" customWidth="1"/>
    <col min="9730" max="9736" width="15.33203125" style="9" hidden="1" customWidth="1"/>
    <col min="9737" max="9737" width="12.6640625" style="9" hidden="1" customWidth="1"/>
    <col min="9738" max="9983" width="0" style="9" hidden="1" customWidth="1"/>
    <col min="9984" max="9984" width="6.88671875" style="9" hidden="1" customWidth="1"/>
    <col min="9985" max="9985" width="17.5546875" style="9" hidden="1" customWidth="1"/>
    <col min="9986" max="9992" width="15.33203125" style="9" hidden="1" customWidth="1"/>
    <col min="9993" max="9993" width="12.6640625" style="9" hidden="1" customWidth="1"/>
    <col min="9994" max="10239" width="0" style="9" hidden="1" customWidth="1"/>
    <col min="10240" max="10240" width="6.88671875" style="9" hidden="1" customWidth="1"/>
    <col min="10241" max="10241" width="17.5546875" style="9" hidden="1" customWidth="1"/>
    <col min="10242" max="10248" width="15.33203125" style="9" hidden="1" customWidth="1"/>
    <col min="10249" max="10249" width="12.6640625" style="9" hidden="1" customWidth="1"/>
    <col min="10250" max="10495" width="0" style="9" hidden="1" customWidth="1"/>
    <col min="10496" max="10496" width="6.88671875" style="9" hidden="1" customWidth="1"/>
    <col min="10497" max="10497" width="17.5546875" style="9" hidden="1" customWidth="1"/>
    <col min="10498" max="10504" width="15.33203125" style="9" hidden="1" customWidth="1"/>
    <col min="10505" max="10505" width="12.6640625" style="9" hidden="1" customWidth="1"/>
    <col min="10506" max="10751" width="0" style="9" hidden="1" customWidth="1"/>
    <col min="10752" max="10752" width="6.88671875" style="9" hidden="1" customWidth="1"/>
    <col min="10753" max="10753" width="17.5546875" style="9" hidden="1" customWidth="1"/>
    <col min="10754" max="10760" width="15.33203125" style="9" hidden="1" customWidth="1"/>
    <col min="10761" max="10761" width="12.6640625" style="9" hidden="1" customWidth="1"/>
    <col min="10762" max="11007" width="0" style="9" hidden="1" customWidth="1"/>
    <col min="11008" max="11008" width="6.88671875" style="9" hidden="1" customWidth="1"/>
    <col min="11009" max="11009" width="17.5546875" style="9" hidden="1" customWidth="1"/>
    <col min="11010" max="11016" width="15.33203125" style="9" hidden="1" customWidth="1"/>
    <col min="11017" max="11017" width="12.6640625" style="9" hidden="1" customWidth="1"/>
    <col min="11018" max="11263" width="0" style="9" hidden="1" customWidth="1"/>
    <col min="11264" max="11264" width="6.88671875" style="9" hidden="1" customWidth="1"/>
    <col min="11265" max="11265" width="17.5546875" style="9" hidden="1" customWidth="1"/>
    <col min="11266" max="11272" width="15.33203125" style="9" hidden="1" customWidth="1"/>
    <col min="11273" max="11273" width="12.6640625" style="9" hidden="1" customWidth="1"/>
    <col min="11274" max="11519" width="0" style="9" hidden="1" customWidth="1"/>
    <col min="11520" max="11520" width="6.88671875" style="9" hidden="1" customWidth="1"/>
    <col min="11521" max="11521" width="17.5546875" style="9" hidden="1" customWidth="1"/>
    <col min="11522" max="11528" width="15.33203125" style="9" hidden="1" customWidth="1"/>
    <col min="11529" max="11529" width="12.6640625" style="9" hidden="1" customWidth="1"/>
    <col min="11530" max="11775" width="0" style="9" hidden="1" customWidth="1"/>
    <col min="11776" max="11776" width="6.88671875" style="9" hidden="1" customWidth="1"/>
    <col min="11777" max="11777" width="17.5546875" style="9" hidden="1" customWidth="1"/>
    <col min="11778" max="11784" width="15.33203125" style="9" hidden="1" customWidth="1"/>
    <col min="11785" max="11785" width="12.6640625" style="9" hidden="1" customWidth="1"/>
    <col min="11786" max="12031" width="0" style="9" hidden="1" customWidth="1"/>
    <col min="12032" max="12032" width="6.88671875" style="9" hidden="1" customWidth="1"/>
    <col min="12033" max="12033" width="17.5546875" style="9" hidden="1" customWidth="1"/>
    <col min="12034" max="12040" width="15.33203125" style="9" hidden="1" customWidth="1"/>
    <col min="12041" max="12041" width="12.6640625" style="9" hidden="1" customWidth="1"/>
    <col min="12042" max="12287" width="0" style="9" hidden="1" customWidth="1"/>
    <col min="12288" max="12288" width="6.88671875" style="9" hidden="1" customWidth="1"/>
    <col min="12289" max="12289" width="17.5546875" style="9" hidden="1" customWidth="1"/>
    <col min="12290" max="12296" width="15.33203125" style="9" hidden="1" customWidth="1"/>
    <col min="12297" max="12297" width="12.6640625" style="9" hidden="1" customWidth="1"/>
    <col min="12298" max="12543" width="0" style="9" hidden="1" customWidth="1"/>
    <col min="12544" max="12544" width="6.88671875" style="9" hidden="1" customWidth="1"/>
    <col min="12545" max="12545" width="17.5546875" style="9" hidden="1" customWidth="1"/>
    <col min="12546" max="12552" width="15.33203125" style="9" hidden="1" customWidth="1"/>
    <col min="12553" max="12553" width="12.6640625" style="9" hidden="1" customWidth="1"/>
    <col min="12554" max="12799" width="0" style="9" hidden="1" customWidth="1"/>
    <col min="12800" max="12800" width="6.88671875" style="9" hidden="1" customWidth="1"/>
    <col min="12801" max="12801" width="17.5546875" style="9" hidden="1" customWidth="1"/>
    <col min="12802" max="12808" width="15.33203125" style="9" hidden="1" customWidth="1"/>
    <col min="12809" max="12809" width="12.6640625" style="9" hidden="1" customWidth="1"/>
    <col min="12810" max="13055" width="0" style="9" hidden="1" customWidth="1"/>
    <col min="13056" max="13056" width="6.88671875" style="9" hidden="1" customWidth="1"/>
    <col min="13057" max="13057" width="17.5546875" style="9" hidden="1" customWidth="1"/>
    <col min="13058" max="13064" width="15.33203125" style="9" hidden="1" customWidth="1"/>
    <col min="13065" max="13065" width="12.6640625" style="9" hidden="1" customWidth="1"/>
    <col min="13066" max="13311" width="0" style="9" hidden="1" customWidth="1"/>
    <col min="13312" max="13312" width="6.88671875" style="9" hidden="1" customWidth="1"/>
    <col min="13313" max="13313" width="17.5546875" style="9" hidden="1" customWidth="1"/>
    <col min="13314" max="13320" width="15.33203125" style="9" hidden="1" customWidth="1"/>
    <col min="13321" max="13321" width="12.6640625" style="9" hidden="1" customWidth="1"/>
    <col min="13322" max="13567" width="0" style="9" hidden="1" customWidth="1"/>
    <col min="13568" max="13568" width="6.88671875" style="9" hidden="1" customWidth="1"/>
    <col min="13569" max="13569" width="17.5546875" style="9" hidden="1" customWidth="1"/>
    <col min="13570" max="13576" width="15.33203125" style="9" hidden="1" customWidth="1"/>
    <col min="13577" max="13577" width="12.6640625" style="9" hidden="1" customWidth="1"/>
    <col min="13578" max="13823" width="0" style="9" hidden="1" customWidth="1"/>
    <col min="13824" max="13824" width="6.88671875" style="9" hidden="1" customWidth="1"/>
    <col min="13825" max="13825" width="17.5546875" style="9" hidden="1" customWidth="1"/>
    <col min="13826" max="13832" width="15.33203125" style="9" hidden="1" customWidth="1"/>
    <col min="13833" max="13833" width="12.6640625" style="9" hidden="1" customWidth="1"/>
    <col min="13834" max="14079" width="0" style="9" hidden="1" customWidth="1"/>
    <col min="14080" max="14080" width="6.88671875" style="9" hidden="1" customWidth="1"/>
    <col min="14081" max="14081" width="17.5546875" style="9" hidden="1" customWidth="1"/>
    <col min="14082" max="14088" width="15.33203125" style="9" hidden="1" customWidth="1"/>
    <col min="14089" max="14089" width="12.6640625" style="9" hidden="1" customWidth="1"/>
    <col min="14090" max="14335" width="0" style="9" hidden="1" customWidth="1"/>
    <col min="14336" max="14336" width="6.88671875" style="9" hidden="1" customWidth="1"/>
    <col min="14337" max="14337" width="17.5546875" style="9" hidden="1" customWidth="1"/>
    <col min="14338" max="14344" width="15.33203125" style="9" hidden="1" customWidth="1"/>
    <col min="14345" max="14345" width="12.6640625" style="9" hidden="1" customWidth="1"/>
    <col min="14346" max="14591" width="0" style="9" hidden="1" customWidth="1"/>
    <col min="14592" max="14592" width="6.88671875" style="9" hidden="1" customWidth="1"/>
    <col min="14593" max="14593" width="17.5546875" style="9" hidden="1" customWidth="1"/>
    <col min="14594" max="14600" width="15.33203125" style="9" hidden="1" customWidth="1"/>
    <col min="14601" max="14601" width="12.6640625" style="9" hidden="1" customWidth="1"/>
    <col min="14602" max="14847" width="0" style="9" hidden="1" customWidth="1"/>
    <col min="14848" max="14848" width="6.88671875" style="9" hidden="1" customWidth="1"/>
    <col min="14849" max="14849" width="17.5546875" style="9" hidden="1" customWidth="1"/>
    <col min="14850" max="14856" width="15.33203125" style="9" hidden="1" customWidth="1"/>
    <col min="14857" max="14857" width="12.6640625" style="9" hidden="1" customWidth="1"/>
    <col min="14858" max="15103" width="0" style="9" hidden="1" customWidth="1"/>
    <col min="15104" max="15104" width="6.88671875" style="9" hidden="1" customWidth="1"/>
    <col min="15105" max="15105" width="17.5546875" style="9" hidden="1" customWidth="1"/>
    <col min="15106" max="15112" width="15.33203125" style="9" hidden="1" customWidth="1"/>
    <col min="15113" max="15113" width="12.6640625" style="9" hidden="1" customWidth="1"/>
    <col min="15114" max="15359" width="0" style="9" hidden="1" customWidth="1"/>
    <col min="15360" max="15360" width="6.88671875" style="9" hidden="1" customWidth="1"/>
    <col min="15361" max="15361" width="17.5546875" style="9" hidden="1" customWidth="1"/>
    <col min="15362" max="15368" width="15.33203125" style="9" hidden="1" customWidth="1"/>
    <col min="15369" max="15369" width="12.6640625" style="9" hidden="1" customWidth="1"/>
    <col min="15370" max="15615" width="0" style="9" hidden="1" customWidth="1"/>
    <col min="15616" max="15616" width="6.88671875" style="9" hidden="1" customWidth="1"/>
    <col min="15617" max="15617" width="17.5546875" style="9" hidden="1" customWidth="1"/>
    <col min="15618" max="15624" width="15.33203125" style="9" hidden="1" customWidth="1"/>
    <col min="15625" max="15625" width="12.6640625" style="9" hidden="1" customWidth="1"/>
    <col min="15626" max="15871" width="0" style="9" hidden="1" customWidth="1"/>
    <col min="15872" max="15872" width="6.88671875" style="9" hidden="1" customWidth="1"/>
    <col min="15873" max="15873" width="17.5546875" style="9" hidden="1" customWidth="1"/>
    <col min="15874" max="15880" width="15.33203125" style="9" hidden="1" customWidth="1"/>
    <col min="15881" max="15881" width="12.6640625" style="9" hidden="1" customWidth="1"/>
    <col min="15882" max="16127" width="0" style="9" hidden="1" customWidth="1"/>
    <col min="16128" max="16128" width="6.88671875" style="9" hidden="1" customWidth="1"/>
    <col min="16129" max="16129" width="17.5546875" style="9" hidden="1" customWidth="1"/>
    <col min="16130" max="16136" width="15.33203125" style="9" hidden="1" customWidth="1"/>
    <col min="16137" max="16137" width="12.6640625" style="9" hidden="1" customWidth="1"/>
    <col min="16138" max="16384" width="0" style="9" hidden="1" customWidth="1"/>
  </cols>
  <sheetData>
    <row r="1" spans="6:6" ht="21.9" customHeight="1"/>
    <row r="2" spans="6:6" ht="21.9" customHeight="1">
      <c r="F2" s="10"/>
    </row>
    <row r="3" spans="6:6" ht="21.9" customHeight="1">
      <c r="F3" s="10"/>
    </row>
    <row r="4" spans="6:6" ht="21.9" customHeight="1">
      <c r="F4" s="11"/>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12"/>
    </row>
    <row r="18" spans="2:8" ht="21.9" customHeight="1"/>
    <row r="19" spans="2:8" ht="21.9" customHeight="1">
      <c r="B19" s="13"/>
      <c r="C19" s="14"/>
      <c r="D19" s="14"/>
      <c r="E19" s="14"/>
      <c r="F19" s="14"/>
      <c r="G19" s="14"/>
      <c r="H19" s="14"/>
    </row>
    <row r="20" spans="2:8" ht="21.9" customHeight="1">
      <c r="B20" s="14"/>
      <c r="C20" s="14"/>
      <c r="D20" s="14"/>
      <c r="E20" s="14"/>
      <c r="F20" s="14"/>
      <c r="G20" s="14"/>
      <c r="H20" s="14"/>
    </row>
    <row r="21" spans="2:8" ht="21.9" customHeight="1">
      <c r="B21" s="14"/>
      <c r="C21" s="14"/>
      <c r="D21" s="14"/>
      <c r="E21" s="14"/>
      <c r="F21" s="14"/>
      <c r="G21" s="14"/>
      <c r="H21" s="14"/>
    </row>
    <row r="22" spans="2:8" ht="21.9" customHeight="1">
      <c r="B22" s="14"/>
      <c r="C22" s="14"/>
      <c r="D22" s="14"/>
      <c r="E22" s="14"/>
      <c r="F22" s="14"/>
      <c r="G22" s="14"/>
      <c r="H22" s="14"/>
    </row>
    <row r="23" spans="2:8" ht="21.9" customHeight="1">
      <c r="B23" s="14"/>
      <c r="C23" s="14"/>
      <c r="D23" s="14"/>
      <c r="E23" s="14"/>
      <c r="F23" s="14"/>
      <c r="G23" s="14"/>
      <c r="H23" s="14"/>
    </row>
    <row r="24" spans="2:8" ht="21.9" customHeight="1">
      <c r="B24" s="14"/>
      <c r="C24" s="14"/>
      <c r="D24" s="14"/>
      <c r="E24" s="14"/>
      <c r="F24" s="14"/>
      <c r="G24" s="14"/>
      <c r="H24" s="14"/>
    </row>
    <row r="25" spans="2:8" ht="21.9" customHeight="1">
      <c r="B25" s="14"/>
      <c r="C25" s="14"/>
      <c r="D25" s="14"/>
      <c r="E25" s="14"/>
      <c r="F25" s="14"/>
      <c r="G25" s="14"/>
      <c r="H25" s="14"/>
    </row>
    <row r="26" spans="2:8" ht="21.9" customHeight="1">
      <c r="B26" s="14"/>
      <c r="C26" s="14"/>
      <c r="D26" s="14"/>
      <c r="E26" s="14"/>
      <c r="F26" s="14"/>
      <c r="G26" s="14"/>
      <c r="H26" s="14"/>
    </row>
    <row r="27" spans="2:8" ht="21.9" customHeight="1">
      <c r="B27" s="14"/>
      <c r="C27" s="14"/>
      <c r="D27" s="14"/>
      <c r="E27" s="14"/>
      <c r="F27" s="14"/>
      <c r="G27" s="14"/>
      <c r="H27" s="14"/>
    </row>
    <row r="28" spans="2:8" ht="21.9" customHeight="1">
      <c r="B28" s="14"/>
      <c r="C28" s="14"/>
      <c r="D28" s="14"/>
      <c r="E28" s="14"/>
      <c r="F28" s="14"/>
      <c r="G28" s="14"/>
      <c r="H28" s="14"/>
    </row>
    <row r="29" spans="2:8" ht="21.9" customHeight="1">
      <c r="B29" s="14"/>
      <c r="C29" s="14"/>
      <c r="D29" s="14"/>
      <c r="E29" s="14"/>
      <c r="F29" s="14"/>
      <c r="G29" s="14"/>
      <c r="H29" s="14"/>
    </row>
    <row r="30" spans="2:8" ht="21.9" customHeight="1">
      <c r="B30" s="14"/>
      <c r="C30" s="14"/>
      <c r="D30" s="14"/>
      <c r="E30" s="14"/>
      <c r="F30" s="14"/>
      <c r="G30" s="14"/>
      <c r="H30" s="14"/>
    </row>
    <row r="31" spans="2:8" ht="21.9" customHeight="1">
      <c r="B31" s="14"/>
      <c r="C31" s="14"/>
      <c r="D31" s="14"/>
      <c r="E31" s="14"/>
      <c r="F31" s="14"/>
      <c r="G31" s="14"/>
      <c r="H31" s="14"/>
    </row>
    <row r="32" spans="2:8" ht="21.9" customHeight="1">
      <c r="B32" s="14"/>
      <c r="C32" s="14"/>
      <c r="D32" s="14"/>
      <c r="E32" s="14"/>
      <c r="F32" s="14"/>
      <c r="G32" s="14"/>
      <c r="H32" s="14"/>
    </row>
    <row r="33" spans="2:8" ht="21.9" customHeight="1">
      <c r="B33" s="14"/>
      <c r="C33" s="15">
        <f>'Pm2'!G6</f>
        <v>45839</v>
      </c>
      <c r="D33" s="14"/>
      <c r="E33" s="14"/>
      <c r="F33" s="14"/>
      <c r="G33" s="14"/>
      <c r="H33" s="14"/>
    </row>
    <row r="34" spans="2:8" ht="21.9" customHeight="1">
      <c r="B34" s="14"/>
      <c r="C34" s="16" t="str">
        <f>PROPER(TEXT(C33,"Mmmm"))&amp; " de " &amp; PROPER(TEXT(C33,"aaa"))</f>
        <v>Julio de 2025</v>
      </c>
      <c r="D34" s="14"/>
      <c r="E34" s="14"/>
      <c r="F34" s="14"/>
      <c r="G34" s="14"/>
      <c r="H34" s="14"/>
    </row>
    <row r="35" spans="2:8" ht="21.9" customHeight="1">
      <c r="B35" s="14"/>
      <c r="C35" s="14"/>
      <c r="D35" s="14"/>
      <c r="E35" s="14"/>
      <c r="F35" s="14"/>
      <c r="G35" s="14"/>
      <c r="H35" s="14"/>
    </row>
    <row r="36" spans="2:8" ht="21.9" customHeight="1">
      <c r="B36" s="14"/>
      <c r="C36" s="14"/>
      <c r="D36" s="14"/>
      <c r="E36" s="14"/>
      <c r="F36" s="14"/>
      <c r="G36" s="14"/>
      <c r="H36" s="14"/>
    </row>
    <row r="37" spans="2:8" ht="21.9" customHeight="1">
      <c r="B37" s="14"/>
      <c r="C37" s="14"/>
      <c r="D37" s="14"/>
      <c r="E37" s="14"/>
      <c r="F37" s="14"/>
      <c r="G37" s="14"/>
      <c r="H37" s="14"/>
    </row>
    <row r="38" spans="2:8" ht="21.9" customHeight="1">
      <c r="B38" s="14"/>
      <c r="C38" s="14"/>
      <c r="D38" s="14"/>
      <c r="E38" s="14"/>
      <c r="F38" s="14"/>
      <c r="G38" s="14"/>
      <c r="H38" s="14"/>
    </row>
    <row r="39" spans="2:8" ht="21.9" customHeight="1">
      <c r="B39" s="593"/>
      <c r="C39" s="594"/>
      <c r="D39" s="594"/>
      <c r="E39" s="594"/>
      <c r="F39" s="594"/>
      <c r="G39" s="594"/>
      <c r="H39" s="594"/>
    </row>
    <row r="40" spans="2:8" ht="75.75" customHeight="1">
      <c r="B40" s="594"/>
      <c r="C40" s="594"/>
      <c r="D40" s="594"/>
      <c r="E40" s="594"/>
      <c r="F40" s="594"/>
      <c r="G40" s="594"/>
      <c r="H40" s="594"/>
    </row>
    <row r="41" spans="2:8" ht="21.9" customHeight="1">
      <c r="B41" s="594"/>
      <c r="C41" s="594"/>
      <c r="D41" s="594"/>
      <c r="E41" s="594"/>
      <c r="F41" s="594"/>
      <c r="G41" s="594"/>
      <c r="H41" s="594"/>
    </row>
    <row r="42" spans="2:8" ht="21.9" customHeight="1">
      <c r="B42" s="594"/>
      <c r="C42" s="594"/>
      <c r="D42" s="594"/>
      <c r="E42" s="594"/>
      <c r="F42" s="594"/>
      <c r="G42" s="594"/>
      <c r="H42" s="594"/>
    </row>
    <row r="43" spans="2:8" ht="21.9" customHeight="1">
      <c r="B43" s="594"/>
      <c r="C43" s="594"/>
      <c r="D43" s="594"/>
      <c r="E43" s="594"/>
      <c r="F43" s="594"/>
      <c r="G43" s="594"/>
      <c r="H43" s="594"/>
    </row>
    <row r="44" spans="2:8">
      <c r="B44" s="594"/>
      <c r="C44" s="594"/>
      <c r="D44" s="594"/>
      <c r="E44" s="594"/>
      <c r="F44" s="594"/>
      <c r="G44" s="594"/>
      <c r="H44" s="594"/>
    </row>
    <row r="45" spans="2:8">
      <c r="B45" s="594"/>
      <c r="C45" s="594"/>
      <c r="D45" s="594"/>
      <c r="E45" s="594"/>
      <c r="F45" s="594"/>
      <c r="G45" s="594"/>
      <c r="H45" s="594"/>
    </row>
    <row r="46" spans="2:8">
      <c r="B46" s="594"/>
      <c r="C46" s="594"/>
      <c r="D46" s="594"/>
      <c r="E46" s="594"/>
      <c r="F46" s="594"/>
      <c r="G46" s="594"/>
      <c r="H46" s="594"/>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5"/>
  <sheetViews>
    <sheetView showGridLines="0" zoomScale="70" zoomScaleNormal="70" zoomScaleSheetLayoutView="70" workbookViewId="0">
      <selection activeCell="E9" sqref="E9"/>
    </sheetView>
  </sheetViews>
  <sheetFormatPr baseColWidth="10" defaultColWidth="0" defaultRowHeight="13.8" zeroHeight="1"/>
  <cols>
    <col min="1" max="1" width="4.33203125" style="2" customWidth="1"/>
    <col min="2" max="2" width="180" style="2" customWidth="1"/>
    <col min="3" max="3" width="3.33203125" style="26" customWidth="1"/>
    <col min="4" max="4" width="9.88671875" style="26" bestFit="1" customWidth="1"/>
    <col min="5" max="5" width="11.33203125" style="26" bestFit="1" customWidth="1"/>
    <col min="6" max="6" width="11" style="26" bestFit="1" customWidth="1"/>
    <col min="7" max="7" width="12" style="26" bestFit="1" customWidth="1"/>
    <col min="8" max="9" width="11.33203125" style="26" bestFit="1" customWidth="1"/>
    <col min="10" max="10" width="12.44140625" style="26" bestFit="1" customWidth="1"/>
    <col min="11" max="11" width="11.33203125" style="26" bestFit="1" customWidth="1"/>
    <col min="12" max="13" width="11.33203125" style="26" hidden="1" customWidth="1"/>
    <col min="14" max="14" width="11" style="26" hidden="1" customWidth="1"/>
    <col min="15" max="19" width="8.44140625" style="2" hidden="1" customWidth="1"/>
    <col min="20" max="102" width="11.44140625" style="2" hidden="1"/>
    <col min="103" max="256" width="11.44140625" style="3" hidden="1"/>
    <col min="257" max="257" width="11.6640625" style="3" hidden="1" customWidth="1"/>
    <col min="258" max="258" width="142.554687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42.554687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42.554687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42.554687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42.554687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42.554687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42.554687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42.554687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42.554687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42.554687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42.554687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42.554687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42.554687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42.554687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42.554687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42.554687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42.554687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42.554687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42.554687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42.554687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42.554687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42.554687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42.554687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42.554687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42.554687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42.554687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42.554687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42.554687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42.554687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42.554687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42.554687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42.554687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42.554687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42.554687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42.554687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42.554687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42.554687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42.554687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42.554687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42.554687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42.554687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42.554687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42.554687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42.554687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42.554687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42.554687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42.554687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42.554687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42.554687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42.554687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42.554687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42.554687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42.554687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42.554687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42.554687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42.554687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42.554687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42.554687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42.554687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42.554687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42.554687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42.554687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42.554687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row r="2" spans="1:102" ht="69" customHeight="1">
      <c r="A2" s="39"/>
      <c r="B2" s="39"/>
      <c r="C2" s="39"/>
      <c r="D2" s="40"/>
      <c r="L2" s="41"/>
      <c r="M2" s="41"/>
      <c r="N2" s="41"/>
    </row>
    <row r="3" spans="1:102" ht="20.399999999999999" customHeight="1">
      <c r="D3" s="40"/>
    </row>
    <row r="4" spans="1:102" ht="299.25" customHeight="1">
      <c r="B4" s="43" t="s">
        <v>180</v>
      </c>
      <c r="D4" s="40"/>
    </row>
    <row r="5" spans="1:102" ht="20.399999999999999" customHeight="1">
      <c r="B5" s="44"/>
      <c r="D5" s="40"/>
    </row>
    <row r="6" spans="1:102" ht="85.2" customHeight="1">
      <c r="B6" s="596" t="s">
        <v>191</v>
      </c>
      <c r="D6" s="40"/>
    </row>
    <row r="7" spans="1:102" ht="85.2" customHeight="1">
      <c r="B7" s="596"/>
      <c r="D7" s="40"/>
    </row>
    <row r="8" spans="1:102" ht="112.2" customHeight="1">
      <c r="B8" s="596"/>
      <c r="D8" s="40"/>
    </row>
    <row r="9" spans="1:102" ht="105" customHeight="1">
      <c r="B9" s="596"/>
      <c r="D9" s="40"/>
    </row>
    <row r="10" spans="1:102" ht="19.95" customHeight="1">
      <c r="B10" s="45"/>
      <c r="D10" s="40"/>
    </row>
    <row r="11" spans="1:102" ht="90" customHeight="1">
      <c r="B11" s="455" t="s">
        <v>479</v>
      </c>
      <c r="D11" s="27"/>
    </row>
    <row r="12" spans="1:102" ht="13.95" customHeight="1">
      <c r="B12" s="456"/>
      <c r="C12" s="27"/>
      <c r="D12" s="27"/>
      <c r="E12" s="28"/>
      <c r="F12" s="28"/>
      <c r="G12" s="28"/>
      <c r="H12" s="28"/>
      <c r="I12" s="28"/>
      <c r="J12" s="28"/>
      <c r="K12" s="28"/>
      <c r="L12" s="28"/>
      <c r="M12" s="28"/>
      <c r="N12" s="28"/>
      <c r="O12" s="5"/>
      <c r="P12" s="5"/>
    </row>
    <row r="13" spans="1:102" ht="40.950000000000003" customHeight="1">
      <c r="B13" s="455" t="s">
        <v>189</v>
      </c>
      <c r="C13" s="29"/>
      <c r="D13" s="29"/>
      <c r="E13" s="28"/>
      <c r="F13" s="28"/>
      <c r="G13" s="28"/>
      <c r="H13" s="28"/>
      <c r="I13" s="28"/>
      <c r="J13" s="28"/>
      <c r="K13" s="28"/>
      <c r="L13" s="28"/>
      <c r="M13" s="28"/>
      <c r="N13" s="28"/>
      <c r="O13" s="5"/>
      <c r="P13" s="5"/>
    </row>
    <row r="14" spans="1:102" ht="15.6" customHeight="1">
      <c r="A14" s="30"/>
      <c r="B14" s="456"/>
      <c r="C14" s="31"/>
      <c r="D14" s="31"/>
      <c r="E14" s="32"/>
      <c r="F14" s="31"/>
      <c r="G14" s="31"/>
      <c r="H14" s="31"/>
      <c r="I14" s="31"/>
      <c r="J14" s="31"/>
      <c r="K14" s="31"/>
      <c r="L14" s="31"/>
      <c r="M14" s="31"/>
      <c r="N14" s="31"/>
    </row>
    <row r="15" spans="1:102" ht="122.4" customHeight="1">
      <c r="A15" s="30"/>
      <c r="B15" s="457" t="s">
        <v>415</v>
      </c>
      <c r="C15" s="31"/>
      <c r="D15" s="31"/>
      <c r="E15" s="31"/>
      <c r="F15" s="31"/>
      <c r="G15" s="31"/>
      <c r="H15" s="31"/>
      <c r="I15" s="31"/>
      <c r="J15" s="31"/>
      <c r="K15" s="31"/>
      <c r="L15" s="31"/>
      <c r="M15" s="31"/>
      <c r="N15" s="31"/>
    </row>
    <row r="16" spans="1:102" s="24" customFormat="1" ht="13.2" customHeight="1">
      <c r="A16" s="6"/>
      <c r="B16" s="452"/>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45.19999999999999" customHeight="1">
      <c r="A17" s="6"/>
      <c r="B17" s="452" t="s">
        <v>233</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8">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93.6">
      <c r="A19" s="34"/>
      <c r="B19" s="452" t="s">
        <v>227</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8">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6.8">
      <c r="A21" s="34"/>
      <c r="B21" s="46" t="s">
        <v>234</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8">
      <c r="A22" s="34"/>
      <c r="B22" s="42"/>
      <c r="C22" s="36"/>
      <c r="D22" s="36"/>
      <c r="E22" s="36"/>
      <c r="F22" s="36"/>
      <c r="G22" s="36"/>
      <c r="H22" s="36"/>
      <c r="I22" s="36"/>
      <c r="J22" s="36"/>
      <c r="K22" s="36"/>
      <c r="L22" s="36"/>
      <c r="M22" s="36"/>
      <c r="N22" s="3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28.8" hidden="1">
      <c r="A23" s="34"/>
      <c r="B23" s="42"/>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31.8" hidden="1">
      <c r="A24" s="37"/>
      <c r="B24" s="42"/>
      <c r="C24" s="38"/>
      <c r="D24" s="38"/>
      <c r="E24" s="38"/>
      <c r="F24" s="38"/>
      <c r="G24" s="38"/>
      <c r="H24" s="38"/>
      <c r="I24" s="38"/>
      <c r="J24" s="38"/>
      <c r="K24" s="38"/>
      <c r="L24" s="38"/>
      <c r="M24" s="38"/>
      <c r="N24" s="38"/>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13.2" hidden="1" customHeight="1">
      <c r="A25" s="6"/>
      <c r="B25" s="42"/>
      <c r="C25" s="33"/>
      <c r="D25" s="33"/>
      <c r="E25" s="33"/>
      <c r="F25" s="33"/>
      <c r="G25" s="33"/>
      <c r="H25" s="33"/>
      <c r="I25" s="33"/>
      <c r="J25" s="33"/>
      <c r="K25" s="33"/>
      <c r="L25" s="33"/>
      <c r="M25" s="33"/>
      <c r="N25" s="33"/>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13.2" hidden="1" customHeight="1">
      <c r="A26" s="6"/>
      <c r="B26" s="42"/>
      <c r="C26" s="33"/>
      <c r="D26" s="33"/>
      <c r="E26" s="33"/>
      <c r="F26" s="33"/>
      <c r="G26" s="33"/>
      <c r="H26" s="33"/>
      <c r="I26" s="33"/>
      <c r="J26" s="33"/>
      <c r="K26" s="33"/>
      <c r="L26" s="33"/>
      <c r="M26" s="33"/>
      <c r="N26" s="33"/>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idden="1">
      <c r="A27" s="6"/>
      <c r="B27" s="6"/>
      <c r="C27" s="33"/>
      <c r="D27" s="33"/>
      <c r="E27" s="33"/>
      <c r="F27" s="33"/>
      <c r="G27" s="33"/>
      <c r="H27" s="33"/>
      <c r="I27" s="33"/>
      <c r="J27" s="33"/>
      <c r="K27" s="33"/>
      <c r="L27" s="33"/>
      <c r="M27" s="33"/>
      <c r="N27" s="33"/>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idden="1">
      <c r="A28" s="6"/>
      <c r="B28" s="6"/>
      <c r="C28" s="33"/>
      <c r="D28" s="33"/>
      <c r="E28" s="33"/>
      <c r="F28" s="33"/>
      <c r="G28" s="33"/>
      <c r="H28" s="33"/>
      <c r="I28" s="33"/>
      <c r="J28" s="33"/>
      <c r="K28" s="33"/>
      <c r="L28" s="33"/>
      <c r="M28" s="33"/>
      <c r="N28" s="33"/>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idden="1">
      <c r="A29" s="6"/>
      <c r="B29" s="6"/>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idden="1">
      <c r="A30" s="6"/>
      <c r="B30" s="6"/>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7"/>
      <c r="B33" s="7"/>
      <c r="C33" s="7"/>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597"/>
      <c r="B34" s="597"/>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597"/>
      <c r="B35" s="597"/>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597"/>
      <c r="B36" s="597"/>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597"/>
      <c r="B37" s="597"/>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97"/>
      <c r="B38" s="597"/>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97"/>
      <c r="B39" s="597"/>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97"/>
      <c r="B40" s="597"/>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97"/>
      <c r="B41" s="597"/>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3" spans="1:102" hidden="1">
      <c r="B43" s="595"/>
      <c r="C43" s="595"/>
      <c r="D43" s="595"/>
      <c r="E43" s="595"/>
      <c r="F43" s="595"/>
      <c r="G43" s="595"/>
      <c r="H43" s="595"/>
      <c r="I43" s="595"/>
      <c r="J43" s="595"/>
      <c r="K43" s="595"/>
      <c r="L43" s="595"/>
      <c r="M43" s="595"/>
      <c r="N43" s="595"/>
    </row>
    <row r="44" spans="1:102" hidden="1">
      <c r="B44" s="595"/>
      <c r="C44" s="595"/>
      <c r="D44" s="595"/>
      <c r="E44" s="595"/>
      <c r="F44" s="595"/>
      <c r="G44" s="595"/>
      <c r="H44" s="595"/>
      <c r="I44" s="595"/>
      <c r="J44" s="595"/>
      <c r="K44" s="595"/>
      <c r="L44" s="595"/>
      <c r="M44" s="595"/>
      <c r="N44" s="595"/>
    </row>
    <row r="45" spans="1:102" hidden="1">
      <c r="B45" s="595"/>
      <c r="C45" s="595"/>
      <c r="D45" s="595"/>
      <c r="E45" s="595"/>
      <c r="F45" s="595"/>
      <c r="G45" s="595"/>
      <c r="H45" s="595"/>
      <c r="I45" s="595"/>
      <c r="J45" s="595"/>
      <c r="K45" s="595"/>
      <c r="L45" s="595"/>
      <c r="M45" s="595"/>
      <c r="N45" s="595"/>
    </row>
    <row r="46" spans="1:102" hidden="1">
      <c r="B46" s="595"/>
      <c r="C46" s="595"/>
      <c r="D46" s="595"/>
      <c r="E46" s="595"/>
      <c r="F46" s="595"/>
      <c r="G46" s="595"/>
      <c r="H46" s="595"/>
      <c r="I46" s="595"/>
      <c r="J46" s="595"/>
      <c r="K46" s="595"/>
      <c r="L46" s="595"/>
      <c r="M46" s="595"/>
      <c r="N46" s="595"/>
    </row>
    <row r="47" spans="1:102" hidden="1">
      <c r="B47" s="595"/>
      <c r="C47" s="595"/>
      <c r="D47" s="595"/>
      <c r="E47" s="595"/>
      <c r="F47" s="595"/>
      <c r="G47" s="595"/>
      <c r="H47" s="595"/>
      <c r="I47" s="595"/>
      <c r="J47" s="595"/>
      <c r="K47" s="595"/>
      <c r="L47" s="595"/>
      <c r="M47" s="595"/>
      <c r="N47" s="595"/>
    </row>
    <row r="48" spans="1:102" hidden="1">
      <c r="B48" s="595"/>
      <c r="C48" s="595"/>
      <c r="D48" s="595"/>
      <c r="E48" s="595"/>
      <c r="F48" s="595"/>
      <c r="G48" s="595"/>
      <c r="H48" s="595"/>
      <c r="I48" s="595"/>
      <c r="J48" s="595"/>
      <c r="K48" s="595"/>
      <c r="L48" s="595"/>
      <c r="M48" s="595"/>
      <c r="N48" s="595"/>
    </row>
    <row r="50" spans="2:14" hidden="1">
      <c r="B50" s="595"/>
      <c r="C50" s="595"/>
      <c r="D50" s="595"/>
      <c r="E50" s="595"/>
      <c r="F50" s="595"/>
      <c r="G50" s="595"/>
      <c r="H50" s="595"/>
      <c r="I50" s="595"/>
      <c r="J50" s="595"/>
      <c r="K50" s="595"/>
      <c r="L50" s="595"/>
      <c r="M50" s="595"/>
      <c r="N50" s="595"/>
    </row>
    <row r="51" spans="2:14" hidden="1">
      <c r="B51" s="595"/>
      <c r="C51" s="595"/>
      <c r="D51" s="595"/>
      <c r="E51" s="595"/>
      <c r="F51" s="595"/>
      <c r="G51" s="595"/>
      <c r="H51" s="595"/>
      <c r="I51" s="595"/>
      <c r="J51" s="595"/>
      <c r="K51" s="595"/>
      <c r="L51" s="595"/>
      <c r="M51" s="595"/>
      <c r="N51" s="595"/>
    </row>
    <row r="55" spans="2:14" hidden="1">
      <c r="B55" s="595"/>
      <c r="C55" s="595"/>
      <c r="D55" s="595"/>
      <c r="E55" s="595"/>
      <c r="F55" s="595"/>
      <c r="G55" s="595"/>
      <c r="H55" s="595"/>
      <c r="I55" s="595"/>
      <c r="J55" s="595"/>
      <c r="K55" s="595"/>
      <c r="L55" s="595"/>
      <c r="M55" s="595"/>
      <c r="N55" s="595"/>
    </row>
  </sheetData>
  <mergeCells count="18">
    <mergeCell ref="B44:N44"/>
    <mergeCell ref="B6:B9"/>
    <mergeCell ref="A34:B34"/>
    <mergeCell ref="A35:B35"/>
    <mergeCell ref="A36:B36"/>
    <mergeCell ref="A37:B37"/>
    <mergeCell ref="A38:B38"/>
    <mergeCell ref="A39:B39"/>
    <mergeCell ref="A40:B40"/>
    <mergeCell ref="A41:B41"/>
    <mergeCell ref="B43:N43"/>
    <mergeCell ref="B55:N55"/>
    <mergeCell ref="B45:N45"/>
    <mergeCell ref="B46:N46"/>
    <mergeCell ref="B47:N47"/>
    <mergeCell ref="B48:N48"/>
    <mergeCell ref="B50:N50"/>
    <mergeCell ref="B51:N5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sheetView>
  </sheetViews>
  <sheetFormatPr baseColWidth="10" defaultColWidth="0" defaultRowHeight="0" customHeight="1" zeroHeight="1"/>
  <cols>
    <col min="1" max="1" width="11.6640625" style="2" customWidth="1"/>
    <col min="2" max="2" width="118.44140625" style="2" customWidth="1"/>
    <col min="3" max="3" width="11.6640625" style="26" customWidth="1"/>
    <col min="4" max="4" width="19" style="26" bestFit="1" customWidth="1"/>
    <col min="5" max="5" width="11.33203125" style="26" bestFit="1" customWidth="1"/>
    <col min="6" max="6" width="11" style="26" bestFit="1" customWidth="1"/>
    <col min="7" max="7" width="12" style="26" bestFit="1" customWidth="1"/>
    <col min="8" max="9" width="11.33203125" style="26" bestFit="1" customWidth="1"/>
    <col min="10" max="10" width="12.44140625" style="26" bestFit="1" customWidth="1"/>
    <col min="11" max="12" width="11.33203125" style="26" bestFit="1" customWidth="1"/>
    <col min="13" max="13" width="11.33203125" style="26" customWidth="1"/>
    <col min="14" max="14" width="11" style="26" customWidth="1"/>
    <col min="15" max="19" width="8.44140625" style="2" hidden="1" customWidth="1"/>
    <col min="20" max="102" width="11.44140625" style="2" hidden="1"/>
    <col min="103" max="256" width="11.44140625" style="3" hidden="1"/>
    <col min="257" max="257" width="11.6640625" style="3" hidden="1" customWidth="1"/>
    <col min="258" max="258" width="118.4414062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18.4414062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18.4414062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18.4414062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18.4414062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18.4414062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18.4414062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18.4414062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18.4414062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18.4414062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18.4414062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18.4414062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18.4414062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18.4414062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18.4414062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18.4414062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18.4414062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18.4414062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18.4414062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18.4414062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18.4414062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18.4414062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18.4414062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18.4414062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18.4414062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18.4414062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18.4414062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18.4414062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18.4414062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18.4414062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18.4414062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18.4414062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18.4414062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18.4414062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18.4414062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18.4414062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18.4414062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18.4414062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18.4414062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18.4414062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18.4414062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18.4414062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18.4414062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18.4414062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18.4414062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18.4414062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18.4414062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18.4414062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18.4414062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18.4414062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18.4414062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18.4414062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18.4414062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18.4414062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18.4414062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18.4414062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18.4414062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18.4414062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18.4414062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18.4414062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18.4414062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18.4414062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18.4414062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2" customFormat="1" ht="31.5" customHeight="1">
      <c r="A4" s="47"/>
      <c r="B4" s="48" t="s">
        <v>22</v>
      </c>
      <c r="C4" s="45"/>
      <c r="D4" s="47"/>
      <c r="E4" s="47"/>
      <c r="F4" s="47"/>
      <c r="G4" s="47"/>
      <c r="H4" s="47"/>
      <c r="I4" s="47"/>
      <c r="J4" s="47"/>
      <c r="K4" s="47"/>
      <c r="L4" s="47"/>
      <c r="M4" s="49"/>
      <c r="N4" s="50"/>
      <c r="O4" s="51"/>
      <c r="P4" s="51"/>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31.5" customHeight="1">
      <c r="A5" s="47"/>
      <c r="B5" s="53" t="s">
        <v>23</v>
      </c>
      <c r="C5" s="47"/>
      <c r="D5" s="47"/>
      <c r="E5" s="47"/>
      <c r="F5" s="47"/>
      <c r="G5" s="47"/>
      <c r="H5" s="47"/>
      <c r="I5" s="47"/>
      <c r="J5" s="47"/>
      <c r="K5" s="47"/>
      <c r="L5" s="47"/>
      <c r="M5" s="49"/>
      <c r="N5" s="50"/>
      <c r="O5" s="51"/>
      <c r="P5" s="51"/>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9.75" customHeight="1">
      <c r="A6" s="47"/>
      <c r="B6" s="54"/>
      <c r="C6" s="47"/>
      <c r="D6" s="47"/>
      <c r="E6" s="47"/>
      <c r="F6" s="47"/>
      <c r="G6" s="47"/>
      <c r="H6" s="47"/>
      <c r="I6" s="47"/>
      <c r="J6" s="47"/>
      <c r="K6" s="47"/>
      <c r="L6" s="47"/>
      <c r="M6" s="49"/>
      <c r="N6" s="50"/>
      <c r="O6" s="51"/>
      <c r="P6" s="51"/>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33" customHeight="1">
      <c r="A7" s="47"/>
      <c r="B7" s="53" t="s">
        <v>158</v>
      </c>
      <c r="C7" s="47"/>
      <c r="D7" s="47"/>
      <c r="E7" s="47"/>
      <c r="F7" s="47"/>
      <c r="G7" s="47"/>
      <c r="H7" s="47"/>
      <c r="I7" s="47"/>
      <c r="J7" s="47"/>
      <c r="K7" s="47"/>
      <c r="L7" s="47"/>
      <c r="M7" s="49"/>
      <c r="N7" s="50"/>
      <c r="O7" s="51"/>
      <c r="P7" s="51"/>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33" customHeight="1">
      <c r="A8" s="47"/>
      <c r="B8" s="55" t="s">
        <v>182</v>
      </c>
      <c r="C8" s="47"/>
      <c r="D8" s="47"/>
      <c r="E8" s="47"/>
      <c r="F8" s="47"/>
      <c r="G8" s="47"/>
      <c r="H8" s="47"/>
      <c r="I8" s="47"/>
      <c r="J8" s="47"/>
      <c r="K8" s="47"/>
      <c r="L8" s="47"/>
      <c r="M8" s="49"/>
      <c r="N8" s="50"/>
      <c r="O8" s="51"/>
      <c r="P8" s="51"/>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33" customHeight="1">
      <c r="A9" s="47"/>
      <c r="B9" s="55" t="s">
        <v>153</v>
      </c>
      <c r="C9" s="47"/>
      <c r="D9" s="47"/>
      <c r="E9" s="47"/>
      <c r="F9" s="47"/>
      <c r="G9" s="47"/>
      <c r="H9" s="47"/>
      <c r="I9" s="47"/>
      <c r="J9" s="47"/>
      <c r="K9" s="47"/>
      <c r="L9" s="47"/>
      <c r="M9" s="49"/>
      <c r="N9" s="50"/>
      <c r="O9" s="51"/>
      <c r="P9" s="51"/>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33" customHeight="1">
      <c r="A10" s="47"/>
      <c r="B10" s="55" t="s">
        <v>154</v>
      </c>
      <c r="C10" s="47"/>
      <c r="D10" s="47"/>
      <c r="E10" s="47"/>
      <c r="F10" s="47"/>
      <c r="G10" s="47"/>
      <c r="H10" s="47"/>
      <c r="I10" s="47"/>
      <c r="J10" s="47"/>
      <c r="K10" s="47"/>
      <c r="L10" s="47"/>
      <c r="M10" s="49"/>
      <c r="N10" s="50"/>
      <c r="O10" s="51"/>
      <c r="P10" s="51"/>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33" customHeight="1">
      <c r="A11" s="47"/>
      <c r="B11" s="55" t="s">
        <v>155</v>
      </c>
      <c r="C11" s="47"/>
      <c r="D11" s="47"/>
      <c r="E11" s="47"/>
      <c r="F11" s="47"/>
      <c r="G11" s="47"/>
      <c r="H11" s="47"/>
      <c r="I11" s="47"/>
      <c r="J11" s="47"/>
      <c r="K11" s="47"/>
      <c r="L11" s="47"/>
      <c r="M11" s="49"/>
      <c r="N11" s="50"/>
      <c r="O11" s="51"/>
      <c r="P11" s="51"/>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33" customHeight="1">
      <c r="A12" s="47"/>
      <c r="B12" s="55" t="s">
        <v>156</v>
      </c>
      <c r="C12" s="47"/>
      <c r="D12" s="47"/>
      <c r="E12" s="47"/>
      <c r="F12" s="47"/>
      <c r="G12" s="47"/>
      <c r="H12" s="47"/>
      <c r="I12" s="47"/>
      <c r="J12" s="47"/>
      <c r="K12" s="47"/>
      <c r="L12" s="47"/>
      <c r="M12" s="49"/>
      <c r="N12" s="50"/>
      <c r="O12" s="51"/>
      <c r="P12" s="51"/>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2.6" customHeight="1">
      <c r="A13" s="47"/>
      <c r="B13" s="53"/>
      <c r="C13" s="47"/>
      <c r="D13" s="47"/>
      <c r="E13" s="47"/>
      <c r="F13" s="47"/>
      <c r="G13" s="47"/>
      <c r="H13" s="47"/>
      <c r="I13" s="47"/>
      <c r="J13" s="47"/>
      <c r="K13" s="47"/>
      <c r="L13" s="47"/>
      <c r="M13" s="49"/>
      <c r="N13" s="50"/>
      <c r="O13" s="51"/>
      <c r="P13" s="51"/>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2" customFormat="1" ht="33" customHeight="1">
      <c r="A14" s="47"/>
      <c r="B14" s="53" t="s">
        <v>24</v>
      </c>
      <c r="C14" s="56"/>
      <c r="D14" s="47"/>
      <c r="E14" s="50"/>
      <c r="F14" s="50"/>
      <c r="G14" s="50"/>
      <c r="H14" s="50"/>
      <c r="I14" s="50"/>
      <c r="J14" s="50"/>
      <c r="K14" s="50"/>
      <c r="L14" s="50"/>
      <c r="M14" s="50"/>
      <c r="N14" s="50"/>
      <c r="O14" s="51"/>
      <c r="P14" s="51"/>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2" customFormat="1" ht="33" customHeight="1">
      <c r="A15" s="44"/>
      <c r="B15" s="57" t="s">
        <v>159</v>
      </c>
      <c r="C15" s="58"/>
      <c r="D15" s="47"/>
      <c r="E15" s="50"/>
      <c r="F15" s="50"/>
      <c r="G15" s="50"/>
      <c r="H15" s="50"/>
      <c r="I15" s="50"/>
      <c r="J15" s="50"/>
      <c r="K15" s="50"/>
      <c r="L15" s="50"/>
      <c r="M15" s="50"/>
      <c r="N15" s="50"/>
      <c r="O15" s="51"/>
      <c r="P15" s="51"/>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2" customFormat="1" ht="33" customHeight="1">
      <c r="A16" s="44"/>
      <c r="B16" s="57" t="s">
        <v>160</v>
      </c>
      <c r="C16" s="56"/>
      <c r="D16" s="47"/>
      <c r="E16" s="50"/>
      <c r="F16" s="50"/>
      <c r="G16" s="50"/>
      <c r="H16" s="50"/>
      <c r="I16" s="50"/>
      <c r="J16" s="50"/>
      <c r="K16" s="50"/>
      <c r="L16" s="50"/>
      <c r="M16" s="50"/>
      <c r="N16" s="50"/>
      <c r="O16" s="51"/>
      <c r="P16" s="51"/>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2" customFormat="1" ht="33" customHeight="1">
      <c r="A17" s="44"/>
      <c r="B17" s="57" t="s">
        <v>161</v>
      </c>
      <c r="C17" s="56"/>
      <c r="D17" s="47"/>
      <c r="E17" s="50"/>
      <c r="F17" s="50"/>
      <c r="G17" s="50"/>
      <c r="H17" s="50"/>
      <c r="I17" s="50"/>
      <c r="J17" s="50"/>
      <c r="K17" s="50"/>
      <c r="L17" s="50"/>
      <c r="M17" s="50"/>
      <c r="N17" s="50"/>
      <c r="O17" s="51"/>
      <c r="P17" s="51"/>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2" customFormat="1" ht="33" customHeight="1">
      <c r="A18" s="44"/>
      <c r="B18" s="57" t="s">
        <v>162</v>
      </c>
      <c r="C18" s="59"/>
      <c r="D18" s="47"/>
      <c r="E18" s="50"/>
      <c r="F18" s="50"/>
      <c r="G18" s="50"/>
      <c r="H18" s="50"/>
      <c r="I18" s="50"/>
      <c r="J18" s="50"/>
      <c r="K18" s="50"/>
      <c r="L18" s="50"/>
      <c r="M18" s="50"/>
      <c r="N18" s="50"/>
      <c r="O18" s="51"/>
      <c r="P18" s="51"/>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2" customFormat="1" ht="33" customHeight="1">
      <c r="A19" s="44"/>
      <c r="B19" s="57" t="s">
        <v>163</v>
      </c>
      <c r="C19" s="59"/>
      <c r="D19" s="47"/>
      <c r="E19" s="50"/>
      <c r="F19" s="50"/>
      <c r="G19" s="50"/>
      <c r="H19" s="50"/>
      <c r="I19" s="50"/>
      <c r="J19" s="50"/>
      <c r="K19" s="50"/>
      <c r="L19" s="50"/>
      <c r="M19" s="50"/>
      <c r="N19" s="50"/>
      <c r="O19" s="51"/>
      <c r="P19" s="51"/>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2" customFormat="1" ht="33" customHeight="1">
      <c r="A20" s="60"/>
      <c r="B20" s="57" t="s">
        <v>164</v>
      </c>
      <c r="C20" s="61"/>
      <c r="D20" s="47"/>
      <c r="E20" s="62"/>
      <c r="F20" s="61"/>
      <c r="G20" s="61"/>
      <c r="H20" s="61"/>
      <c r="I20" s="61"/>
      <c r="J20" s="61"/>
      <c r="K20" s="61"/>
      <c r="L20" s="61"/>
      <c r="M20" s="61"/>
      <c r="N20" s="61"/>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2" customFormat="1" ht="33" customHeight="1">
      <c r="A21" s="60"/>
      <c r="B21" s="57" t="s">
        <v>165</v>
      </c>
      <c r="C21" s="61"/>
      <c r="D21" s="47"/>
      <c r="E21" s="61"/>
      <c r="F21" s="61"/>
      <c r="G21" s="61"/>
      <c r="H21" s="61"/>
      <c r="I21" s="61"/>
      <c r="J21" s="61"/>
      <c r="K21" s="61"/>
      <c r="L21" s="61"/>
      <c r="M21" s="61"/>
      <c r="N21" s="61"/>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5" customFormat="1" ht="33" customHeight="1">
      <c r="A22" s="63"/>
      <c r="B22" s="57" t="s">
        <v>166</v>
      </c>
      <c r="C22" s="64"/>
      <c r="D22" s="47"/>
      <c r="E22" s="64"/>
      <c r="F22" s="64"/>
      <c r="G22" s="64"/>
      <c r="H22" s="64"/>
      <c r="I22" s="64"/>
      <c r="J22" s="64"/>
      <c r="K22" s="64"/>
      <c r="L22" s="64"/>
      <c r="M22" s="64"/>
      <c r="N22" s="64"/>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row>
    <row r="23" spans="1:102" s="65" customFormat="1" ht="33" customHeight="1">
      <c r="A23" s="63"/>
      <c r="B23" s="57" t="s">
        <v>167</v>
      </c>
      <c r="C23" s="64"/>
      <c r="D23" s="47"/>
      <c r="E23" s="64"/>
      <c r="F23" s="64"/>
      <c r="G23" s="64"/>
      <c r="H23" s="64"/>
      <c r="I23" s="64"/>
      <c r="J23" s="64"/>
      <c r="K23" s="64"/>
      <c r="L23" s="64"/>
      <c r="M23" s="64"/>
      <c r="N23" s="64"/>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row>
    <row r="24" spans="1:102" s="65" customFormat="1" ht="33" customHeight="1">
      <c r="A24" s="66"/>
      <c r="B24" s="57" t="s">
        <v>168</v>
      </c>
      <c r="C24" s="67"/>
      <c r="D24" s="47"/>
      <c r="E24" s="67"/>
      <c r="F24" s="67"/>
      <c r="G24" s="67"/>
      <c r="H24" s="67"/>
      <c r="I24" s="67"/>
      <c r="J24" s="67"/>
      <c r="K24" s="67"/>
      <c r="L24" s="67"/>
      <c r="M24" s="67"/>
      <c r="N24" s="67"/>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row>
    <row r="25" spans="1:102" s="65" customFormat="1" ht="33" customHeight="1">
      <c r="A25" s="66"/>
      <c r="B25" s="57" t="s">
        <v>169</v>
      </c>
      <c r="C25" s="67"/>
      <c r="D25" s="47"/>
      <c r="E25" s="67"/>
      <c r="F25" s="67"/>
      <c r="G25" s="67"/>
      <c r="H25" s="67"/>
      <c r="I25" s="67"/>
      <c r="J25" s="67"/>
      <c r="K25" s="67"/>
      <c r="L25" s="67"/>
      <c r="M25" s="67"/>
      <c r="N25" s="67"/>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row>
    <row r="26" spans="1:102" s="65" customFormat="1" ht="33" customHeight="1">
      <c r="A26" s="66"/>
      <c r="B26" s="57" t="s">
        <v>170</v>
      </c>
      <c r="C26" s="68"/>
      <c r="D26" s="47"/>
      <c r="E26" s="68"/>
      <c r="F26" s="68"/>
      <c r="G26" s="68"/>
      <c r="H26" s="68"/>
      <c r="I26" s="68"/>
      <c r="J26" s="68"/>
      <c r="K26" s="68"/>
      <c r="L26" s="68"/>
      <c r="M26" s="68"/>
      <c r="N26" s="68"/>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row>
    <row r="27" spans="1:102" s="65" customFormat="1" ht="33" customHeight="1">
      <c r="A27" s="66"/>
      <c r="B27" s="57" t="s">
        <v>171</v>
      </c>
      <c r="C27" s="67"/>
      <c r="D27" s="47"/>
      <c r="E27" s="67"/>
      <c r="F27" s="67"/>
      <c r="G27" s="67"/>
      <c r="H27" s="67"/>
      <c r="I27" s="67"/>
      <c r="J27" s="67"/>
      <c r="K27" s="67"/>
      <c r="L27" s="67"/>
      <c r="M27" s="67"/>
      <c r="N27" s="67"/>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row>
    <row r="28" spans="1:102" s="65" customFormat="1" ht="33" customHeight="1">
      <c r="A28" s="69"/>
      <c r="B28" s="57" t="s">
        <v>172</v>
      </c>
      <c r="C28" s="70"/>
      <c r="D28" s="47"/>
      <c r="E28" s="70"/>
      <c r="F28" s="70"/>
      <c r="G28" s="70"/>
      <c r="H28" s="70"/>
      <c r="I28" s="70"/>
      <c r="J28" s="70"/>
      <c r="K28" s="70"/>
      <c r="L28" s="70"/>
      <c r="M28" s="70"/>
      <c r="N28" s="70"/>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row>
    <row r="29" spans="1:102" s="65" customFormat="1" ht="33" customHeight="1">
      <c r="A29" s="69"/>
      <c r="B29" s="57" t="s">
        <v>181</v>
      </c>
      <c r="C29" s="71"/>
      <c r="D29" s="47"/>
      <c r="E29" s="71"/>
      <c r="F29" s="71"/>
      <c r="G29" s="71"/>
      <c r="H29" s="71"/>
      <c r="I29" s="71"/>
      <c r="J29" s="71"/>
      <c r="K29" s="71"/>
      <c r="L29" s="71"/>
      <c r="M29" s="71"/>
      <c r="N29" s="71"/>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row>
    <row r="30" spans="1:102" s="65" customFormat="1" ht="33" customHeight="1">
      <c r="A30" s="69"/>
      <c r="B30" s="57" t="s">
        <v>173</v>
      </c>
      <c r="C30" s="71"/>
      <c r="D30" s="47"/>
      <c r="E30" s="71"/>
      <c r="F30" s="71"/>
      <c r="G30" s="71"/>
      <c r="H30" s="71"/>
      <c r="I30" s="71"/>
      <c r="J30" s="71"/>
      <c r="K30" s="71"/>
      <c r="L30" s="71"/>
      <c r="M30" s="71"/>
      <c r="N30" s="71"/>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row>
    <row r="31" spans="1:102" s="65" customFormat="1" ht="33" customHeight="1">
      <c r="A31" s="63"/>
      <c r="B31" s="57" t="s">
        <v>174</v>
      </c>
      <c r="C31" s="64"/>
      <c r="D31" s="47"/>
      <c r="E31" s="64"/>
      <c r="F31" s="64"/>
      <c r="G31" s="64"/>
      <c r="H31" s="64"/>
      <c r="I31" s="64"/>
      <c r="J31" s="64"/>
      <c r="K31" s="64"/>
      <c r="L31" s="64"/>
      <c r="M31" s="64"/>
      <c r="N31" s="64"/>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row>
    <row r="32" spans="1:102" s="65" customFormat="1" ht="33" customHeight="1">
      <c r="A32" s="63"/>
      <c r="B32" s="57" t="s">
        <v>175</v>
      </c>
      <c r="C32" s="64"/>
      <c r="D32" s="47"/>
      <c r="E32" s="64"/>
      <c r="F32" s="64"/>
      <c r="G32" s="64"/>
      <c r="H32" s="64"/>
      <c r="I32" s="64"/>
      <c r="J32" s="64"/>
      <c r="K32" s="64"/>
      <c r="L32" s="64"/>
      <c r="M32" s="64"/>
      <c r="N32" s="64"/>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row>
    <row r="33" spans="1:102" s="65" customFormat="1" ht="33" customHeight="1">
      <c r="A33" s="63"/>
      <c r="B33" s="57" t="s">
        <v>176</v>
      </c>
      <c r="C33" s="64"/>
      <c r="D33" s="47"/>
      <c r="E33" s="64"/>
      <c r="F33" s="64"/>
      <c r="G33" s="64"/>
      <c r="H33" s="64"/>
      <c r="I33" s="64"/>
      <c r="J33" s="64"/>
      <c r="K33" s="64"/>
      <c r="L33" s="64"/>
      <c r="M33" s="64"/>
      <c r="N33" s="64"/>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row>
    <row r="34" spans="1:102" s="65" customFormat="1" ht="33" customHeight="1">
      <c r="A34" s="63"/>
      <c r="B34" s="57" t="s">
        <v>177</v>
      </c>
      <c r="C34" s="64"/>
      <c r="D34" s="47"/>
      <c r="E34" s="64"/>
      <c r="F34" s="64"/>
      <c r="G34" s="64"/>
      <c r="H34" s="64"/>
      <c r="I34" s="64"/>
      <c r="J34" s="64"/>
      <c r="K34" s="64"/>
      <c r="L34" s="64"/>
      <c r="M34" s="64"/>
      <c r="N34" s="64"/>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row>
    <row r="35" spans="1:102" s="65" customFormat="1" ht="15" customHeight="1">
      <c r="A35" s="63"/>
      <c r="B35" s="57"/>
      <c r="C35" s="64"/>
      <c r="D35" s="47"/>
      <c r="E35" s="64"/>
      <c r="F35" s="64"/>
      <c r="G35" s="64"/>
      <c r="H35" s="64"/>
      <c r="I35" s="64"/>
      <c r="J35" s="64"/>
      <c r="K35" s="64"/>
      <c r="L35" s="64"/>
      <c r="M35" s="64"/>
      <c r="N35" s="64"/>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row>
    <row r="36" spans="1:102" s="65" customFormat="1" ht="33" customHeight="1">
      <c r="A36" s="63"/>
      <c r="B36" s="53" t="s">
        <v>157</v>
      </c>
      <c r="C36" s="64"/>
      <c r="D36" s="47"/>
      <c r="E36" s="64"/>
      <c r="F36" s="64"/>
      <c r="G36" s="64"/>
      <c r="H36" s="64"/>
      <c r="I36" s="64"/>
      <c r="J36" s="64"/>
      <c r="K36" s="64"/>
      <c r="L36" s="64"/>
      <c r="M36" s="64"/>
      <c r="N36" s="64"/>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row>
    <row r="37" spans="1:102" s="24" customFormat="1" ht="21.9"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 hidden="1" customHeight="1">
      <c r="A44" s="597"/>
      <c r="B44" s="597"/>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 hidden="1" customHeight="1">
      <c r="A45" s="597"/>
      <c r="B45" s="597"/>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 hidden="1" customHeight="1">
      <c r="A46" s="597"/>
      <c r="B46" s="597"/>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 hidden="1" customHeight="1">
      <c r="A47" s="597"/>
      <c r="B47" s="597"/>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97"/>
      <c r="B48" s="597"/>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 hidden="1" customHeight="1">
      <c r="A49" s="597"/>
      <c r="B49" s="597"/>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 hidden="1" customHeight="1">
      <c r="A50" s="597"/>
      <c r="B50" s="597"/>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 hidden="1" customHeight="1">
      <c r="A51" s="597"/>
      <c r="B51" s="597"/>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 hidden="1" customHeight="1">
      <c r="A52" s="597"/>
      <c r="B52" s="597"/>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 hidden="1" customHeight="1">
      <c r="A53" s="597"/>
      <c r="B53" s="597"/>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 hidden="1" customHeight="1">
      <c r="A54" s="597"/>
      <c r="B54" s="597"/>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 hidden="1" customHeight="1">
      <c r="A55" s="597"/>
      <c r="B55" s="597"/>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 hidden="1" customHeight="1"/>
    <row r="57" spans="1:102" ht="13.8" hidden="1">
      <c r="B57" s="595"/>
      <c r="C57" s="595"/>
      <c r="D57" s="595"/>
      <c r="E57" s="595"/>
      <c r="F57" s="595"/>
      <c r="G57" s="595"/>
      <c r="H57" s="595"/>
      <c r="I57" s="595"/>
      <c r="J57" s="595"/>
      <c r="K57" s="595"/>
      <c r="L57" s="595"/>
      <c r="M57" s="595"/>
      <c r="N57" s="595"/>
    </row>
    <row r="58" spans="1:102" ht="13.8" hidden="1">
      <c r="B58" s="595"/>
      <c r="C58" s="595"/>
      <c r="D58" s="595"/>
      <c r="E58" s="595"/>
      <c r="F58" s="595"/>
      <c r="G58" s="595"/>
      <c r="H58" s="595"/>
      <c r="I58" s="595"/>
      <c r="J58" s="595"/>
      <c r="K58" s="595"/>
      <c r="L58" s="595"/>
      <c r="M58" s="595"/>
      <c r="N58" s="595"/>
    </row>
    <row r="59" spans="1:102" ht="13.8" hidden="1">
      <c r="B59" s="595"/>
      <c r="C59" s="595"/>
      <c r="D59" s="595"/>
      <c r="E59" s="595"/>
      <c r="F59" s="595"/>
      <c r="G59" s="595"/>
      <c r="H59" s="595"/>
      <c r="I59" s="595"/>
      <c r="J59" s="595"/>
      <c r="K59" s="595"/>
      <c r="L59" s="595"/>
      <c r="M59" s="595"/>
      <c r="N59" s="595"/>
    </row>
    <row r="60" spans="1:102" ht="13.8" hidden="1">
      <c r="B60" s="595"/>
      <c r="C60" s="595"/>
      <c r="D60" s="595"/>
      <c r="E60" s="595"/>
      <c r="F60" s="595"/>
      <c r="G60" s="595"/>
      <c r="H60" s="595"/>
      <c r="I60" s="595"/>
      <c r="J60" s="595"/>
      <c r="K60" s="595"/>
      <c r="L60" s="595"/>
      <c r="M60" s="595"/>
      <c r="N60" s="595"/>
    </row>
    <row r="61" spans="1:102" ht="13.8" hidden="1">
      <c r="B61" s="595"/>
      <c r="C61" s="595"/>
      <c r="D61" s="595"/>
      <c r="E61" s="595"/>
      <c r="F61" s="595"/>
      <c r="G61" s="595"/>
      <c r="H61" s="595"/>
      <c r="I61" s="595"/>
      <c r="J61" s="595"/>
      <c r="K61" s="595"/>
      <c r="L61" s="595"/>
      <c r="M61" s="595"/>
      <c r="N61" s="595"/>
    </row>
    <row r="62" spans="1:102" ht="13.8" hidden="1">
      <c r="B62" s="595"/>
      <c r="C62" s="595"/>
      <c r="D62" s="595"/>
      <c r="E62" s="595"/>
      <c r="F62" s="595"/>
      <c r="G62" s="595"/>
      <c r="H62" s="595"/>
      <c r="I62" s="595"/>
      <c r="J62" s="595"/>
      <c r="K62" s="595"/>
      <c r="L62" s="595"/>
      <c r="M62" s="595"/>
      <c r="N62" s="595"/>
    </row>
    <row r="63" spans="1:102" ht="13.8" hidden="1"/>
    <row r="64" spans="1:102" ht="13.8" hidden="1">
      <c r="B64" s="595"/>
      <c r="C64" s="595"/>
      <c r="D64" s="595"/>
      <c r="E64" s="595"/>
      <c r="F64" s="595"/>
      <c r="G64" s="595"/>
      <c r="H64" s="595"/>
      <c r="I64" s="595"/>
      <c r="J64" s="595"/>
      <c r="K64" s="595"/>
      <c r="L64" s="595"/>
      <c r="M64" s="595"/>
      <c r="N64" s="595"/>
    </row>
    <row r="65" spans="2:14" ht="13.8" hidden="1">
      <c r="B65" s="595"/>
      <c r="C65" s="595"/>
      <c r="D65" s="595"/>
      <c r="E65" s="595"/>
      <c r="F65" s="595"/>
      <c r="G65" s="595"/>
      <c r="H65" s="595"/>
      <c r="I65" s="595"/>
      <c r="J65" s="595"/>
      <c r="K65" s="595"/>
      <c r="L65" s="595"/>
      <c r="M65" s="595"/>
      <c r="N65" s="595"/>
    </row>
    <row r="66" spans="2:14" ht="21.9" hidden="1" customHeight="1"/>
    <row r="67" spans="2:14" ht="20.100000000000001" hidden="1" customHeight="1"/>
    <row r="68" spans="2:14" ht="13.8" hidden="1"/>
    <row r="69" spans="2:14" ht="13.8" hidden="1">
      <c r="B69" s="595"/>
      <c r="C69" s="595"/>
      <c r="D69" s="595"/>
      <c r="E69" s="595"/>
      <c r="F69" s="595"/>
      <c r="G69" s="595"/>
      <c r="H69" s="595"/>
      <c r="I69" s="595"/>
      <c r="J69" s="595"/>
      <c r="K69" s="595"/>
      <c r="L69" s="595"/>
      <c r="M69" s="595"/>
      <c r="N69" s="595"/>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election activeCell="A3" sqref="A3"/>
    </sheetView>
  </sheetViews>
  <sheetFormatPr baseColWidth="10" defaultColWidth="0" defaultRowHeight="13.8" zeroHeight="1"/>
  <cols>
    <col min="1" max="1" width="146.88671875" style="2" customWidth="1"/>
    <col min="2" max="3" width="11.5546875" style="2" customWidth="1"/>
    <col min="4" max="4" width="11.33203125" style="2" hidden="1"/>
    <col min="5" max="102" width="11.5546875" style="2" hidden="1"/>
    <col min="103" max="256" width="11.5546875" style="3" hidden="1"/>
    <col min="257" max="257" width="150.33203125" style="3" hidden="1"/>
    <col min="258" max="259" width="11.5546875" style="3" hidden="1"/>
    <col min="260" max="260" width="11.33203125" style="3" hidden="1"/>
    <col min="261" max="512" width="11.5546875" style="3" hidden="1"/>
    <col min="513" max="513" width="150.33203125" style="3" hidden="1"/>
    <col min="514" max="515" width="11.5546875" style="3" hidden="1"/>
    <col min="516" max="516" width="11.33203125" style="3" hidden="1"/>
    <col min="517" max="768" width="11.5546875" style="3" hidden="1"/>
    <col min="769" max="769" width="150.33203125" style="3" hidden="1"/>
    <col min="770" max="771" width="11.5546875" style="3" hidden="1"/>
    <col min="772" max="772" width="11.33203125" style="3" hidden="1"/>
    <col min="773" max="1024" width="11.5546875" style="3" hidden="1"/>
    <col min="1025" max="1025" width="150.33203125" style="3" hidden="1"/>
    <col min="1026" max="1027" width="11.5546875" style="3" hidden="1"/>
    <col min="1028" max="1028" width="11.33203125" style="3" hidden="1"/>
    <col min="1029" max="1280" width="11.5546875" style="3" hidden="1"/>
    <col min="1281" max="1281" width="150.33203125" style="3" hidden="1"/>
    <col min="1282" max="1283" width="11.5546875" style="3" hidden="1"/>
    <col min="1284" max="1284" width="11.33203125" style="3" hidden="1"/>
    <col min="1285" max="1536" width="11.5546875" style="3" hidden="1"/>
    <col min="1537" max="1537" width="150.33203125" style="3" hidden="1"/>
    <col min="1538" max="1539" width="11.5546875" style="3" hidden="1"/>
    <col min="1540" max="1540" width="11.33203125" style="3" hidden="1"/>
    <col min="1541" max="1792" width="11.5546875" style="3" hidden="1"/>
    <col min="1793" max="1793" width="150.33203125" style="3" hidden="1"/>
    <col min="1794" max="1795" width="11.5546875" style="3" hidden="1"/>
    <col min="1796" max="1796" width="11.33203125" style="3" hidden="1"/>
    <col min="1797" max="2048" width="11.5546875" style="3" hidden="1"/>
    <col min="2049" max="2049" width="150.33203125" style="3" hidden="1"/>
    <col min="2050" max="2051" width="11.5546875" style="3" hidden="1"/>
    <col min="2052" max="2052" width="11.33203125" style="3" hidden="1"/>
    <col min="2053" max="2304" width="11.5546875" style="3" hidden="1"/>
    <col min="2305" max="2305" width="150.33203125" style="3" hidden="1"/>
    <col min="2306" max="2307" width="11.5546875" style="3" hidden="1"/>
    <col min="2308" max="2308" width="11.33203125" style="3" hidden="1"/>
    <col min="2309" max="2560" width="11.5546875" style="3" hidden="1"/>
    <col min="2561" max="2561" width="150.33203125" style="3" hidden="1"/>
    <col min="2562" max="2563" width="11.5546875" style="3" hidden="1"/>
    <col min="2564" max="2564" width="11.33203125" style="3" hidden="1"/>
    <col min="2565" max="2816" width="11.5546875" style="3" hidden="1"/>
    <col min="2817" max="2817" width="150.33203125" style="3" hidden="1"/>
    <col min="2818" max="2819" width="11.5546875" style="3" hidden="1"/>
    <col min="2820" max="2820" width="11.33203125" style="3" hidden="1"/>
    <col min="2821" max="3072" width="11.5546875" style="3" hidden="1"/>
    <col min="3073" max="3073" width="150.33203125" style="3" hidden="1"/>
    <col min="3074" max="3075" width="11.5546875" style="3" hidden="1"/>
    <col min="3076" max="3076" width="11.33203125" style="3" hidden="1"/>
    <col min="3077" max="3328" width="11.5546875" style="3" hidden="1"/>
    <col min="3329" max="3329" width="150.33203125" style="3" hidden="1"/>
    <col min="3330" max="3331" width="11.5546875" style="3" hidden="1"/>
    <col min="3332" max="3332" width="11.33203125" style="3" hidden="1"/>
    <col min="3333" max="3584" width="11.5546875" style="3" hidden="1"/>
    <col min="3585" max="3585" width="150.33203125" style="3" hidden="1"/>
    <col min="3586" max="3587" width="11.5546875" style="3" hidden="1"/>
    <col min="3588" max="3588" width="11.33203125" style="3" hidden="1"/>
    <col min="3589" max="3840" width="11.5546875" style="3" hidden="1"/>
    <col min="3841" max="3841" width="150.33203125" style="3" hidden="1"/>
    <col min="3842" max="3843" width="11.5546875" style="3" hidden="1"/>
    <col min="3844" max="3844" width="11.33203125" style="3" hidden="1"/>
    <col min="3845" max="4096" width="11.5546875" style="3" hidden="1"/>
    <col min="4097" max="4097" width="150.33203125" style="3" hidden="1"/>
    <col min="4098" max="4099" width="11.5546875" style="3" hidden="1"/>
    <col min="4100" max="4100" width="11.33203125" style="3" hidden="1"/>
    <col min="4101" max="4352" width="11.5546875" style="3" hidden="1"/>
    <col min="4353" max="4353" width="150.33203125" style="3" hidden="1"/>
    <col min="4354" max="4355" width="11.5546875" style="3" hidden="1"/>
    <col min="4356" max="4356" width="11.33203125" style="3" hidden="1"/>
    <col min="4357" max="4608" width="11.5546875" style="3" hidden="1"/>
    <col min="4609" max="4609" width="150.33203125" style="3" hidden="1"/>
    <col min="4610" max="4611" width="11.5546875" style="3" hidden="1"/>
    <col min="4612" max="4612" width="11.33203125" style="3" hidden="1"/>
    <col min="4613" max="4864" width="11.5546875" style="3" hidden="1"/>
    <col min="4865" max="4865" width="150.33203125" style="3" hidden="1"/>
    <col min="4866" max="4867" width="11.5546875" style="3" hidden="1"/>
    <col min="4868" max="4868" width="11.33203125" style="3" hidden="1"/>
    <col min="4869" max="5120" width="11.5546875" style="3" hidden="1"/>
    <col min="5121" max="5121" width="150.33203125" style="3" hidden="1"/>
    <col min="5122" max="5123" width="11.5546875" style="3" hidden="1"/>
    <col min="5124" max="5124" width="11.33203125" style="3" hidden="1"/>
    <col min="5125" max="5376" width="11.5546875" style="3" hidden="1"/>
    <col min="5377" max="5377" width="150.33203125" style="3" hidden="1"/>
    <col min="5378" max="5379" width="11.5546875" style="3" hidden="1"/>
    <col min="5380" max="5380" width="11.33203125" style="3" hidden="1"/>
    <col min="5381" max="5632" width="11.5546875" style="3" hidden="1"/>
    <col min="5633" max="5633" width="150.33203125" style="3" hidden="1"/>
    <col min="5634" max="5635" width="11.5546875" style="3" hidden="1"/>
    <col min="5636" max="5636" width="11.33203125" style="3" hidden="1"/>
    <col min="5637" max="5888" width="11.5546875" style="3" hidden="1"/>
    <col min="5889" max="5889" width="150.33203125" style="3" hidden="1"/>
    <col min="5890" max="5891" width="11.5546875" style="3" hidden="1"/>
    <col min="5892" max="5892" width="11.33203125" style="3" hidden="1"/>
    <col min="5893" max="6144" width="11.5546875" style="3" hidden="1"/>
    <col min="6145" max="6145" width="150.33203125" style="3" hidden="1"/>
    <col min="6146" max="6147" width="11.5546875" style="3" hidden="1"/>
    <col min="6148" max="6148" width="11.33203125" style="3" hidden="1"/>
    <col min="6149" max="6400" width="11.5546875" style="3" hidden="1"/>
    <col min="6401" max="6401" width="150.33203125" style="3" hidden="1"/>
    <col min="6402" max="6403" width="11.5546875" style="3" hidden="1"/>
    <col min="6404" max="6404" width="11.33203125" style="3" hidden="1"/>
    <col min="6405" max="6656" width="11.5546875" style="3" hidden="1"/>
    <col min="6657" max="6657" width="150.33203125" style="3" hidden="1"/>
    <col min="6658" max="6659" width="11.5546875" style="3" hidden="1"/>
    <col min="6660" max="6660" width="11.33203125" style="3" hidden="1"/>
    <col min="6661" max="6912" width="11.5546875" style="3" hidden="1"/>
    <col min="6913" max="6913" width="150.33203125" style="3" hidden="1"/>
    <col min="6914" max="6915" width="11.5546875" style="3" hidden="1"/>
    <col min="6916" max="6916" width="11.33203125" style="3" hidden="1"/>
    <col min="6917" max="7168" width="11.5546875" style="3" hidden="1"/>
    <col min="7169" max="7169" width="150.33203125" style="3" hidden="1"/>
    <col min="7170" max="7171" width="11.5546875" style="3" hidden="1"/>
    <col min="7172" max="7172" width="11.33203125" style="3" hidden="1"/>
    <col min="7173" max="7424" width="11.5546875" style="3" hidden="1"/>
    <col min="7425" max="7425" width="150.33203125" style="3" hidden="1"/>
    <col min="7426" max="7427" width="11.5546875" style="3" hidden="1"/>
    <col min="7428" max="7428" width="11.33203125" style="3" hidden="1"/>
    <col min="7429" max="7680" width="11.5546875" style="3" hidden="1"/>
    <col min="7681" max="7681" width="150.33203125" style="3" hidden="1"/>
    <col min="7682" max="7683" width="11.5546875" style="3" hidden="1"/>
    <col min="7684" max="7684" width="11.33203125" style="3" hidden="1"/>
    <col min="7685" max="7936" width="11.5546875" style="3" hidden="1"/>
    <col min="7937" max="7937" width="150.33203125" style="3" hidden="1"/>
    <col min="7938" max="7939" width="11.5546875" style="3" hidden="1"/>
    <col min="7940" max="7940" width="11.33203125" style="3" hidden="1"/>
    <col min="7941" max="8192" width="11.5546875" style="3" hidden="1"/>
    <col min="8193" max="8193" width="150.33203125" style="3" hidden="1"/>
    <col min="8194" max="8195" width="11.5546875" style="3" hidden="1"/>
    <col min="8196" max="8196" width="11.33203125" style="3" hidden="1"/>
    <col min="8197" max="8448" width="11.5546875" style="3" hidden="1"/>
    <col min="8449" max="8449" width="150.33203125" style="3" hidden="1"/>
    <col min="8450" max="8451" width="11.5546875" style="3" hidden="1"/>
    <col min="8452" max="8452" width="11.33203125" style="3" hidden="1"/>
    <col min="8453" max="8704" width="11.5546875" style="3" hidden="1"/>
    <col min="8705" max="8705" width="150.33203125" style="3" hidden="1"/>
    <col min="8706" max="8707" width="11.5546875" style="3" hidden="1"/>
    <col min="8708" max="8708" width="11.33203125" style="3" hidden="1"/>
    <col min="8709" max="8960" width="11.5546875" style="3" hidden="1"/>
    <col min="8961" max="8961" width="150.33203125" style="3" hidden="1"/>
    <col min="8962" max="8963" width="11.5546875" style="3" hidden="1"/>
    <col min="8964" max="8964" width="11.33203125" style="3" hidden="1"/>
    <col min="8965" max="9216" width="11.5546875" style="3" hidden="1"/>
    <col min="9217" max="9217" width="150.33203125" style="3" hidden="1"/>
    <col min="9218" max="9219" width="11.5546875" style="3" hidden="1"/>
    <col min="9220" max="9220" width="11.33203125" style="3" hidden="1"/>
    <col min="9221" max="9472" width="11.5546875" style="3" hidden="1"/>
    <col min="9473" max="9473" width="150.33203125" style="3" hidden="1"/>
    <col min="9474" max="9475" width="11.5546875" style="3" hidden="1"/>
    <col min="9476" max="9476" width="11.33203125" style="3" hidden="1"/>
    <col min="9477" max="9728" width="11.5546875" style="3" hidden="1"/>
    <col min="9729" max="9729" width="150.33203125" style="3" hidden="1"/>
    <col min="9730" max="9731" width="11.5546875" style="3" hidden="1"/>
    <col min="9732" max="9732" width="11.33203125" style="3" hidden="1"/>
    <col min="9733" max="9984" width="11.5546875" style="3" hidden="1"/>
    <col min="9985" max="9985" width="150.33203125" style="3" hidden="1"/>
    <col min="9986" max="9987" width="11.5546875" style="3" hidden="1"/>
    <col min="9988" max="9988" width="11.33203125" style="3" hidden="1"/>
    <col min="9989" max="10240" width="11.5546875" style="3" hidden="1"/>
    <col min="10241" max="10241" width="150.33203125" style="3" hidden="1"/>
    <col min="10242" max="10243" width="11.5546875" style="3" hidden="1"/>
    <col min="10244" max="10244" width="11.33203125" style="3" hidden="1"/>
    <col min="10245" max="10496" width="11.5546875" style="3" hidden="1"/>
    <col min="10497" max="10497" width="150.33203125" style="3" hidden="1"/>
    <col min="10498" max="10499" width="11.5546875" style="3" hidden="1"/>
    <col min="10500" max="10500" width="11.33203125" style="3" hidden="1"/>
    <col min="10501" max="10752" width="11.5546875" style="3" hidden="1"/>
    <col min="10753" max="10753" width="150.33203125" style="3" hidden="1"/>
    <col min="10754" max="10755" width="11.5546875" style="3" hidden="1"/>
    <col min="10756" max="10756" width="11.33203125" style="3" hidden="1"/>
    <col min="10757" max="11008" width="11.5546875" style="3" hidden="1"/>
    <col min="11009" max="11009" width="150.33203125" style="3" hidden="1"/>
    <col min="11010" max="11011" width="11.5546875" style="3" hidden="1"/>
    <col min="11012" max="11012" width="11.33203125" style="3" hidden="1"/>
    <col min="11013" max="11264" width="11.5546875" style="3" hidden="1"/>
    <col min="11265" max="11265" width="150.33203125" style="3" hidden="1"/>
    <col min="11266" max="11267" width="11.5546875" style="3" hidden="1"/>
    <col min="11268" max="11268" width="11.33203125" style="3" hidden="1"/>
    <col min="11269" max="11520" width="11.5546875" style="3" hidden="1"/>
    <col min="11521" max="11521" width="150.33203125" style="3" hidden="1"/>
    <col min="11522" max="11523" width="11.5546875" style="3" hidden="1"/>
    <col min="11524" max="11524" width="11.33203125" style="3" hidden="1"/>
    <col min="11525" max="11776" width="11.5546875" style="3" hidden="1"/>
    <col min="11777" max="11777" width="150.33203125" style="3" hidden="1"/>
    <col min="11778" max="11779" width="11.5546875" style="3" hidden="1"/>
    <col min="11780" max="11780" width="11.33203125" style="3" hidden="1"/>
    <col min="11781" max="12032" width="11.5546875" style="3" hidden="1"/>
    <col min="12033" max="12033" width="150.33203125" style="3" hidden="1"/>
    <col min="12034" max="12035" width="11.5546875" style="3" hidden="1"/>
    <col min="12036" max="12036" width="11.33203125" style="3" hidden="1"/>
    <col min="12037" max="12288" width="11.5546875" style="3" hidden="1"/>
    <col min="12289" max="12289" width="150.33203125" style="3" hidden="1"/>
    <col min="12290" max="12291" width="11.5546875" style="3" hidden="1"/>
    <col min="12292" max="12292" width="11.33203125" style="3" hidden="1"/>
    <col min="12293" max="12544" width="11.5546875" style="3" hidden="1"/>
    <col min="12545" max="12545" width="150.33203125" style="3" hidden="1"/>
    <col min="12546" max="12547" width="11.5546875" style="3" hidden="1"/>
    <col min="12548" max="12548" width="11.33203125" style="3" hidden="1"/>
    <col min="12549" max="12800" width="11.5546875" style="3" hidden="1"/>
    <col min="12801" max="12801" width="150.33203125" style="3" hidden="1"/>
    <col min="12802" max="12803" width="11.5546875" style="3" hidden="1"/>
    <col min="12804" max="12804" width="11.33203125" style="3" hidden="1"/>
    <col min="12805" max="13056" width="11.5546875" style="3" hidden="1"/>
    <col min="13057" max="13057" width="150.33203125" style="3" hidden="1"/>
    <col min="13058" max="13059" width="11.5546875" style="3" hidden="1"/>
    <col min="13060" max="13060" width="11.33203125" style="3" hidden="1"/>
    <col min="13061" max="13312" width="11.5546875" style="3" hidden="1"/>
    <col min="13313" max="13313" width="150.33203125" style="3" hidden="1"/>
    <col min="13314" max="13315" width="11.5546875" style="3" hidden="1"/>
    <col min="13316" max="13316" width="11.33203125" style="3" hidden="1"/>
    <col min="13317" max="13568" width="11.5546875" style="3" hidden="1"/>
    <col min="13569" max="13569" width="150.33203125" style="3" hidden="1"/>
    <col min="13570" max="13571" width="11.5546875" style="3" hidden="1"/>
    <col min="13572" max="13572" width="11.33203125" style="3" hidden="1"/>
    <col min="13573" max="13824" width="11.5546875" style="3" hidden="1"/>
    <col min="13825" max="13825" width="150.33203125" style="3" hidden="1"/>
    <col min="13826" max="13827" width="11.5546875" style="3" hidden="1"/>
    <col min="13828" max="13828" width="11.33203125" style="3" hidden="1"/>
    <col min="13829" max="14080" width="11.5546875" style="3" hidden="1"/>
    <col min="14081" max="14081" width="150.33203125" style="3" hidden="1"/>
    <col min="14082" max="14083" width="11.5546875" style="3" hidden="1"/>
    <col min="14084" max="14084" width="11.33203125" style="3" hidden="1"/>
    <col min="14085" max="14336" width="11.5546875" style="3" hidden="1"/>
    <col min="14337" max="14337" width="150.33203125" style="3" hidden="1"/>
    <col min="14338" max="14339" width="11.5546875" style="3" hidden="1"/>
    <col min="14340" max="14340" width="11.33203125" style="3" hidden="1"/>
    <col min="14341" max="14592" width="11.5546875" style="3" hidden="1"/>
    <col min="14593" max="14593" width="150.33203125" style="3" hidden="1"/>
    <col min="14594" max="14595" width="11.5546875" style="3" hidden="1"/>
    <col min="14596" max="14596" width="11.33203125" style="3" hidden="1"/>
    <col min="14597" max="14848" width="11.5546875" style="3" hidden="1"/>
    <col min="14849" max="14849" width="150.33203125" style="3" hidden="1"/>
    <col min="14850" max="14851" width="11.5546875" style="3" hidden="1"/>
    <col min="14852" max="14852" width="11.33203125" style="3" hidden="1"/>
    <col min="14853" max="15104" width="11.5546875" style="3" hidden="1"/>
    <col min="15105" max="15105" width="150.33203125" style="3" hidden="1"/>
    <col min="15106" max="15107" width="11.5546875" style="3" hidden="1"/>
    <col min="15108" max="15108" width="11.33203125" style="3" hidden="1"/>
    <col min="15109" max="15360" width="11.5546875" style="3" hidden="1"/>
    <col min="15361" max="15361" width="150.33203125" style="3" hidden="1"/>
    <col min="15362" max="15363" width="11.5546875" style="3" hidden="1"/>
    <col min="15364" max="15364" width="11.33203125" style="3" hidden="1"/>
    <col min="15365" max="15616" width="11.5546875" style="3" hidden="1"/>
    <col min="15617" max="15617" width="150.33203125" style="3" hidden="1"/>
    <col min="15618" max="15619" width="11.5546875" style="3" hidden="1"/>
    <col min="15620" max="15620" width="11.33203125" style="3" hidden="1"/>
    <col min="15621" max="15872" width="11.5546875" style="3" hidden="1"/>
    <col min="15873" max="15873" width="150.33203125" style="3" hidden="1"/>
    <col min="15874" max="15875" width="11.5546875" style="3" hidden="1"/>
    <col min="15876" max="15876" width="11.33203125" style="3" hidden="1"/>
    <col min="15877" max="16128" width="11.5546875" style="3" hidden="1"/>
    <col min="16129" max="16129" width="150.33203125" style="3" hidden="1"/>
    <col min="16130" max="16131" width="11.5546875" style="3" hidden="1"/>
    <col min="16132" max="16132" width="11.33203125" style="3" hidden="1"/>
    <col min="16133" max="16384" width="11.5546875" style="3" hidden="1"/>
  </cols>
  <sheetData>
    <row r="1" spans="1:102" ht="84.75" customHeight="1">
      <c r="B1" s="20"/>
    </row>
    <row r="2" spans="1:102" s="52" customFormat="1" ht="33" customHeight="1">
      <c r="A2" s="72"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32" customHeight="1">
      <c r="A3" s="73" t="s">
        <v>25</v>
      </c>
      <c r="B3" s="44"/>
      <c r="C3" s="44"/>
      <c r="D3" s="7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5" customFormat="1" ht="144" customHeight="1">
      <c r="A4" s="75" t="s">
        <v>192</v>
      </c>
      <c r="B4" s="63"/>
      <c r="C4" s="63"/>
      <c r="D4" s="47"/>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52" customFormat="1" ht="81.75" customHeight="1">
      <c r="A5" s="73" t="s">
        <v>88</v>
      </c>
      <c r="B5" s="44"/>
      <c r="C5" s="44"/>
      <c r="D5" s="76"/>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87.5" customHeight="1">
      <c r="A6" s="458" t="s">
        <v>416</v>
      </c>
      <c r="B6" s="44"/>
      <c r="C6" s="44"/>
      <c r="D6" s="76"/>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66.75" customHeight="1">
      <c r="A7" s="73" t="s">
        <v>85</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71.25" customHeight="1">
      <c r="A8" s="73" t="s">
        <v>89</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6"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dimension ref="A1:WVS73"/>
  <sheetViews>
    <sheetView showGridLines="0" zoomScale="70" zoomScaleNormal="70" zoomScaleSheetLayoutView="70" workbookViewId="0"/>
  </sheetViews>
  <sheetFormatPr baseColWidth="10" defaultColWidth="0" defaultRowHeight="13.8"/>
  <cols>
    <col min="1" max="1" width="11.5546875" style="8" customWidth="1"/>
    <col min="2" max="2" width="64.88671875" style="8" customWidth="1"/>
    <col min="3" max="5" width="26.33203125" style="8" customWidth="1"/>
    <col min="6" max="6" width="25.6640625" style="8" customWidth="1"/>
    <col min="7" max="7" width="20.109375" style="8" customWidth="1"/>
    <col min="8" max="8" width="27.33203125" style="8" bestFit="1" customWidth="1"/>
    <col min="9" max="9" width="23.5546875" style="8" hidden="1" customWidth="1"/>
    <col min="10" max="10" width="21" style="8" hidden="1" customWidth="1"/>
    <col min="11" max="11" width="28.109375" style="8" hidden="1" customWidth="1"/>
    <col min="12" max="102" width="0" style="8" hidden="1" customWidth="1"/>
    <col min="103" max="103" width="0" style="9" hidden="1"/>
    <col min="104" max="257" width="11.5546875" style="9" hidden="1"/>
    <col min="258" max="258" width="60.6640625" style="9" hidden="1"/>
    <col min="259" max="262" width="25.6640625" style="9" hidden="1"/>
    <col min="263" max="263" width="20.109375" style="9" hidden="1"/>
    <col min="264" max="264" width="27.33203125" style="9" hidden="1"/>
    <col min="265" max="265" width="23.5546875" style="9" hidden="1"/>
    <col min="266" max="266" width="21" style="9" hidden="1"/>
    <col min="267" max="267" width="28.109375" style="9" hidden="1"/>
    <col min="268" max="513" width="11.5546875" style="9" hidden="1"/>
    <col min="514" max="514" width="60.6640625" style="9" hidden="1"/>
    <col min="515" max="518" width="25.6640625" style="9" hidden="1"/>
    <col min="519" max="519" width="20.109375" style="9" hidden="1"/>
    <col min="520" max="520" width="27.33203125" style="9" hidden="1"/>
    <col min="521" max="521" width="23.5546875" style="9" hidden="1"/>
    <col min="522" max="522" width="21" style="9" hidden="1"/>
    <col min="523" max="523" width="28.109375" style="9" hidden="1"/>
    <col min="524" max="769" width="11.5546875" style="9" hidden="1"/>
    <col min="770" max="770" width="60.6640625" style="9" hidden="1"/>
    <col min="771" max="774" width="25.6640625" style="9" hidden="1"/>
    <col min="775" max="775" width="20.109375" style="9" hidden="1"/>
    <col min="776" max="776" width="27.33203125" style="9" hidden="1"/>
    <col min="777" max="777" width="23.5546875" style="9" hidden="1"/>
    <col min="778" max="778" width="21" style="9" hidden="1"/>
    <col min="779" max="779" width="28.109375" style="9" hidden="1"/>
    <col min="780" max="1025" width="11.5546875" style="9" hidden="1"/>
    <col min="1026" max="1026" width="60.6640625" style="9" hidden="1"/>
    <col min="1027" max="1030" width="25.6640625" style="9" hidden="1"/>
    <col min="1031" max="1031" width="20.109375" style="9" hidden="1"/>
    <col min="1032" max="1032" width="27.33203125" style="9" hidden="1"/>
    <col min="1033" max="1033" width="23.5546875" style="9" hidden="1"/>
    <col min="1034" max="1034" width="21" style="9" hidden="1"/>
    <col min="1035" max="1035" width="28.109375" style="9" hidden="1"/>
    <col min="1036" max="1281" width="11.5546875" style="9" hidden="1"/>
    <col min="1282" max="1282" width="60.6640625" style="9" hidden="1"/>
    <col min="1283" max="1286" width="25.6640625" style="9" hidden="1"/>
    <col min="1287" max="1287" width="20.109375" style="9" hidden="1"/>
    <col min="1288" max="1288" width="27.33203125" style="9" hidden="1"/>
    <col min="1289" max="1289" width="23.5546875" style="9" hidden="1"/>
    <col min="1290" max="1290" width="21" style="9" hidden="1"/>
    <col min="1291" max="1291" width="28.109375" style="9" hidden="1"/>
    <col min="1292" max="1537" width="11.5546875" style="9" hidden="1"/>
    <col min="1538" max="1538" width="60.6640625" style="9" hidden="1"/>
    <col min="1539" max="1542" width="25.6640625" style="9" hidden="1"/>
    <col min="1543" max="1543" width="20.109375" style="9" hidden="1"/>
    <col min="1544" max="1544" width="27.33203125" style="9" hidden="1"/>
    <col min="1545" max="1545" width="23.5546875" style="9" hidden="1"/>
    <col min="1546" max="1546" width="21" style="9" hidden="1"/>
    <col min="1547" max="1547" width="28.109375" style="9" hidden="1"/>
    <col min="1548" max="1793" width="11.5546875" style="9" hidden="1"/>
    <col min="1794" max="1794" width="60.6640625" style="9" hidden="1"/>
    <col min="1795" max="1798" width="25.6640625" style="9" hidden="1"/>
    <col min="1799" max="1799" width="20.109375" style="9" hidden="1"/>
    <col min="1800" max="1800" width="27.33203125" style="9" hidden="1"/>
    <col min="1801" max="1801" width="23.5546875" style="9" hidden="1"/>
    <col min="1802" max="1802" width="21" style="9" hidden="1"/>
    <col min="1803" max="1803" width="28.109375" style="9" hidden="1"/>
    <col min="1804" max="2049" width="11.5546875" style="9" hidden="1"/>
    <col min="2050" max="2050" width="60.6640625" style="9" hidden="1"/>
    <col min="2051" max="2054" width="25.6640625" style="9" hidden="1"/>
    <col min="2055" max="2055" width="20.109375" style="9" hidden="1"/>
    <col min="2056" max="2056" width="27.33203125" style="9" hidden="1"/>
    <col min="2057" max="2057" width="23.5546875" style="9" hidden="1"/>
    <col min="2058" max="2058" width="21" style="9" hidden="1"/>
    <col min="2059" max="2059" width="28.109375" style="9" hidden="1"/>
    <col min="2060" max="2305" width="11.5546875" style="9" hidden="1"/>
    <col min="2306" max="2306" width="60.6640625" style="9" hidden="1"/>
    <col min="2307" max="2310" width="25.6640625" style="9" hidden="1"/>
    <col min="2311" max="2311" width="20.109375" style="9" hidden="1"/>
    <col min="2312" max="2312" width="27.33203125" style="9" hidden="1"/>
    <col min="2313" max="2313" width="23.5546875" style="9" hidden="1"/>
    <col min="2314" max="2314" width="21" style="9" hidden="1"/>
    <col min="2315" max="2315" width="28.109375" style="9" hidden="1"/>
    <col min="2316" max="2561" width="11.5546875" style="9" hidden="1"/>
    <col min="2562" max="2562" width="60.6640625" style="9" hidden="1"/>
    <col min="2563" max="2566" width="25.6640625" style="9" hidden="1"/>
    <col min="2567" max="2567" width="20.109375" style="9" hidden="1"/>
    <col min="2568" max="2568" width="27.33203125" style="9" hidden="1"/>
    <col min="2569" max="2569" width="23.5546875" style="9" hidden="1"/>
    <col min="2570" max="2570" width="21" style="9" hidden="1"/>
    <col min="2571" max="2571" width="28.109375" style="9" hidden="1"/>
    <col min="2572" max="2817" width="11.5546875" style="9" hidden="1"/>
    <col min="2818" max="2818" width="60.6640625" style="9" hidden="1"/>
    <col min="2819" max="2822" width="25.6640625" style="9" hidden="1"/>
    <col min="2823" max="2823" width="20.109375" style="9" hidden="1"/>
    <col min="2824" max="2824" width="27.33203125" style="9" hidden="1"/>
    <col min="2825" max="2825" width="23.5546875" style="9" hidden="1"/>
    <col min="2826" max="2826" width="21" style="9" hidden="1"/>
    <col min="2827" max="2827" width="28.109375" style="9" hidden="1"/>
    <col min="2828" max="3073" width="11.5546875" style="9" hidden="1"/>
    <col min="3074" max="3074" width="60.6640625" style="9" hidden="1"/>
    <col min="3075" max="3078" width="25.6640625" style="9" hidden="1"/>
    <col min="3079" max="3079" width="20.109375" style="9" hidden="1"/>
    <col min="3080" max="3080" width="27.33203125" style="9" hidden="1"/>
    <col min="3081" max="3081" width="23.5546875" style="9" hidden="1"/>
    <col min="3082" max="3082" width="21" style="9" hidden="1"/>
    <col min="3083" max="3083" width="28.109375" style="9" hidden="1"/>
    <col min="3084" max="3329" width="11.5546875" style="9" hidden="1"/>
    <col min="3330" max="3330" width="60.6640625" style="9" hidden="1"/>
    <col min="3331" max="3334" width="25.6640625" style="9" hidden="1"/>
    <col min="3335" max="3335" width="20.109375" style="9" hidden="1"/>
    <col min="3336" max="3336" width="27.33203125" style="9" hidden="1"/>
    <col min="3337" max="3337" width="23.5546875" style="9" hidden="1"/>
    <col min="3338" max="3338" width="21" style="9" hidden="1"/>
    <col min="3339" max="3339" width="28.109375" style="9" hidden="1"/>
    <col min="3340" max="3585" width="11.5546875" style="9" hidden="1"/>
    <col min="3586" max="3586" width="60.6640625" style="9" hidden="1"/>
    <col min="3587" max="3590" width="25.6640625" style="9" hidden="1"/>
    <col min="3591" max="3591" width="20.109375" style="9" hidden="1"/>
    <col min="3592" max="3592" width="27.33203125" style="9" hidden="1"/>
    <col min="3593" max="3593" width="23.5546875" style="9" hidden="1"/>
    <col min="3594" max="3594" width="21" style="9" hidden="1"/>
    <col min="3595" max="3595" width="28.109375" style="9" hidden="1"/>
    <col min="3596" max="3841" width="11.5546875" style="9" hidden="1"/>
    <col min="3842" max="3842" width="60.6640625" style="9" hidden="1"/>
    <col min="3843" max="3846" width="25.6640625" style="9" hidden="1"/>
    <col min="3847" max="3847" width="20.109375" style="9" hidden="1"/>
    <col min="3848" max="3848" width="27.33203125" style="9" hidden="1"/>
    <col min="3849" max="3849" width="23.5546875" style="9" hidden="1"/>
    <col min="3850" max="3850" width="21" style="9" hidden="1"/>
    <col min="3851" max="3851" width="28.109375" style="9" hidden="1"/>
    <col min="3852" max="4097" width="11.5546875" style="9" hidden="1"/>
    <col min="4098" max="4098" width="60.6640625" style="9" hidden="1"/>
    <col min="4099" max="4102" width="25.6640625" style="9" hidden="1"/>
    <col min="4103" max="4103" width="20.109375" style="9" hidden="1"/>
    <col min="4104" max="4104" width="27.33203125" style="9" hidden="1"/>
    <col min="4105" max="4105" width="23.5546875" style="9" hidden="1"/>
    <col min="4106" max="4106" width="21" style="9" hidden="1"/>
    <col min="4107" max="4107" width="28.109375" style="9" hidden="1"/>
    <col min="4108" max="4353" width="11.5546875" style="9" hidden="1"/>
    <col min="4354" max="4354" width="60.6640625" style="9" hidden="1"/>
    <col min="4355" max="4358" width="25.6640625" style="9" hidden="1"/>
    <col min="4359" max="4359" width="20.109375" style="9" hidden="1"/>
    <col min="4360" max="4360" width="27.33203125" style="9" hidden="1"/>
    <col min="4361" max="4361" width="23.5546875" style="9" hidden="1"/>
    <col min="4362" max="4362" width="21" style="9" hidden="1"/>
    <col min="4363" max="4363" width="28.109375" style="9" hidden="1"/>
    <col min="4364" max="4609" width="11.5546875" style="9" hidden="1"/>
    <col min="4610" max="4610" width="60.6640625" style="9" hidden="1"/>
    <col min="4611" max="4614" width="25.6640625" style="9" hidden="1"/>
    <col min="4615" max="4615" width="20.109375" style="9" hidden="1"/>
    <col min="4616" max="4616" width="27.33203125" style="9" hidden="1"/>
    <col min="4617" max="4617" width="23.5546875" style="9" hidden="1"/>
    <col min="4618" max="4618" width="21" style="9" hidden="1"/>
    <col min="4619" max="4619" width="28.109375" style="9" hidden="1"/>
    <col min="4620" max="4865" width="11.5546875" style="9" hidden="1"/>
    <col min="4866" max="4866" width="60.6640625" style="9" hidden="1"/>
    <col min="4867" max="4870" width="25.6640625" style="9" hidden="1"/>
    <col min="4871" max="4871" width="20.109375" style="9" hidden="1"/>
    <col min="4872" max="4872" width="27.33203125" style="9" hidden="1"/>
    <col min="4873" max="4873" width="23.5546875" style="9" hidden="1"/>
    <col min="4874" max="4874" width="21" style="9" hidden="1"/>
    <col min="4875" max="4875" width="28.109375" style="9" hidden="1"/>
    <col min="4876" max="5121" width="11.5546875" style="9" hidden="1"/>
    <col min="5122" max="5122" width="60.6640625" style="9" hidden="1"/>
    <col min="5123" max="5126" width="25.6640625" style="9" hidden="1"/>
    <col min="5127" max="5127" width="20.109375" style="9" hidden="1"/>
    <col min="5128" max="5128" width="27.33203125" style="9" hidden="1"/>
    <col min="5129" max="5129" width="23.5546875" style="9" hidden="1"/>
    <col min="5130" max="5130" width="21" style="9" hidden="1"/>
    <col min="5131" max="5131" width="28.109375" style="9" hidden="1"/>
    <col min="5132" max="5377" width="11.5546875" style="9" hidden="1"/>
    <col min="5378" max="5378" width="60.6640625" style="9" hidden="1"/>
    <col min="5379" max="5382" width="25.6640625" style="9" hidden="1"/>
    <col min="5383" max="5383" width="20.109375" style="9" hidden="1"/>
    <col min="5384" max="5384" width="27.33203125" style="9" hidden="1"/>
    <col min="5385" max="5385" width="23.5546875" style="9" hidden="1"/>
    <col min="5386" max="5386" width="21" style="9" hidden="1"/>
    <col min="5387" max="5387" width="28.109375" style="9" hidden="1"/>
    <col min="5388" max="5633" width="11.5546875" style="9" hidden="1"/>
    <col min="5634" max="5634" width="60.6640625" style="9" hidden="1"/>
    <col min="5635" max="5638" width="25.6640625" style="9" hidden="1"/>
    <col min="5639" max="5639" width="20.109375" style="9" hidden="1"/>
    <col min="5640" max="5640" width="27.33203125" style="9" hidden="1"/>
    <col min="5641" max="5641" width="23.5546875" style="9" hidden="1"/>
    <col min="5642" max="5642" width="21" style="9" hidden="1"/>
    <col min="5643" max="5643" width="28.109375" style="9" hidden="1"/>
    <col min="5644" max="5889" width="11.5546875" style="9" hidden="1"/>
    <col min="5890" max="5890" width="60.6640625" style="9" hidden="1"/>
    <col min="5891" max="5894" width="25.6640625" style="9" hidden="1"/>
    <col min="5895" max="5895" width="20.109375" style="9" hidden="1"/>
    <col min="5896" max="5896" width="27.33203125" style="9" hidden="1"/>
    <col min="5897" max="5897" width="23.5546875" style="9" hidden="1"/>
    <col min="5898" max="5898" width="21" style="9" hidden="1"/>
    <col min="5899" max="5899" width="28.109375" style="9" hidden="1"/>
    <col min="5900" max="6145" width="11.5546875" style="9" hidden="1"/>
    <col min="6146" max="6146" width="60.6640625" style="9" hidden="1"/>
    <col min="6147" max="6150" width="25.6640625" style="9" hidden="1"/>
    <col min="6151" max="6151" width="20.109375" style="9" hidden="1"/>
    <col min="6152" max="6152" width="27.33203125" style="9" hidden="1"/>
    <col min="6153" max="6153" width="23.5546875" style="9" hidden="1"/>
    <col min="6154" max="6154" width="21" style="9" hidden="1"/>
    <col min="6155" max="6155" width="28.109375" style="9" hidden="1"/>
    <col min="6156" max="6401" width="11.5546875" style="9" hidden="1"/>
    <col min="6402" max="6402" width="60.6640625" style="9" hidden="1"/>
    <col min="6403" max="6406" width="25.6640625" style="9" hidden="1"/>
    <col min="6407" max="6407" width="20.109375" style="9" hidden="1"/>
    <col min="6408" max="6408" width="27.33203125" style="9" hidden="1"/>
    <col min="6409" max="6409" width="23.5546875" style="9" hidden="1"/>
    <col min="6410" max="6410" width="21" style="9" hidden="1"/>
    <col min="6411" max="6411" width="28.109375" style="9" hidden="1"/>
    <col min="6412" max="6657" width="11.5546875" style="9" hidden="1"/>
    <col min="6658" max="6658" width="60.6640625" style="9" hidden="1"/>
    <col min="6659" max="6662" width="25.6640625" style="9" hidden="1"/>
    <col min="6663" max="6663" width="20.109375" style="9" hidden="1"/>
    <col min="6664" max="6664" width="27.33203125" style="9" hidden="1"/>
    <col min="6665" max="6665" width="23.5546875" style="9" hidden="1"/>
    <col min="6666" max="6666" width="21" style="9" hidden="1"/>
    <col min="6667" max="6667" width="28.109375" style="9" hidden="1"/>
    <col min="6668" max="6913" width="11.5546875" style="9" hidden="1"/>
    <col min="6914" max="6914" width="60.6640625" style="9" hidden="1"/>
    <col min="6915" max="6918" width="25.6640625" style="9" hidden="1"/>
    <col min="6919" max="6919" width="20.109375" style="9" hidden="1"/>
    <col min="6920" max="6920" width="27.33203125" style="9" hidden="1"/>
    <col min="6921" max="6921" width="23.5546875" style="9" hidden="1"/>
    <col min="6922" max="6922" width="21" style="9" hidden="1"/>
    <col min="6923" max="6923" width="28.109375" style="9" hidden="1"/>
    <col min="6924" max="7169" width="11.5546875" style="9" hidden="1"/>
    <col min="7170" max="7170" width="60.6640625" style="9" hidden="1"/>
    <col min="7171" max="7174" width="25.6640625" style="9" hidden="1"/>
    <col min="7175" max="7175" width="20.109375" style="9" hidden="1"/>
    <col min="7176" max="7176" width="27.33203125" style="9" hidden="1"/>
    <col min="7177" max="7177" width="23.5546875" style="9" hidden="1"/>
    <col min="7178" max="7178" width="21" style="9" hidden="1"/>
    <col min="7179" max="7179" width="28.109375" style="9" hidden="1"/>
    <col min="7180" max="7425" width="11.5546875" style="9" hidden="1"/>
    <col min="7426" max="7426" width="60.6640625" style="9" hidden="1"/>
    <col min="7427" max="7430" width="25.6640625" style="9" hidden="1"/>
    <col min="7431" max="7431" width="20.109375" style="9" hidden="1"/>
    <col min="7432" max="7432" width="27.33203125" style="9" hidden="1"/>
    <col min="7433" max="7433" width="23.5546875" style="9" hidden="1"/>
    <col min="7434" max="7434" width="21" style="9" hidden="1"/>
    <col min="7435" max="7435" width="28.109375" style="9" hidden="1"/>
    <col min="7436" max="7681" width="11.5546875" style="9" hidden="1"/>
    <col min="7682" max="7682" width="60.6640625" style="9" hidden="1"/>
    <col min="7683" max="7686" width="25.6640625" style="9" hidden="1"/>
    <col min="7687" max="7687" width="20.109375" style="9" hidden="1"/>
    <col min="7688" max="7688" width="27.33203125" style="9" hidden="1"/>
    <col min="7689" max="7689" width="23.5546875" style="9" hidden="1"/>
    <col min="7690" max="7690" width="21" style="9" hidden="1"/>
    <col min="7691" max="7691" width="28.109375" style="9" hidden="1"/>
    <col min="7692" max="7937" width="11.5546875" style="9" hidden="1"/>
    <col min="7938" max="7938" width="60.6640625" style="9" hidden="1"/>
    <col min="7939" max="7942" width="25.6640625" style="9" hidden="1"/>
    <col min="7943" max="7943" width="20.109375" style="9" hidden="1"/>
    <col min="7944" max="7944" width="27.33203125" style="9" hidden="1"/>
    <col min="7945" max="7945" width="23.5546875" style="9" hidden="1"/>
    <col min="7946" max="7946" width="21" style="9" hidden="1"/>
    <col min="7947" max="7947" width="28.109375" style="9" hidden="1"/>
    <col min="7948" max="8193" width="11.5546875" style="9" hidden="1"/>
    <col min="8194" max="8194" width="60.6640625" style="9" hidden="1"/>
    <col min="8195" max="8198" width="25.6640625" style="9" hidden="1"/>
    <col min="8199" max="8199" width="20.109375" style="9" hidden="1"/>
    <col min="8200" max="8200" width="27.33203125" style="9" hidden="1"/>
    <col min="8201" max="8201" width="23.5546875" style="9" hidden="1"/>
    <col min="8202" max="8202" width="21" style="9" hidden="1"/>
    <col min="8203" max="8203" width="28.109375" style="9" hidden="1"/>
    <col min="8204" max="8449" width="11.5546875" style="9" hidden="1"/>
    <col min="8450" max="8450" width="60.6640625" style="9" hidden="1"/>
    <col min="8451" max="8454" width="25.6640625" style="9" hidden="1"/>
    <col min="8455" max="8455" width="20.109375" style="9" hidden="1"/>
    <col min="8456" max="8456" width="27.33203125" style="9" hidden="1"/>
    <col min="8457" max="8457" width="23.5546875" style="9" hidden="1"/>
    <col min="8458" max="8458" width="21" style="9" hidden="1"/>
    <col min="8459" max="8459" width="28.109375" style="9" hidden="1"/>
    <col min="8460" max="8705" width="11.5546875" style="9" hidden="1"/>
    <col min="8706" max="8706" width="60.6640625" style="9" hidden="1"/>
    <col min="8707" max="8710" width="25.6640625" style="9" hidden="1"/>
    <col min="8711" max="8711" width="20.109375" style="9" hidden="1"/>
    <col min="8712" max="8712" width="27.33203125" style="9" hidden="1"/>
    <col min="8713" max="8713" width="23.5546875" style="9" hidden="1"/>
    <col min="8714" max="8714" width="21" style="9" hidden="1"/>
    <col min="8715" max="8715" width="28.109375" style="9" hidden="1"/>
    <col min="8716" max="8961" width="11.5546875" style="9" hidden="1"/>
    <col min="8962" max="8962" width="60.6640625" style="9" hidden="1"/>
    <col min="8963" max="8966" width="25.6640625" style="9" hidden="1"/>
    <col min="8967" max="8967" width="20.109375" style="9" hidden="1"/>
    <col min="8968" max="8968" width="27.33203125" style="9" hidden="1"/>
    <col min="8969" max="8969" width="23.5546875" style="9" hidden="1"/>
    <col min="8970" max="8970" width="21" style="9" hidden="1"/>
    <col min="8971" max="8971" width="28.109375" style="9" hidden="1"/>
    <col min="8972" max="9217" width="11.5546875" style="9" hidden="1"/>
    <col min="9218" max="9218" width="60.6640625" style="9" hidden="1"/>
    <col min="9219" max="9222" width="25.6640625" style="9" hidden="1"/>
    <col min="9223" max="9223" width="20.109375" style="9" hidden="1"/>
    <col min="9224" max="9224" width="27.33203125" style="9" hidden="1"/>
    <col min="9225" max="9225" width="23.5546875" style="9" hidden="1"/>
    <col min="9226" max="9226" width="21" style="9" hidden="1"/>
    <col min="9227" max="9227" width="28.109375" style="9" hidden="1"/>
    <col min="9228" max="9473" width="11.5546875" style="9" hidden="1"/>
    <col min="9474" max="9474" width="60.6640625" style="9" hidden="1"/>
    <col min="9475" max="9478" width="25.6640625" style="9" hidden="1"/>
    <col min="9479" max="9479" width="20.109375" style="9" hidden="1"/>
    <col min="9480" max="9480" width="27.33203125" style="9" hidden="1"/>
    <col min="9481" max="9481" width="23.5546875" style="9" hidden="1"/>
    <col min="9482" max="9482" width="21" style="9" hidden="1"/>
    <col min="9483" max="9483" width="28.109375" style="9" hidden="1"/>
    <col min="9484" max="9729" width="11.5546875" style="9" hidden="1"/>
    <col min="9730" max="9730" width="60.6640625" style="9" hidden="1"/>
    <col min="9731" max="9734" width="25.6640625" style="9" hidden="1"/>
    <col min="9735" max="9735" width="20.109375" style="9" hidden="1"/>
    <col min="9736" max="9736" width="27.33203125" style="9" hidden="1"/>
    <col min="9737" max="9737" width="23.5546875" style="9" hidden="1"/>
    <col min="9738" max="9738" width="21" style="9" hidden="1"/>
    <col min="9739" max="9739" width="28.109375" style="9" hidden="1"/>
    <col min="9740" max="9985" width="11.5546875" style="9" hidden="1"/>
    <col min="9986" max="9986" width="60.6640625" style="9" hidden="1"/>
    <col min="9987" max="9990" width="25.6640625" style="9" hidden="1"/>
    <col min="9991" max="9991" width="20.109375" style="9" hidden="1"/>
    <col min="9992" max="9992" width="27.33203125" style="9" hidden="1"/>
    <col min="9993" max="9993" width="23.5546875" style="9" hidden="1"/>
    <col min="9994" max="9994" width="21" style="9" hidden="1"/>
    <col min="9995" max="9995" width="28.109375" style="9" hidden="1"/>
    <col min="9996" max="10241" width="11.5546875" style="9" hidden="1"/>
    <col min="10242" max="10242" width="60.6640625" style="9" hidden="1"/>
    <col min="10243" max="10246" width="25.6640625" style="9" hidden="1"/>
    <col min="10247" max="10247" width="20.109375" style="9" hidden="1"/>
    <col min="10248" max="10248" width="27.33203125" style="9" hidden="1"/>
    <col min="10249" max="10249" width="23.5546875" style="9" hidden="1"/>
    <col min="10250" max="10250" width="21" style="9" hidden="1"/>
    <col min="10251" max="10251" width="28.109375" style="9" hidden="1"/>
    <col min="10252" max="10497" width="11.5546875" style="9" hidden="1"/>
    <col min="10498" max="10498" width="60.6640625" style="9" hidden="1"/>
    <col min="10499" max="10502" width="25.6640625" style="9" hidden="1"/>
    <col min="10503" max="10503" width="20.109375" style="9" hidden="1"/>
    <col min="10504" max="10504" width="27.33203125" style="9" hidden="1"/>
    <col min="10505" max="10505" width="23.5546875" style="9" hidden="1"/>
    <col min="10506" max="10506" width="21" style="9" hidden="1"/>
    <col min="10507" max="10507" width="28.109375" style="9" hidden="1"/>
    <col min="10508" max="10753" width="11.5546875" style="9" hidden="1"/>
    <col min="10754" max="10754" width="60.6640625" style="9" hidden="1"/>
    <col min="10755" max="10758" width="25.6640625" style="9" hidden="1"/>
    <col min="10759" max="10759" width="20.109375" style="9" hidden="1"/>
    <col min="10760" max="10760" width="27.33203125" style="9" hidden="1"/>
    <col min="10761" max="10761" width="23.5546875" style="9" hidden="1"/>
    <col min="10762" max="10762" width="21" style="9" hidden="1"/>
    <col min="10763" max="10763" width="28.109375" style="9" hidden="1"/>
    <col min="10764" max="11009" width="11.5546875" style="9" hidden="1"/>
    <col min="11010" max="11010" width="60.6640625" style="9" hidden="1"/>
    <col min="11011" max="11014" width="25.6640625" style="9" hidden="1"/>
    <col min="11015" max="11015" width="20.109375" style="9" hidden="1"/>
    <col min="11016" max="11016" width="27.33203125" style="9" hidden="1"/>
    <col min="11017" max="11017" width="23.5546875" style="9" hidden="1"/>
    <col min="11018" max="11018" width="21" style="9" hidden="1"/>
    <col min="11019" max="11019" width="28.109375" style="9" hidden="1"/>
    <col min="11020" max="11265" width="11.5546875" style="9" hidden="1"/>
    <col min="11266" max="11266" width="60.6640625" style="9" hidden="1"/>
    <col min="11267" max="11270" width="25.6640625" style="9" hidden="1"/>
    <col min="11271" max="11271" width="20.109375" style="9" hidden="1"/>
    <col min="11272" max="11272" width="27.33203125" style="9" hidden="1"/>
    <col min="11273" max="11273" width="23.5546875" style="9" hidden="1"/>
    <col min="11274" max="11274" width="21" style="9" hidden="1"/>
    <col min="11275" max="11275" width="28.109375" style="9" hidden="1"/>
    <col min="11276" max="11521" width="11.5546875" style="9" hidden="1"/>
    <col min="11522" max="11522" width="60.6640625" style="9" hidden="1"/>
    <col min="11523" max="11526" width="25.6640625" style="9" hidden="1"/>
    <col min="11527" max="11527" width="20.109375" style="9" hidden="1"/>
    <col min="11528" max="11528" width="27.33203125" style="9" hidden="1"/>
    <col min="11529" max="11529" width="23.5546875" style="9" hidden="1"/>
    <col min="11530" max="11530" width="21" style="9" hidden="1"/>
    <col min="11531" max="11531" width="28.109375" style="9" hidden="1"/>
    <col min="11532" max="11777" width="11.5546875" style="9" hidden="1"/>
    <col min="11778" max="11778" width="60.6640625" style="9" hidden="1"/>
    <col min="11779" max="11782" width="25.6640625" style="9" hidden="1"/>
    <col min="11783" max="11783" width="20.109375" style="9" hidden="1"/>
    <col min="11784" max="11784" width="27.33203125" style="9" hidden="1"/>
    <col min="11785" max="11785" width="23.5546875" style="9" hidden="1"/>
    <col min="11786" max="11786" width="21" style="9" hidden="1"/>
    <col min="11787" max="11787" width="28.109375" style="9" hidden="1"/>
    <col min="11788" max="12033" width="11.5546875" style="9" hidden="1"/>
    <col min="12034" max="12034" width="60.6640625" style="9" hidden="1"/>
    <col min="12035" max="12038" width="25.6640625" style="9" hidden="1"/>
    <col min="12039" max="12039" width="20.109375" style="9" hidden="1"/>
    <col min="12040" max="12040" width="27.33203125" style="9" hidden="1"/>
    <col min="12041" max="12041" width="23.5546875" style="9" hidden="1"/>
    <col min="12042" max="12042" width="21" style="9" hidden="1"/>
    <col min="12043" max="12043" width="28.109375" style="9" hidden="1"/>
    <col min="12044" max="12289" width="11.5546875" style="9" hidden="1"/>
    <col min="12290" max="12290" width="60.6640625" style="9" hidden="1"/>
    <col min="12291" max="12294" width="25.6640625" style="9" hidden="1"/>
    <col min="12295" max="12295" width="20.109375" style="9" hidden="1"/>
    <col min="12296" max="12296" width="27.33203125" style="9" hidden="1"/>
    <col min="12297" max="12297" width="23.5546875" style="9" hidden="1"/>
    <col min="12298" max="12298" width="21" style="9" hidden="1"/>
    <col min="12299" max="12299" width="28.109375" style="9" hidden="1"/>
    <col min="12300" max="12545" width="11.5546875" style="9" hidden="1"/>
    <col min="12546" max="12546" width="60.6640625" style="9" hidden="1"/>
    <col min="12547" max="12550" width="25.6640625" style="9" hidden="1"/>
    <col min="12551" max="12551" width="20.109375" style="9" hidden="1"/>
    <col min="12552" max="12552" width="27.33203125" style="9" hidden="1"/>
    <col min="12553" max="12553" width="23.5546875" style="9" hidden="1"/>
    <col min="12554" max="12554" width="21" style="9" hidden="1"/>
    <col min="12555" max="12555" width="28.109375" style="9" hidden="1"/>
    <col min="12556" max="12801" width="11.5546875" style="9" hidden="1"/>
    <col min="12802" max="12802" width="60.6640625" style="9" hidden="1"/>
    <col min="12803" max="12806" width="25.6640625" style="9" hidden="1"/>
    <col min="12807" max="12807" width="20.109375" style="9" hidden="1"/>
    <col min="12808" max="12808" width="27.33203125" style="9" hidden="1"/>
    <col min="12809" max="12809" width="23.5546875" style="9" hidden="1"/>
    <col min="12810" max="12810" width="21" style="9" hidden="1"/>
    <col min="12811" max="12811" width="28.109375" style="9" hidden="1"/>
    <col min="12812" max="13057" width="11.5546875" style="9" hidden="1"/>
    <col min="13058" max="13058" width="60.6640625" style="9" hidden="1"/>
    <col min="13059" max="13062" width="25.6640625" style="9" hidden="1"/>
    <col min="13063" max="13063" width="20.109375" style="9" hidden="1"/>
    <col min="13064" max="13064" width="27.33203125" style="9" hidden="1"/>
    <col min="13065" max="13065" width="23.5546875" style="9" hidden="1"/>
    <col min="13066" max="13066" width="21" style="9" hidden="1"/>
    <col min="13067" max="13067" width="28.109375" style="9" hidden="1"/>
    <col min="13068" max="13313" width="11.5546875" style="9" hidden="1"/>
    <col min="13314" max="13314" width="60.6640625" style="9" hidden="1"/>
    <col min="13315" max="13318" width="25.6640625" style="9" hidden="1"/>
    <col min="13319" max="13319" width="20.109375" style="9" hidden="1"/>
    <col min="13320" max="13320" width="27.33203125" style="9" hidden="1"/>
    <col min="13321" max="13321" width="23.5546875" style="9" hidden="1"/>
    <col min="13322" max="13322" width="21" style="9" hidden="1"/>
    <col min="13323" max="13323" width="28.109375" style="9" hidden="1"/>
    <col min="13324" max="13569" width="11.5546875" style="9" hidden="1"/>
    <col min="13570" max="13570" width="60.6640625" style="9" hidden="1"/>
    <col min="13571" max="13574" width="25.6640625" style="9" hidden="1"/>
    <col min="13575" max="13575" width="20.109375" style="9" hidden="1"/>
    <col min="13576" max="13576" width="27.33203125" style="9" hidden="1"/>
    <col min="13577" max="13577" width="23.5546875" style="9" hidden="1"/>
    <col min="13578" max="13578" width="21" style="9" hidden="1"/>
    <col min="13579" max="13579" width="28.109375" style="9" hidden="1"/>
    <col min="13580" max="13825" width="11.5546875" style="9" hidden="1"/>
    <col min="13826" max="13826" width="60.6640625" style="9" hidden="1"/>
    <col min="13827" max="13830" width="25.6640625" style="9" hidden="1"/>
    <col min="13831" max="13831" width="20.109375" style="9" hidden="1"/>
    <col min="13832" max="13832" width="27.33203125" style="9" hidden="1"/>
    <col min="13833" max="13833" width="23.5546875" style="9" hidden="1"/>
    <col min="13834" max="13834" width="21" style="9" hidden="1"/>
    <col min="13835" max="13835" width="28.109375" style="9" hidden="1"/>
    <col min="13836" max="14081" width="11.5546875" style="9" hidden="1"/>
    <col min="14082" max="14082" width="60.6640625" style="9" hidden="1"/>
    <col min="14083" max="14086" width="25.6640625" style="9" hidden="1"/>
    <col min="14087" max="14087" width="20.109375" style="9" hidden="1"/>
    <col min="14088" max="14088" width="27.33203125" style="9" hidden="1"/>
    <col min="14089" max="14089" width="23.5546875" style="9" hidden="1"/>
    <col min="14090" max="14090" width="21" style="9" hidden="1"/>
    <col min="14091" max="14091" width="28.109375" style="9" hidden="1"/>
    <col min="14092" max="14337" width="11.5546875" style="9" hidden="1"/>
    <col min="14338" max="14338" width="60.6640625" style="9" hidden="1"/>
    <col min="14339" max="14342" width="25.6640625" style="9" hidden="1"/>
    <col min="14343" max="14343" width="20.109375" style="9" hidden="1"/>
    <col min="14344" max="14344" width="27.33203125" style="9" hidden="1"/>
    <col min="14345" max="14345" width="23.5546875" style="9" hidden="1"/>
    <col min="14346" max="14346" width="21" style="9" hidden="1"/>
    <col min="14347" max="14347" width="28.109375" style="9" hidden="1"/>
    <col min="14348" max="14593" width="11.5546875" style="9" hidden="1"/>
    <col min="14594" max="14594" width="60.6640625" style="9" hidden="1"/>
    <col min="14595" max="14598" width="25.6640625" style="9" hidden="1"/>
    <col min="14599" max="14599" width="20.109375" style="9" hidden="1"/>
    <col min="14600" max="14600" width="27.33203125" style="9" hidden="1"/>
    <col min="14601" max="14601" width="23.5546875" style="9" hidden="1"/>
    <col min="14602" max="14602" width="21" style="9" hidden="1"/>
    <col min="14603" max="14603" width="28.109375" style="9" hidden="1"/>
    <col min="14604" max="14849" width="11.5546875" style="9" hidden="1"/>
    <col min="14850" max="14850" width="60.6640625" style="9" hidden="1"/>
    <col min="14851" max="14854" width="25.6640625" style="9" hidden="1"/>
    <col min="14855" max="14855" width="20.109375" style="9" hidden="1"/>
    <col min="14856" max="14856" width="27.33203125" style="9" hidden="1"/>
    <col min="14857" max="14857" width="23.5546875" style="9" hidden="1"/>
    <col min="14858" max="14858" width="21" style="9" hidden="1"/>
    <col min="14859" max="14859" width="28.109375" style="9" hidden="1"/>
    <col min="14860" max="15105" width="11.5546875" style="9" hidden="1"/>
    <col min="15106" max="15106" width="60.6640625" style="9" hidden="1"/>
    <col min="15107" max="15110" width="25.6640625" style="9" hidden="1"/>
    <col min="15111" max="15111" width="20.109375" style="9" hidden="1"/>
    <col min="15112" max="15112" width="27.33203125" style="9" hidden="1"/>
    <col min="15113" max="15113" width="23.5546875" style="9" hidden="1"/>
    <col min="15114" max="15114" width="21" style="9" hidden="1"/>
    <col min="15115" max="15115" width="28.109375" style="9" hidden="1"/>
    <col min="15116" max="15361" width="11.5546875" style="9" hidden="1"/>
    <col min="15362" max="15362" width="60.6640625" style="9" hidden="1"/>
    <col min="15363" max="15366" width="25.6640625" style="9" hidden="1"/>
    <col min="15367" max="15367" width="20.109375" style="9" hidden="1"/>
    <col min="15368" max="15368" width="27.33203125" style="9" hidden="1"/>
    <col min="15369" max="15369" width="23.5546875" style="9" hidden="1"/>
    <col min="15370" max="15370" width="21" style="9" hidden="1"/>
    <col min="15371" max="15371" width="28.109375" style="9" hidden="1"/>
    <col min="15372" max="15617" width="11.5546875" style="9" hidden="1"/>
    <col min="15618" max="15618" width="60.6640625" style="9" hidden="1"/>
    <col min="15619" max="15622" width="25.6640625" style="9" hidden="1"/>
    <col min="15623" max="15623" width="20.109375" style="9" hidden="1"/>
    <col min="15624" max="15624" width="27.33203125" style="9" hidden="1"/>
    <col min="15625" max="15625" width="23.5546875" style="9" hidden="1"/>
    <col min="15626" max="15626" width="21" style="9" hidden="1"/>
    <col min="15627" max="15627" width="28.109375" style="9" hidden="1"/>
    <col min="15628" max="15873" width="11.5546875" style="9" hidden="1"/>
    <col min="15874" max="15874" width="60.6640625" style="9" hidden="1"/>
    <col min="15875" max="15878" width="25.6640625" style="9" hidden="1"/>
    <col min="15879" max="15879" width="20.109375" style="9" hidden="1"/>
    <col min="15880" max="15880" width="27.33203125" style="9" hidden="1"/>
    <col min="15881" max="15881" width="23.5546875" style="9" hidden="1"/>
    <col min="15882" max="15882" width="21" style="9" hidden="1"/>
    <col min="15883" max="15883" width="28.109375" style="9" hidden="1"/>
    <col min="15884" max="16129" width="11.5546875" style="9" hidden="1"/>
    <col min="16130" max="16130" width="60.6640625" style="9" hidden="1"/>
    <col min="16131" max="16134" width="25.6640625" style="9" hidden="1"/>
    <col min="16135" max="16135" width="20.109375" style="9" hidden="1"/>
    <col min="16136" max="16136" width="27.33203125" style="9" hidden="1"/>
    <col min="16137" max="16137" width="23.5546875" style="9" hidden="1"/>
    <col min="16138" max="16138" width="21" style="9" hidden="1"/>
    <col min="16139" max="16139" width="28.109375" style="9" hidden="1"/>
    <col min="16140" max="16384" width="11.5546875" style="9" hidden="1"/>
  </cols>
  <sheetData>
    <row r="1" spans="1:102" ht="18.600000000000001">
      <c r="D1" s="600"/>
      <c r="E1" s="600"/>
      <c r="F1" s="600"/>
    </row>
    <row r="2" spans="1:102" ht="43.2" customHeight="1">
      <c r="D2" s="21"/>
      <c r="E2" s="21"/>
      <c r="F2" s="21"/>
    </row>
    <row r="3" spans="1:102" ht="55.95" customHeight="1">
      <c r="D3" s="21"/>
      <c r="E3" s="21"/>
      <c r="F3" s="21"/>
    </row>
    <row r="4" spans="1:102" s="78" customFormat="1" ht="28.5" customHeight="1">
      <c r="A4" s="77"/>
      <c r="B4" s="601" t="s">
        <v>27</v>
      </c>
      <c r="C4" s="601"/>
      <c r="D4" s="601"/>
      <c r="E4" s="601"/>
      <c r="F4" s="601"/>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78" customFormat="1" ht="116.4" customHeight="1">
      <c r="A5" s="77"/>
      <c r="B5" s="602" t="s">
        <v>28</v>
      </c>
      <c r="C5" s="602"/>
      <c r="D5" s="602"/>
      <c r="E5" s="602"/>
      <c r="F5" s="602"/>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row>
    <row r="6" spans="1:102" ht="31.95" customHeight="1">
      <c r="B6" s="603" t="s">
        <v>29</v>
      </c>
      <c r="C6" s="603"/>
      <c r="D6" s="603"/>
      <c r="E6" s="603"/>
      <c r="F6" s="603"/>
    </row>
    <row r="7" spans="1:102" ht="24.6" customHeight="1">
      <c r="B7" s="604" t="s">
        <v>418</v>
      </c>
      <c r="C7" s="605"/>
      <c r="D7" s="605"/>
      <c r="E7" s="605"/>
      <c r="F7" s="605"/>
    </row>
    <row r="8" spans="1:102" ht="40.950000000000003" customHeight="1">
      <c r="B8" s="430" t="s">
        <v>30</v>
      </c>
      <c r="C8" s="431" t="s">
        <v>420</v>
      </c>
      <c r="D8" s="431" t="s">
        <v>421</v>
      </c>
      <c r="E8" s="431" t="s">
        <v>422</v>
      </c>
      <c r="F8" s="431" t="s">
        <v>423</v>
      </c>
    </row>
    <row r="9" spans="1:102" s="3" customFormat="1" ht="20.100000000000001" customHeight="1">
      <c r="A9" s="2"/>
      <c r="B9" s="426" t="s">
        <v>31</v>
      </c>
      <c r="C9" s="427">
        <v>18.227443300000001</v>
      </c>
      <c r="D9" s="427">
        <v>18.227443300000001</v>
      </c>
      <c r="E9" s="427">
        <v>18.227443300000001</v>
      </c>
      <c r="F9" s="427" t="s">
        <v>228</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28" t="s">
        <v>32</v>
      </c>
      <c r="C10" s="429">
        <v>11.2784075</v>
      </c>
      <c r="D10" s="429">
        <v>10.2568164</v>
      </c>
      <c r="E10" s="429">
        <v>15.1740317</v>
      </c>
      <c r="F10" s="429" t="s">
        <v>228</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26" t="s">
        <v>33</v>
      </c>
      <c r="C11" s="427">
        <v>13.227800800000001</v>
      </c>
      <c r="D11" s="427">
        <v>13.227800800000001</v>
      </c>
      <c r="E11" s="427">
        <v>13.227800800000001</v>
      </c>
      <c r="F11" s="427" t="s">
        <v>228</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28" t="s">
        <v>34</v>
      </c>
      <c r="C12" s="429">
        <v>21.043783399999999</v>
      </c>
      <c r="D12" s="429">
        <v>17.8780012</v>
      </c>
      <c r="E12" s="429">
        <v>21.043783399999999</v>
      </c>
      <c r="F12" s="429" t="s">
        <v>228</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26" t="s">
        <v>35</v>
      </c>
      <c r="C13" s="427">
        <v>16.491485999999998</v>
      </c>
      <c r="D13" s="427">
        <v>16.491485999999998</v>
      </c>
      <c r="E13" s="427">
        <v>16.608245400000001</v>
      </c>
      <c r="F13" s="427" t="s">
        <v>228</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28" t="s">
        <v>36</v>
      </c>
      <c r="C14" s="429">
        <v>14.179914699999999</v>
      </c>
      <c r="D14" s="429">
        <v>14.179914699999999</v>
      </c>
      <c r="E14" s="429">
        <v>14.708639099999999</v>
      </c>
      <c r="F14" s="429" t="s">
        <v>228</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26" t="s">
        <v>37</v>
      </c>
      <c r="C15" s="427">
        <v>21.307347199999999</v>
      </c>
      <c r="D15" s="427">
        <v>21.307347199999999</v>
      </c>
      <c r="E15" s="427">
        <v>21.307347199999999</v>
      </c>
      <c r="F15" s="427" t="s">
        <v>228</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28" t="s">
        <v>188</v>
      </c>
      <c r="C16" s="429">
        <v>277.54150540000001</v>
      </c>
      <c r="D16" s="429">
        <v>277.54150540000001</v>
      </c>
      <c r="E16" s="429">
        <v>277.54150540000001</v>
      </c>
      <c r="F16" s="429" t="s">
        <v>228</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26" t="s">
        <v>229</v>
      </c>
      <c r="C17" s="427">
        <v>13.119619800000001</v>
      </c>
      <c r="D17" s="427">
        <v>13.119619800000001</v>
      </c>
      <c r="E17" s="427">
        <v>13.119619800000001</v>
      </c>
      <c r="F17" s="427" t="s">
        <v>228</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28" t="s">
        <v>38</v>
      </c>
      <c r="C18" s="429">
        <v>14.288591</v>
      </c>
      <c r="D18" s="429">
        <v>14.288591</v>
      </c>
      <c r="E18" s="429">
        <v>14.525603500000001</v>
      </c>
      <c r="F18" s="429" t="s">
        <v>228</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26" t="s">
        <v>39</v>
      </c>
      <c r="C19" s="427">
        <v>186.3144771</v>
      </c>
      <c r="D19" s="427">
        <v>186.3144771</v>
      </c>
      <c r="E19" s="427">
        <v>186.3144771</v>
      </c>
      <c r="F19" s="427" t="s">
        <v>228</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28" t="s">
        <v>235</v>
      </c>
      <c r="C20" s="429">
        <v>44.784858</v>
      </c>
      <c r="D20" s="429">
        <v>44.784858</v>
      </c>
      <c r="E20" s="429">
        <v>44.784858</v>
      </c>
      <c r="F20" s="429" t="s">
        <v>228</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26" t="s">
        <v>230</v>
      </c>
      <c r="C21" s="427">
        <v>17.469573499999999</v>
      </c>
      <c r="D21" s="427">
        <v>17.469573499999999</v>
      </c>
      <c r="E21" s="427">
        <v>17.469573499999999</v>
      </c>
      <c r="F21" s="427" t="s">
        <v>228</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28" t="s">
        <v>40</v>
      </c>
      <c r="C22" s="429">
        <v>10.958950700000001</v>
      </c>
      <c r="D22" s="429">
        <v>10.295608100000001</v>
      </c>
      <c r="E22" s="429">
        <v>13.9263949</v>
      </c>
      <c r="F22" s="429" t="s">
        <v>228</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26" t="s">
        <v>41</v>
      </c>
      <c r="C23" s="427">
        <v>17.609632099999999</v>
      </c>
      <c r="D23" s="427">
        <v>17.609632099999999</v>
      </c>
      <c r="E23" s="427">
        <v>17.609632099999999</v>
      </c>
      <c r="F23" s="427" t="s">
        <v>228</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28" t="s">
        <v>42</v>
      </c>
      <c r="C24" s="429">
        <v>44.3286187</v>
      </c>
      <c r="D24" s="429">
        <v>44.3286187</v>
      </c>
      <c r="E24" s="429">
        <v>44.417420900000003</v>
      </c>
      <c r="F24" s="429" t="s">
        <v>228</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26" t="s">
        <v>43</v>
      </c>
      <c r="C25" s="427">
        <v>14.7471748</v>
      </c>
      <c r="D25" s="427">
        <v>14.7471748</v>
      </c>
      <c r="E25" s="427">
        <v>14.7471748</v>
      </c>
      <c r="F25" s="427" t="s">
        <v>228</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28" t="s">
        <v>44</v>
      </c>
      <c r="C26" s="429">
        <v>21.5119477</v>
      </c>
      <c r="D26" s="429">
        <v>13.9550824</v>
      </c>
      <c r="E26" s="429">
        <v>21.715699000000001</v>
      </c>
      <c r="F26" s="429" t="s">
        <v>228</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26" t="s">
        <v>45</v>
      </c>
      <c r="C27" s="427">
        <v>14.367232599999999</v>
      </c>
      <c r="D27" s="427">
        <v>14.367232599999999</v>
      </c>
      <c r="E27" s="427">
        <v>14.370012900000001</v>
      </c>
      <c r="F27" s="427" t="s">
        <v>228</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28" t="s">
        <v>46</v>
      </c>
      <c r="C28" s="429">
        <v>23.6612689</v>
      </c>
      <c r="D28" s="429">
        <v>23.6612689</v>
      </c>
      <c r="E28" s="429">
        <v>23.6612689</v>
      </c>
      <c r="F28" s="429" t="s">
        <v>228</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26" t="s">
        <v>47</v>
      </c>
      <c r="C29" s="427">
        <v>23.091963199999999</v>
      </c>
      <c r="D29" s="427">
        <v>23.091963199999999</v>
      </c>
      <c r="E29" s="427">
        <v>23.091963199999999</v>
      </c>
      <c r="F29" s="427" t="s">
        <v>228</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28" t="s">
        <v>48</v>
      </c>
      <c r="C30" s="429">
        <v>16.1648785</v>
      </c>
      <c r="D30" s="429">
        <v>16.1648785</v>
      </c>
      <c r="E30" s="429">
        <v>20.068696299999999</v>
      </c>
      <c r="F30" s="429" t="s">
        <v>228</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26" t="s">
        <v>49</v>
      </c>
      <c r="C31" s="427">
        <v>10.2222325</v>
      </c>
      <c r="D31" s="427">
        <v>10.2222325</v>
      </c>
      <c r="E31" s="427">
        <v>15.393986099999999</v>
      </c>
      <c r="F31" s="427" t="s">
        <v>228</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28" t="s">
        <v>50</v>
      </c>
      <c r="C32" s="429">
        <v>62.362994100000002</v>
      </c>
      <c r="D32" s="429">
        <v>62.362994100000002</v>
      </c>
      <c r="E32" s="429">
        <v>62.362994100000002</v>
      </c>
      <c r="F32" s="429" t="s">
        <v>228</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26" t="s">
        <v>231</v>
      </c>
      <c r="C33" s="427">
        <v>21.700475900000001</v>
      </c>
      <c r="D33" s="427">
        <v>21.700475900000001</v>
      </c>
      <c r="E33" s="427">
        <v>21.700475900000001</v>
      </c>
      <c r="F33" s="427" t="s">
        <v>228</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28" t="s">
        <v>51</v>
      </c>
      <c r="C34" s="429">
        <v>9.7833245000000009</v>
      </c>
      <c r="D34" s="429">
        <v>9.7833245000000009</v>
      </c>
      <c r="E34" s="429">
        <v>10.8253675</v>
      </c>
      <c r="F34" s="429" t="s">
        <v>228</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26" t="s">
        <v>52</v>
      </c>
      <c r="C35" s="427">
        <v>30.662426100000001</v>
      </c>
      <c r="D35" s="427">
        <v>30.662426100000001</v>
      </c>
      <c r="E35" s="427">
        <v>30.662426100000001</v>
      </c>
      <c r="F35" s="427" t="s">
        <v>228</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28" t="s">
        <v>53</v>
      </c>
      <c r="C36" s="429">
        <v>13.504236799999999</v>
      </c>
      <c r="D36" s="429">
        <v>9.0827808000000001</v>
      </c>
      <c r="E36" s="429">
        <v>13.504236799999999</v>
      </c>
      <c r="F36" s="429" t="s">
        <v>228</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26" t="s">
        <v>54</v>
      </c>
      <c r="C37" s="427">
        <v>153.44475389999999</v>
      </c>
      <c r="D37" s="427">
        <v>153.44475389999999</v>
      </c>
      <c r="E37" s="427">
        <v>153.44475389999999</v>
      </c>
      <c r="F37" s="427" t="s">
        <v>228</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28" t="s">
        <v>55</v>
      </c>
      <c r="C38" s="429">
        <v>23.1403192</v>
      </c>
      <c r="D38" s="429">
        <v>23.1403192</v>
      </c>
      <c r="E38" s="429">
        <v>23.1403192</v>
      </c>
      <c r="F38" s="429" t="s">
        <v>228</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26" t="s">
        <v>56</v>
      </c>
      <c r="C39" s="427">
        <v>95.590733200000003</v>
      </c>
      <c r="D39" s="427">
        <v>95.590733200000003</v>
      </c>
      <c r="E39" s="427">
        <v>95.590733200000003</v>
      </c>
      <c r="F39" s="427" t="s">
        <v>228</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28" t="s">
        <v>238</v>
      </c>
      <c r="C40" s="429">
        <v>462.26988139999997</v>
      </c>
      <c r="D40" s="429">
        <v>462.26988139999997</v>
      </c>
      <c r="E40" s="429">
        <v>462.26988139999997</v>
      </c>
      <c r="F40" s="429" t="s">
        <v>228</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26" t="s">
        <v>57</v>
      </c>
      <c r="C41" s="427">
        <v>12.3110128</v>
      </c>
      <c r="D41" s="427">
        <v>12.3110128</v>
      </c>
      <c r="E41" s="427">
        <v>17.9001874</v>
      </c>
      <c r="F41" s="427" t="s">
        <v>228</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28" t="s">
        <v>58</v>
      </c>
      <c r="C42" s="429">
        <v>24.690187999999999</v>
      </c>
      <c r="D42" s="429">
        <v>17.209028100000001</v>
      </c>
      <c r="E42" s="429">
        <v>25.058781100000001</v>
      </c>
      <c r="F42" s="429" t="s">
        <v>228</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26" t="s">
        <v>59</v>
      </c>
      <c r="C43" s="427">
        <v>23.2438851</v>
      </c>
      <c r="D43" s="427">
        <v>23.2438851</v>
      </c>
      <c r="E43" s="427">
        <v>23.2438851</v>
      </c>
      <c r="F43" s="427" t="s">
        <v>228</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28" t="s">
        <v>60</v>
      </c>
      <c r="C44" s="429">
        <v>12.9993242</v>
      </c>
      <c r="D44" s="429">
        <v>12.9993242</v>
      </c>
      <c r="E44" s="429">
        <v>16.6741262</v>
      </c>
      <c r="F44" s="429" t="s">
        <v>228</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26" t="s">
        <v>61</v>
      </c>
      <c r="C45" s="427">
        <v>17.615835300000001</v>
      </c>
      <c r="D45" s="427">
        <v>17.615835300000001</v>
      </c>
      <c r="E45" s="427">
        <v>17.615835300000001</v>
      </c>
      <c r="F45" s="427" t="s">
        <v>228</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28" t="s">
        <v>62</v>
      </c>
      <c r="C46" s="429">
        <v>16.078874599999999</v>
      </c>
      <c r="D46" s="429">
        <v>16.078874599999999</v>
      </c>
      <c r="E46" s="429">
        <v>16.078874599999999</v>
      </c>
      <c r="F46" s="429" t="s">
        <v>228</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26" t="s">
        <v>63</v>
      </c>
      <c r="C47" s="427">
        <v>44.108948300000002</v>
      </c>
      <c r="D47" s="427">
        <v>44.108948300000002</v>
      </c>
      <c r="E47" s="427">
        <v>44.108948300000002</v>
      </c>
      <c r="F47" s="427" t="s">
        <v>228</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28" t="s">
        <v>64</v>
      </c>
      <c r="C48" s="429">
        <v>41.936576799999997</v>
      </c>
      <c r="D48" s="429">
        <v>41.936576799999997</v>
      </c>
      <c r="E48" s="429">
        <v>41.968031000000003</v>
      </c>
      <c r="F48" s="429" t="s">
        <v>228</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26" t="s">
        <v>65</v>
      </c>
      <c r="C49" s="427">
        <v>100.1695904</v>
      </c>
      <c r="D49" s="427">
        <v>100.1695904</v>
      </c>
      <c r="E49" s="427">
        <v>100.1695904</v>
      </c>
      <c r="F49" s="427" t="s">
        <v>228</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28" t="s">
        <v>66</v>
      </c>
      <c r="C50" s="429">
        <v>18.069940599999999</v>
      </c>
      <c r="D50" s="429">
        <v>18.069940599999999</v>
      </c>
      <c r="E50" s="429">
        <v>18.189504199999998</v>
      </c>
      <c r="F50" s="429" t="s">
        <v>228</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26" t="s">
        <v>67</v>
      </c>
      <c r="C51" s="427">
        <v>50.879118599999998</v>
      </c>
      <c r="D51" s="427">
        <v>50.879118599999998</v>
      </c>
      <c r="E51" s="427">
        <v>50.879118599999998</v>
      </c>
      <c r="F51" s="427" t="s">
        <v>228</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28" t="s">
        <v>68</v>
      </c>
      <c r="C52" s="429">
        <v>13.534845000000001</v>
      </c>
      <c r="D52" s="429">
        <v>13.534845000000001</v>
      </c>
      <c r="E52" s="429">
        <v>16.340587899999999</v>
      </c>
      <c r="F52" s="429" t="s">
        <v>228</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26" t="s">
        <v>232</v>
      </c>
      <c r="C53" s="427">
        <v>209.60442280000001</v>
      </c>
      <c r="D53" s="427">
        <v>209.60442280000001</v>
      </c>
      <c r="E53" s="427">
        <v>209.60442280000001</v>
      </c>
      <c r="F53" s="427" t="s">
        <v>228</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28" t="s">
        <v>69</v>
      </c>
      <c r="C54" s="429">
        <v>150.86840269999999</v>
      </c>
      <c r="D54" s="429">
        <v>150.86840269999999</v>
      </c>
      <c r="E54" s="429">
        <v>150.86840269999999</v>
      </c>
      <c r="F54" s="429" t="s">
        <v>228</v>
      </c>
    </row>
    <row r="55" spans="1:102" ht="20.100000000000001" customHeight="1">
      <c r="B55" s="426" t="s">
        <v>70</v>
      </c>
      <c r="C55" s="427">
        <v>14.5945176</v>
      </c>
      <c r="D55" s="427">
        <v>14.5945176</v>
      </c>
      <c r="E55" s="427">
        <v>14.7359127</v>
      </c>
      <c r="F55" s="427" t="s">
        <v>228</v>
      </c>
    </row>
    <row r="56" spans="1:102" ht="20.100000000000001" customHeight="1">
      <c r="B56" s="428" t="s">
        <v>71</v>
      </c>
      <c r="C56" s="429">
        <v>13.9577113</v>
      </c>
      <c r="D56" s="429">
        <v>12.5850002</v>
      </c>
      <c r="E56" s="429">
        <v>19.4428275</v>
      </c>
      <c r="F56" s="429" t="s">
        <v>228</v>
      </c>
    </row>
    <row r="57" spans="1:102" ht="20.100000000000001" customHeight="1">
      <c r="B57" s="426" t="s">
        <v>72</v>
      </c>
      <c r="C57" s="427">
        <v>18.714574599999999</v>
      </c>
      <c r="D57" s="427">
        <v>16.825759399999999</v>
      </c>
      <c r="E57" s="427">
        <v>18.715492399999999</v>
      </c>
      <c r="F57" s="427" t="s">
        <v>228</v>
      </c>
    </row>
    <row r="58" spans="1:102" ht="20.100000000000001" customHeight="1">
      <c r="B58" s="428" t="s">
        <v>73</v>
      </c>
      <c r="C58" s="429">
        <v>40.122609699999998</v>
      </c>
      <c r="D58" s="429">
        <v>40.122609699999998</v>
      </c>
      <c r="E58" s="429">
        <v>40.122609699999998</v>
      </c>
      <c r="F58" s="429" t="s">
        <v>228</v>
      </c>
    </row>
    <row r="59" spans="1:102" ht="20.100000000000001" customHeight="1">
      <c r="B59" s="426" t="s">
        <v>74</v>
      </c>
      <c r="C59" s="427">
        <v>14.7414842</v>
      </c>
      <c r="D59" s="427">
        <v>14.7414842</v>
      </c>
      <c r="E59" s="427">
        <v>14.7414842</v>
      </c>
      <c r="F59" s="427" t="s">
        <v>228</v>
      </c>
    </row>
    <row r="60" spans="1:102" ht="20.100000000000001" customHeight="1">
      <c r="B60" s="428" t="s">
        <v>75</v>
      </c>
      <c r="C60" s="429">
        <v>27.470159500000001</v>
      </c>
      <c r="D60" s="429">
        <v>27.470159500000001</v>
      </c>
      <c r="E60" s="429">
        <v>27.470159500000001</v>
      </c>
      <c r="F60" s="429" t="s">
        <v>228</v>
      </c>
    </row>
    <row r="61" spans="1:102" ht="20.100000000000001" customHeight="1">
      <c r="B61" s="453" t="s">
        <v>76</v>
      </c>
      <c r="C61" s="454">
        <v>17.9131</v>
      </c>
      <c r="D61" s="454">
        <v>16.583200000000001</v>
      </c>
      <c r="E61" s="454">
        <v>20.000599999999999</v>
      </c>
      <c r="F61" s="454"/>
    </row>
    <row r="62" spans="1:102" ht="31.5" customHeight="1">
      <c r="B62" s="598" t="s">
        <v>419</v>
      </c>
      <c r="C62" s="598"/>
      <c r="D62" s="598"/>
      <c r="E62" s="598"/>
      <c r="F62" s="598"/>
      <c r="G62" s="22"/>
    </row>
    <row r="63" spans="1:102" ht="16.95" customHeight="1">
      <c r="B63" s="599" t="s">
        <v>183</v>
      </c>
      <c r="C63" s="599"/>
      <c r="D63" s="599"/>
      <c r="E63" s="599"/>
      <c r="F63" s="599"/>
    </row>
    <row r="64" spans="1:102" ht="18.75" customHeight="1">
      <c r="B64" s="599" t="s">
        <v>184</v>
      </c>
      <c r="C64" s="599"/>
      <c r="D64" s="599"/>
      <c r="E64" s="599"/>
      <c r="F64" s="599"/>
      <c r="G64" s="22"/>
    </row>
    <row r="65" spans="2:7" ht="18.75" customHeight="1">
      <c r="B65" s="599" t="s">
        <v>185</v>
      </c>
      <c r="C65" s="599"/>
      <c r="D65" s="599"/>
      <c r="E65" s="599"/>
      <c r="F65" s="599"/>
      <c r="G65" s="22"/>
    </row>
    <row r="66" spans="2:7" ht="18.75" customHeight="1">
      <c r="B66" s="599" t="s">
        <v>77</v>
      </c>
      <c r="C66" s="599"/>
      <c r="D66" s="599"/>
      <c r="E66" s="599"/>
      <c r="F66" s="599"/>
      <c r="G66" s="22"/>
    </row>
    <row r="67" spans="2:7" ht="17.399999999999999">
      <c r="B67" s="79"/>
      <c r="C67" s="77"/>
      <c r="D67" s="77"/>
      <c r="E67" s="77"/>
      <c r="F67" s="77"/>
    </row>
    <row r="68" spans="2:7" ht="17.399999999999999">
      <c r="B68" s="77"/>
      <c r="C68" s="77"/>
      <c r="D68" s="77"/>
      <c r="E68" s="77"/>
      <c r="F68" s="77"/>
    </row>
    <row r="73" spans="2:7">
      <c r="B73" s="23"/>
    </row>
  </sheetData>
  <mergeCells count="10">
    <mergeCell ref="D1:F1"/>
    <mergeCell ref="B4:F4"/>
    <mergeCell ref="B5:F5"/>
    <mergeCell ref="B6:F6"/>
    <mergeCell ref="B7:F7"/>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6102D-F1B9-4274-9EC5-BB66A39D6BA0}">
  <sheetPr>
    <tabColor rgb="FF002060"/>
    <pageSetUpPr fitToPage="1"/>
  </sheetPr>
  <dimension ref="A1:P74"/>
  <sheetViews>
    <sheetView showGridLines="0" topLeftCell="A13" workbookViewId="0">
      <selection activeCell="F21" sqref="F21:O21"/>
    </sheetView>
  </sheetViews>
  <sheetFormatPr baseColWidth="10" defaultColWidth="0" defaultRowHeight="14.85" customHeight="1" zeroHeight="1"/>
  <cols>
    <col min="1" max="1" width="8.6640625" customWidth="1"/>
    <col min="2" max="3" width="9.33203125" customWidth="1"/>
    <col min="4" max="4" width="10.44140625" customWidth="1"/>
    <col min="5" max="5" width="12.5546875" customWidth="1"/>
    <col min="6" max="6" width="10.88671875" bestFit="1" customWidth="1"/>
    <col min="7" max="14" width="9.33203125" customWidth="1"/>
    <col min="15" max="15" width="8.6640625" customWidth="1"/>
    <col min="16" max="16" width="9.33203125" customWidth="1"/>
    <col min="17" max="16384" width="11.5546875" hidden="1"/>
  </cols>
  <sheetData>
    <row r="1" spans="2:15" ht="14.4"/>
    <row r="2" spans="2:15" ht="14.4"/>
    <row r="3" spans="2:15" ht="14.4"/>
    <row r="4" spans="2:15" ht="14.4"/>
    <row r="5" spans="2:15" ht="14.4"/>
    <row r="6" spans="2:15" ht="14.4"/>
    <row r="7" spans="2:15" ht="3" customHeight="1"/>
    <row r="8" spans="2:15" ht="3" customHeight="1"/>
    <row r="9" spans="2:15" ht="3" customHeight="1"/>
    <row r="10" spans="2:15" ht="3.75" customHeight="1"/>
    <row r="11" spans="2:15" ht="21.6" thickBot="1">
      <c r="B11" s="617" t="s">
        <v>93</v>
      </c>
      <c r="C11" s="617"/>
      <c r="D11" s="617"/>
      <c r="E11" s="617"/>
      <c r="F11" s="617"/>
      <c r="G11" s="617"/>
      <c r="H11" s="617"/>
      <c r="I11" s="617"/>
      <c r="J11" s="617"/>
      <c r="K11" s="617"/>
      <c r="L11" s="617"/>
      <c r="M11" s="617"/>
      <c r="N11" s="617"/>
      <c r="O11" s="617"/>
    </row>
    <row r="12" spans="2:15" ht="17.399999999999999">
      <c r="B12" s="618" t="s">
        <v>94</v>
      </c>
      <c r="C12" s="618"/>
      <c r="D12" s="618"/>
      <c r="E12" s="618"/>
      <c r="F12" s="618"/>
      <c r="G12" s="618"/>
      <c r="H12" s="618"/>
      <c r="I12" s="618"/>
      <c r="J12" s="618"/>
      <c r="K12" s="618"/>
      <c r="L12" s="618"/>
      <c r="M12" s="618"/>
      <c r="N12" s="618"/>
      <c r="O12" s="618"/>
    </row>
    <row r="13" spans="2:15" ht="14.4"/>
    <row r="14" spans="2:15" ht="14.4" customHeight="1">
      <c r="B14" s="609" t="s">
        <v>424</v>
      </c>
      <c r="C14" s="609"/>
      <c r="D14" s="609"/>
      <c r="E14" s="609"/>
      <c r="F14" s="609"/>
      <c r="G14" s="609"/>
      <c r="H14" s="609"/>
      <c r="I14" s="609"/>
      <c r="J14" s="609"/>
      <c r="K14" s="609"/>
      <c r="L14" s="609"/>
      <c r="M14" s="609"/>
      <c r="N14" s="609"/>
      <c r="O14" s="609"/>
    </row>
    <row r="15" spans="2:15" ht="14.4" customHeight="1">
      <c r="B15" s="609"/>
      <c r="C15" s="609"/>
      <c r="D15" s="609"/>
      <c r="E15" s="609"/>
      <c r="F15" s="609"/>
      <c r="G15" s="609"/>
      <c r="H15" s="609"/>
      <c r="I15" s="609"/>
      <c r="J15" s="609"/>
      <c r="K15" s="609"/>
      <c r="L15" s="609"/>
      <c r="M15" s="609"/>
      <c r="N15" s="609"/>
      <c r="O15" s="609"/>
    </row>
    <row r="16" spans="2:15" ht="14.4" customHeight="1">
      <c r="B16" s="609"/>
      <c r="C16" s="609"/>
      <c r="D16" s="609"/>
      <c r="E16" s="609"/>
      <c r="F16" s="609"/>
      <c r="G16" s="609"/>
      <c r="H16" s="609"/>
      <c r="I16" s="609"/>
      <c r="J16" s="609"/>
      <c r="K16" s="609"/>
      <c r="L16" s="609"/>
      <c r="M16" s="609"/>
      <c r="N16" s="609"/>
      <c r="O16" s="609"/>
    </row>
    <row r="17" spans="2:16" ht="14.4" customHeight="1">
      <c r="B17" s="609"/>
      <c r="C17" s="609"/>
      <c r="D17" s="609"/>
      <c r="E17" s="609"/>
      <c r="F17" s="609"/>
      <c r="G17" s="609"/>
      <c r="H17" s="609"/>
      <c r="I17" s="609"/>
      <c r="J17" s="609"/>
      <c r="K17" s="609"/>
      <c r="L17" s="609"/>
      <c r="M17" s="609"/>
      <c r="N17" s="609"/>
      <c r="O17" s="609"/>
    </row>
    <row r="18" spans="2:16" ht="14.4" customHeight="1">
      <c r="B18" s="609"/>
      <c r="C18" s="609"/>
      <c r="D18" s="609"/>
      <c r="E18" s="609"/>
      <c r="F18" s="609"/>
      <c r="G18" s="609"/>
      <c r="H18" s="609"/>
      <c r="I18" s="609"/>
      <c r="J18" s="609"/>
      <c r="K18" s="609"/>
      <c r="L18" s="609"/>
      <c r="M18" s="609"/>
      <c r="N18" s="609"/>
      <c r="O18" s="609"/>
    </row>
    <row r="19" spans="2:16" ht="14.4" customHeight="1">
      <c r="B19" s="484"/>
      <c r="C19" s="484"/>
      <c r="D19" s="484"/>
      <c r="E19" s="484"/>
      <c r="F19" s="484"/>
      <c r="G19" s="484"/>
      <c r="H19" s="484"/>
      <c r="I19" s="484"/>
      <c r="J19" s="484"/>
      <c r="K19" s="484"/>
      <c r="L19" s="484"/>
      <c r="M19" s="484"/>
    </row>
    <row r="20" spans="2:16" ht="21.6" customHeight="1">
      <c r="B20" s="485" t="s">
        <v>425</v>
      </c>
      <c r="C20" s="619" t="s">
        <v>426</v>
      </c>
      <c r="D20" s="619"/>
      <c r="E20" s="485" t="s">
        <v>427</v>
      </c>
      <c r="F20" s="619" t="s">
        <v>95</v>
      </c>
      <c r="G20" s="619"/>
      <c r="H20" s="619"/>
      <c r="I20" s="619"/>
      <c r="J20" s="619"/>
      <c r="K20" s="619"/>
      <c r="L20" s="619"/>
      <c r="M20" s="619"/>
      <c r="N20" s="619"/>
      <c r="O20" s="619"/>
    </row>
    <row r="21" spans="2:16" ht="18">
      <c r="B21" s="486">
        <v>1</v>
      </c>
      <c r="C21" s="615" t="s">
        <v>428</v>
      </c>
      <c r="D21" s="615"/>
      <c r="E21" s="486">
        <v>22</v>
      </c>
      <c r="F21" s="616" t="s">
        <v>429</v>
      </c>
      <c r="G21" s="616"/>
      <c r="H21" s="616"/>
      <c r="I21" s="616"/>
      <c r="J21" s="616"/>
      <c r="K21" s="616"/>
      <c r="L21" s="616"/>
      <c r="M21" s="616"/>
      <c r="N21" s="616"/>
      <c r="O21" s="616"/>
    </row>
    <row r="22" spans="2:16" ht="18">
      <c r="B22" s="486">
        <v>2</v>
      </c>
      <c r="C22" s="615" t="s">
        <v>430</v>
      </c>
      <c r="D22" s="615"/>
      <c r="E22" s="486">
        <v>11</v>
      </c>
      <c r="F22" s="616" t="s">
        <v>431</v>
      </c>
      <c r="G22" s="616"/>
      <c r="H22" s="616"/>
      <c r="I22" s="616"/>
      <c r="J22" s="616"/>
      <c r="K22" s="616"/>
      <c r="L22" s="616"/>
      <c r="M22" s="616"/>
      <c r="N22" s="616"/>
      <c r="O22" s="616"/>
    </row>
    <row r="23" spans="2:16" ht="18">
      <c r="B23" s="486">
        <v>3</v>
      </c>
      <c r="C23" s="615" t="s">
        <v>432</v>
      </c>
      <c r="D23" s="615"/>
      <c r="E23" s="486">
        <v>4</v>
      </c>
      <c r="F23" s="616" t="s">
        <v>433</v>
      </c>
      <c r="G23" s="616"/>
      <c r="H23" s="616"/>
      <c r="I23" s="616"/>
      <c r="J23" s="616"/>
      <c r="K23" s="616"/>
      <c r="L23" s="616"/>
      <c r="M23" s="616"/>
      <c r="N23" s="616"/>
      <c r="O23" s="616"/>
    </row>
    <row r="24" spans="2:16" ht="18">
      <c r="B24" s="486">
        <v>4</v>
      </c>
      <c r="C24" s="615" t="s">
        <v>434</v>
      </c>
      <c r="D24" s="615"/>
      <c r="E24" s="486">
        <v>1</v>
      </c>
      <c r="F24" s="616" t="s">
        <v>435</v>
      </c>
      <c r="G24" s="616"/>
      <c r="H24" s="616"/>
      <c r="I24" s="616"/>
      <c r="J24" s="616"/>
      <c r="K24" s="616"/>
      <c r="L24" s="616"/>
      <c r="M24" s="616"/>
      <c r="N24" s="616"/>
      <c r="O24" s="616"/>
    </row>
    <row r="25" spans="2:16" ht="18">
      <c r="B25" s="486">
        <v>5</v>
      </c>
      <c r="C25" s="615" t="s">
        <v>436</v>
      </c>
      <c r="D25" s="615"/>
      <c r="E25" s="486">
        <v>23</v>
      </c>
      <c r="F25" s="616" t="s">
        <v>437</v>
      </c>
      <c r="G25" s="616"/>
      <c r="H25" s="616"/>
      <c r="I25" s="616"/>
      <c r="J25" s="616"/>
      <c r="K25" s="616"/>
      <c r="L25" s="616"/>
      <c r="M25" s="616"/>
      <c r="N25" s="616"/>
      <c r="O25" s="616"/>
    </row>
    <row r="26" spans="2:16" ht="14.4"/>
    <row r="27" spans="2:16" ht="14.4" customHeight="1">
      <c r="B27" s="609" t="s">
        <v>438</v>
      </c>
      <c r="C27" s="609"/>
      <c r="D27" s="609"/>
      <c r="E27" s="609"/>
      <c r="F27" s="609"/>
      <c r="G27" s="609"/>
      <c r="H27" s="609"/>
      <c r="I27" s="609"/>
      <c r="J27" s="609"/>
      <c r="K27" s="609"/>
      <c r="L27" s="609"/>
      <c r="M27" s="609"/>
      <c r="N27" s="609"/>
      <c r="O27" s="609"/>
    </row>
    <row r="28" spans="2:16" ht="18.600000000000001" customHeight="1">
      <c r="B28" s="609"/>
      <c r="C28" s="609"/>
      <c r="D28" s="609"/>
      <c r="E28" s="609"/>
      <c r="F28" s="609"/>
      <c r="G28" s="609"/>
      <c r="H28" s="609"/>
      <c r="I28" s="609"/>
      <c r="J28" s="609"/>
      <c r="K28" s="609"/>
      <c r="L28" s="609"/>
      <c r="M28" s="609"/>
      <c r="N28" s="609"/>
      <c r="O28" s="609"/>
    </row>
    <row r="29" spans="2:16" ht="14.4" customHeight="1">
      <c r="B29" s="487"/>
      <c r="C29" s="487"/>
      <c r="D29" s="487"/>
      <c r="E29" s="487"/>
      <c r="F29" s="487"/>
      <c r="G29" s="487"/>
      <c r="H29" s="487"/>
      <c r="I29" s="487"/>
      <c r="J29" s="487"/>
      <c r="K29" s="487"/>
      <c r="L29" s="487"/>
      <c r="M29" s="487"/>
    </row>
    <row r="30" spans="2:16" ht="14.4" customHeight="1">
      <c r="B30" s="610" t="s">
        <v>439</v>
      </c>
      <c r="C30" s="610"/>
      <c r="D30" s="610"/>
      <c r="E30" s="610"/>
      <c r="F30" s="610"/>
      <c r="G30" s="610"/>
      <c r="H30" s="610"/>
      <c r="I30" s="610"/>
      <c r="J30" s="610"/>
      <c r="K30" s="610"/>
      <c r="L30" s="610"/>
      <c r="M30" s="610"/>
      <c r="N30" s="610"/>
      <c r="O30" s="610"/>
    </row>
    <row r="31" spans="2:16" ht="3.75" customHeight="1"/>
    <row r="32" spans="2:16" ht="14.4" customHeight="1">
      <c r="B32" s="609" t="s">
        <v>440</v>
      </c>
      <c r="C32" s="609"/>
      <c r="D32" s="609"/>
      <c r="E32" s="609"/>
      <c r="F32" s="609"/>
      <c r="G32" s="609"/>
      <c r="H32" s="609"/>
      <c r="I32" s="609"/>
      <c r="J32" s="609"/>
      <c r="K32" s="609"/>
      <c r="L32" s="609"/>
      <c r="M32" s="609"/>
      <c r="N32" s="609"/>
      <c r="O32" s="609"/>
      <c r="P32" s="488"/>
    </row>
    <row r="33" spans="2:16" ht="14.4" customHeight="1">
      <c r="B33" s="609"/>
      <c r="C33" s="609"/>
      <c r="D33" s="609"/>
      <c r="E33" s="609"/>
      <c r="F33" s="609"/>
      <c r="G33" s="609"/>
      <c r="H33" s="609"/>
      <c r="I33" s="609"/>
      <c r="J33" s="609"/>
      <c r="K33" s="609"/>
      <c r="L33" s="609"/>
      <c r="M33" s="609"/>
      <c r="N33" s="609"/>
      <c r="O33" s="609"/>
      <c r="P33" s="488"/>
    </row>
    <row r="34" spans="2:16" ht="14.4" customHeight="1">
      <c r="B34" s="609"/>
      <c r="C34" s="609"/>
      <c r="D34" s="609"/>
      <c r="E34" s="609"/>
      <c r="F34" s="609"/>
      <c r="G34" s="609"/>
      <c r="H34" s="609"/>
      <c r="I34" s="609"/>
      <c r="J34" s="609"/>
      <c r="K34" s="609"/>
      <c r="L34" s="609"/>
      <c r="M34" s="609"/>
      <c r="N34" s="609"/>
      <c r="O34" s="609"/>
      <c r="P34" s="488"/>
    </row>
    <row r="35" spans="2:16" ht="32.700000000000003" customHeight="1">
      <c r="B35" s="609"/>
      <c r="C35" s="609"/>
      <c r="D35" s="609"/>
      <c r="E35" s="609"/>
      <c r="F35" s="609"/>
      <c r="G35" s="609"/>
      <c r="H35" s="609"/>
      <c r="I35" s="609"/>
      <c r="J35" s="609"/>
      <c r="K35" s="609"/>
      <c r="L35" s="609"/>
      <c r="M35" s="609"/>
      <c r="N35" s="609"/>
      <c r="O35" s="609"/>
    </row>
    <row r="36" spans="2:16" ht="14.4"/>
    <row r="37" spans="2:16" ht="18">
      <c r="B37" s="610" t="s">
        <v>441</v>
      </c>
      <c r="C37" s="610"/>
      <c r="D37" s="610"/>
      <c r="E37" s="610"/>
      <c r="F37" s="610"/>
      <c r="G37" s="610"/>
      <c r="H37" s="610"/>
      <c r="I37" s="610"/>
      <c r="J37" s="610"/>
      <c r="K37" s="610"/>
      <c r="L37" s="610"/>
      <c r="M37" s="610"/>
      <c r="N37" s="610"/>
      <c r="O37" s="610"/>
    </row>
    <row r="38" spans="2:16" ht="3.75" customHeight="1"/>
    <row r="39" spans="2:16" ht="17.399999999999999" customHeight="1">
      <c r="B39" s="609" t="s">
        <v>442</v>
      </c>
      <c r="C39" s="609"/>
      <c r="D39" s="609"/>
      <c r="E39" s="609"/>
      <c r="F39" s="609"/>
      <c r="G39" s="609"/>
      <c r="H39" s="609"/>
      <c r="I39" s="609"/>
      <c r="J39" s="609"/>
      <c r="K39" s="609"/>
      <c r="L39" s="609"/>
      <c r="M39" s="609"/>
      <c r="N39" s="609"/>
      <c r="O39" s="609"/>
    </row>
    <row r="40" spans="2:16" ht="17.399999999999999" customHeight="1">
      <c r="B40" s="609"/>
      <c r="C40" s="609"/>
      <c r="D40" s="609"/>
      <c r="E40" s="609"/>
      <c r="F40" s="609"/>
      <c r="G40" s="609"/>
      <c r="H40" s="609"/>
      <c r="I40" s="609"/>
      <c r="J40" s="609"/>
      <c r="K40" s="609"/>
      <c r="L40" s="609"/>
      <c r="M40" s="609"/>
      <c r="N40" s="609"/>
      <c r="O40" s="609"/>
    </row>
    <row r="41" spans="2:16" ht="35.700000000000003" customHeight="1">
      <c r="B41" s="609"/>
      <c r="C41" s="609"/>
      <c r="D41" s="609"/>
      <c r="E41" s="609"/>
      <c r="F41" s="609"/>
      <c r="G41" s="609"/>
      <c r="H41" s="609"/>
      <c r="I41" s="609"/>
      <c r="J41" s="609"/>
      <c r="K41" s="609"/>
      <c r="L41" s="609"/>
      <c r="M41" s="609"/>
      <c r="N41" s="609"/>
      <c r="O41" s="609"/>
    </row>
    <row r="42" spans="2:16" ht="17.399999999999999" customHeight="1">
      <c r="B42" s="487"/>
      <c r="C42" s="487"/>
      <c r="D42" s="487"/>
      <c r="E42" s="487"/>
      <c r="F42" s="487"/>
      <c r="G42" s="487"/>
      <c r="H42" s="487"/>
      <c r="I42" s="487"/>
      <c r="J42" s="487"/>
      <c r="K42" s="487"/>
      <c r="L42" s="487"/>
      <c r="M42" s="487"/>
      <c r="N42" s="487"/>
      <c r="O42" s="487"/>
    </row>
    <row r="43" spans="2:16" ht="17.399999999999999" customHeight="1">
      <c r="B43" s="610" t="s">
        <v>443</v>
      </c>
      <c r="C43" s="610"/>
      <c r="D43" s="610"/>
      <c r="E43" s="610"/>
      <c r="F43" s="610"/>
      <c r="G43" s="610"/>
      <c r="H43" s="610"/>
      <c r="I43" s="610"/>
      <c r="J43" s="610"/>
      <c r="K43" s="610"/>
      <c r="L43" s="610"/>
      <c r="M43" s="610"/>
      <c r="N43" s="610"/>
      <c r="O43" s="610"/>
    </row>
    <row r="44" spans="2:16" ht="3.75" customHeight="1"/>
    <row r="45" spans="2:16" ht="14.4" customHeight="1">
      <c r="B45" s="609" t="s">
        <v>444</v>
      </c>
      <c r="C45" s="609"/>
      <c r="D45" s="609"/>
      <c r="E45" s="609"/>
      <c r="F45" s="609"/>
      <c r="G45" s="609"/>
      <c r="H45" s="609"/>
      <c r="I45" s="609"/>
      <c r="J45" s="609"/>
      <c r="K45" s="609"/>
      <c r="L45" s="609"/>
      <c r="M45" s="609"/>
      <c r="N45" s="609"/>
      <c r="O45" s="609"/>
    </row>
    <row r="46" spans="2:16" ht="14.4" customHeight="1">
      <c r="B46" s="609"/>
      <c r="C46" s="609"/>
      <c r="D46" s="609"/>
      <c r="E46" s="609"/>
      <c r="F46" s="609"/>
      <c r="G46" s="609"/>
      <c r="H46" s="609"/>
      <c r="I46" s="609"/>
      <c r="J46" s="609"/>
      <c r="K46" s="609"/>
      <c r="L46" s="609"/>
      <c r="M46" s="609"/>
      <c r="N46" s="609"/>
      <c r="O46" s="609"/>
    </row>
    <row r="47" spans="2:16" ht="20.100000000000001" customHeight="1">
      <c r="B47" s="609"/>
      <c r="C47" s="609"/>
      <c r="D47" s="609"/>
      <c r="E47" s="609"/>
      <c r="F47" s="609"/>
      <c r="G47" s="609"/>
      <c r="H47" s="609"/>
      <c r="I47" s="609"/>
      <c r="J47" s="609"/>
      <c r="K47" s="609"/>
      <c r="L47" s="609"/>
      <c r="M47" s="609"/>
      <c r="N47" s="609"/>
      <c r="O47" s="609"/>
    </row>
    <row r="48" spans="2:16" ht="14.4"/>
    <row r="49" spans="2:15" ht="14.4"/>
    <row r="50" spans="2:15" ht="18">
      <c r="B50" s="611" t="s">
        <v>445</v>
      </c>
      <c r="C50" s="611"/>
      <c r="D50" s="611"/>
      <c r="E50" s="611"/>
      <c r="F50" s="611"/>
      <c r="G50" s="611"/>
      <c r="H50" s="611"/>
      <c r="I50" s="611"/>
      <c r="J50" s="611"/>
      <c r="K50" s="611"/>
      <c r="L50" s="611"/>
      <c r="M50" s="611"/>
      <c r="N50" s="611"/>
      <c r="O50" s="611"/>
    </row>
    <row r="51" spans="2:15" ht="3.75" customHeight="1"/>
    <row r="52" spans="2:15" ht="18">
      <c r="B52" s="612" t="s">
        <v>446</v>
      </c>
      <c r="C52" s="612"/>
      <c r="D52" s="612"/>
      <c r="E52" s="612"/>
      <c r="F52" s="612"/>
      <c r="G52" s="612"/>
      <c r="H52" s="612"/>
      <c r="I52" s="612"/>
      <c r="J52" s="612"/>
      <c r="K52" s="612"/>
      <c r="L52" s="612"/>
      <c r="M52" s="612"/>
      <c r="N52" s="612"/>
      <c r="O52" s="612"/>
    </row>
    <row r="53" spans="2:15" ht="14.4"/>
    <row r="54" spans="2:15" ht="18">
      <c r="B54" s="613" t="s">
        <v>152</v>
      </c>
      <c r="C54" s="614"/>
      <c r="D54" s="80" t="s">
        <v>447</v>
      </c>
      <c r="E54" s="80"/>
      <c r="F54" s="80"/>
      <c r="G54" s="80"/>
      <c r="H54" s="80"/>
      <c r="I54" s="80"/>
      <c r="J54" s="80"/>
      <c r="K54" s="80"/>
      <c r="L54" s="80"/>
      <c r="M54" s="80"/>
      <c r="N54" s="80"/>
      <c r="O54" s="80"/>
    </row>
    <row r="55" spans="2:15" ht="9.15" customHeight="1">
      <c r="B55" s="80"/>
      <c r="C55" s="80"/>
      <c r="D55" s="80"/>
      <c r="E55" s="80"/>
      <c r="F55" s="80"/>
      <c r="G55" s="80"/>
      <c r="H55" s="80"/>
      <c r="I55" s="80"/>
      <c r="J55" s="80"/>
      <c r="K55" s="80"/>
      <c r="L55" s="80"/>
      <c r="M55" s="80"/>
      <c r="N55" s="80"/>
      <c r="O55" s="80"/>
    </row>
    <row r="56" spans="2:15" ht="18">
      <c r="B56" s="606" t="s">
        <v>151</v>
      </c>
      <c r="C56" s="606"/>
      <c r="D56" s="80" t="s">
        <v>448</v>
      </c>
      <c r="E56" s="80"/>
      <c r="F56" s="80"/>
      <c r="G56" s="80"/>
      <c r="H56" s="80"/>
      <c r="I56" s="80"/>
      <c r="J56" s="80"/>
      <c r="K56" s="80"/>
      <c r="L56" s="80"/>
      <c r="M56" s="80"/>
      <c r="N56" s="80"/>
      <c r="O56" s="80"/>
    </row>
    <row r="57" spans="2:15" ht="9.15" customHeight="1">
      <c r="B57" s="80"/>
      <c r="C57" s="80"/>
      <c r="D57" s="80"/>
      <c r="E57" s="80"/>
      <c r="F57" s="80"/>
      <c r="G57" s="80"/>
      <c r="H57" s="80"/>
      <c r="I57" s="80"/>
      <c r="J57" s="80"/>
      <c r="K57" s="80"/>
      <c r="L57" s="80"/>
      <c r="M57" s="80"/>
      <c r="N57" s="80"/>
      <c r="O57" s="80"/>
    </row>
    <row r="58" spans="2:15" ht="18">
      <c r="B58" s="607" t="s">
        <v>150</v>
      </c>
      <c r="C58" s="607"/>
      <c r="D58" s="80" t="s">
        <v>449</v>
      </c>
      <c r="E58" s="80"/>
      <c r="F58" s="80"/>
      <c r="G58" s="80"/>
      <c r="H58" s="80"/>
      <c r="I58" s="80"/>
      <c r="J58" s="80"/>
      <c r="K58" s="80"/>
      <c r="L58" s="80"/>
      <c r="M58" s="80"/>
      <c r="N58" s="80"/>
      <c r="O58" s="80"/>
    </row>
    <row r="59" spans="2:15" ht="17.399999999999999">
      <c r="B59" s="489"/>
      <c r="C59" s="489"/>
      <c r="D59" s="489"/>
      <c r="E59" s="489"/>
      <c r="F59" s="489"/>
      <c r="G59" s="489"/>
      <c r="H59" s="489"/>
      <c r="I59" s="489"/>
      <c r="J59" s="489"/>
      <c r="K59" s="489"/>
      <c r="L59" s="489"/>
      <c r="M59" s="489"/>
      <c r="N59" s="489"/>
      <c r="O59" s="489"/>
    </row>
    <row r="60" spans="2:15" ht="15" customHeight="1">
      <c r="B60" s="608" t="s">
        <v>450</v>
      </c>
      <c r="C60" s="608"/>
      <c r="D60" s="608"/>
      <c r="E60" s="608"/>
      <c r="F60" s="608"/>
      <c r="G60" s="608"/>
      <c r="H60" s="608"/>
      <c r="I60" s="608"/>
      <c r="J60" s="608"/>
      <c r="K60" s="608"/>
      <c r="L60" s="608"/>
      <c r="M60" s="608"/>
      <c r="N60" s="608"/>
      <c r="O60" s="608"/>
    </row>
    <row r="61" spans="2:15" ht="14.4">
      <c r="B61" s="608"/>
      <c r="C61" s="608"/>
      <c r="D61" s="608"/>
      <c r="E61" s="608"/>
      <c r="F61" s="608"/>
      <c r="G61" s="608"/>
      <c r="H61" s="608"/>
      <c r="I61" s="608"/>
      <c r="J61" s="608"/>
      <c r="K61" s="608"/>
      <c r="L61" s="608"/>
      <c r="M61" s="608"/>
      <c r="N61" s="608"/>
      <c r="O61" s="608"/>
    </row>
    <row r="62" spans="2:15" ht="14.4"/>
    <row r="65" ht="14.4" hidden="1"/>
    <row r="66" ht="14.4" hidden="1"/>
    <row r="67" ht="14.4" hidden="1"/>
    <row r="68" ht="14.4" hidden="1"/>
    <row r="69" ht="14.4" hidden="1"/>
    <row r="70" ht="14.4" hidden="1"/>
    <row r="71" ht="14.4" hidden="1"/>
    <row r="72" ht="14.4" hidden="1"/>
    <row r="73" ht="14.4" hidden="1"/>
    <row r="74" ht="14.4" hidden="1"/>
  </sheetData>
  <mergeCells count="28">
    <mergeCell ref="C21:D21"/>
    <mergeCell ref="F21:O21"/>
    <mergeCell ref="B11:O11"/>
    <mergeCell ref="B12:O12"/>
    <mergeCell ref="B14:O18"/>
    <mergeCell ref="C20:D20"/>
    <mergeCell ref="F20:O20"/>
    <mergeCell ref="B37:O37"/>
    <mergeCell ref="C22:D22"/>
    <mergeCell ref="F22:O22"/>
    <mergeCell ref="C23:D23"/>
    <mergeCell ref="F23:O23"/>
    <mergeCell ref="C24:D24"/>
    <mergeCell ref="F24:O24"/>
    <mergeCell ref="C25:D25"/>
    <mergeCell ref="F25:O25"/>
    <mergeCell ref="B27:O28"/>
    <mergeCell ref="B30:O30"/>
    <mergeCell ref="B32:O35"/>
    <mergeCell ref="B56:C56"/>
    <mergeCell ref="B58:C58"/>
    <mergeCell ref="B60:O61"/>
    <mergeCell ref="B39:O41"/>
    <mergeCell ref="B43:O43"/>
    <mergeCell ref="B45:O47"/>
    <mergeCell ref="B50:O50"/>
    <mergeCell ref="B52:O52"/>
    <mergeCell ref="B54:C54"/>
  </mergeCells>
  <pageMargins left="0" right="0" top="0" bottom="0" header="0.31496062992125984" footer="0.31496062992125984"/>
  <pageSetup scale="6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9190C-0875-4B01-B4C7-559CDCA207E2}">
  <sheetPr>
    <tabColor rgb="FF002060"/>
    <pageSetUpPr fitToPage="1"/>
  </sheetPr>
  <dimension ref="A1:XFC134"/>
  <sheetViews>
    <sheetView showGridLines="0" zoomScale="115" zoomScaleNormal="115" workbookViewId="0">
      <selection activeCell="B6" sqref="B6"/>
    </sheetView>
  </sheetViews>
  <sheetFormatPr baseColWidth="10" defaultColWidth="0" defaultRowHeight="16.350000000000001" customHeight="1" zeroHeight="1"/>
  <cols>
    <col min="1" max="1" width="8.6640625" style="492" customWidth="1"/>
    <col min="2" max="2" width="10" style="492" bestFit="1" customWidth="1"/>
    <col min="3" max="5" width="9.33203125" style="492" customWidth="1"/>
    <col min="6" max="6" width="12.6640625" style="492" customWidth="1"/>
    <col min="7" max="7" width="9.33203125" style="492" customWidth="1"/>
    <col min="8" max="8" width="17.6640625" style="492" customWidth="1"/>
    <col min="9" max="9" width="3.44140625" style="492" customWidth="1"/>
    <col min="10" max="11" width="18.6640625" style="492" customWidth="1"/>
    <col min="12" max="12" width="9.33203125" style="492" customWidth="1"/>
    <col min="13" max="13" width="0" hidden="1" customWidth="1"/>
    <col min="14" max="16383" width="11.5546875" hidden="1"/>
    <col min="16384" max="16384" width="3.33203125" hidden="1" customWidth="1"/>
  </cols>
  <sheetData>
    <row r="1" spans="1:12" ht="14.4">
      <c r="A1"/>
      <c r="B1"/>
      <c r="C1"/>
      <c r="D1"/>
      <c r="E1"/>
      <c r="F1"/>
      <c r="G1"/>
      <c r="H1"/>
      <c r="I1"/>
      <c r="J1"/>
      <c r="K1"/>
      <c r="L1"/>
    </row>
    <row r="2" spans="1:12" ht="14.4">
      <c r="A2"/>
      <c r="B2"/>
      <c r="C2"/>
      <c r="D2"/>
      <c r="E2"/>
      <c r="F2"/>
      <c r="G2"/>
      <c r="H2"/>
      <c r="I2"/>
      <c r="J2"/>
      <c r="K2"/>
      <c r="L2"/>
    </row>
    <row r="3" spans="1:12" ht="14.4">
      <c r="A3"/>
      <c r="B3"/>
      <c r="C3"/>
      <c r="D3"/>
      <c r="E3"/>
      <c r="F3"/>
      <c r="G3"/>
      <c r="H3"/>
      <c r="I3"/>
      <c r="J3"/>
      <c r="K3"/>
      <c r="L3"/>
    </row>
    <row r="4" spans="1:12" ht="14.4">
      <c r="A4"/>
      <c r="B4"/>
      <c r="C4"/>
      <c r="D4"/>
      <c r="E4"/>
      <c r="F4"/>
      <c r="G4"/>
      <c r="H4"/>
      <c r="I4"/>
      <c r="J4"/>
      <c r="K4"/>
      <c r="L4"/>
    </row>
    <row r="5" spans="1:12" ht="14.4">
      <c r="A5"/>
      <c r="B5"/>
      <c r="C5"/>
      <c r="D5"/>
      <c r="E5"/>
      <c r="F5"/>
      <c r="G5"/>
      <c r="H5"/>
      <c r="I5"/>
      <c r="J5"/>
      <c r="K5"/>
      <c r="L5"/>
    </row>
    <row r="6" spans="1:12" ht="14.4">
      <c r="A6"/>
      <c r="B6"/>
      <c r="C6"/>
      <c r="D6"/>
      <c r="E6"/>
      <c r="F6"/>
      <c r="G6"/>
      <c r="H6"/>
      <c r="I6"/>
      <c r="J6"/>
      <c r="K6"/>
      <c r="L6"/>
    </row>
    <row r="7" spans="1:12" ht="22.35" customHeight="1">
      <c r="A7"/>
      <c r="B7" s="618" t="s">
        <v>93</v>
      </c>
      <c r="C7" s="618"/>
      <c r="D7" s="618"/>
      <c r="E7" s="618"/>
      <c r="F7" s="618"/>
      <c r="G7" s="618"/>
      <c r="H7" s="618"/>
      <c r="I7" s="618"/>
      <c r="J7" s="618"/>
      <c r="K7" s="618"/>
      <c r="L7" s="490"/>
    </row>
    <row r="8" spans="1:12" ht="22.35" customHeight="1">
      <c r="A8"/>
      <c r="B8" s="618" t="s">
        <v>451</v>
      </c>
      <c r="C8" s="618"/>
      <c r="D8" s="618"/>
      <c r="E8" s="618"/>
      <c r="F8" s="618"/>
      <c r="G8" s="618"/>
      <c r="H8" s="618"/>
      <c r="I8" s="618"/>
      <c r="J8" s="618"/>
      <c r="K8" s="618"/>
      <c r="L8" s="491"/>
    </row>
    <row r="9" spans="1:12" ht="22.35" customHeight="1">
      <c r="A9"/>
      <c r="B9" s="622" t="s">
        <v>452</v>
      </c>
      <c r="C9" s="622"/>
      <c r="D9" s="622"/>
      <c r="E9" s="622"/>
      <c r="F9" s="622"/>
      <c r="G9" s="622"/>
      <c r="H9" s="622"/>
      <c r="I9" s="622"/>
      <c r="J9" s="622"/>
      <c r="K9" s="622"/>
      <c r="L9" s="491"/>
    </row>
    <row r="10" spans="1:12" ht="14.4" customHeight="1">
      <c r="B10" s="488"/>
      <c r="C10" s="488"/>
      <c r="D10" s="488"/>
      <c r="E10" s="488"/>
      <c r="F10" s="488"/>
      <c r="G10" s="488"/>
      <c r="H10" s="488"/>
      <c r="I10" s="488"/>
      <c r="J10" s="623" t="s">
        <v>453</v>
      </c>
      <c r="K10" s="623"/>
      <c r="L10" s="493"/>
    </row>
    <row r="11" spans="1:12" ht="18" customHeight="1">
      <c r="B11" s="494" t="s">
        <v>454</v>
      </c>
      <c r="C11" s="624" t="s">
        <v>97</v>
      </c>
      <c r="D11" s="624"/>
      <c r="E11" s="624"/>
      <c r="F11" s="624"/>
      <c r="G11" s="624" t="s">
        <v>455</v>
      </c>
      <c r="H11" s="625"/>
      <c r="I11" s="488"/>
      <c r="J11" s="494" t="s">
        <v>456</v>
      </c>
      <c r="K11" s="495" t="s">
        <v>457</v>
      </c>
      <c r="L11" s="493"/>
    </row>
    <row r="12" spans="1:12" ht="15" customHeight="1">
      <c r="B12" s="496">
        <v>1</v>
      </c>
      <c r="C12" s="497" t="s">
        <v>99</v>
      </c>
      <c r="D12" s="498" t="s">
        <v>34</v>
      </c>
      <c r="E12" s="499"/>
      <c r="F12" s="499"/>
      <c r="G12" s="500">
        <v>100</v>
      </c>
      <c r="H12" s="501">
        <v>100</v>
      </c>
      <c r="I12" s="488"/>
      <c r="J12" s="502">
        <v>100</v>
      </c>
      <c r="K12" s="503">
        <v>100</v>
      </c>
      <c r="L12" s="493"/>
    </row>
    <row r="13" spans="1:12" ht="15" customHeight="1">
      <c r="B13" s="504">
        <v>1</v>
      </c>
      <c r="C13" s="505" t="s">
        <v>118</v>
      </c>
      <c r="D13" s="506" t="s">
        <v>54</v>
      </c>
      <c r="E13" s="507"/>
      <c r="F13" s="507"/>
      <c r="G13" s="508">
        <v>100</v>
      </c>
      <c r="H13" s="509">
        <v>100</v>
      </c>
      <c r="I13" s="488"/>
      <c r="J13" s="510">
        <v>100</v>
      </c>
      <c r="K13" s="511">
        <v>100</v>
      </c>
      <c r="L13" s="493"/>
    </row>
    <row r="14" spans="1:12" ht="15" customHeight="1">
      <c r="B14" s="504">
        <v>1</v>
      </c>
      <c r="C14" s="505" t="s">
        <v>129</v>
      </c>
      <c r="D14" s="506" t="s">
        <v>49</v>
      </c>
      <c r="E14" s="507"/>
      <c r="F14" s="507"/>
      <c r="G14" s="508">
        <v>100</v>
      </c>
      <c r="H14" s="509">
        <v>100</v>
      </c>
      <c r="I14" s="488"/>
      <c r="J14" s="510">
        <v>100</v>
      </c>
      <c r="K14" s="511">
        <v>100</v>
      </c>
      <c r="L14" s="493"/>
    </row>
    <row r="15" spans="1:12" ht="15" customHeight="1">
      <c r="B15" s="504">
        <v>1</v>
      </c>
      <c r="C15" s="505" t="s">
        <v>148</v>
      </c>
      <c r="D15" s="506" t="s">
        <v>64</v>
      </c>
      <c r="E15" s="507"/>
      <c r="F15" s="507"/>
      <c r="G15" s="508">
        <v>100</v>
      </c>
      <c r="H15" s="509">
        <v>100</v>
      </c>
      <c r="I15" s="488"/>
      <c r="J15" s="510">
        <v>100</v>
      </c>
      <c r="K15" s="511">
        <v>100</v>
      </c>
      <c r="L15" s="493"/>
    </row>
    <row r="16" spans="1:12" ht="15" customHeight="1">
      <c r="B16" s="504">
        <v>1</v>
      </c>
      <c r="C16" s="505" t="s">
        <v>190</v>
      </c>
      <c r="D16" s="506" t="s">
        <v>188</v>
      </c>
      <c r="E16" s="507"/>
      <c r="F16" s="507"/>
      <c r="G16" s="508">
        <v>100</v>
      </c>
      <c r="H16" s="509">
        <v>100</v>
      </c>
      <c r="I16" s="488"/>
      <c r="J16" s="510">
        <v>100</v>
      </c>
      <c r="K16" s="511">
        <v>100</v>
      </c>
      <c r="L16" s="493"/>
    </row>
    <row r="17" spans="2:12" ht="15" customHeight="1">
      <c r="B17" s="504">
        <v>6</v>
      </c>
      <c r="C17" s="505" t="s">
        <v>103</v>
      </c>
      <c r="D17" s="506" t="s">
        <v>38</v>
      </c>
      <c r="E17" s="507"/>
      <c r="F17" s="507"/>
      <c r="G17" s="508">
        <v>99.86</v>
      </c>
      <c r="H17" s="509">
        <v>99.86</v>
      </c>
      <c r="I17" s="488"/>
      <c r="J17" s="510">
        <v>99.86</v>
      </c>
      <c r="K17" s="511">
        <v>100</v>
      </c>
      <c r="L17" s="493"/>
    </row>
    <row r="18" spans="2:12" ht="15" customHeight="1">
      <c r="B18" s="504">
        <v>7</v>
      </c>
      <c r="C18" s="505" t="s">
        <v>236</v>
      </c>
      <c r="D18" s="506" t="s">
        <v>237</v>
      </c>
      <c r="E18" s="507"/>
      <c r="F18" s="507"/>
      <c r="G18" s="508">
        <v>99.84</v>
      </c>
      <c r="H18" s="509">
        <v>99.84</v>
      </c>
      <c r="I18" s="488"/>
      <c r="J18" s="510">
        <v>99.84</v>
      </c>
      <c r="K18" s="511">
        <v>100</v>
      </c>
      <c r="L18" s="493"/>
    </row>
    <row r="19" spans="2:12" ht="15" customHeight="1">
      <c r="B19" s="504">
        <v>8</v>
      </c>
      <c r="C19" s="505" t="s">
        <v>113</v>
      </c>
      <c r="D19" s="506" t="s">
        <v>67</v>
      </c>
      <c r="E19" s="507"/>
      <c r="F19" s="507"/>
      <c r="G19" s="508">
        <v>99.71</v>
      </c>
      <c r="H19" s="509">
        <v>99.71</v>
      </c>
      <c r="I19" s="488"/>
      <c r="J19" s="510">
        <v>99.71</v>
      </c>
      <c r="K19" s="511">
        <v>100</v>
      </c>
      <c r="L19" s="493"/>
    </row>
    <row r="20" spans="2:12" ht="15" customHeight="1">
      <c r="B20" s="504">
        <v>8</v>
      </c>
      <c r="C20" s="505" t="s">
        <v>138</v>
      </c>
      <c r="D20" s="506" t="s">
        <v>55</v>
      </c>
      <c r="E20" s="507"/>
      <c r="F20" s="507"/>
      <c r="G20" s="508">
        <v>99.71</v>
      </c>
      <c r="H20" s="509">
        <v>99.71</v>
      </c>
      <c r="I20" s="488"/>
      <c r="J20" s="510">
        <v>99.71</v>
      </c>
      <c r="K20" s="511">
        <v>100</v>
      </c>
      <c r="L20" s="493"/>
    </row>
    <row r="21" spans="2:12" ht="15" customHeight="1">
      <c r="B21" s="504">
        <v>10</v>
      </c>
      <c r="C21" s="505" t="s">
        <v>121</v>
      </c>
      <c r="D21" s="506" t="s">
        <v>47</v>
      </c>
      <c r="E21" s="507"/>
      <c r="F21" s="507"/>
      <c r="G21" s="508">
        <v>99.56</v>
      </c>
      <c r="H21" s="509">
        <v>99.56</v>
      </c>
      <c r="I21" s="488"/>
      <c r="J21" s="510">
        <v>99.56</v>
      </c>
      <c r="K21" s="511">
        <v>100</v>
      </c>
      <c r="L21" s="493"/>
    </row>
    <row r="22" spans="2:12" ht="15" customHeight="1">
      <c r="B22" s="504">
        <v>11</v>
      </c>
      <c r="C22" s="505" t="s">
        <v>134</v>
      </c>
      <c r="D22" s="506" t="s">
        <v>43</v>
      </c>
      <c r="E22" s="507"/>
      <c r="F22" s="507"/>
      <c r="G22" s="508">
        <v>99.43</v>
      </c>
      <c r="H22" s="509">
        <v>99.43</v>
      </c>
      <c r="I22" s="488"/>
      <c r="J22" s="510">
        <v>99.43</v>
      </c>
      <c r="K22" s="511">
        <v>100</v>
      </c>
      <c r="L22" s="493"/>
    </row>
    <row r="23" spans="2:12" ht="15" customHeight="1">
      <c r="B23" s="504">
        <v>12</v>
      </c>
      <c r="C23" s="505" t="s">
        <v>146</v>
      </c>
      <c r="D23" s="506" t="s">
        <v>42</v>
      </c>
      <c r="E23" s="507"/>
      <c r="F23" s="507"/>
      <c r="G23" s="508">
        <v>99.42</v>
      </c>
      <c r="H23" s="509">
        <v>99.42</v>
      </c>
      <c r="I23" s="488"/>
      <c r="J23" s="510">
        <v>99.42</v>
      </c>
      <c r="K23" s="511">
        <v>100</v>
      </c>
      <c r="L23" s="493"/>
    </row>
    <row r="24" spans="2:12" ht="15" customHeight="1">
      <c r="B24" s="504">
        <v>13</v>
      </c>
      <c r="C24" s="505" t="s">
        <v>116</v>
      </c>
      <c r="D24" s="506" t="s">
        <v>74</v>
      </c>
      <c r="E24" s="507"/>
      <c r="F24" s="507"/>
      <c r="G24" s="508">
        <v>99.36</v>
      </c>
      <c r="H24" s="509">
        <v>99.36</v>
      </c>
      <c r="I24" s="488"/>
      <c r="J24" s="510">
        <v>99.36</v>
      </c>
      <c r="K24" s="511">
        <v>100</v>
      </c>
      <c r="L24" s="493"/>
    </row>
    <row r="25" spans="2:12" ht="15" customHeight="1">
      <c r="B25" s="504">
        <v>14</v>
      </c>
      <c r="C25" s="505" t="s">
        <v>136</v>
      </c>
      <c r="D25" s="506" t="s">
        <v>56</v>
      </c>
      <c r="E25" s="507"/>
      <c r="F25" s="507"/>
      <c r="G25" s="508">
        <v>99.22</v>
      </c>
      <c r="H25" s="509">
        <v>99.22</v>
      </c>
      <c r="I25" s="488"/>
      <c r="J25" s="510">
        <v>99.22</v>
      </c>
      <c r="K25" s="511">
        <v>100</v>
      </c>
      <c r="L25" s="493"/>
    </row>
    <row r="26" spans="2:12" ht="15" customHeight="1">
      <c r="B26" s="504">
        <v>15</v>
      </c>
      <c r="C26" s="505" t="s">
        <v>117</v>
      </c>
      <c r="D26" s="506" t="s">
        <v>458</v>
      </c>
      <c r="E26" s="507"/>
      <c r="F26" s="507"/>
      <c r="G26" s="508">
        <v>99.19</v>
      </c>
      <c r="H26" s="509">
        <v>99.19</v>
      </c>
      <c r="I26" s="488"/>
      <c r="J26" s="510">
        <v>99.19</v>
      </c>
      <c r="K26" s="511">
        <v>100</v>
      </c>
      <c r="L26" s="512"/>
    </row>
    <row r="27" spans="2:12" ht="15" customHeight="1">
      <c r="B27" s="504">
        <v>16</v>
      </c>
      <c r="C27" s="505" t="s">
        <v>122</v>
      </c>
      <c r="D27" s="506" t="s">
        <v>52</v>
      </c>
      <c r="E27" s="507"/>
      <c r="F27" s="507"/>
      <c r="G27" s="508">
        <v>99.07</v>
      </c>
      <c r="H27" s="509">
        <v>99.07</v>
      </c>
      <c r="I27" s="488"/>
      <c r="J27" s="510">
        <v>99.07</v>
      </c>
      <c r="K27" s="511">
        <v>100</v>
      </c>
    </row>
    <row r="28" spans="2:12" ht="15" customHeight="1">
      <c r="B28" s="504">
        <v>17</v>
      </c>
      <c r="C28" s="505" t="s">
        <v>142</v>
      </c>
      <c r="D28" s="506" t="s">
        <v>58</v>
      </c>
      <c r="E28" s="507"/>
      <c r="F28" s="507"/>
      <c r="G28" s="508">
        <v>98.86</v>
      </c>
      <c r="H28" s="509">
        <v>98.86</v>
      </c>
      <c r="I28" s="488"/>
      <c r="J28" s="510">
        <v>98.86</v>
      </c>
      <c r="K28" s="511">
        <v>100</v>
      </c>
      <c r="L28" s="493"/>
    </row>
    <row r="29" spans="2:12" ht="15" customHeight="1">
      <c r="B29" s="504">
        <v>18</v>
      </c>
      <c r="C29" s="505" t="s">
        <v>131</v>
      </c>
      <c r="D29" s="506" t="s">
        <v>75</v>
      </c>
      <c r="E29" s="507"/>
      <c r="F29" s="507"/>
      <c r="G29" s="508">
        <v>98.84</v>
      </c>
      <c r="H29" s="509">
        <v>98.84</v>
      </c>
      <c r="I29" s="488"/>
      <c r="J29" s="510">
        <v>98.84</v>
      </c>
      <c r="K29" s="511">
        <v>100</v>
      </c>
      <c r="L29" s="493"/>
    </row>
    <row r="30" spans="2:12" ht="15" customHeight="1">
      <c r="B30" s="504">
        <v>19</v>
      </c>
      <c r="C30" s="505" t="s">
        <v>143</v>
      </c>
      <c r="D30" s="506" t="s">
        <v>70</v>
      </c>
      <c r="E30" s="507"/>
      <c r="F30" s="507"/>
      <c r="G30" s="508">
        <v>98.66</v>
      </c>
      <c r="H30" s="509">
        <v>98.66</v>
      </c>
      <c r="I30" s="488"/>
      <c r="J30" s="510">
        <v>98.66</v>
      </c>
      <c r="K30" s="511">
        <v>100</v>
      </c>
      <c r="L30" s="493"/>
    </row>
    <row r="31" spans="2:12" ht="15" customHeight="1">
      <c r="B31" s="504">
        <v>20</v>
      </c>
      <c r="C31" s="505" t="s">
        <v>111</v>
      </c>
      <c r="D31" s="506" t="s">
        <v>44</v>
      </c>
      <c r="E31" s="507"/>
      <c r="F31" s="507"/>
      <c r="G31" s="508">
        <v>98.46</v>
      </c>
      <c r="H31" s="509">
        <v>98.46</v>
      </c>
      <c r="I31" s="488"/>
      <c r="J31" s="510">
        <v>98.46</v>
      </c>
      <c r="K31" s="511">
        <v>100</v>
      </c>
      <c r="L31" s="493"/>
    </row>
    <row r="32" spans="2:12" ht="15" customHeight="1">
      <c r="B32" s="504">
        <v>21</v>
      </c>
      <c r="C32" s="505" t="s">
        <v>135</v>
      </c>
      <c r="D32" s="506" t="s">
        <v>69</v>
      </c>
      <c r="E32" s="507"/>
      <c r="F32" s="507"/>
      <c r="G32" s="508">
        <v>98.41</v>
      </c>
      <c r="H32" s="509">
        <v>98.41</v>
      </c>
      <c r="I32" s="488"/>
      <c r="J32" s="510">
        <v>98.41</v>
      </c>
      <c r="K32" s="511">
        <v>100</v>
      </c>
    </row>
    <row r="33" spans="2:12" ht="15" customHeight="1">
      <c r="B33" s="504">
        <v>22</v>
      </c>
      <c r="C33" s="505" t="s">
        <v>109</v>
      </c>
      <c r="D33" s="506" t="s">
        <v>46</v>
      </c>
      <c r="E33" s="507"/>
      <c r="F33" s="507"/>
      <c r="G33" s="508">
        <v>98.18</v>
      </c>
      <c r="H33" s="509">
        <v>98.18</v>
      </c>
      <c r="I33" s="488"/>
      <c r="J33" s="510">
        <v>98.18</v>
      </c>
      <c r="K33" s="511">
        <v>100</v>
      </c>
    </row>
    <row r="34" spans="2:12" ht="15" customHeight="1">
      <c r="B34" s="504">
        <v>23</v>
      </c>
      <c r="C34" s="505" t="s">
        <v>149</v>
      </c>
      <c r="D34" s="506" t="s">
        <v>50</v>
      </c>
      <c r="E34" s="507"/>
      <c r="F34" s="507"/>
      <c r="G34" s="508">
        <v>97.99</v>
      </c>
      <c r="H34" s="509">
        <v>97.99</v>
      </c>
      <c r="I34" s="488"/>
      <c r="J34" s="510">
        <v>97.99</v>
      </c>
      <c r="K34" s="511">
        <v>100</v>
      </c>
      <c r="L34" s="512"/>
    </row>
    <row r="35" spans="2:12" ht="15" customHeight="1">
      <c r="B35" s="504">
        <v>24</v>
      </c>
      <c r="C35" s="505" t="s">
        <v>112</v>
      </c>
      <c r="D35" s="506" t="s">
        <v>41</v>
      </c>
      <c r="E35" s="507"/>
      <c r="F35" s="507"/>
      <c r="G35" s="508">
        <v>97.84</v>
      </c>
      <c r="H35" s="509">
        <v>97.84</v>
      </c>
      <c r="I35" s="488"/>
      <c r="J35" s="510">
        <v>97.84</v>
      </c>
      <c r="K35" s="511">
        <v>100</v>
      </c>
    </row>
    <row r="36" spans="2:12" ht="15" customHeight="1">
      <c r="B36" s="504">
        <v>25</v>
      </c>
      <c r="C36" s="505" t="s">
        <v>145</v>
      </c>
      <c r="D36" s="506" t="s">
        <v>65</v>
      </c>
      <c r="E36" s="507"/>
      <c r="F36" s="507"/>
      <c r="G36" s="508">
        <v>97.39</v>
      </c>
      <c r="H36" s="509">
        <v>97.39</v>
      </c>
      <c r="I36" s="488"/>
      <c r="J36" s="510">
        <v>97.39</v>
      </c>
      <c r="K36" s="511">
        <v>100</v>
      </c>
      <c r="L36" s="493"/>
    </row>
    <row r="37" spans="2:12" ht="15" customHeight="1">
      <c r="B37" s="504">
        <v>26</v>
      </c>
      <c r="C37" s="505" t="s">
        <v>106</v>
      </c>
      <c r="D37" s="506" t="s">
        <v>72</v>
      </c>
      <c r="E37" s="507"/>
      <c r="F37" s="507"/>
      <c r="G37" s="508">
        <v>97.27</v>
      </c>
      <c r="H37" s="509">
        <v>97.27</v>
      </c>
      <c r="I37" s="488"/>
      <c r="J37" s="510">
        <v>97.27</v>
      </c>
      <c r="K37" s="511">
        <v>100</v>
      </c>
      <c r="L37" s="493"/>
    </row>
    <row r="38" spans="2:12" ht="15" customHeight="1">
      <c r="B38" s="504">
        <v>27</v>
      </c>
      <c r="C38" s="505" t="s">
        <v>144</v>
      </c>
      <c r="D38" s="506" t="s">
        <v>73</v>
      </c>
      <c r="E38" s="507"/>
      <c r="F38" s="507"/>
      <c r="G38" s="508">
        <v>97.23</v>
      </c>
      <c r="H38" s="509">
        <v>97.23</v>
      </c>
      <c r="I38" s="488"/>
      <c r="J38" s="510">
        <v>97.23</v>
      </c>
      <c r="K38" s="511">
        <v>100</v>
      </c>
      <c r="L38" s="493"/>
    </row>
    <row r="39" spans="2:12" ht="15" customHeight="1">
      <c r="B39" s="504">
        <v>28</v>
      </c>
      <c r="C39" s="505" t="s">
        <v>126</v>
      </c>
      <c r="D39" s="506" t="s">
        <v>127</v>
      </c>
      <c r="E39" s="507"/>
      <c r="F39" s="507"/>
      <c r="G39" s="508">
        <v>97.16</v>
      </c>
      <c r="H39" s="509">
        <v>97.16</v>
      </c>
      <c r="I39" s="488"/>
      <c r="J39" s="510">
        <v>97.16</v>
      </c>
      <c r="K39" s="511">
        <v>100</v>
      </c>
      <c r="L39" s="493"/>
    </row>
    <row r="40" spans="2:12" ht="15" customHeight="1">
      <c r="B40" s="504">
        <v>29</v>
      </c>
      <c r="C40" s="505" t="s">
        <v>107</v>
      </c>
      <c r="D40" s="506" t="s">
        <v>45</v>
      </c>
      <c r="E40" s="507"/>
      <c r="F40" s="507"/>
      <c r="G40" s="508">
        <v>96.87</v>
      </c>
      <c r="H40" s="509">
        <v>96.87</v>
      </c>
      <c r="I40" s="488"/>
      <c r="J40" s="510">
        <v>96.87</v>
      </c>
      <c r="K40" s="511">
        <v>100</v>
      </c>
      <c r="L40" s="512"/>
    </row>
    <row r="41" spans="2:12" ht="15" customHeight="1">
      <c r="B41" s="504">
        <v>30</v>
      </c>
      <c r="C41" s="505" t="s">
        <v>104</v>
      </c>
      <c r="D41" s="506" t="s">
        <v>59</v>
      </c>
      <c r="E41" s="507"/>
      <c r="F41" s="507"/>
      <c r="G41" s="508">
        <v>96.8</v>
      </c>
      <c r="H41" s="509">
        <v>96.8</v>
      </c>
      <c r="I41" s="488"/>
      <c r="J41" s="510">
        <v>96.8</v>
      </c>
      <c r="K41" s="511">
        <v>100</v>
      </c>
    </row>
    <row r="42" spans="2:12" ht="15" customHeight="1">
      <c r="B42" s="504">
        <v>31</v>
      </c>
      <c r="C42" s="505" t="s">
        <v>115</v>
      </c>
      <c r="D42" s="506" t="s">
        <v>66</v>
      </c>
      <c r="E42" s="507"/>
      <c r="F42" s="507"/>
      <c r="G42" s="508">
        <v>96.53</v>
      </c>
      <c r="H42" s="509">
        <v>96.53</v>
      </c>
      <c r="I42" s="488"/>
      <c r="J42" s="510">
        <v>96.53</v>
      </c>
      <c r="K42" s="511">
        <v>100</v>
      </c>
      <c r="L42" s="493"/>
    </row>
    <row r="43" spans="2:12" ht="15" customHeight="1">
      <c r="B43" s="504">
        <v>32</v>
      </c>
      <c r="C43" s="505" t="s">
        <v>147</v>
      </c>
      <c r="D43" s="506" t="s">
        <v>39</v>
      </c>
      <c r="E43" s="507"/>
      <c r="F43" s="507"/>
      <c r="G43" s="508">
        <v>96.48</v>
      </c>
      <c r="H43" s="509">
        <v>96.48</v>
      </c>
      <c r="I43" s="488"/>
      <c r="J43" s="510">
        <v>96.48</v>
      </c>
      <c r="K43" s="511">
        <v>100</v>
      </c>
      <c r="L43" s="493"/>
    </row>
    <row r="44" spans="2:12" ht="15" customHeight="1">
      <c r="B44" s="504">
        <v>33</v>
      </c>
      <c r="C44" s="505" t="s">
        <v>124</v>
      </c>
      <c r="D44" s="506" t="s">
        <v>31</v>
      </c>
      <c r="E44" s="507"/>
      <c r="F44" s="507"/>
      <c r="G44" s="508">
        <v>96.47</v>
      </c>
      <c r="H44" s="509">
        <v>96.47</v>
      </c>
      <c r="I44" s="488"/>
      <c r="J44" s="510">
        <v>96.47</v>
      </c>
      <c r="K44" s="511">
        <v>100</v>
      </c>
      <c r="L44" s="493"/>
    </row>
    <row r="45" spans="2:12" ht="15" customHeight="1">
      <c r="B45" s="504">
        <v>34</v>
      </c>
      <c r="C45" s="505" t="s">
        <v>137</v>
      </c>
      <c r="D45" s="506" t="s">
        <v>60</v>
      </c>
      <c r="E45" s="507"/>
      <c r="F45" s="507"/>
      <c r="G45" s="508">
        <v>96.21</v>
      </c>
      <c r="H45" s="509">
        <v>96.21</v>
      </c>
      <c r="I45" s="488"/>
      <c r="J45" s="510">
        <v>96.21</v>
      </c>
      <c r="K45" s="511">
        <v>100</v>
      </c>
    </row>
    <row r="46" spans="2:12" ht="15" customHeight="1">
      <c r="B46" s="504">
        <v>35</v>
      </c>
      <c r="C46" s="505" t="s">
        <v>119</v>
      </c>
      <c r="D46" s="506" t="s">
        <v>36</v>
      </c>
      <c r="E46" s="507"/>
      <c r="F46" s="507"/>
      <c r="G46" s="508">
        <v>96.14</v>
      </c>
      <c r="H46" s="509">
        <v>96.14</v>
      </c>
      <c r="I46" s="488"/>
      <c r="J46" s="510">
        <v>96.14</v>
      </c>
      <c r="K46" s="511">
        <v>100</v>
      </c>
    </row>
    <row r="47" spans="2:12" ht="15" customHeight="1">
      <c r="B47" s="504">
        <v>36</v>
      </c>
      <c r="C47" s="505" t="s">
        <v>140</v>
      </c>
      <c r="D47" s="506" t="s">
        <v>141</v>
      </c>
      <c r="E47" s="507"/>
      <c r="F47" s="507"/>
      <c r="G47" s="508">
        <v>96.01</v>
      </c>
      <c r="H47" s="509">
        <v>96.01</v>
      </c>
      <c r="I47" s="488"/>
      <c r="J47" s="510">
        <v>96.01</v>
      </c>
      <c r="K47" s="511">
        <v>100</v>
      </c>
      <c r="L47" s="513"/>
    </row>
    <row r="48" spans="2:12" ht="15" customHeight="1">
      <c r="B48" s="504">
        <v>37</v>
      </c>
      <c r="C48" s="505" t="s">
        <v>102</v>
      </c>
      <c r="D48" s="506" t="s">
        <v>57</v>
      </c>
      <c r="E48" s="507"/>
      <c r="F48" s="507"/>
      <c r="G48" s="508">
        <v>95.6</v>
      </c>
      <c r="H48" s="509">
        <v>95.6</v>
      </c>
      <c r="I48" s="488"/>
      <c r="J48" s="510">
        <v>95.6</v>
      </c>
      <c r="K48" s="511">
        <v>100</v>
      </c>
    </row>
    <row r="49" spans="2:12" ht="15" customHeight="1">
      <c r="B49" s="504">
        <v>38</v>
      </c>
      <c r="C49" s="505" t="s">
        <v>128</v>
      </c>
      <c r="D49" s="506" t="s">
        <v>459</v>
      </c>
      <c r="E49" s="507"/>
      <c r="F49" s="507"/>
      <c r="G49" s="508">
        <v>95.24</v>
      </c>
      <c r="H49" s="509">
        <v>95.24</v>
      </c>
      <c r="I49" s="488"/>
      <c r="J49" s="510">
        <v>95.24</v>
      </c>
      <c r="K49" s="511">
        <v>100</v>
      </c>
    </row>
    <row r="50" spans="2:12" ht="15" customHeight="1">
      <c r="B50" s="504">
        <v>39</v>
      </c>
      <c r="C50" s="505" t="s">
        <v>123</v>
      </c>
      <c r="D50" s="506" t="s">
        <v>68</v>
      </c>
      <c r="E50" s="507"/>
      <c r="F50" s="507"/>
      <c r="G50" s="508">
        <v>95.22</v>
      </c>
      <c r="H50" s="509">
        <v>95.22</v>
      </c>
      <c r="I50" s="488"/>
      <c r="J50" s="510">
        <v>95.22</v>
      </c>
      <c r="K50" s="511">
        <v>100</v>
      </c>
    </row>
    <row r="51" spans="2:12" ht="15" customHeight="1">
      <c r="B51" s="504">
        <v>40</v>
      </c>
      <c r="C51" s="505" t="s">
        <v>100</v>
      </c>
      <c r="D51" s="506" t="s">
        <v>48</v>
      </c>
      <c r="E51" s="507"/>
      <c r="F51" s="507"/>
      <c r="G51" s="508">
        <v>95.08</v>
      </c>
      <c r="H51" s="509">
        <v>95.08</v>
      </c>
      <c r="I51" s="488"/>
      <c r="J51" s="510">
        <v>95.08</v>
      </c>
      <c r="K51" s="511">
        <v>100</v>
      </c>
    </row>
    <row r="52" spans="2:12" ht="15" customHeight="1">
      <c r="B52" s="504">
        <v>41</v>
      </c>
      <c r="C52" s="505" t="s">
        <v>460</v>
      </c>
      <c r="D52" s="506" t="s">
        <v>238</v>
      </c>
      <c r="E52" s="507"/>
      <c r="F52" s="507"/>
      <c r="G52" s="508">
        <v>95</v>
      </c>
      <c r="H52" s="509">
        <v>95</v>
      </c>
      <c r="I52" s="488"/>
      <c r="J52" s="510">
        <v>95</v>
      </c>
      <c r="K52" s="511">
        <v>100</v>
      </c>
    </row>
    <row r="53" spans="2:12" ht="15" customHeight="1">
      <c r="B53" s="504">
        <v>42</v>
      </c>
      <c r="C53" s="505" t="s">
        <v>114</v>
      </c>
      <c r="D53" s="506" t="s">
        <v>63</v>
      </c>
      <c r="E53" s="507"/>
      <c r="F53" s="507"/>
      <c r="G53" s="508">
        <v>94.64</v>
      </c>
      <c r="H53" s="509">
        <v>94.64</v>
      </c>
      <c r="I53" s="488"/>
      <c r="J53" s="510">
        <v>94.64</v>
      </c>
      <c r="K53" s="511">
        <v>100</v>
      </c>
    </row>
    <row r="54" spans="2:12" ht="15" customHeight="1">
      <c r="B54" s="504">
        <v>43</v>
      </c>
      <c r="C54" s="505" t="s">
        <v>132</v>
      </c>
      <c r="D54" s="506" t="s">
        <v>51</v>
      </c>
      <c r="E54" s="507"/>
      <c r="F54" s="507"/>
      <c r="G54" s="508">
        <v>93.9</v>
      </c>
      <c r="H54" s="509">
        <v>93.9</v>
      </c>
      <c r="I54" s="488"/>
      <c r="J54" s="510">
        <v>93.9</v>
      </c>
      <c r="K54" s="511">
        <v>100</v>
      </c>
    </row>
    <row r="55" spans="2:12" ht="15" customHeight="1">
      <c r="B55" s="504">
        <v>44</v>
      </c>
      <c r="C55" s="505" t="s">
        <v>105</v>
      </c>
      <c r="D55" s="506" t="s">
        <v>35</v>
      </c>
      <c r="E55" s="507"/>
      <c r="F55" s="507"/>
      <c r="G55" s="508">
        <v>93.55</v>
      </c>
      <c r="H55" s="509">
        <v>93.55</v>
      </c>
      <c r="I55" s="488"/>
      <c r="J55" s="510">
        <v>93.55</v>
      </c>
      <c r="K55" s="511">
        <v>100</v>
      </c>
    </row>
    <row r="56" spans="2:12" ht="15" customHeight="1">
      <c r="B56" s="504">
        <v>45</v>
      </c>
      <c r="C56" s="505" t="s">
        <v>110</v>
      </c>
      <c r="D56" s="506" t="s">
        <v>32</v>
      </c>
      <c r="E56" s="507"/>
      <c r="F56" s="507"/>
      <c r="G56" s="508">
        <v>92.93</v>
      </c>
      <c r="H56" s="509">
        <v>92.93</v>
      </c>
      <c r="I56" s="488"/>
      <c r="J56" s="510">
        <v>92.93</v>
      </c>
      <c r="K56" s="511">
        <v>100</v>
      </c>
    </row>
    <row r="57" spans="2:12" ht="15" customHeight="1">
      <c r="B57" s="504">
        <v>46</v>
      </c>
      <c r="C57" s="505" t="s">
        <v>130</v>
      </c>
      <c r="D57" s="506" t="s">
        <v>53</v>
      </c>
      <c r="E57" s="507"/>
      <c r="F57" s="507"/>
      <c r="G57" s="508">
        <v>91.72</v>
      </c>
      <c r="H57" s="509">
        <v>91.72</v>
      </c>
      <c r="I57" s="488"/>
      <c r="J57" s="510">
        <v>91.72</v>
      </c>
      <c r="K57" s="511">
        <v>100</v>
      </c>
    </row>
    <row r="58" spans="2:12" ht="15" customHeight="1">
      <c r="B58" s="504">
        <v>47</v>
      </c>
      <c r="C58" s="505" t="s">
        <v>133</v>
      </c>
      <c r="D58" s="506" t="s">
        <v>37</v>
      </c>
      <c r="E58" s="507"/>
      <c r="F58" s="507"/>
      <c r="G58" s="508">
        <v>90.46</v>
      </c>
      <c r="H58" s="509">
        <v>90.46</v>
      </c>
      <c r="I58" s="488"/>
      <c r="J58" s="510">
        <v>90.46</v>
      </c>
      <c r="K58" s="511">
        <v>100</v>
      </c>
    </row>
    <row r="59" spans="2:12" ht="15" customHeight="1">
      <c r="B59" s="504">
        <v>48</v>
      </c>
      <c r="C59" s="505" t="s">
        <v>101</v>
      </c>
      <c r="D59" s="506" t="s">
        <v>71</v>
      </c>
      <c r="E59" s="507"/>
      <c r="F59" s="507"/>
      <c r="G59" s="508">
        <v>90.06</v>
      </c>
      <c r="H59" s="509">
        <v>90.06</v>
      </c>
      <c r="I59" s="488"/>
      <c r="J59" s="510">
        <v>90.06</v>
      </c>
      <c r="K59" s="511">
        <v>100</v>
      </c>
    </row>
    <row r="60" spans="2:12" ht="15" customHeight="1">
      <c r="B60" s="504">
        <v>49</v>
      </c>
      <c r="C60" s="505" t="s">
        <v>120</v>
      </c>
      <c r="D60" s="506" t="s">
        <v>33</v>
      </c>
      <c r="E60" s="507"/>
      <c r="F60" s="507"/>
      <c r="G60" s="508">
        <v>89.73</v>
      </c>
      <c r="H60" s="509">
        <v>89.73</v>
      </c>
      <c r="I60" s="488"/>
      <c r="J60" s="510">
        <v>89.73</v>
      </c>
      <c r="K60" s="511">
        <v>100</v>
      </c>
    </row>
    <row r="61" spans="2:12" ht="15" customHeight="1">
      <c r="B61" s="504">
        <v>50</v>
      </c>
      <c r="C61" s="505" t="s">
        <v>108</v>
      </c>
      <c r="D61" s="506" t="s">
        <v>62</v>
      </c>
      <c r="E61" s="507"/>
      <c r="F61" s="507"/>
      <c r="G61" s="508">
        <v>89</v>
      </c>
      <c r="H61" s="509">
        <v>89</v>
      </c>
      <c r="I61" s="488"/>
      <c r="J61" s="510">
        <v>89</v>
      </c>
      <c r="K61" s="511">
        <v>100</v>
      </c>
    </row>
    <row r="62" spans="2:12" ht="15" customHeight="1">
      <c r="B62" s="504">
        <v>51</v>
      </c>
      <c r="C62" s="505" t="s">
        <v>139</v>
      </c>
      <c r="D62" s="506" t="s">
        <v>40</v>
      </c>
      <c r="E62" s="507"/>
      <c r="F62" s="507"/>
      <c r="G62" s="508">
        <v>87.26</v>
      </c>
      <c r="H62" s="509">
        <v>87.26</v>
      </c>
      <c r="I62" s="488"/>
      <c r="J62" s="510">
        <v>87.26</v>
      </c>
      <c r="K62" s="511">
        <v>100</v>
      </c>
    </row>
    <row r="63" spans="2:12" ht="15" customHeight="1">
      <c r="B63" s="514">
        <v>52</v>
      </c>
      <c r="C63" s="515" t="s">
        <v>125</v>
      </c>
      <c r="D63" s="516" t="s">
        <v>61</v>
      </c>
      <c r="E63" s="517"/>
      <c r="F63" s="517"/>
      <c r="G63" s="518">
        <v>77.400000000000006</v>
      </c>
      <c r="H63" s="519">
        <v>77.400000000000006</v>
      </c>
      <c r="I63" s="488"/>
      <c r="J63" s="520">
        <v>77.400000000000006</v>
      </c>
      <c r="K63" s="521">
        <v>100</v>
      </c>
      <c r="L63" s="489"/>
    </row>
    <row r="64" spans="2:12" ht="17.399999999999999">
      <c r="B64" s="522" t="s">
        <v>461</v>
      </c>
      <c r="C64" s="523" t="s">
        <v>461</v>
      </c>
      <c r="D64" s="620" t="s">
        <v>461</v>
      </c>
      <c r="E64" s="621"/>
      <c r="F64" s="621"/>
      <c r="G64" s="524" t="s">
        <v>461</v>
      </c>
      <c r="H64" s="524" t="s">
        <v>461</v>
      </c>
      <c r="I64" s="525"/>
      <c r="J64" s="526" t="s">
        <v>461</v>
      </c>
      <c r="K64" s="526" t="s">
        <v>461</v>
      </c>
    </row>
    <row r="65" spans="2:11" ht="15" hidden="1" customHeight="1">
      <c r="B65" s="522" t="s">
        <v>461</v>
      </c>
      <c r="C65" s="523" t="s">
        <v>461</v>
      </c>
      <c r="D65" s="620" t="s">
        <v>461</v>
      </c>
      <c r="E65" s="621"/>
      <c r="F65" s="621"/>
      <c r="G65" s="524" t="s">
        <v>461</v>
      </c>
      <c r="H65" s="524" t="s">
        <v>461</v>
      </c>
      <c r="I65" s="525"/>
      <c r="J65" s="526" t="s">
        <v>461</v>
      </c>
      <c r="K65" s="526" t="s">
        <v>461</v>
      </c>
    </row>
    <row r="66" spans="2:11" ht="15" hidden="1" customHeight="1">
      <c r="B66" s="522" t="s">
        <v>461</v>
      </c>
      <c r="C66" s="523" t="s">
        <v>461</v>
      </c>
      <c r="D66" s="620" t="s">
        <v>461</v>
      </c>
      <c r="E66" s="621"/>
      <c r="F66" s="621"/>
      <c r="G66" s="524" t="s">
        <v>461</v>
      </c>
      <c r="H66" s="524" t="s">
        <v>461</v>
      </c>
      <c r="I66" s="525"/>
      <c r="J66" s="526" t="s">
        <v>461</v>
      </c>
      <c r="K66" s="526" t="s">
        <v>461</v>
      </c>
    </row>
    <row r="67" spans="2:11" ht="17.399999999999999" hidden="1">
      <c r="B67" s="522" t="s">
        <v>461</v>
      </c>
      <c r="C67" s="523" t="s">
        <v>461</v>
      </c>
      <c r="D67" s="620" t="s">
        <v>461</v>
      </c>
      <c r="E67" s="621"/>
      <c r="F67" s="621"/>
      <c r="G67" s="524" t="s">
        <v>461</v>
      </c>
      <c r="H67" s="524" t="s">
        <v>461</v>
      </c>
      <c r="I67" s="525"/>
      <c r="J67" s="526" t="s">
        <v>461</v>
      </c>
      <c r="K67" s="526" t="s">
        <v>461</v>
      </c>
    </row>
    <row r="68" spans="2:11" ht="17.399999999999999" hidden="1">
      <c r="B68" s="522" t="s">
        <v>461</v>
      </c>
      <c r="C68" s="523" t="s">
        <v>461</v>
      </c>
      <c r="D68" s="620" t="s">
        <v>461</v>
      </c>
      <c r="E68" s="621"/>
      <c r="F68" s="621"/>
      <c r="G68" s="524" t="s">
        <v>461</v>
      </c>
      <c r="H68" s="524" t="s">
        <v>461</v>
      </c>
      <c r="I68" s="525"/>
      <c r="J68" s="526" t="s">
        <v>461</v>
      </c>
      <c r="K68" s="526" t="s">
        <v>461</v>
      </c>
    </row>
    <row r="69" spans="2:11" ht="17.399999999999999" hidden="1">
      <c r="B69" s="522" t="s">
        <v>461</v>
      </c>
      <c r="C69" s="523" t="s">
        <v>461</v>
      </c>
      <c r="D69" s="620" t="s">
        <v>461</v>
      </c>
      <c r="E69" s="621"/>
      <c r="F69" s="621"/>
      <c r="G69" s="524" t="s">
        <v>461</v>
      </c>
      <c r="H69" s="524" t="s">
        <v>461</v>
      </c>
      <c r="I69" s="525"/>
      <c r="J69" s="526" t="s">
        <v>461</v>
      </c>
      <c r="K69" s="526" t="s">
        <v>461</v>
      </c>
    </row>
    <row r="70" spans="2:11" ht="17.399999999999999" hidden="1">
      <c r="B70" s="522" t="s">
        <v>461</v>
      </c>
      <c r="C70" s="523" t="s">
        <v>461</v>
      </c>
      <c r="D70" s="620" t="s">
        <v>461</v>
      </c>
      <c r="E70" s="621"/>
      <c r="F70" s="621"/>
      <c r="G70" s="524" t="s">
        <v>461</v>
      </c>
      <c r="H70" s="524" t="s">
        <v>461</v>
      </c>
      <c r="I70" s="525"/>
      <c r="J70" s="526" t="s">
        <v>461</v>
      </c>
      <c r="K70" s="526" t="s">
        <v>461</v>
      </c>
    </row>
    <row r="71" spans="2:11" ht="17.399999999999999" hidden="1">
      <c r="B71" s="522" t="s">
        <v>461</v>
      </c>
      <c r="C71" s="523" t="s">
        <v>461</v>
      </c>
      <c r="D71" s="620" t="s">
        <v>461</v>
      </c>
      <c r="E71" s="621"/>
      <c r="F71" s="621"/>
      <c r="G71" s="524" t="s">
        <v>461</v>
      </c>
      <c r="H71" s="524" t="s">
        <v>461</v>
      </c>
      <c r="I71" s="525"/>
      <c r="J71" s="526" t="s">
        <v>461</v>
      </c>
      <c r="K71" s="526" t="s">
        <v>461</v>
      </c>
    </row>
    <row r="72" spans="2:11" ht="17.399999999999999" hidden="1">
      <c r="B72" s="522" t="s">
        <v>461</v>
      </c>
      <c r="C72" s="523" t="s">
        <v>461</v>
      </c>
      <c r="D72" s="620" t="s">
        <v>461</v>
      </c>
      <c r="E72" s="621"/>
      <c r="F72" s="621"/>
      <c r="G72" s="524" t="s">
        <v>461</v>
      </c>
      <c r="H72" s="524" t="s">
        <v>461</v>
      </c>
      <c r="I72" s="525"/>
      <c r="J72" s="526" t="s">
        <v>461</v>
      </c>
      <c r="K72" s="526" t="s">
        <v>461</v>
      </c>
    </row>
    <row r="73" spans="2:11" ht="17.399999999999999" hidden="1">
      <c r="B73" s="522" t="s">
        <v>461</v>
      </c>
      <c r="C73" s="523" t="s">
        <v>461</v>
      </c>
      <c r="D73" s="620" t="s">
        <v>461</v>
      </c>
      <c r="E73" s="621"/>
      <c r="F73" s="621"/>
      <c r="G73" s="524" t="s">
        <v>461</v>
      </c>
      <c r="H73" s="524" t="s">
        <v>461</v>
      </c>
      <c r="I73" s="525"/>
      <c r="J73" s="526" t="s">
        <v>461</v>
      </c>
      <c r="K73" s="526" t="s">
        <v>461</v>
      </c>
    </row>
    <row r="74" spans="2:11" ht="17.399999999999999" hidden="1">
      <c r="B74" s="522" t="s">
        <v>461</v>
      </c>
      <c r="C74" s="523" t="s">
        <v>461</v>
      </c>
      <c r="D74" s="620" t="s">
        <v>461</v>
      </c>
      <c r="E74" s="621"/>
      <c r="F74" s="621"/>
      <c r="G74" s="524" t="s">
        <v>461</v>
      </c>
      <c r="H74" s="524" t="s">
        <v>461</v>
      </c>
      <c r="I74" s="525"/>
      <c r="J74" s="526" t="s">
        <v>461</v>
      </c>
      <c r="K74" s="526" t="s">
        <v>461</v>
      </c>
    </row>
    <row r="75" spans="2:11" ht="17.399999999999999" hidden="1">
      <c r="B75" s="522" t="s">
        <v>461</v>
      </c>
      <c r="C75" s="523" t="s">
        <v>461</v>
      </c>
      <c r="D75" s="620" t="s">
        <v>461</v>
      </c>
      <c r="E75" s="621"/>
      <c r="F75" s="621"/>
      <c r="G75" s="524" t="s">
        <v>461</v>
      </c>
      <c r="H75" s="524" t="s">
        <v>461</v>
      </c>
      <c r="I75" s="525"/>
      <c r="J75" s="526" t="s">
        <v>461</v>
      </c>
      <c r="K75" s="526" t="s">
        <v>461</v>
      </c>
    </row>
    <row r="76" spans="2:11" ht="17.399999999999999" hidden="1">
      <c r="B76" s="522" t="s">
        <v>461</v>
      </c>
      <c r="C76" s="523" t="s">
        <v>461</v>
      </c>
      <c r="D76" s="620" t="s">
        <v>461</v>
      </c>
      <c r="E76" s="621"/>
      <c r="F76" s="621"/>
      <c r="G76" s="524" t="s">
        <v>461</v>
      </c>
      <c r="H76" s="524" t="s">
        <v>461</v>
      </c>
      <c r="I76" s="525"/>
      <c r="J76" s="526" t="s">
        <v>461</v>
      </c>
      <c r="K76" s="526" t="s">
        <v>461</v>
      </c>
    </row>
    <row r="77" spans="2:11" ht="17.399999999999999" hidden="1">
      <c r="B77" s="522" t="s">
        <v>461</v>
      </c>
      <c r="C77" s="523" t="s">
        <v>461</v>
      </c>
      <c r="D77" s="620" t="s">
        <v>461</v>
      </c>
      <c r="E77" s="621"/>
      <c r="F77" s="621"/>
      <c r="G77" s="524" t="s">
        <v>461</v>
      </c>
      <c r="H77" s="524" t="s">
        <v>461</v>
      </c>
      <c r="I77" s="525"/>
      <c r="J77" s="526" t="s">
        <v>461</v>
      </c>
      <c r="K77" s="526" t="s">
        <v>461</v>
      </c>
    </row>
    <row r="78" spans="2:11" ht="17.399999999999999" hidden="1">
      <c r="B78" s="522" t="s">
        <v>461</v>
      </c>
      <c r="C78" s="523" t="s">
        <v>461</v>
      </c>
      <c r="D78" s="620" t="s">
        <v>461</v>
      </c>
      <c r="E78" s="621"/>
      <c r="F78" s="621"/>
      <c r="G78" s="524" t="s">
        <v>461</v>
      </c>
      <c r="H78" s="524" t="s">
        <v>461</v>
      </c>
      <c r="I78" s="525"/>
      <c r="J78" s="526" t="s">
        <v>461</v>
      </c>
      <c r="K78" s="526" t="s">
        <v>461</v>
      </c>
    </row>
    <row r="79" spans="2:11" ht="17.399999999999999" hidden="1">
      <c r="B79" s="522" t="s">
        <v>461</v>
      </c>
      <c r="C79" s="523" t="s">
        <v>461</v>
      </c>
      <c r="D79" s="620" t="s">
        <v>461</v>
      </c>
      <c r="E79" s="621"/>
      <c r="F79" s="621"/>
      <c r="G79" s="524" t="s">
        <v>461</v>
      </c>
      <c r="H79" s="524" t="s">
        <v>461</v>
      </c>
      <c r="I79" s="525"/>
      <c r="J79" s="526" t="s">
        <v>461</v>
      </c>
      <c r="K79" s="526" t="s">
        <v>461</v>
      </c>
    </row>
    <row r="80" spans="2:11" ht="17.399999999999999" hidden="1">
      <c r="B80" s="522" t="s">
        <v>461</v>
      </c>
      <c r="C80" s="523" t="s">
        <v>461</v>
      </c>
      <c r="D80" s="620" t="s">
        <v>461</v>
      </c>
      <c r="E80" s="621"/>
      <c r="F80" s="621"/>
      <c r="G80" s="524" t="s">
        <v>461</v>
      </c>
      <c r="H80" s="524" t="s">
        <v>461</v>
      </c>
      <c r="I80" s="525"/>
      <c r="J80" s="526" t="s">
        <v>461</v>
      </c>
      <c r="K80" s="526" t="s">
        <v>461</v>
      </c>
    </row>
    <row r="81" spans="2:11" ht="17.399999999999999" hidden="1">
      <c r="B81" s="522" t="s">
        <v>461</v>
      </c>
      <c r="C81" s="523" t="s">
        <v>461</v>
      </c>
      <c r="D81" s="620" t="s">
        <v>461</v>
      </c>
      <c r="E81" s="621"/>
      <c r="F81" s="621"/>
      <c r="G81" s="524" t="s">
        <v>461</v>
      </c>
      <c r="H81" s="524" t="s">
        <v>461</v>
      </c>
      <c r="I81" s="525"/>
      <c r="J81" s="526" t="s">
        <v>461</v>
      </c>
      <c r="K81" s="526" t="s">
        <v>461</v>
      </c>
    </row>
    <row r="82" spans="2:11" ht="17.399999999999999" hidden="1">
      <c r="B82" s="522" t="s">
        <v>461</v>
      </c>
      <c r="C82" s="523" t="s">
        <v>461</v>
      </c>
      <c r="D82" s="620" t="s">
        <v>461</v>
      </c>
      <c r="E82" s="621"/>
      <c r="F82" s="621"/>
      <c r="G82" s="524" t="s">
        <v>461</v>
      </c>
      <c r="H82" s="524" t="s">
        <v>461</v>
      </c>
      <c r="I82" s="525"/>
      <c r="J82" s="526" t="s">
        <v>461</v>
      </c>
      <c r="K82" s="526" t="s">
        <v>461</v>
      </c>
    </row>
    <row r="83" spans="2:11" ht="17.399999999999999" hidden="1">
      <c r="B83" s="522" t="s">
        <v>461</v>
      </c>
      <c r="C83" s="523" t="s">
        <v>461</v>
      </c>
      <c r="D83" s="620" t="s">
        <v>461</v>
      </c>
      <c r="E83" s="621"/>
      <c r="F83" s="621"/>
      <c r="G83" s="524" t="s">
        <v>461</v>
      </c>
      <c r="H83" s="524" t="s">
        <v>461</v>
      </c>
      <c r="I83" s="525"/>
      <c r="J83" s="526" t="s">
        <v>461</v>
      </c>
      <c r="K83" s="526" t="s">
        <v>461</v>
      </c>
    </row>
    <row r="84" spans="2:11" ht="17.399999999999999" hidden="1">
      <c r="B84" s="522" t="s">
        <v>461</v>
      </c>
      <c r="C84" s="523" t="s">
        <v>461</v>
      </c>
      <c r="D84" s="620" t="s">
        <v>461</v>
      </c>
      <c r="E84" s="621"/>
      <c r="F84" s="621"/>
      <c r="G84" s="524" t="s">
        <v>461</v>
      </c>
      <c r="H84" s="524" t="s">
        <v>461</v>
      </c>
      <c r="I84" s="525"/>
      <c r="J84" s="526" t="s">
        <v>461</v>
      </c>
      <c r="K84" s="526" t="s">
        <v>461</v>
      </c>
    </row>
    <row r="85" spans="2:11" ht="17.399999999999999" hidden="1">
      <c r="B85" s="522" t="s">
        <v>461</v>
      </c>
      <c r="C85" s="523" t="s">
        <v>461</v>
      </c>
      <c r="D85" s="620" t="s">
        <v>461</v>
      </c>
      <c r="E85" s="621"/>
      <c r="F85" s="621"/>
      <c r="G85" s="524" t="s">
        <v>461</v>
      </c>
      <c r="H85" s="524" t="s">
        <v>461</v>
      </c>
      <c r="I85" s="525"/>
      <c r="J85" s="526" t="s">
        <v>461</v>
      </c>
      <c r="K85" s="526" t="s">
        <v>461</v>
      </c>
    </row>
    <row r="86" spans="2:11" ht="17.399999999999999" hidden="1">
      <c r="B86" s="522" t="s">
        <v>461</v>
      </c>
      <c r="C86" s="523" t="s">
        <v>461</v>
      </c>
      <c r="D86" s="620" t="s">
        <v>461</v>
      </c>
      <c r="E86" s="621"/>
      <c r="F86" s="621"/>
      <c r="G86" s="524" t="s">
        <v>461</v>
      </c>
      <c r="H86" s="524" t="s">
        <v>461</v>
      </c>
      <c r="I86" s="525"/>
      <c r="J86" s="526" t="s">
        <v>461</v>
      </c>
      <c r="K86" s="526" t="s">
        <v>461</v>
      </c>
    </row>
    <row r="87" spans="2:11" ht="17.399999999999999" hidden="1">
      <c r="B87" s="522" t="s">
        <v>461</v>
      </c>
      <c r="C87" s="523" t="s">
        <v>461</v>
      </c>
      <c r="D87" s="620" t="s">
        <v>461</v>
      </c>
      <c r="E87" s="621"/>
      <c r="F87" s="621"/>
      <c r="G87" s="524" t="s">
        <v>461</v>
      </c>
      <c r="H87" s="524" t="s">
        <v>461</v>
      </c>
      <c r="I87" s="525"/>
      <c r="J87" s="526" t="s">
        <v>461</v>
      </c>
      <c r="K87" s="526" t="s">
        <v>461</v>
      </c>
    </row>
    <row r="88" spans="2:11" ht="17.399999999999999" hidden="1">
      <c r="B88" s="522" t="s">
        <v>461</v>
      </c>
      <c r="C88" s="523" t="s">
        <v>461</v>
      </c>
      <c r="D88" s="620" t="s">
        <v>461</v>
      </c>
      <c r="E88" s="621"/>
      <c r="F88" s="621"/>
      <c r="G88" s="524" t="s">
        <v>461</v>
      </c>
      <c r="H88" s="524" t="s">
        <v>461</v>
      </c>
      <c r="I88" s="525"/>
      <c r="J88" s="526" t="s">
        <v>461</v>
      </c>
      <c r="K88" s="526" t="s">
        <v>461</v>
      </c>
    </row>
    <row r="89" spans="2:11" ht="17.399999999999999" hidden="1">
      <c r="B89" s="522" t="s">
        <v>461</v>
      </c>
      <c r="C89" s="523" t="s">
        <v>461</v>
      </c>
      <c r="D89" s="620" t="s">
        <v>461</v>
      </c>
      <c r="E89" s="621"/>
      <c r="F89" s="621"/>
      <c r="G89" s="524" t="s">
        <v>461</v>
      </c>
      <c r="H89" s="524" t="s">
        <v>461</v>
      </c>
      <c r="I89" s="525"/>
      <c r="J89" s="526" t="s">
        <v>461</v>
      </c>
      <c r="K89" s="526" t="s">
        <v>461</v>
      </c>
    </row>
    <row r="90" spans="2:11" ht="17.399999999999999" hidden="1">
      <c r="B90" s="522" t="s">
        <v>461</v>
      </c>
      <c r="C90" s="523" t="s">
        <v>461</v>
      </c>
      <c r="D90" s="620" t="s">
        <v>461</v>
      </c>
      <c r="E90" s="621"/>
      <c r="F90" s="621"/>
      <c r="G90" s="524" t="s">
        <v>461</v>
      </c>
      <c r="H90" s="524" t="s">
        <v>461</v>
      </c>
      <c r="I90" s="525"/>
      <c r="J90" s="526" t="s">
        <v>461</v>
      </c>
      <c r="K90" s="526" t="s">
        <v>461</v>
      </c>
    </row>
    <row r="91" spans="2:11" ht="17.399999999999999" hidden="1">
      <c r="B91" s="522" t="s">
        <v>461</v>
      </c>
      <c r="C91" s="523" t="s">
        <v>461</v>
      </c>
      <c r="D91" s="620" t="s">
        <v>461</v>
      </c>
      <c r="E91" s="621"/>
      <c r="F91" s="621"/>
      <c r="G91" s="524" t="s">
        <v>461</v>
      </c>
      <c r="H91" s="524" t="s">
        <v>461</v>
      </c>
      <c r="I91" s="525"/>
      <c r="J91" s="526" t="s">
        <v>461</v>
      </c>
      <c r="K91" s="526" t="s">
        <v>461</v>
      </c>
    </row>
    <row r="92" spans="2:11" ht="17.399999999999999" hidden="1">
      <c r="B92" s="522" t="s">
        <v>461</v>
      </c>
      <c r="C92" s="523" t="s">
        <v>461</v>
      </c>
      <c r="D92" s="620" t="s">
        <v>461</v>
      </c>
      <c r="E92" s="621"/>
      <c r="F92" s="621"/>
      <c r="G92" s="524" t="s">
        <v>461</v>
      </c>
      <c r="H92" s="524" t="s">
        <v>461</v>
      </c>
      <c r="I92" s="525"/>
      <c r="J92" s="526" t="s">
        <v>461</v>
      </c>
      <c r="K92" s="526" t="s">
        <v>461</v>
      </c>
    </row>
    <row r="93" spans="2:11" ht="17.399999999999999" hidden="1">
      <c r="B93" s="522" t="s">
        <v>461</v>
      </c>
      <c r="C93" s="523" t="s">
        <v>461</v>
      </c>
      <c r="D93" s="620" t="s">
        <v>461</v>
      </c>
      <c r="E93" s="621"/>
      <c r="F93" s="621"/>
      <c r="G93" s="524" t="s">
        <v>461</v>
      </c>
      <c r="H93" s="524" t="s">
        <v>461</v>
      </c>
      <c r="I93" s="525"/>
      <c r="J93" s="526" t="s">
        <v>461</v>
      </c>
      <c r="K93" s="526" t="s">
        <v>461</v>
      </c>
    </row>
    <row r="94" spans="2:11" ht="17.399999999999999" hidden="1">
      <c r="B94" s="522" t="s">
        <v>461</v>
      </c>
      <c r="C94" s="523" t="s">
        <v>461</v>
      </c>
      <c r="D94" s="620" t="s">
        <v>461</v>
      </c>
      <c r="E94" s="621"/>
      <c r="F94" s="621"/>
      <c r="G94" s="524" t="s">
        <v>461</v>
      </c>
      <c r="H94" s="524" t="s">
        <v>461</v>
      </c>
      <c r="I94" s="525"/>
      <c r="J94" s="526" t="s">
        <v>461</v>
      </c>
      <c r="K94" s="526" t="s">
        <v>461</v>
      </c>
    </row>
    <row r="95" spans="2:11" ht="17.399999999999999" hidden="1">
      <c r="B95" s="522" t="s">
        <v>461</v>
      </c>
      <c r="C95" s="523" t="s">
        <v>461</v>
      </c>
      <c r="D95" s="620" t="s">
        <v>461</v>
      </c>
      <c r="E95" s="621"/>
      <c r="F95" s="621"/>
      <c r="G95" s="524" t="s">
        <v>461</v>
      </c>
      <c r="H95" s="524" t="s">
        <v>461</v>
      </c>
      <c r="I95" s="525"/>
      <c r="J95" s="526" t="s">
        <v>461</v>
      </c>
      <c r="K95" s="526" t="s">
        <v>461</v>
      </c>
    </row>
    <row r="96" spans="2:11" ht="17.399999999999999" hidden="1">
      <c r="B96" s="522" t="s">
        <v>461</v>
      </c>
      <c r="C96" s="523" t="s">
        <v>461</v>
      </c>
      <c r="D96" s="620" t="s">
        <v>461</v>
      </c>
      <c r="E96" s="621"/>
      <c r="F96" s="621"/>
      <c r="G96" s="524" t="s">
        <v>461</v>
      </c>
      <c r="H96" s="524" t="s">
        <v>461</v>
      </c>
      <c r="I96" s="525"/>
      <c r="J96" s="526" t="s">
        <v>461</v>
      </c>
      <c r="K96" s="526" t="s">
        <v>461</v>
      </c>
    </row>
    <row r="97" spans="2:11" ht="17.399999999999999" hidden="1">
      <c r="B97" s="522" t="s">
        <v>461</v>
      </c>
      <c r="C97" s="523" t="s">
        <v>461</v>
      </c>
      <c r="D97" s="620" t="s">
        <v>461</v>
      </c>
      <c r="E97" s="621"/>
      <c r="F97" s="621"/>
      <c r="G97" s="524" t="s">
        <v>461</v>
      </c>
      <c r="H97" s="524" t="s">
        <v>461</v>
      </c>
      <c r="I97" s="525"/>
      <c r="J97" s="526" t="s">
        <v>461</v>
      </c>
      <c r="K97" s="526" t="s">
        <v>461</v>
      </c>
    </row>
    <row r="98" spans="2:11" ht="17.399999999999999" hidden="1">
      <c r="B98" s="522" t="s">
        <v>461</v>
      </c>
      <c r="C98" s="523" t="s">
        <v>461</v>
      </c>
      <c r="D98" s="620" t="s">
        <v>461</v>
      </c>
      <c r="E98" s="621"/>
      <c r="F98" s="621"/>
      <c r="G98" s="524" t="s">
        <v>461</v>
      </c>
      <c r="H98" s="524" t="s">
        <v>461</v>
      </c>
      <c r="I98" s="525"/>
      <c r="J98" s="526" t="s">
        <v>461</v>
      </c>
      <c r="K98" s="526" t="s">
        <v>461</v>
      </c>
    </row>
    <row r="99" spans="2:11" ht="17.399999999999999" hidden="1">
      <c r="B99" s="522" t="s">
        <v>461</v>
      </c>
      <c r="C99" s="523" t="s">
        <v>461</v>
      </c>
      <c r="D99" s="620" t="s">
        <v>461</v>
      </c>
      <c r="E99" s="621"/>
      <c r="F99" s="621"/>
      <c r="G99" s="524" t="s">
        <v>461</v>
      </c>
      <c r="H99" s="524" t="s">
        <v>461</v>
      </c>
      <c r="I99" s="525"/>
      <c r="J99" s="526" t="s">
        <v>461</v>
      </c>
      <c r="K99" s="526" t="s">
        <v>461</v>
      </c>
    </row>
    <row r="100" spans="2:11" ht="17.399999999999999" hidden="1">
      <c r="B100" s="522" t="s">
        <v>461</v>
      </c>
      <c r="C100" s="523" t="s">
        <v>461</v>
      </c>
      <c r="D100" s="620" t="s">
        <v>461</v>
      </c>
      <c r="E100" s="621"/>
      <c r="F100" s="621"/>
      <c r="G100" s="524" t="s">
        <v>461</v>
      </c>
      <c r="H100" s="524" t="s">
        <v>461</v>
      </c>
      <c r="I100" s="525"/>
      <c r="J100" s="526" t="s">
        <v>461</v>
      </c>
      <c r="K100" s="526" t="s">
        <v>461</v>
      </c>
    </row>
    <row r="101" spans="2:11" ht="17.399999999999999" hidden="1">
      <c r="B101" s="522" t="str">
        <f>_xlfn.XLOOKUP(C101,[1]Calificación!D:D,[1]Calificación!A:A,"",0,1)</f>
        <v/>
      </c>
      <c r="C101" s="523" t="str">
        <f>IF([1]Calificación!D88=0,"",[1]Calificación!D88)</f>
        <v/>
      </c>
      <c r="D101" s="620" t="str">
        <f>IFERROR(VLOOKUP(C101,[1]Calificación!$D$1:$X$53,2,0),"")</f>
        <v/>
      </c>
      <c r="E101" s="621"/>
      <c r="F101" s="621"/>
      <c r="G101" s="524" t="str">
        <f>IFERROR(VLOOKUP(C101,[1]Calificación!$D$1:$X$53,5,0),"")</f>
        <v/>
      </c>
      <c r="H101" s="524" t="str">
        <f>IFERROR(VLOOKUP(C101,[1]Calificación!$D$1:$X$53,6,0),"")</f>
        <v/>
      </c>
      <c r="I101" s="525"/>
      <c r="J101" s="526" t="str">
        <f>IFERROR(VLOOKUP(C101,[1]Calificación!$D$1:$X$53,3,0),"")</f>
        <v/>
      </c>
      <c r="K101" s="526" t="str">
        <f>IFERROR(VLOOKUP(C101,[1]Calificación!$D$1:$X$53,4,0),"")</f>
        <v/>
      </c>
    </row>
    <row r="102" spans="2:11" ht="17.399999999999999" hidden="1">
      <c r="B102" s="522" t="str">
        <f>_xlfn.XLOOKUP(C102,[1]Calificación!D:D,[1]Calificación!A:A,"",0,1)</f>
        <v/>
      </c>
      <c r="C102" s="523" t="str">
        <f>IF([1]Calificación!D89=0,"",[1]Calificación!D89)</f>
        <v/>
      </c>
      <c r="D102" s="620" t="str">
        <f>IFERROR(VLOOKUP(C102,[1]Calificación!$D$1:$X$53,2,0),"")</f>
        <v/>
      </c>
      <c r="E102" s="621"/>
      <c r="F102" s="621"/>
      <c r="G102" s="524" t="str">
        <f>IFERROR(VLOOKUP(C102,[1]Calificación!$D$1:$X$53,5,0),"")</f>
        <v/>
      </c>
      <c r="H102" s="524" t="str">
        <f>IFERROR(VLOOKUP(C102,[1]Calificación!$D$1:$X$53,6,0),"")</f>
        <v/>
      </c>
      <c r="I102" s="525"/>
      <c r="J102" s="526" t="str">
        <f>IFERROR(VLOOKUP(C102,[1]Calificación!$D$1:$X$53,3,0),"")</f>
        <v/>
      </c>
      <c r="K102" s="526" t="str">
        <f>IFERROR(VLOOKUP(C102,[1]Calificación!$D$1:$X$53,4,0),"")</f>
        <v/>
      </c>
    </row>
    <row r="103" spans="2:11" ht="17.399999999999999" hidden="1">
      <c r="B103" s="522" t="str">
        <f>_xlfn.XLOOKUP(C103,[1]Calificación!D:D,[1]Calificación!A:A,"",0,1)</f>
        <v/>
      </c>
      <c r="C103" s="523" t="str">
        <f>IF([1]Calificación!D90=0,"",[1]Calificación!D90)</f>
        <v/>
      </c>
      <c r="D103" s="620" t="str">
        <f>IFERROR(VLOOKUP(C103,[1]Calificación!$D$1:$X$53,2,0),"")</f>
        <v/>
      </c>
      <c r="E103" s="621"/>
      <c r="F103" s="621"/>
      <c r="G103" s="524" t="str">
        <f>IFERROR(VLOOKUP(C103,[1]Calificación!$D$1:$X$53,5,0),"")</f>
        <v/>
      </c>
      <c r="H103" s="524" t="str">
        <f>IFERROR(VLOOKUP(C103,[1]Calificación!$D$1:$X$53,6,0),"")</f>
        <v/>
      </c>
      <c r="I103" s="525"/>
      <c r="J103" s="526" t="str">
        <f>IFERROR(VLOOKUP(C103,[1]Calificación!$D$1:$X$53,3,0),"")</f>
        <v/>
      </c>
      <c r="K103" s="526" t="str">
        <f>IFERROR(VLOOKUP(C103,[1]Calificación!$D$1:$X$53,4,0),"")</f>
        <v/>
      </c>
    </row>
    <row r="104" spans="2:11" ht="17.399999999999999" hidden="1">
      <c r="B104" s="522" t="str">
        <f>_xlfn.XLOOKUP(C104,[1]Calificación!D:D,[1]Calificación!A:A,"",0,1)</f>
        <v/>
      </c>
      <c r="C104" s="523" t="str">
        <f>IF([1]Calificación!D91=0,"",[1]Calificación!D91)</f>
        <v/>
      </c>
      <c r="D104" s="620" t="str">
        <f>IFERROR(VLOOKUP(C104,[1]Calificación!$D$1:$X$53,2,0),"")</f>
        <v/>
      </c>
      <c r="E104" s="621"/>
      <c r="F104" s="621"/>
      <c r="G104" s="524" t="str">
        <f>IFERROR(VLOOKUP(C104,[1]Calificación!$D$1:$X$53,5,0),"")</f>
        <v/>
      </c>
      <c r="H104" s="524" t="str">
        <f>IFERROR(VLOOKUP(C104,[1]Calificación!$D$1:$X$53,6,0),"")</f>
        <v/>
      </c>
      <c r="I104" s="525"/>
      <c r="J104" s="526" t="str">
        <f>IFERROR(VLOOKUP(C104,[1]Calificación!$D$1:$X$53,3,0),"")</f>
        <v/>
      </c>
      <c r="K104" s="526" t="str">
        <f>IFERROR(VLOOKUP(C104,[1]Calificación!$D$1:$X$53,4,0),"")</f>
        <v/>
      </c>
    </row>
    <row r="105" spans="2:11" ht="17.399999999999999" hidden="1">
      <c r="B105" s="522" t="str">
        <f>_xlfn.XLOOKUP(C105,[1]Calificación!D:D,[1]Calificación!A:A,"",0,1)</f>
        <v/>
      </c>
      <c r="C105" s="523" t="str">
        <f>IF([1]Calificación!D92=0,"",[1]Calificación!D92)</f>
        <v/>
      </c>
      <c r="D105" s="620" t="str">
        <f>IFERROR(VLOOKUP(C105,[1]Calificación!$D$1:$X$53,2,0),"")</f>
        <v/>
      </c>
      <c r="E105" s="621"/>
      <c r="F105" s="621"/>
      <c r="G105" s="524" t="str">
        <f>IFERROR(VLOOKUP(C105,[1]Calificación!$D$1:$X$53,5,0),"")</f>
        <v/>
      </c>
      <c r="H105" s="524" t="str">
        <f>IFERROR(VLOOKUP(C105,[1]Calificación!$D$1:$X$53,6,0),"")</f>
        <v/>
      </c>
      <c r="I105" s="525"/>
      <c r="J105" s="526" t="str">
        <f>IFERROR(VLOOKUP(C105,[1]Calificación!$D$1:$X$53,3,0),"")</f>
        <v/>
      </c>
      <c r="K105" s="526" t="str">
        <f>IFERROR(VLOOKUP(C105,[1]Calificación!$D$1:$X$53,4,0),"")</f>
        <v/>
      </c>
    </row>
    <row r="106" spans="2:11" ht="17.399999999999999" hidden="1">
      <c r="B106" s="522" t="str">
        <f>_xlfn.XLOOKUP(C106,[1]Calificación!D:D,[1]Calificación!A:A,"",0,1)</f>
        <v/>
      </c>
      <c r="C106" s="523" t="str">
        <f>IF([1]Calificación!D93=0,"",[1]Calificación!D93)</f>
        <v/>
      </c>
      <c r="D106" s="620" t="str">
        <f>IFERROR(VLOOKUP(C106,[1]Calificación!$D$1:$X$53,2,0),"")</f>
        <v/>
      </c>
      <c r="E106" s="621"/>
      <c r="F106" s="621"/>
      <c r="G106" s="524" t="str">
        <f>IFERROR(VLOOKUP(C106,[1]Calificación!$D$1:$X$53,5,0),"")</f>
        <v/>
      </c>
      <c r="H106" s="524" t="str">
        <f>IFERROR(VLOOKUP(C106,[1]Calificación!$D$1:$X$53,6,0),"")</f>
        <v/>
      </c>
      <c r="I106" s="525"/>
      <c r="J106" s="526" t="str">
        <f>IFERROR(VLOOKUP(C106,[1]Calificación!$D$1:$X$53,3,0),"")</f>
        <v/>
      </c>
      <c r="K106" s="526" t="str">
        <f>IFERROR(VLOOKUP(C106,[1]Calificación!$D$1:$X$53,4,0),"")</f>
        <v/>
      </c>
    </row>
    <row r="107" spans="2:11" ht="17.399999999999999" hidden="1">
      <c r="B107" s="522" t="str">
        <f>_xlfn.XLOOKUP(C107,[1]Calificación!D:D,[1]Calificación!A:A,"",0,1)</f>
        <v/>
      </c>
      <c r="C107" s="523" t="str">
        <f>IF([1]Calificación!D94=0,"",[1]Calificación!D94)</f>
        <v/>
      </c>
      <c r="D107" s="620" t="str">
        <f>IFERROR(VLOOKUP(C107,[1]Calificación!$D$1:$X$53,2,0),"")</f>
        <v/>
      </c>
      <c r="E107" s="621"/>
      <c r="F107" s="621"/>
      <c r="G107" s="524" t="str">
        <f>IFERROR(VLOOKUP(C107,[1]Calificación!$D$1:$X$53,5,0),"")</f>
        <v/>
      </c>
      <c r="H107" s="524" t="str">
        <f>IFERROR(VLOOKUP(C107,[1]Calificación!$D$1:$X$53,6,0),"")</f>
        <v/>
      </c>
      <c r="I107" s="525"/>
      <c r="J107" s="526" t="str">
        <f>IFERROR(VLOOKUP(C107,[1]Calificación!$D$1:$X$53,3,0),"")</f>
        <v/>
      </c>
      <c r="K107" s="526" t="str">
        <f>IFERROR(VLOOKUP(C107,[1]Calificación!$D$1:$X$53,4,0),"")</f>
        <v/>
      </c>
    </row>
    <row r="108" spans="2:11" ht="17.399999999999999" hidden="1">
      <c r="B108" s="522" t="str">
        <f>_xlfn.XLOOKUP(C108,[1]Calificación!D:D,[1]Calificación!A:A,"",0,1)</f>
        <v/>
      </c>
      <c r="C108" s="523" t="str">
        <f>IF([1]Calificación!D95=0,"",[1]Calificación!D95)</f>
        <v/>
      </c>
      <c r="D108" s="620" t="str">
        <f>IFERROR(VLOOKUP(C108,[1]Calificación!$D$1:$X$53,2,0),"")</f>
        <v/>
      </c>
      <c r="E108" s="621"/>
      <c r="F108" s="621"/>
      <c r="G108" s="524" t="str">
        <f>IFERROR(VLOOKUP(C108,[1]Calificación!$D$1:$X$53,5,0),"")</f>
        <v/>
      </c>
      <c r="H108" s="524" t="str">
        <f>IFERROR(VLOOKUP(C108,[1]Calificación!$D$1:$X$53,6,0),"")</f>
        <v/>
      </c>
      <c r="I108" s="525"/>
      <c r="J108" s="526" t="str">
        <f>IFERROR(VLOOKUP(C108,[1]Calificación!$D$1:$X$53,3,0),"")</f>
        <v/>
      </c>
      <c r="K108" s="526" t="str">
        <f>IFERROR(VLOOKUP(C108,[1]Calificación!$D$1:$X$53,4,0),"")</f>
        <v/>
      </c>
    </row>
    <row r="109" spans="2:11" ht="17.399999999999999" hidden="1">
      <c r="B109" s="522" t="str">
        <f>_xlfn.XLOOKUP(C109,[1]Calificación!D:D,[1]Calificación!A:A,"",0,1)</f>
        <v/>
      </c>
      <c r="C109" s="523" t="str">
        <f>IF([1]Calificación!D96=0,"",[1]Calificación!D96)</f>
        <v/>
      </c>
      <c r="D109" s="620" t="str">
        <f>IFERROR(VLOOKUP(C109,[1]Calificación!$D$1:$X$53,2,0),"")</f>
        <v/>
      </c>
      <c r="E109" s="621"/>
      <c r="F109" s="621"/>
      <c r="G109" s="524" t="str">
        <f>IFERROR(VLOOKUP(C109,[1]Calificación!$D$1:$X$53,5,0),"")</f>
        <v/>
      </c>
      <c r="H109" s="524" t="str">
        <f>IFERROR(VLOOKUP(C109,[1]Calificación!$D$1:$X$53,6,0),"")</f>
        <v/>
      </c>
      <c r="I109" s="525"/>
      <c r="J109" s="526" t="str">
        <f>IFERROR(VLOOKUP(C109,[1]Calificación!$D$1:$X$53,3,0),"")</f>
        <v/>
      </c>
      <c r="K109" s="526" t="str">
        <f>IFERROR(VLOOKUP(C109,[1]Calificación!$D$1:$X$53,4,0),"")</f>
        <v/>
      </c>
    </row>
    <row r="110" spans="2:11" ht="17.399999999999999" hidden="1">
      <c r="B110" s="522" t="str">
        <f>_xlfn.XLOOKUP(C110,[1]Calificación!D:D,[1]Calificación!A:A,"",0,1)</f>
        <v/>
      </c>
      <c r="C110" s="523" t="str">
        <f>IF([1]Calificación!D97=0,"",[1]Calificación!D97)</f>
        <v/>
      </c>
      <c r="D110" s="620" t="str">
        <f>IFERROR(VLOOKUP(C110,[1]Calificación!$D$1:$X$53,2,0),"")</f>
        <v/>
      </c>
      <c r="E110" s="621"/>
      <c r="F110" s="621"/>
      <c r="G110" s="524" t="str">
        <f>IFERROR(VLOOKUP(C110,[1]Calificación!$D$1:$X$53,5,0),"")</f>
        <v/>
      </c>
      <c r="H110" s="524" t="str">
        <f>IFERROR(VLOOKUP(C110,[1]Calificación!$D$1:$X$53,6,0),"")</f>
        <v/>
      </c>
      <c r="I110" s="525"/>
      <c r="J110" s="526" t="str">
        <f>IFERROR(VLOOKUP(C110,[1]Calificación!$D$1:$X$53,3,0),"")</f>
        <v/>
      </c>
      <c r="K110" s="526" t="str">
        <f>IFERROR(VLOOKUP(C110,[1]Calificación!$D$1:$X$53,4,0),"")</f>
        <v/>
      </c>
    </row>
    <row r="111" spans="2:11" ht="17.399999999999999" hidden="1">
      <c r="B111" s="522" t="str">
        <f>_xlfn.XLOOKUP(C111,[1]Calificación!D:D,[1]Calificación!A:A,"",0,1)</f>
        <v/>
      </c>
      <c r="C111" s="523" t="str">
        <f>IF([1]Calificación!D98=0,"",[1]Calificación!D98)</f>
        <v/>
      </c>
      <c r="D111" s="620" t="str">
        <f>IFERROR(VLOOKUP(C111,[1]Calificación!$D$1:$X$53,2,0),"")</f>
        <v/>
      </c>
      <c r="E111" s="621"/>
      <c r="F111" s="621"/>
      <c r="G111" s="524" t="str">
        <f>IFERROR(VLOOKUP(C111,[1]Calificación!$D$1:$X$53,5,0),"")</f>
        <v/>
      </c>
      <c r="H111" s="524" t="str">
        <f>IFERROR(VLOOKUP(C111,[1]Calificación!$D$1:$X$53,6,0),"")</f>
        <v/>
      </c>
      <c r="I111" s="525"/>
      <c r="J111" s="526" t="str">
        <f>IFERROR(VLOOKUP(C111,[1]Calificación!$D$1:$X$53,3,0),"")</f>
        <v/>
      </c>
      <c r="K111" s="526" t="str">
        <f>IFERROR(VLOOKUP(C111,[1]Calificación!$D$1:$X$53,4,0),"")</f>
        <v/>
      </c>
    </row>
    <row r="112" spans="2:11" ht="17.399999999999999" hidden="1">
      <c r="B112" s="522" t="str">
        <f>_xlfn.XLOOKUP(C112,[1]Calificación!D:D,[1]Calificación!A:A,"",0,1)</f>
        <v/>
      </c>
      <c r="C112" s="523" t="str">
        <f>IF([1]Calificación!D99=0,"",[1]Calificación!D99)</f>
        <v/>
      </c>
      <c r="D112" s="620" t="str">
        <f>IFERROR(VLOOKUP(C112,[1]Calificación!$D$1:$X$53,2,0),"")</f>
        <v/>
      </c>
      <c r="E112" s="621"/>
      <c r="F112" s="621"/>
      <c r="G112" s="524" t="str">
        <f>IFERROR(VLOOKUP(C112,[1]Calificación!$D$1:$X$53,5,0),"")</f>
        <v/>
      </c>
      <c r="H112" s="524" t="str">
        <f>IFERROR(VLOOKUP(C112,[1]Calificación!$D$1:$X$53,6,0),"")</f>
        <v/>
      </c>
      <c r="I112" s="525"/>
      <c r="J112" s="526" t="str">
        <f>IFERROR(VLOOKUP(C112,[1]Calificación!$D$1:$X$53,3,0),"")</f>
        <v/>
      </c>
      <c r="K112" s="526" t="str">
        <f>IFERROR(VLOOKUP(C112,[1]Calificación!$D$1:$X$53,4,0),"")</f>
        <v/>
      </c>
    </row>
    <row r="113" spans="2:11" ht="17.399999999999999" hidden="1">
      <c r="B113" s="522" t="str">
        <f>_xlfn.XLOOKUP(C113,[1]Calificación!D:D,[1]Calificación!A:A,"",0,1)</f>
        <v/>
      </c>
      <c r="C113" s="523" t="str">
        <f>IF([1]Calificación!D100=0,"",[1]Calificación!D100)</f>
        <v/>
      </c>
      <c r="D113" s="620" t="str">
        <f>IFERROR(VLOOKUP(C113,[1]Calificación!$D$1:$X$53,2,0),"")</f>
        <v/>
      </c>
      <c r="E113" s="621"/>
      <c r="F113" s="621"/>
      <c r="G113" s="524" t="str">
        <f>IFERROR(VLOOKUP(C113,[1]Calificación!$D$1:$X$53,5,0),"")</f>
        <v/>
      </c>
      <c r="H113" s="524" t="str">
        <f>IFERROR(VLOOKUP(C113,[1]Calificación!$D$1:$X$53,6,0),"")</f>
        <v/>
      </c>
      <c r="I113" s="525"/>
      <c r="J113" s="526" t="str">
        <f>IFERROR(VLOOKUP(C113,[1]Calificación!$D$1:$X$53,3,0),"")</f>
        <v/>
      </c>
      <c r="K113" s="526" t="str">
        <f>IFERROR(VLOOKUP(C113,[1]Calificación!$D$1:$X$53,4,0),"")</f>
        <v/>
      </c>
    </row>
    <row r="114" spans="2:11" ht="17.399999999999999" hidden="1">
      <c r="B114" s="522" t="str">
        <f>_xlfn.XLOOKUP(C114,[1]Calificación!D:D,[1]Calificación!A:A,"",0,1)</f>
        <v/>
      </c>
      <c r="C114" s="523" t="str">
        <f>IF([1]Calificación!D101=0,"",[1]Calificación!D101)</f>
        <v/>
      </c>
      <c r="D114" s="620" t="str">
        <f>IFERROR(VLOOKUP(C114,[1]Calificación!$D$1:$X$53,2,0),"")</f>
        <v/>
      </c>
      <c r="E114" s="621"/>
      <c r="F114" s="621"/>
      <c r="G114" s="524" t="str">
        <f>IFERROR(VLOOKUP(C114,[1]Calificación!$D$1:$X$53,5,0),"")</f>
        <v/>
      </c>
      <c r="H114" s="524" t="str">
        <f>IFERROR(VLOOKUP(C114,[1]Calificación!$D$1:$X$53,6,0),"")</f>
        <v/>
      </c>
      <c r="I114" s="525"/>
      <c r="J114" s="526" t="str">
        <f>IFERROR(VLOOKUP(C114,[1]Calificación!$D$1:$X$53,3,0),"")</f>
        <v/>
      </c>
      <c r="K114" s="526" t="str">
        <f>IFERROR(VLOOKUP(C114,[1]Calificación!$D$1:$X$53,4,0),"")</f>
        <v/>
      </c>
    </row>
    <row r="115" spans="2:11" ht="17.399999999999999" hidden="1">
      <c r="B115" s="522" t="str">
        <f>_xlfn.XLOOKUP(C115,[1]Calificación!D:D,[1]Calificación!A:A,"",0,1)</f>
        <v/>
      </c>
      <c r="C115" s="523" t="str">
        <f>IF([1]Calificación!D102=0,"",[1]Calificación!D102)</f>
        <v/>
      </c>
      <c r="D115" s="620" t="str">
        <f>IFERROR(VLOOKUP(C115,[1]Calificación!$D$1:$X$53,2,0),"")</f>
        <v/>
      </c>
      <c r="E115" s="621"/>
      <c r="F115" s="621"/>
      <c r="G115" s="524" t="str">
        <f>IFERROR(VLOOKUP(C115,[1]Calificación!$D$1:$X$53,5,0),"")</f>
        <v/>
      </c>
      <c r="H115" s="524" t="str">
        <f>IFERROR(VLOOKUP(C115,[1]Calificación!$D$1:$X$53,6,0),"")</f>
        <v/>
      </c>
      <c r="I115" s="525"/>
      <c r="J115" s="526" t="str">
        <f>IFERROR(VLOOKUP(C115,[1]Calificación!$D$1:$X$53,3,0),"")</f>
        <v/>
      </c>
      <c r="K115" s="526" t="str">
        <f>IFERROR(VLOOKUP(C115,[1]Calificación!$D$1:$X$53,4,0),"")</f>
        <v/>
      </c>
    </row>
    <row r="116" spans="2:11" ht="17.399999999999999" hidden="1">
      <c r="B116" s="522" t="str">
        <f>_xlfn.XLOOKUP(C116,[1]Calificación!D:D,[1]Calificación!A:A,"",0,1)</f>
        <v/>
      </c>
      <c r="C116" s="523" t="str">
        <f>IF([1]Calificación!D103=0,"",[1]Calificación!D103)</f>
        <v/>
      </c>
      <c r="D116" s="620" t="str">
        <f>IFERROR(VLOOKUP(C116,[1]Calificación!$D$1:$X$53,2,0),"")</f>
        <v/>
      </c>
      <c r="E116" s="621"/>
      <c r="F116" s="621"/>
      <c r="G116" s="524" t="str">
        <f>IFERROR(VLOOKUP(C116,[1]Calificación!$D$1:$X$53,5,0),"")</f>
        <v/>
      </c>
      <c r="H116" s="524" t="str">
        <f>IFERROR(VLOOKUP(C116,[1]Calificación!$D$1:$X$53,6,0),"")</f>
        <v/>
      </c>
      <c r="I116" s="525"/>
      <c r="J116" s="526" t="str">
        <f>IFERROR(VLOOKUP(C116,[1]Calificación!$D$1:$X$53,3,0),"")</f>
        <v/>
      </c>
      <c r="K116" s="526" t="str">
        <f>IFERROR(VLOOKUP(C116,[1]Calificación!$D$1:$X$53,4,0),"")</f>
        <v/>
      </c>
    </row>
    <row r="117" spans="2:11" ht="17.399999999999999" hidden="1">
      <c r="B117" s="522" t="str">
        <f>_xlfn.XLOOKUP(C117,[1]Calificación!D:D,[1]Calificación!A:A,"",0,1)</f>
        <v/>
      </c>
      <c r="C117" s="523" t="str">
        <f>IF([1]Calificación!D104=0,"",[1]Calificación!D104)</f>
        <v/>
      </c>
      <c r="D117" s="620" t="str">
        <f>IFERROR(VLOOKUP(C117,[1]Calificación!$D$1:$X$53,2,0),"")</f>
        <v/>
      </c>
      <c r="E117" s="621"/>
      <c r="F117" s="621"/>
      <c r="G117" s="524" t="str">
        <f>IFERROR(VLOOKUP(C117,[1]Calificación!$D$1:$X$53,5,0),"")</f>
        <v/>
      </c>
      <c r="H117" s="524" t="str">
        <f>IFERROR(VLOOKUP(C117,[1]Calificación!$D$1:$X$53,6,0),"")</f>
        <v/>
      </c>
      <c r="I117" s="525"/>
      <c r="J117" s="526" t="str">
        <f>IFERROR(VLOOKUP(C117,[1]Calificación!$D$1:$X$53,3,0),"")</f>
        <v/>
      </c>
      <c r="K117" s="526" t="str">
        <f>IFERROR(VLOOKUP(C117,[1]Calificación!$D$1:$X$53,4,0),"")</f>
        <v/>
      </c>
    </row>
    <row r="118" spans="2:11" ht="17.399999999999999" hidden="1">
      <c r="B118" s="522" t="str">
        <f>_xlfn.XLOOKUP(C118,[1]Calificación!D:D,[1]Calificación!A:A,"",0,1)</f>
        <v/>
      </c>
      <c r="C118" s="523" t="str">
        <f>IF([1]Calificación!D105=0,"",[1]Calificación!D105)</f>
        <v/>
      </c>
      <c r="D118" s="620" t="str">
        <f>IFERROR(VLOOKUP(C118,[1]Calificación!$D$1:$X$53,2,0),"")</f>
        <v/>
      </c>
      <c r="E118" s="621"/>
      <c r="F118" s="621"/>
      <c r="G118" s="524" t="str">
        <f>IFERROR(VLOOKUP(C118,[1]Calificación!$D$1:$X$53,5,0),"")</f>
        <v/>
      </c>
      <c r="H118" s="524" t="str">
        <f>IFERROR(VLOOKUP(C118,[1]Calificación!$D$1:$X$53,6,0),"")</f>
        <v/>
      </c>
      <c r="I118" s="525"/>
      <c r="J118" s="526" t="str">
        <f>IFERROR(VLOOKUP(C118,[1]Calificación!$D$1:$X$53,3,0),"")</f>
        <v/>
      </c>
      <c r="K118" s="526" t="str">
        <f>IFERROR(VLOOKUP(C118,[1]Calificación!$D$1:$X$53,4,0),"")</f>
        <v/>
      </c>
    </row>
    <row r="119" spans="2:11" ht="17.399999999999999" hidden="1">
      <c r="B119" s="522" t="str">
        <f>_xlfn.XLOOKUP(C119,[1]Calificación!D:D,[1]Calificación!A:A,"",0,1)</f>
        <v/>
      </c>
      <c r="C119" s="523" t="str">
        <f>IF([1]Calificación!D106=0,"",[1]Calificación!D106)</f>
        <v/>
      </c>
      <c r="D119" s="620" t="str">
        <f>IFERROR(VLOOKUP(C119,[1]Calificación!$D$1:$X$53,2,0),"")</f>
        <v/>
      </c>
      <c r="E119" s="621"/>
      <c r="F119" s="621"/>
      <c r="G119" s="524" t="str">
        <f>IFERROR(VLOOKUP(C119,[1]Calificación!$D$1:$X$53,5,0),"")</f>
        <v/>
      </c>
      <c r="H119" s="524" t="str">
        <f>IFERROR(VLOOKUP(C119,[1]Calificación!$D$1:$X$53,6,0),"")</f>
        <v/>
      </c>
      <c r="I119" s="525"/>
      <c r="J119" s="526" t="str">
        <f>IFERROR(VLOOKUP(C119,[1]Calificación!$D$1:$X$53,3,0),"")</f>
        <v/>
      </c>
      <c r="K119" s="526" t="str">
        <f>IFERROR(VLOOKUP(C119,[1]Calificación!$D$1:$X$53,4,0),"")</f>
        <v/>
      </c>
    </row>
    <row r="120" spans="2:11" ht="17.399999999999999" hidden="1">
      <c r="B120" s="522" t="str">
        <f>_xlfn.XLOOKUP(C120,[1]Calificación!D:D,[1]Calificación!A:A,"",0,1)</f>
        <v/>
      </c>
      <c r="C120" s="523" t="str">
        <f>IF([1]Calificación!D107=0,"",[1]Calificación!D107)</f>
        <v/>
      </c>
      <c r="D120" s="620" t="str">
        <f>IFERROR(VLOOKUP(C120,[1]Calificación!$D$1:$X$53,2,0),"")</f>
        <v/>
      </c>
      <c r="E120" s="621"/>
      <c r="F120" s="621"/>
      <c r="G120" s="524" t="str">
        <f>IFERROR(VLOOKUP(C120,[1]Calificación!$D$1:$X$53,5,0),"")</f>
        <v/>
      </c>
      <c r="H120" s="524" t="str">
        <f>IFERROR(VLOOKUP(C120,[1]Calificación!$D$1:$X$53,6,0),"")</f>
        <v/>
      </c>
      <c r="I120" s="525"/>
      <c r="J120" s="526" t="str">
        <f>IFERROR(VLOOKUP(C120,[1]Calificación!$D$1:$X$53,3,0),"")</f>
        <v/>
      </c>
      <c r="K120" s="526" t="str">
        <f>IFERROR(VLOOKUP(C120,[1]Calificación!$D$1:$X$53,4,0),"")</f>
        <v/>
      </c>
    </row>
    <row r="121" spans="2:11" ht="17.399999999999999" hidden="1">
      <c r="B121" s="522" t="str">
        <f>_xlfn.XLOOKUP(C121,[1]Calificación!D:D,[1]Calificación!A:A,"",0,1)</f>
        <v/>
      </c>
      <c r="C121" s="523" t="str">
        <f>IF([1]Calificación!D108=0,"",[1]Calificación!D108)</f>
        <v/>
      </c>
      <c r="D121" s="620" t="str">
        <f>IFERROR(VLOOKUP(C121,[1]Calificación!$D$1:$X$53,2,0),"")</f>
        <v/>
      </c>
      <c r="E121" s="621"/>
      <c r="F121" s="621"/>
      <c r="G121" s="524" t="str">
        <f>IFERROR(VLOOKUP(C121,[1]Calificación!$D$1:$X$53,5,0),"")</f>
        <v/>
      </c>
      <c r="H121" s="524" t="str">
        <f>IFERROR(VLOOKUP(C121,[1]Calificación!$D$1:$X$53,6,0),"")</f>
        <v/>
      </c>
      <c r="I121" s="525"/>
      <c r="J121" s="526" t="str">
        <f>IFERROR(VLOOKUP(C121,[1]Calificación!$D$1:$X$53,3,0),"")</f>
        <v/>
      </c>
      <c r="K121" s="526" t="str">
        <f>IFERROR(VLOOKUP(C121,[1]Calificación!$D$1:$X$53,4,0),"")</f>
        <v/>
      </c>
    </row>
    <row r="122" spans="2:11" ht="17.399999999999999" hidden="1">
      <c r="B122" s="522" t="str">
        <f>_xlfn.XLOOKUP(C122,[1]Calificación!D:D,[1]Calificación!A:A,"",0,1)</f>
        <v/>
      </c>
      <c r="C122" s="523" t="str">
        <f>IF([1]Calificación!D109=0,"",[1]Calificación!D109)</f>
        <v/>
      </c>
      <c r="D122" s="620" t="str">
        <f>IFERROR(VLOOKUP(C122,[1]Calificación!$D$1:$X$53,2,0),"")</f>
        <v/>
      </c>
      <c r="E122" s="621"/>
      <c r="F122" s="621"/>
      <c r="G122" s="524" t="str">
        <f>IFERROR(VLOOKUP(C122,[1]Calificación!$D$1:$X$53,5,0),"")</f>
        <v/>
      </c>
      <c r="H122" s="524" t="str">
        <f>IFERROR(VLOOKUP(C122,[1]Calificación!$D$1:$X$53,6,0),"")</f>
        <v/>
      </c>
      <c r="I122" s="525"/>
      <c r="J122" s="526" t="str">
        <f>IFERROR(VLOOKUP(C122,[1]Calificación!$D$1:$X$53,3,0),"")</f>
        <v/>
      </c>
      <c r="K122" s="526" t="str">
        <f>IFERROR(VLOOKUP(C122,[1]Calificación!$D$1:$X$53,4,0),"")</f>
        <v/>
      </c>
    </row>
    <row r="123" spans="2:11" ht="17.399999999999999" hidden="1">
      <c r="B123" s="522" t="str">
        <f>_xlfn.XLOOKUP(C123,[1]Calificación!D:D,[1]Calificación!A:A,"",0,1)</f>
        <v/>
      </c>
      <c r="C123" s="523" t="str">
        <f>IF([1]Calificación!D110=0,"",[1]Calificación!D110)</f>
        <v/>
      </c>
      <c r="D123" s="620" t="str">
        <f>IFERROR(VLOOKUP(C123,[1]Calificación!$D$1:$X$53,2,0),"")</f>
        <v/>
      </c>
      <c r="E123" s="621"/>
      <c r="F123" s="621"/>
      <c r="G123" s="524" t="str">
        <f>IFERROR(VLOOKUP(C123,[1]Calificación!$D$1:$X$53,5,0),"")</f>
        <v/>
      </c>
      <c r="H123" s="524" t="str">
        <f>IFERROR(VLOOKUP(C123,[1]Calificación!$D$1:$X$53,6,0),"")</f>
        <v/>
      </c>
      <c r="I123" s="525"/>
      <c r="J123" s="526" t="str">
        <f>IFERROR(VLOOKUP(C123,[1]Calificación!$D$1:$X$53,3,0),"")</f>
        <v/>
      </c>
      <c r="K123" s="526" t="str">
        <f>IFERROR(VLOOKUP(C123,[1]Calificación!$D$1:$X$53,4,0),"")</f>
        <v/>
      </c>
    </row>
    <row r="124" spans="2:11" ht="17.399999999999999" hidden="1">
      <c r="B124" s="522" t="str">
        <f>_xlfn.XLOOKUP(C124,[1]Calificación!D:D,[1]Calificación!A:A,"",0,1)</f>
        <v/>
      </c>
      <c r="C124" s="523" t="str">
        <f>IF([1]Calificación!D111=0,"",[1]Calificación!D111)</f>
        <v/>
      </c>
      <c r="D124" s="620" t="str">
        <f>IFERROR(VLOOKUP(C124,[1]Calificación!$D$1:$X$53,2,0),"")</f>
        <v/>
      </c>
      <c r="E124" s="621"/>
      <c r="F124" s="621"/>
      <c r="G124" s="524" t="str">
        <f>IFERROR(VLOOKUP(C124,[1]Calificación!$D$1:$X$53,5,0),"")</f>
        <v/>
      </c>
      <c r="H124" s="524" t="str">
        <f>IFERROR(VLOOKUP(C124,[1]Calificación!$D$1:$X$53,6,0),"")</f>
        <v/>
      </c>
      <c r="I124" s="525"/>
      <c r="J124" s="526" t="str">
        <f>IFERROR(VLOOKUP(C124,[1]Calificación!$D$1:$X$53,3,0),"")</f>
        <v/>
      </c>
      <c r="K124" s="526" t="str">
        <f>IFERROR(VLOOKUP(C124,[1]Calificación!$D$1:$X$53,4,0),"")</f>
        <v/>
      </c>
    </row>
    <row r="125" spans="2:11" ht="17.399999999999999" hidden="1">
      <c r="B125" s="522" t="str">
        <f>_xlfn.XLOOKUP(C125,[1]Calificación!D:D,[1]Calificación!A:A,"",0,1)</f>
        <v/>
      </c>
      <c r="C125" s="523" t="str">
        <f>IF([1]Calificación!D112=0,"",[1]Calificación!D112)</f>
        <v/>
      </c>
      <c r="D125" s="620" t="str">
        <f>IFERROR(VLOOKUP(C125,[1]Calificación!$D$1:$X$53,2,0),"")</f>
        <v/>
      </c>
      <c r="E125" s="621"/>
      <c r="F125" s="621"/>
      <c r="G125" s="524" t="str">
        <f>IFERROR(VLOOKUP(C125,[1]Calificación!$D$1:$X$53,5,0),"")</f>
        <v/>
      </c>
      <c r="H125" s="524" t="str">
        <f>IFERROR(VLOOKUP(C125,[1]Calificación!$D$1:$X$53,6,0),"")</f>
        <v/>
      </c>
      <c r="I125" s="525"/>
      <c r="J125" s="526" t="str">
        <f>IFERROR(VLOOKUP(C125,[1]Calificación!$D$1:$X$53,3,0),"")</f>
        <v/>
      </c>
      <c r="K125" s="526" t="str">
        <f>IFERROR(VLOOKUP(C125,[1]Calificación!$D$1:$X$53,4,0),"")</f>
        <v/>
      </c>
    </row>
    <row r="126" spans="2:11" ht="17.399999999999999" hidden="1">
      <c r="B126" s="522" t="str">
        <f>_xlfn.XLOOKUP(C126,[1]Calificación!D:D,[1]Calificación!A:A,"",0,1)</f>
        <v/>
      </c>
      <c r="C126" s="523" t="str">
        <f>IF([1]Calificación!D113=0,"",[1]Calificación!D113)</f>
        <v/>
      </c>
      <c r="D126" s="620" t="str">
        <f>IFERROR(VLOOKUP(C126,[1]Calificación!$D$1:$X$53,2,0),"")</f>
        <v/>
      </c>
      <c r="E126" s="621"/>
      <c r="F126" s="621"/>
      <c r="G126" s="524" t="str">
        <f>IFERROR(VLOOKUP(C126,[1]Calificación!$D$1:$X$53,5,0),"")</f>
        <v/>
      </c>
      <c r="H126" s="524" t="str">
        <f>IFERROR(VLOOKUP(C126,[1]Calificación!$D$1:$X$53,6,0),"")</f>
        <v/>
      </c>
      <c r="I126" s="525"/>
      <c r="J126" s="526" t="str">
        <f>IFERROR(VLOOKUP(C126,[1]Calificación!$D$1:$X$53,3,0),"")</f>
        <v/>
      </c>
      <c r="K126" s="526" t="str">
        <f>IFERROR(VLOOKUP(C126,[1]Calificación!$D$1:$X$53,4,0),"")</f>
        <v/>
      </c>
    </row>
    <row r="127" spans="2:11" ht="17.399999999999999" hidden="1">
      <c r="B127" s="522" t="str">
        <f>_xlfn.XLOOKUP(C127,[1]Calificación!D:D,[1]Calificación!A:A,"",0,1)</f>
        <v/>
      </c>
      <c r="C127" s="523" t="str">
        <f>IF([1]Calificación!D114=0,"",[1]Calificación!D114)</f>
        <v/>
      </c>
      <c r="D127" s="620" t="str">
        <f>IFERROR(VLOOKUP(C127,[1]Calificación!$D$1:$X$53,2,0),"")</f>
        <v/>
      </c>
      <c r="E127" s="621"/>
      <c r="F127" s="621"/>
      <c r="G127" s="524" t="str">
        <f>IFERROR(VLOOKUP(C127,[1]Calificación!$D$1:$X$53,5,0),"")</f>
        <v/>
      </c>
      <c r="H127" s="524" t="str">
        <f>IFERROR(VLOOKUP(C127,[1]Calificación!$D$1:$X$53,6,0),"")</f>
        <v/>
      </c>
      <c r="I127" s="525"/>
      <c r="J127" s="526" t="str">
        <f>IFERROR(VLOOKUP(C127,[1]Calificación!$D$1:$X$53,3,0),"")</f>
        <v/>
      </c>
      <c r="K127" s="526" t="str">
        <f>IFERROR(VLOOKUP(C127,[1]Calificación!$D$1:$X$53,4,0),"")</f>
        <v/>
      </c>
    </row>
    <row r="128" spans="2:11" ht="17.399999999999999" hidden="1">
      <c r="B128" s="522" t="str">
        <f>_xlfn.XLOOKUP(C128,[1]Calificación!D:D,[1]Calificación!A:A,"",0,1)</f>
        <v/>
      </c>
      <c r="C128" s="523" t="str">
        <f>IF([1]Calificación!D115=0,"",[1]Calificación!D115)</f>
        <v/>
      </c>
      <c r="D128" s="620" t="str">
        <f>IFERROR(VLOOKUP(C128,[1]Calificación!$D$1:$X$53,2,0),"")</f>
        <v/>
      </c>
      <c r="E128" s="621"/>
      <c r="F128" s="621"/>
      <c r="G128" s="524" t="str">
        <f>IFERROR(VLOOKUP(C128,[1]Calificación!$D$1:$X$53,5,0),"")</f>
        <v/>
      </c>
      <c r="H128" s="524" t="str">
        <f>IFERROR(VLOOKUP(C128,[1]Calificación!$D$1:$X$53,6,0),"")</f>
        <v/>
      </c>
      <c r="I128" s="525"/>
      <c r="J128" s="526" t="str">
        <f>IFERROR(VLOOKUP(C128,[1]Calificación!$D$1:$X$53,3,0),"")</f>
        <v/>
      </c>
      <c r="K128" s="526" t="str">
        <f>IFERROR(VLOOKUP(C128,[1]Calificación!$D$1:$X$53,4,0),"")</f>
        <v/>
      </c>
    </row>
    <row r="129" spans="2:11" ht="17.399999999999999" hidden="1">
      <c r="B129" s="522" t="str">
        <f>_xlfn.XLOOKUP(C129,[1]Calificación!D:D,[1]Calificación!A:A,"",0,1)</f>
        <v/>
      </c>
      <c r="C129" s="523" t="str">
        <f>IF([1]Calificación!D116=0,"",[1]Calificación!D116)</f>
        <v/>
      </c>
      <c r="D129" s="620" t="str">
        <f>IFERROR(VLOOKUP(C129,[1]Calificación!$D$1:$X$53,2,0),"")</f>
        <v/>
      </c>
      <c r="E129" s="621"/>
      <c r="F129" s="621"/>
      <c r="G129" s="524" t="str">
        <f>IFERROR(VLOOKUP(C129,[1]Calificación!$D$1:$X$53,5,0),"")</f>
        <v/>
      </c>
      <c r="H129" s="524" t="str">
        <f>IFERROR(VLOOKUP(C129,[1]Calificación!$D$1:$X$53,6,0),"")</f>
        <v/>
      </c>
      <c r="I129" s="525"/>
      <c r="J129" s="526" t="str">
        <f>IFERROR(VLOOKUP(C129,[1]Calificación!$D$1:$X$53,3,0),"")</f>
        <v/>
      </c>
      <c r="K129" s="526" t="str">
        <f>IFERROR(VLOOKUP(C129,[1]Calificación!$D$1:$X$53,4,0),"")</f>
        <v/>
      </c>
    </row>
    <row r="130" spans="2:11" ht="17.399999999999999" hidden="1">
      <c r="B130" s="522" t="str">
        <f>_xlfn.XLOOKUP(C130,[1]Calificación!D:D,[1]Calificación!A:A,"",0,1)</f>
        <v/>
      </c>
      <c r="C130" s="523" t="str">
        <f>IF([1]Calificación!D117=0,"",[1]Calificación!D117)</f>
        <v/>
      </c>
      <c r="D130" s="620" t="str">
        <f>IFERROR(VLOOKUP(C130,[1]Calificación!$D$1:$X$53,2,0),"")</f>
        <v/>
      </c>
      <c r="E130" s="621"/>
      <c r="F130" s="621"/>
      <c r="G130" s="524" t="str">
        <f>IFERROR(VLOOKUP(C130,[1]Calificación!$D$1:$X$53,5,0),"")</f>
        <v/>
      </c>
      <c r="H130" s="524" t="str">
        <f>IFERROR(VLOOKUP(C130,[1]Calificación!$D$1:$X$53,6,0),"")</f>
        <v/>
      </c>
      <c r="I130" s="525"/>
      <c r="J130" s="526" t="str">
        <f>IFERROR(VLOOKUP(C130,[1]Calificación!$D$1:$X$53,3,0),"")</f>
        <v/>
      </c>
      <c r="K130" s="526" t="str">
        <f>IFERROR(VLOOKUP(C130,[1]Calificación!$D$1:$X$53,4,0),"")</f>
        <v/>
      </c>
    </row>
    <row r="131" spans="2:11" ht="17.399999999999999" hidden="1">
      <c r="B131" s="522" t="str">
        <f>_xlfn.XLOOKUP(C131,[1]Calificación!D:D,[1]Calificación!A:A,"",0,1)</f>
        <v/>
      </c>
      <c r="C131" s="523" t="str">
        <f>IF([1]Calificación!D118=0,"",[1]Calificación!D118)</f>
        <v/>
      </c>
      <c r="D131" s="620" t="str">
        <f>IFERROR(VLOOKUP(C131,[1]Calificación!$D$1:$X$53,2,0),"")</f>
        <v/>
      </c>
      <c r="E131" s="621"/>
      <c r="F131" s="621"/>
      <c r="G131" s="524" t="str">
        <f>IFERROR(VLOOKUP(C131,[1]Calificación!$D$1:$X$53,5,0),"")</f>
        <v/>
      </c>
      <c r="H131" s="524" t="str">
        <f>IFERROR(VLOOKUP(C131,[1]Calificación!$D$1:$X$53,6,0),"")</f>
        <v/>
      </c>
      <c r="I131" s="525"/>
      <c r="J131" s="526" t="str">
        <f>IFERROR(VLOOKUP(C131,[1]Calificación!$D$1:$X$53,3,0),"")</f>
        <v/>
      </c>
      <c r="K131" s="526" t="str">
        <f>IFERROR(VLOOKUP(C131,[1]Calificación!$D$1:$X$53,4,0),"")</f>
        <v/>
      </c>
    </row>
    <row r="132" spans="2:11" ht="17.399999999999999" hidden="1">
      <c r="B132" s="522" t="str">
        <f>_xlfn.XLOOKUP(C132,[1]Calificación!D:D,[1]Calificación!A:A,"",0,1)</f>
        <v/>
      </c>
      <c r="C132" s="523" t="str">
        <f>IF([1]Calificación!D119=0,"",[1]Calificación!D119)</f>
        <v/>
      </c>
      <c r="D132" s="620" t="str">
        <f>IFERROR(VLOOKUP(C132,[1]Calificación!$D$1:$X$53,2,0),"")</f>
        <v/>
      </c>
      <c r="E132" s="621"/>
      <c r="F132" s="621"/>
      <c r="G132" s="524" t="str">
        <f>IFERROR(VLOOKUP(C132,[1]Calificación!$D$1:$X$53,5,0),"")</f>
        <v/>
      </c>
      <c r="H132" s="524" t="str">
        <f>IFERROR(VLOOKUP(C132,[1]Calificación!$D$1:$X$53,6,0),"")</f>
        <v/>
      </c>
      <c r="I132" s="525"/>
      <c r="J132" s="526" t="str">
        <f>IFERROR(VLOOKUP(C132,[1]Calificación!$D$1:$X$53,3,0),"")</f>
        <v/>
      </c>
      <c r="K132" s="526" t="str">
        <f>IFERROR(VLOOKUP(C132,[1]Calificación!$D$1:$X$53,4,0),"")</f>
        <v/>
      </c>
    </row>
    <row r="133" spans="2:11" ht="17.399999999999999" hidden="1">
      <c r="B133" s="522" t="str">
        <f>_xlfn.XLOOKUP(C133,[1]Calificación!D:D,[1]Calificación!A:A,"",0,1)</f>
        <v/>
      </c>
      <c r="C133" s="523" t="str">
        <f>IF([1]Calificación!D120=0,"",[1]Calificación!D120)</f>
        <v/>
      </c>
      <c r="D133" s="620" t="str">
        <f>IFERROR(VLOOKUP(C133,[1]Calificación!$D$1:$X$53,2,0),"")</f>
        <v/>
      </c>
      <c r="E133" s="621"/>
      <c r="F133" s="621"/>
      <c r="G133" s="524" t="str">
        <f>IFERROR(VLOOKUP(C133,[1]Calificación!$D$1:$X$53,5,0),"")</f>
        <v/>
      </c>
      <c r="H133" s="524" t="str">
        <f>IFERROR(VLOOKUP(C133,[1]Calificación!$D$1:$X$53,6,0),"")</f>
        <v/>
      </c>
      <c r="I133" s="525"/>
      <c r="J133" s="526" t="str">
        <f>IFERROR(VLOOKUP(C133,[1]Calificación!$D$1:$X$53,3,0),"")</f>
        <v/>
      </c>
      <c r="K133" s="526" t="str">
        <f>IFERROR(VLOOKUP(C133,[1]Calificación!$D$1:$X$53,4,0),"")</f>
        <v/>
      </c>
    </row>
    <row r="134" spans="2:11" ht="16.2" hidden="1">
      <c r="B134" s="525"/>
      <c r="C134" s="525"/>
      <c r="D134" s="525"/>
      <c r="E134" s="525"/>
      <c r="F134" s="525"/>
      <c r="G134" s="525"/>
      <c r="H134" s="525"/>
      <c r="I134" s="525"/>
      <c r="J134" s="525"/>
      <c r="K134" s="525"/>
    </row>
  </sheetData>
  <dataConsolidate/>
  <mergeCells count="76">
    <mergeCell ref="B7:K7"/>
    <mergeCell ref="B8:K8"/>
    <mergeCell ref="B9:K9"/>
    <mergeCell ref="J10:K10"/>
    <mergeCell ref="C11:F11"/>
    <mergeCell ref="G11:H11"/>
    <mergeCell ref="D75:F75"/>
    <mergeCell ref="D64:F64"/>
    <mergeCell ref="D65:F65"/>
    <mergeCell ref="D66:F66"/>
    <mergeCell ref="D67:F67"/>
    <mergeCell ref="D68:F68"/>
    <mergeCell ref="D69:F69"/>
    <mergeCell ref="D70:F70"/>
    <mergeCell ref="D71:F71"/>
    <mergeCell ref="D72:F72"/>
    <mergeCell ref="D73:F73"/>
    <mergeCell ref="D74:F74"/>
    <mergeCell ref="D87:F87"/>
    <mergeCell ref="D76:F76"/>
    <mergeCell ref="D77:F77"/>
    <mergeCell ref="D78:F78"/>
    <mergeCell ref="D79:F79"/>
    <mergeCell ref="D80:F80"/>
    <mergeCell ref="D81:F81"/>
    <mergeCell ref="D82:F82"/>
    <mergeCell ref="D83:F83"/>
    <mergeCell ref="D84:F84"/>
    <mergeCell ref="D85:F85"/>
    <mergeCell ref="D86:F86"/>
    <mergeCell ref="D99:F99"/>
    <mergeCell ref="D88:F88"/>
    <mergeCell ref="D89:F89"/>
    <mergeCell ref="D90:F90"/>
    <mergeCell ref="D91:F91"/>
    <mergeCell ref="D92:F92"/>
    <mergeCell ref="D93:F93"/>
    <mergeCell ref="D94:F94"/>
    <mergeCell ref="D95:F95"/>
    <mergeCell ref="D96:F96"/>
    <mergeCell ref="D97:F97"/>
    <mergeCell ref="D98:F98"/>
    <mergeCell ref="D111:F111"/>
    <mergeCell ref="D100:F100"/>
    <mergeCell ref="D101:F101"/>
    <mergeCell ref="D102:F102"/>
    <mergeCell ref="D103:F103"/>
    <mergeCell ref="D104:F104"/>
    <mergeCell ref="D105:F105"/>
    <mergeCell ref="D106:F106"/>
    <mergeCell ref="D107:F107"/>
    <mergeCell ref="D108:F108"/>
    <mergeCell ref="D109:F109"/>
    <mergeCell ref="D110:F110"/>
    <mergeCell ref="D123:F123"/>
    <mergeCell ref="D112:F112"/>
    <mergeCell ref="D113:F113"/>
    <mergeCell ref="D114:F114"/>
    <mergeCell ref="D115:F115"/>
    <mergeCell ref="D116:F116"/>
    <mergeCell ref="D117:F117"/>
    <mergeCell ref="D118:F118"/>
    <mergeCell ref="D119:F119"/>
    <mergeCell ref="D120:F120"/>
    <mergeCell ref="D121:F121"/>
    <mergeCell ref="D122:F122"/>
    <mergeCell ref="D130:F130"/>
    <mergeCell ref="D131:F131"/>
    <mergeCell ref="D132:F132"/>
    <mergeCell ref="D133:F133"/>
    <mergeCell ref="D124:F124"/>
    <mergeCell ref="D125:F125"/>
    <mergeCell ref="D126:F126"/>
    <mergeCell ref="D127:F127"/>
    <mergeCell ref="D128:F128"/>
    <mergeCell ref="D129:F129"/>
  </mergeCells>
  <conditionalFormatting sqref="H12:H52">
    <cfRule type="dataBar" priority="3">
      <dataBar showValue="0">
        <cfvo type="num" val="0"/>
        <cfvo type="num" val="100"/>
        <color rgb="FF008066"/>
      </dataBar>
      <extLst>
        <ext xmlns:x14="http://schemas.microsoft.com/office/spreadsheetml/2009/9/main" uri="{B025F937-C7B1-47D3-B67F-A62EFF666E3E}">
          <x14:id>{264EF1B9-1BA5-44F8-A581-643FBAC2BAD3}</x14:id>
        </ext>
      </extLst>
    </cfRule>
  </conditionalFormatting>
  <conditionalFormatting sqref="H53:H59">
    <cfRule type="dataBar" priority="2">
      <dataBar showValue="0">
        <cfvo type="num" val="0"/>
        <cfvo type="num" val="100"/>
        <color rgb="FFFFC107"/>
      </dataBar>
      <extLst>
        <ext xmlns:x14="http://schemas.microsoft.com/office/spreadsheetml/2009/9/main" uri="{B025F937-C7B1-47D3-B67F-A62EFF666E3E}">
          <x14:id>{FB1D3E98-3560-4FF5-BAA1-284031D03ACB}</x14:id>
        </ext>
      </extLst>
    </cfRule>
  </conditionalFormatting>
  <conditionalFormatting sqref="H60:H63">
    <cfRule type="dataBar" priority="1">
      <dataBar showValue="0">
        <cfvo type="num" val="0"/>
        <cfvo type="num" val="100"/>
        <color rgb="FFB30039"/>
      </dataBar>
      <extLst>
        <ext xmlns:x14="http://schemas.microsoft.com/office/spreadsheetml/2009/9/main" uri="{B025F937-C7B1-47D3-B67F-A62EFF666E3E}">
          <x14:id>{943EE28B-E9EF-4C04-BE14-D398E6CECBDB}</x14:id>
        </ext>
      </extLst>
    </cfRule>
  </conditionalFormatting>
  <pageMargins left="0" right="0" top="0" bottom="0" header="0.31496062992125984" footer="0.31496062992125984"/>
  <pageSetup scale="73" orientation="portrait" r:id="rId1"/>
  <ignoredErrors>
    <ignoredError sqref="C12:C64" numberStoredAsText="1"/>
  </ignoredErrors>
  <drawing r:id="rId2"/>
  <extLst>
    <ext xmlns:x14="http://schemas.microsoft.com/office/spreadsheetml/2009/9/main" uri="{78C0D931-6437-407d-A8EE-F0AAD7539E65}">
      <x14:conditionalFormattings>
        <x14:conditionalFormatting xmlns:xm="http://schemas.microsoft.com/office/excel/2006/main">
          <x14:cfRule type="dataBar" id="{264EF1B9-1BA5-44F8-A581-643FBAC2BAD3}">
            <x14:dataBar minLength="0" maxLength="100" gradient="0" negativeBarColorSameAsPositive="1" axisPosition="none">
              <x14:cfvo type="num">
                <xm:f>0</xm:f>
              </x14:cfvo>
              <x14:cfvo type="num">
                <xm:f>100</xm:f>
              </x14:cfvo>
            </x14:dataBar>
          </x14:cfRule>
          <xm:sqref>H12:H52</xm:sqref>
        </x14:conditionalFormatting>
        <x14:conditionalFormatting xmlns:xm="http://schemas.microsoft.com/office/excel/2006/main">
          <x14:cfRule type="dataBar" id="{FB1D3E98-3560-4FF5-BAA1-284031D03ACB}">
            <x14:dataBar minLength="0" maxLength="100" gradient="0" negativeBarColorSameAsPositive="1" axisPosition="none">
              <x14:cfvo type="num">
                <xm:f>0</xm:f>
              </x14:cfvo>
              <x14:cfvo type="num">
                <xm:f>100</xm:f>
              </x14:cfvo>
            </x14:dataBar>
          </x14:cfRule>
          <xm:sqref>H53:H59</xm:sqref>
        </x14:conditionalFormatting>
        <x14:conditionalFormatting xmlns:xm="http://schemas.microsoft.com/office/excel/2006/main">
          <x14:cfRule type="dataBar" id="{943EE28B-E9EF-4C04-BE14-D398E6CECBDB}">
            <x14:dataBar minLength="0" maxLength="100" gradient="0" negativeBarColorSameAsPositive="1" axisPosition="none">
              <x14:cfvo type="num">
                <xm:f>0</xm:f>
              </x14:cfvo>
              <x14:cfvo type="num">
                <xm:f>100</xm:f>
              </x14:cfvo>
            </x14:dataBar>
          </x14:cfRule>
          <xm:sqref>H60:H63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9AB1-104B-48ED-BE04-C59902170A42}">
  <sheetPr>
    <tabColor rgb="FF002060"/>
    <pageSetUpPr fitToPage="1"/>
  </sheetPr>
  <dimension ref="A1:XEY79"/>
  <sheetViews>
    <sheetView showGridLines="0" topLeftCell="A11" zoomScaleNormal="100" workbookViewId="0">
      <selection activeCell="D6" sqref="D6"/>
    </sheetView>
  </sheetViews>
  <sheetFormatPr baseColWidth="10" defaultColWidth="0" defaultRowHeight="16.350000000000001" customHeight="1" zeroHeight="1"/>
  <cols>
    <col min="1" max="1" width="8.6640625" style="492" customWidth="1"/>
    <col min="2" max="2" width="9.33203125" style="492" customWidth="1"/>
    <col min="3" max="3" width="9.33203125" style="560" customWidth="1"/>
    <col min="4" max="5" width="9.33203125" style="492" customWidth="1"/>
    <col min="6" max="6" width="13.109375" style="492" customWidth="1"/>
    <col min="7" max="7" width="9.33203125" style="492" customWidth="1"/>
    <col min="8" max="8" width="17.6640625" style="492" customWidth="1"/>
    <col min="9" max="10" width="1.88671875" style="492" customWidth="1"/>
    <col min="11" max="12" width="18.6640625" style="561" customWidth="1"/>
    <col min="13" max="13" width="9.33203125" style="492" customWidth="1"/>
    <col min="14" max="14" width="9.33203125" style="492" hidden="1"/>
    <col min="15" max="19" width="11.5546875" hidden="1"/>
    <col min="20" max="20" width="19.109375" hidden="1"/>
    <col min="21" max="16379" width="11.5546875" hidden="1"/>
    <col min="16380" max="16384" width="1.109375" hidden="1"/>
  </cols>
  <sheetData>
    <row r="1" spans="1:15" ht="14.4">
      <c r="A1"/>
      <c r="B1"/>
      <c r="C1" s="527"/>
      <c r="D1"/>
      <c r="E1"/>
      <c r="F1"/>
      <c r="G1"/>
      <c r="H1"/>
      <c r="I1"/>
      <c r="J1"/>
      <c r="K1"/>
      <c r="L1"/>
      <c r="M1"/>
      <c r="N1"/>
    </row>
    <row r="2" spans="1:15" ht="14.4">
      <c r="A2"/>
      <c r="B2"/>
      <c r="C2" s="527"/>
      <c r="D2"/>
      <c r="E2"/>
      <c r="F2"/>
      <c r="G2"/>
      <c r="H2"/>
      <c r="I2"/>
      <c r="J2"/>
      <c r="K2"/>
      <c r="L2"/>
      <c r="M2"/>
      <c r="N2"/>
    </row>
    <row r="3" spans="1:15" ht="14.4">
      <c r="A3"/>
      <c r="B3"/>
      <c r="C3" s="527"/>
      <c r="D3"/>
      <c r="E3"/>
      <c r="F3"/>
      <c r="G3"/>
      <c r="H3"/>
      <c r="I3"/>
      <c r="J3"/>
      <c r="K3"/>
      <c r="L3"/>
      <c r="M3"/>
      <c r="N3"/>
    </row>
    <row r="4" spans="1:15" ht="14.4">
      <c r="A4"/>
      <c r="B4"/>
      <c r="C4" s="527"/>
      <c r="D4"/>
      <c r="E4"/>
      <c r="F4"/>
      <c r="G4"/>
      <c r="H4"/>
      <c r="I4"/>
      <c r="J4"/>
      <c r="K4"/>
      <c r="L4"/>
      <c r="M4"/>
      <c r="N4"/>
    </row>
    <row r="5" spans="1:15" ht="14.4">
      <c r="A5"/>
      <c r="B5"/>
      <c r="C5" s="527"/>
      <c r="D5"/>
      <c r="E5"/>
      <c r="F5"/>
      <c r="G5"/>
      <c r="H5"/>
      <c r="I5"/>
      <c r="J5"/>
      <c r="K5"/>
      <c r="L5"/>
      <c r="M5"/>
      <c r="N5"/>
    </row>
    <row r="6" spans="1:15" ht="14.4">
      <c r="A6"/>
      <c r="B6"/>
      <c r="C6" s="527"/>
      <c r="D6"/>
      <c r="E6"/>
      <c r="F6"/>
      <c r="G6"/>
      <c r="H6"/>
      <c r="I6"/>
      <c r="J6"/>
      <c r="K6"/>
      <c r="L6"/>
      <c r="M6"/>
      <c r="N6"/>
    </row>
    <row r="7" spans="1:15" ht="20.85" customHeight="1">
      <c r="A7"/>
      <c r="B7" s="618" t="s">
        <v>93</v>
      </c>
      <c r="C7" s="618"/>
      <c r="D7" s="618"/>
      <c r="E7" s="618"/>
      <c r="F7" s="618"/>
      <c r="G7" s="618"/>
      <c r="H7" s="618"/>
      <c r="I7" s="618"/>
      <c r="J7" s="618"/>
      <c r="K7" s="618"/>
      <c r="L7" s="618"/>
      <c r="M7" s="490"/>
      <c r="N7" s="490"/>
    </row>
    <row r="8" spans="1:15" ht="20.399999999999999" customHeight="1">
      <c r="A8"/>
      <c r="B8" s="618" t="s">
        <v>451</v>
      </c>
      <c r="C8" s="618"/>
      <c r="D8" s="618"/>
      <c r="E8" s="618"/>
      <c r="F8" s="618"/>
      <c r="G8" s="618"/>
      <c r="H8" s="618"/>
      <c r="I8" s="618"/>
      <c r="J8" s="618"/>
      <c r="K8" s="618"/>
      <c r="L8" s="618"/>
      <c r="M8" s="491"/>
      <c r="N8" s="491"/>
    </row>
    <row r="9" spans="1:15" ht="20.85" customHeight="1">
      <c r="A9"/>
      <c r="B9" s="622" t="s">
        <v>452</v>
      </c>
      <c r="C9" s="618"/>
      <c r="D9" s="618"/>
      <c r="E9" s="618"/>
      <c r="F9" s="618"/>
      <c r="G9" s="618"/>
      <c r="H9" s="618"/>
      <c r="I9" s="618"/>
      <c r="J9" s="618"/>
      <c r="K9" s="618"/>
      <c r="L9" s="618"/>
      <c r="M9" s="491"/>
      <c r="N9" s="491"/>
    </row>
    <row r="10" spans="1:15" ht="12.15" customHeight="1">
      <c r="B10" s="493"/>
      <c r="C10" s="528"/>
      <c r="D10" s="493"/>
      <c r="E10" s="493"/>
      <c r="F10" s="493"/>
      <c r="G10" s="493"/>
      <c r="H10" s="493"/>
      <c r="I10" s="493"/>
      <c r="J10" s="493"/>
      <c r="K10" s="669" t="s">
        <v>453</v>
      </c>
      <c r="L10" s="669"/>
      <c r="M10" s="493"/>
      <c r="N10" s="493"/>
    </row>
    <row r="11" spans="1:15" ht="18" customHeight="1">
      <c r="B11" s="529" t="s">
        <v>454</v>
      </c>
      <c r="C11" s="670" t="s">
        <v>97</v>
      </c>
      <c r="D11" s="670"/>
      <c r="E11" s="670"/>
      <c r="F11" s="670"/>
      <c r="G11" s="670" t="s">
        <v>455</v>
      </c>
      <c r="H11" s="671"/>
      <c r="I11" s="493"/>
      <c r="J11" s="493"/>
      <c r="K11" s="529" t="s">
        <v>456</v>
      </c>
      <c r="L11" s="530" t="s">
        <v>457</v>
      </c>
      <c r="M11" s="493"/>
      <c r="N11" s="493"/>
    </row>
    <row r="12" spans="1:15" ht="13.95" customHeight="1">
      <c r="B12" s="664" t="s">
        <v>462</v>
      </c>
      <c r="C12" s="665"/>
      <c r="D12" s="665"/>
      <c r="E12" s="665"/>
      <c r="F12" s="665"/>
      <c r="G12" s="665"/>
      <c r="H12" s="666"/>
      <c r="K12" s="667"/>
      <c r="L12" s="668"/>
    </row>
    <row r="13" spans="1:15" ht="12.15" customHeight="1">
      <c r="B13" s="531">
        <v>1</v>
      </c>
      <c r="C13" s="532" t="s">
        <v>99</v>
      </c>
      <c r="D13" s="657" t="s">
        <v>34</v>
      </c>
      <c r="E13" s="657"/>
      <c r="F13" s="657"/>
      <c r="G13" s="533">
        <v>100</v>
      </c>
      <c r="H13" s="534">
        <v>100</v>
      </c>
      <c r="I13" s="493"/>
      <c r="J13" s="493"/>
      <c r="K13" s="535">
        <v>100</v>
      </c>
      <c r="L13" s="536">
        <v>100</v>
      </c>
      <c r="M13" s="493"/>
      <c r="N13" s="493"/>
      <c r="O13" t="s">
        <v>463</v>
      </c>
    </row>
    <row r="14" spans="1:15" ht="12.15" customHeight="1">
      <c r="B14" s="537">
        <v>2</v>
      </c>
      <c r="C14" s="532" t="s">
        <v>111</v>
      </c>
      <c r="D14" s="657" t="s">
        <v>44</v>
      </c>
      <c r="E14" s="657"/>
      <c r="F14" s="657"/>
      <c r="G14" s="533">
        <v>98.46</v>
      </c>
      <c r="H14" s="534">
        <v>98.46</v>
      </c>
      <c r="I14" s="493"/>
      <c r="J14" s="493"/>
      <c r="K14" s="535">
        <v>98.46</v>
      </c>
      <c r="L14" s="536">
        <v>100</v>
      </c>
      <c r="M14" s="493"/>
      <c r="N14" s="493"/>
      <c r="O14" t="s">
        <v>463</v>
      </c>
    </row>
    <row r="15" spans="1:15" ht="12.15" customHeight="1">
      <c r="B15" s="537">
        <v>3</v>
      </c>
      <c r="C15" s="532" t="s">
        <v>106</v>
      </c>
      <c r="D15" s="657" t="s">
        <v>72</v>
      </c>
      <c r="E15" s="657"/>
      <c r="F15" s="657"/>
      <c r="G15" s="533">
        <v>97.27</v>
      </c>
      <c r="H15" s="534">
        <v>97.27</v>
      </c>
      <c r="I15" s="493"/>
      <c r="J15" s="493"/>
      <c r="K15" s="535">
        <v>97.27</v>
      </c>
      <c r="L15" s="536">
        <v>100</v>
      </c>
      <c r="M15" s="493"/>
      <c r="N15" s="493"/>
      <c r="O15" t="s">
        <v>463</v>
      </c>
    </row>
    <row r="16" spans="1:15" ht="12.15" customHeight="1">
      <c r="B16" s="537">
        <v>4</v>
      </c>
      <c r="C16" s="532" t="s">
        <v>104</v>
      </c>
      <c r="D16" s="657" t="s">
        <v>59</v>
      </c>
      <c r="E16" s="657"/>
      <c r="F16" s="657"/>
      <c r="G16" s="533">
        <v>96.8</v>
      </c>
      <c r="H16" s="534">
        <v>96.8</v>
      </c>
      <c r="I16" s="493"/>
      <c r="J16" s="493"/>
      <c r="K16" s="535">
        <v>96.8</v>
      </c>
      <c r="L16" s="536">
        <v>100</v>
      </c>
      <c r="M16" s="493"/>
      <c r="N16" s="493"/>
      <c r="O16" t="s">
        <v>463</v>
      </c>
    </row>
    <row r="17" spans="2:20" ht="12.15" customHeight="1">
      <c r="B17" s="537">
        <v>5</v>
      </c>
      <c r="C17" s="532" t="s">
        <v>102</v>
      </c>
      <c r="D17" s="657" t="s">
        <v>57</v>
      </c>
      <c r="E17" s="657"/>
      <c r="F17" s="657"/>
      <c r="G17" s="533">
        <v>95.6</v>
      </c>
      <c r="H17" s="534">
        <v>95.6</v>
      </c>
      <c r="I17" s="493"/>
      <c r="J17" s="493"/>
      <c r="K17" s="535">
        <v>95.6</v>
      </c>
      <c r="L17" s="536">
        <v>100</v>
      </c>
      <c r="M17" s="493"/>
      <c r="N17" s="493"/>
      <c r="O17" t="s">
        <v>463</v>
      </c>
    </row>
    <row r="18" spans="2:20" ht="12.15" customHeight="1">
      <c r="B18" s="537">
        <v>6</v>
      </c>
      <c r="C18" s="532" t="s">
        <v>100</v>
      </c>
      <c r="D18" s="657" t="s">
        <v>48</v>
      </c>
      <c r="E18" s="657"/>
      <c r="F18" s="657"/>
      <c r="G18" s="533">
        <v>95.08</v>
      </c>
      <c r="H18" s="534">
        <v>95.08</v>
      </c>
      <c r="I18" s="493"/>
      <c r="J18" s="493"/>
      <c r="K18" s="535">
        <v>95.08</v>
      </c>
      <c r="L18" s="536">
        <v>100</v>
      </c>
      <c r="M18" s="493"/>
      <c r="N18" s="493"/>
      <c r="O18" t="s">
        <v>463</v>
      </c>
    </row>
    <row r="19" spans="2:20" ht="12.15" customHeight="1">
      <c r="B19" s="538">
        <v>7</v>
      </c>
      <c r="C19" s="539" t="s">
        <v>101</v>
      </c>
      <c r="D19" s="657" t="s">
        <v>71</v>
      </c>
      <c r="E19" s="657"/>
      <c r="F19" s="657"/>
      <c r="G19" s="533">
        <v>90.06</v>
      </c>
      <c r="H19" s="534">
        <v>90.06</v>
      </c>
      <c r="I19" s="493"/>
      <c r="J19" s="493"/>
      <c r="K19" s="540">
        <v>90.06</v>
      </c>
      <c r="L19" s="541">
        <v>100</v>
      </c>
      <c r="M19" s="493"/>
      <c r="N19" s="493"/>
      <c r="O19" t="s">
        <v>463</v>
      </c>
    </row>
    <row r="20" spans="2:20" s="492" customFormat="1" ht="4.3499999999999996" customHeight="1">
      <c r="B20" s="658"/>
      <c r="C20" s="658"/>
      <c r="D20" s="658"/>
      <c r="E20" s="658"/>
      <c r="F20" s="658"/>
      <c r="G20" s="658"/>
      <c r="H20" s="658"/>
      <c r="K20" s="628"/>
      <c r="L20" s="628"/>
    </row>
    <row r="21" spans="2:20" ht="13.95" customHeight="1">
      <c r="B21" s="659" t="s">
        <v>464</v>
      </c>
      <c r="C21" s="660"/>
      <c r="D21" s="660"/>
      <c r="E21" s="660"/>
      <c r="F21" s="660"/>
      <c r="G21" s="660"/>
      <c r="H21" s="661"/>
      <c r="K21" s="662"/>
      <c r="L21" s="663"/>
      <c r="M21" s="493"/>
      <c r="N21" s="493"/>
    </row>
    <row r="22" spans="2:20" ht="12.15" customHeight="1">
      <c r="B22" s="542">
        <v>1</v>
      </c>
      <c r="C22" s="543" t="s">
        <v>115</v>
      </c>
      <c r="D22" s="650" t="s">
        <v>66</v>
      </c>
      <c r="E22" s="651"/>
      <c r="F22" s="652"/>
      <c r="G22" s="544">
        <v>96.53</v>
      </c>
      <c r="H22" s="545">
        <v>96.53</v>
      </c>
      <c r="K22" s="546">
        <v>96.53</v>
      </c>
      <c r="L22" s="547">
        <v>100</v>
      </c>
      <c r="M22" s="493"/>
      <c r="N22" s="493"/>
      <c r="O22" t="s">
        <v>465</v>
      </c>
    </row>
    <row r="23" spans="2:20" ht="12.15" customHeight="1">
      <c r="B23" s="542">
        <v>2</v>
      </c>
      <c r="C23" s="543" t="s">
        <v>132</v>
      </c>
      <c r="D23" s="650" t="s">
        <v>51</v>
      </c>
      <c r="E23" s="651"/>
      <c r="F23" s="652"/>
      <c r="G23" s="544">
        <v>93.9</v>
      </c>
      <c r="H23" s="545">
        <v>93.9</v>
      </c>
      <c r="K23" s="546">
        <v>93.9</v>
      </c>
      <c r="L23" s="547">
        <v>100</v>
      </c>
      <c r="M23" s="493"/>
      <c r="N23" s="493"/>
      <c r="O23" t="s">
        <v>465</v>
      </c>
    </row>
    <row r="24" spans="2:20" ht="12.15" customHeight="1">
      <c r="B24" s="542">
        <v>3</v>
      </c>
      <c r="C24" s="543" t="s">
        <v>133</v>
      </c>
      <c r="D24" s="650" t="s">
        <v>37</v>
      </c>
      <c r="E24" s="651"/>
      <c r="F24" s="652"/>
      <c r="G24" s="544">
        <v>90.46</v>
      </c>
      <c r="H24" s="545">
        <v>90.46</v>
      </c>
      <c r="K24" s="546">
        <v>90.46</v>
      </c>
      <c r="L24" s="547">
        <v>100</v>
      </c>
      <c r="M24" s="493"/>
      <c r="N24" s="493"/>
      <c r="O24" t="s">
        <v>465</v>
      </c>
    </row>
    <row r="25" spans="2:20" ht="12.15" customHeight="1">
      <c r="B25" s="548">
        <v>4</v>
      </c>
      <c r="C25" s="549" t="s">
        <v>125</v>
      </c>
      <c r="D25" s="653" t="s">
        <v>61</v>
      </c>
      <c r="E25" s="654"/>
      <c r="F25" s="655"/>
      <c r="G25" s="550">
        <v>77.400000000000006</v>
      </c>
      <c r="H25" s="551">
        <v>77.400000000000006</v>
      </c>
      <c r="K25" s="552">
        <v>77.400000000000006</v>
      </c>
      <c r="L25" s="553">
        <v>100</v>
      </c>
      <c r="M25" s="493"/>
      <c r="N25" s="493"/>
      <c r="O25" t="s">
        <v>465</v>
      </c>
    </row>
    <row r="26" spans="2:20" s="492" customFormat="1" ht="4.3499999999999996" customHeight="1">
      <c r="B26" s="656"/>
      <c r="C26" s="656"/>
      <c r="D26" s="656"/>
      <c r="E26" s="656"/>
      <c r="F26" s="656"/>
      <c r="G26" s="656"/>
      <c r="H26" s="656"/>
      <c r="K26" s="628"/>
      <c r="L26" s="628"/>
      <c r="T26"/>
    </row>
    <row r="27" spans="2:20" ht="12.15" customHeight="1">
      <c r="B27" s="645" t="s">
        <v>466</v>
      </c>
      <c r="C27" s="646"/>
      <c r="D27" s="646"/>
      <c r="E27" s="646"/>
      <c r="F27" s="646"/>
      <c r="G27" s="646"/>
      <c r="H27" s="647"/>
      <c r="K27" s="648"/>
      <c r="L27" s="649"/>
    </row>
    <row r="28" spans="2:20" s="492" customFormat="1" ht="16.2">
      <c r="B28" s="554">
        <v>1</v>
      </c>
      <c r="C28" s="555" t="s">
        <v>118</v>
      </c>
      <c r="D28" s="639" t="s">
        <v>54</v>
      </c>
      <c r="E28" s="639"/>
      <c r="F28" s="639"/>
      <c r="G28" s="556">
        <v>100</v>
      </c>
      <c r="H28" s="557">
        <v>100</v>
      </c>
      <c r="K28" s="558">
        <v>100</v>
      </c>
      <c r="L28" s="559">
        <v>100</v>
      </c>
      <c r="O28" s="492" t="s">
        <v>467</v>
      </c>
      <c r="T28"/>
    </row>
    <row r="29" spans="2:20" ht="13.95" customHeight="1">
      <c r="B29" s="542">
        <v>1</v>
      </c>
      <c r="C29" s="543" t="s">
        <v>129</v>
      </c>
      <c r="D29" s="627" t="s">
        <v>49</v>
      </c>
      <c r="E29" s="627"/>
      <c r="F29" s="627"/>
      <c r="G29" s="544">
        <v>100</v>
      </c>
      <c r="H29" s="545">
        <v>100</v>
      </c>
      <c r="K29" s="546">
        <v>100</v>
      </c>
      <c r="L29" s="547">
        <v>100</v>
      </c>
      <c r="M29" s="493"/>
      <c r="N29" s="493"/>
      <c r="O29" s="492" t="s">
        <v>467</v>
      </c>
      <c r="P29" s="492"/>
      <c r="Q29" s="492"/>
      <c r="R29" s="492"/>
    </row>
    <row r="30" spans="2:20" ht="12.15" customHeight="1">
      <c r="B30" s="542">
        <v>3</v>
      </c>
      <c r="C30" s="543" t="s">
        <v>113</v>
      </c>
      <c r="D30" s="627" t="s">
        <v>67</v>
      </c>
      <c r="E30" s="627"/>
      <c r="F30" s="627"/>
      <c r="G30" s="544">
        <v>99.71</v>
      </c>
      <c r="H30" s="545">
        <v>99.71</v>
      </c>
      <c r="K30" s="546">
        <v>99.71</v>
      </c>
      <c r="L30" s="547">
        <v>100</v>
      </c>
      <c r="M30" s="493"/>
      <c r="N30" s="493"/>
      <c r="O30" s="492" t="s">
        <v>467</v>
      </c>
      <c r="P30" s="492"/>
      <c r="Q30" s="492"/>
      <c r="R30" s="492"/>
    </row>
    <row r="31" spans="2:20" ht="12.15" customHeight="1">
      <c r="B31" s="542">
        <v>4</v>
      </c>
      <c r="C31" s="543" t="s">
        <v>121</v>
      </c>
      <c r="D31" s="627" t="s">
        <v>47</v>
      </c>
      <c r="E31" s="627"/>
      <c r="F31" s="627"/>
      <c r="G31" s="544">
        <v>99.56</v>
      </c>
      <c r="H31" s="545">
        <v>99.56</v>
      </c>
      <c r="K31" s="546">
        <v>99.56</v>
      </c>
      <c r="L31" s="547">
        <v>100</v>
      </c>
      <c r="M31" s="493"/>
      <c r="N31" s="493"/>
      <c r="O31" s="492" t="s">
        <v>467</v>
      </c>
      <c r="P31" s="492"/>
      <c r="Q31" s="492"/>
      <c r="R31" s="492"/>
    </row>
    <row r="32" spans="2:20" ht="12.15" customHeight="1">
      <c r="B32" s="542">
        <v>5</v>
      </c>
      <c r="C32" s="543" t="s">
        <v>117</v>
      </c>
      <c r="D32" s="627" t="s">
        <v>458</v>
      </c>
      <c r="E32" s="627"/>
      <c r="F32" s="627"/>
      <c r="G32" s="544">
        <v>99.19</v>
      </c>
      <c r="H32" s="545">
        <v>99.19</v>
      </c>
      <c r="K32" s="546">
        <v>99.19</v>
      </c>
      <c r="L32" s="547">
        <v>100</v>
      </c>
      <c r="O32" s="492" t="s">
        <v>467</v>
      </c>
      <c r="P32" s="492"/>
      <c r="Q32" s="492"/>
      <c r="R32" s="492"/>
    </row>
    <row r="33" spans="2:20" ht="12.15" customHeight="1">
      <c r="B33" s="542">
        <v>6</v>
      </c>
      <c r="C33" s="543" t="s">
        <v>135</v>
      </c>
      <c r="D33" s="627" t="s">
        <v>69</v>
      </c>
      <c r="E33" s="627"/>
      <c r="F33" s="627"/>
      <c r="G33" s="544">
        <v>98.41</v>
      </c>
      <c r="H33" s="545">
        <v>98.41</v>
      </c>
      <c r="K33" s="546">
        <v>98.41</v>
      </c>
      <c r="L33" s="547">
        <v>100</v>
      </c>
      <c r="O33" s="492" t="s">
        <v>467</v>
      </c>
      <c r="P33" s="492"/>
      <c r="Q33" s="492"/>
      <c r="R33" s="492"/>
    </row>
    <row r="34" spans="2:20" s="492" customFormat="1" ht="16.2">
      <c r="B34" s="542">
        <v>7</v>
      </c>
      <c r="C34" s="543" t="s">
        <v>149</v>
      </c>
      <c r="D34" s="627" t="s">
        <v>50</v>
      </c>
      <c r="E34" s="627"/>
      <c r="F34" s="627"/>
      <c r="G34" s="544">
        <v>97.99</v>
      </c>
      <c r="H34" s="545">
        <v>97.99</v>
      </c>
      <c r="K34" s="546">
        <v>97.99</v>
      </c>
      <c r="L34" s="547">
        <v>100</v>
      </c>
      <c r="O34" s="492" t="s">
        <v>467</v>
      </c>
      <c r="T34"/>
    </row>
    <row r="35" spans="2:20" ht="12.15" customHeight="1">
      <c r="B35" s="542">
        <v>8</v>
      </c>
      <c r="C35" s="543" t="s">
        <v>112</v>
      </c>
      <c r="D35" s="627" t="s">
        <v>41</v>
      </c>
      <c r="E35" s="627"/>
      <c r="F35" s="627"/>
      <c r="G35" s="544">
        <v>97.84</v>
      </c>
      <c r="H35" s="545">
        <v>97.84</v>
      </c>
      <c r="K35" s="546">
        <v>97.84</v>
      </c>
      <c r="L35" s="547">
        <v>100</v>
      </c>
      <c r="O35" s="492" t="s">
        <v>467</v>
      </c>
      <c r="P35" s="492"/>
      <c r="Q35" s="492"/>
      <c r="R35" s="492"/>
    </row>
    <row r="36" spans="2:20" ht="12.15" customHeight="1">
      <c r="B36" s="542">
        <v>9</v>
      </c>
      <c r="C36" s="543" t="s">
        <v>147</v>
      </c>
      <c r="D36" s="627" t="s">
        <v>39</v>
      </c>
      <c r="E36" s="627"/>
      <c r="F36" s="627"/>
      <c r="G36" s="544">
        <v>96.48</v>
      </c>
      <c r="H36" s="545">
        <v>96.48</v>
      </c>
      <c r="K36" s="546">
        <v>96.48</v>
      </c>
      <c r="L36" s="547">
        <v>100</v>
      </c>
      <c r="M36" s="493"/>
      <c r="N36" s="493"/>
      <c r="O36" s="492" t="s">
        <v>467</v>
      </c>
      <c r="P36" s="492"/>
      <c r="Q36" s="492"/>
      <c r="R36" s="492"/>
    </row>
    <row r="37" spans="2:20" ht="12.15" customHeight="1">
      <c r="B37" s="542">
        <v>10</v>
      </c>
      <c r="C37" s="543" t="s">
        <v>114</v>
      </c>
      <c r="D37" s="627" t="s">
        <v>63</v>
      </c>
      <c r="E37" s="627"/>
      <c r="F37" s="627"/>
      <c r="G37" s="544">
        <v>94.64</v>
      </c>
      <c r="H37" s="545">
        <v>94.64</v>
      </c>
      <c r="K37" s="546">
        <v>94.64</v>
      </c>
      <c r="L37" s="547">
        <v>100</v>
      </c>
      <c r="M37" s="493"/>
      <c r="N37" s="493"/>
      <c r="O37" s="492" t="s">
        <v>467</v>
      </c>
      <c r="P37" s="492"/>
      <c r="Q37" s="492"/>
      <c r="R37" s="492"/>
    </row>
    <row r="38" spans="2:20" ht="12.15" customHeight="1">
      <c r="B38" s="542">
        <v>11</v>
      </c>
      <c r="C38" s="543" t="s">
        <v>110</v>
      </c>
      <c r="D38" s="627" t="s">
        <v>32</v>
      </c>
      <c r="E38" s="627"/>
      <c r="F38" s="627"/>
      <c r="G38" s="544">
        <v>92.93</v>
      </c>
      <c r="H38" s="545">
        <v>92.93</v>
      </c>
      <c r="K38" s="546">
        <v>92.93</v>
      </c>
      <c r="L38" s="547">
        <v>100</v>
      </c>
      <c r="M38" s="493"/>
      <c r="N38" s="493"/>
      <c r="O38" s="492" t="s">
        <v>467</v>
      </c>
      <c r="P38" s="492"/>
      <c r="Q38" s="492"/>
      <c r="R38" s="492"/>
    </row>
    <row r="39" spans="2:20" ht="12.15" customHeight="1">
      <c r="B39" s="548">
        <v>12</v>
      </c>
      <c r="C39" s="549" t="s">
        <v>108</v>
      </c>
      <c r="D39" s="626" t="s">
        <v>62</v>
      </c>
      <c r="E39" s="626"/>
      <c r="F39" s="626"/>
      <c r="G39" s="550">
        <v>89</v>
      </c>
      <c r="H39" s="551">
        <v>89</v>
      </c>
      <c r="K39" s="552">
        <v>89</v>
      </c>
      <c r="L39" s="553">
        <v>100</v>
      </c>
      <c r="M39" s="493"/>
      <c r="N39" s="493"/>
      <c r="O39" s="492" t="s">
        <v>467</v>
      </c>
      <c r="P39" s="492"/>
      <c r="Q39" s="492"/>
      <c r="R39" s="492"/>
    </row>
    <row r="40" spans="2:20" s="492" customFormat="1" ht="4.3499999999999996" customHeight="1">
      <c r="B40" s="628"/>
      <c r="C40" s="628"/>
      <c r="D40" s="628"/>
      <c r="E40" s="628"/>
      <c r="F40" s="628"/>
      <c r="G40" s="628"/>
      <c r="H40" s="628"/>
      <c r="K40" s="628"/>
      <c r="L40" s="628"/>
      <c r="T40"/>
    </row>
    <row r="41" spans="2:20" ht="12.15" customHeight="1">
      <c r="B41" s="640" t="s">
        <v>468</v>
      </c>
      <c r="C41" s="641"/>
      <c r="D41" s="641"/>
      <c r="E41" s="641"/>
      <c r="F41" s="641"/>
      <c r="G41" s="641"/>
      <c r="H41" s="642"/>
      <c r="I41" s="493"/>
      <c r="J41" s="493"/>
      <c r="K41" s="643"/>
      <c r="L41" s="644"/>
      <c r="M41" s="512"/>
      <c r="N41" s="512"/>
    </row>
    <row r="42" spans="2:20" ht="12.15" customHeight="1">
      <c r="B42" s="542">
        <v>1</v>
      </c>
      <c r="C42" s="543" t="s">
        <v>103</v>
      </c>
      <c r="D42" s="627" t="s">
        <v>38</v>
      </c>
      <c r="E42" s="627"/>
      <c r="F42" s="627"/>
      <c r="G42" s="544">
        <v>99.86</v>
      </c>
      <c r="H42" s="545">
        <v>99.86</v>
      </c>
      <c r="I42" s="493"/>
      <c r="J42" s="493"/>
      <c r="K42" s="546">
        <v>99.86</v>
      </c>
      <c r="L42" s="547">
        <v>100</v>
      </c>
      <c r="O42" t="s">
        <v>469</v>
      </c>
    </row>
    <row r="43" spans="2:20" ht="12.15" customHeight="1">
      <c r="B43" s="542">
        <v>2</v>
      </c>
      <c r="C43" s="543" t="s">
        <v>116</v>
      </c>
      <c r="D43" s="627" t="s">
        <v>74</v>
      </c>
      <c r="E43" s="627"/>
      <c r="F43" s="627"/>
      <c r="G43" s="544">
        <v>99.36</v>
      </c>
      <c r="H43" s="545">
        <v>99.36</v>
      </c>
      <c r="I43" s="493"/>
      <c r="J43" s="493"/>
      <c r="K43" s="546">
        <v>99.36</v>
      </c>
      <c r="L43" s="547">
        <v>100</v>
      </c>
      <c r="M43" s="493"/>
      <c r="N43" s="493"/>
      <c r="O43" t="s">
        <v>469</v>
      </c>
    </row>
    <row r="44" spans="2:20" ht="12.15" customHeight="1">
      <c r="B44" s="542">
        <v>3</v>
      </c>
      <c r="C44" s="543" t="s">
        <v>143</v>
      </c>
      <c r="D44" s="627" t="s">
        <v>70</v>
      </c>
      <c r="E44" s="627"/>
      <c r="F44" s="627"/>
      <c r="G44" s="544">
        <v>98.66</v>
      </c>
      <c r="H44" s="545">
        <v>98.66</v>
      </c>
      <c r="I44" s="493"/>
      <c r="J44" s="493"/>
      <c r="K44" s="546">
        <v>98.66</v>
      </c>
      <c r="L44" s="547">
        <v>100</v>
      </c>
      <c r="M44" s="493"/>
      <c r="N44" s="493"/>
      <c r="O44" t="s">
        <v>469</v>
      </c>
    </row>
    <row r="45" spans="2:20" ht="13.95" customHeight="1">
      <c r="B45" s="542">
        <v>4</v>
      </c>
      <c r="C45" s="543" t="s">
        <v>107</v>
      </c>
      <c r="D45" s="627" t="s">
        <v>45</v>
      </c>
      <c r="E45" s="627"/>
      <c r="F45" s="627"/>
      <c r="G45" s="544">
        <v>96.87</v>
      </c>
      <c r="H45" s="545">
        <v>96.87</v>
      </c>
      <c r="I45" s="512"/>
      <c r="J45" s="512"/>
      <c r="K45" s="546">
        <v>96.87</v>
      </c>
      <c r="L45" s="547">
        <v>100</v>
      </c>
      <c r="O45" t="s">
        <v>469</v>
      </c>
    </row>
    <row r="46" spans="2:20" ht="12.15" customHeight="1">
      <c r="B46" s="542">
        <v>5</v>
      </c>
      <c r="C46" s="543" t="s">
        <v>123</v>
      </c>
      <c r="D46" s="627" t="s">
        <v>68</v>
      </c>
      <c r="E46" s="627"/>
      <c r="F46" s="627"/>
      <c r="G46" s="544">
        <v>95.22</v>
      </c>
      <c r="H46" s="545">
        <v>95.22</v>
      </c>
      <c r="K46" s="546">
        <v>95.22</v>
      </c>
      <c r="L46" s="547">
        <v>100</v>
      </c>
      <c r="O46" t="s">
        <v>469</v>
      </c>
    </row>
    <row r="47" spans="2:20" ht="12.15" customHeight="1">
      <c r="B47" s="548">
        <v>6</v>
      </c>
      <c r="C47" s="549" t="s">
        <v>105</v>
      </c>
      <c r="D47" s="626" t="s">
        <v>35</v>
      </c>
      <c r="E47" s="626"/>
      <c r="F47" s="626"/>
      <c r="G47" s="550">
        <v>93.55</v>
      </c>
      <c r="H47" s="551">
        <v>93.55</v>
      </c>
      <c r="K47" s="552">
        <v>93.55</v>
      </c>
      <c r="L47" s="553">
        <v>100</v>
      </c>
      <c r="O47" t="s">
        <v>469</v>
      </c>
    </row>
    <row r="48" spans="2:20" s="492" customFormat="1" ht="4.3499999999999996" customHeight="1">
      <c r="B48" s="628"/>
      <c r="C48" s="628"/>
      <c r="D48" s="628"/>
      <c r="E48" s="628"/>
      <c r="F48" s="628"/>
      <c r="G48" s="628"/>
      <c r="H48" s="628"/>
      <c r="K48" s="628"/>
      <c r="L48" s="628"/>
    </row>
    <row r="49" spans="2:15" ht="12.15" customHeight="1">
      <c r="B49" s="634" t="s">
        <v>470</v>
      </c>
      <c r="C49" s="635"/>
      <c r="D49" s="635"/>
      <c r="E49" s="635"/>
      <c r="F49" s="635"/>
      <c r="G49" s="635"/>
      <c r="H49" s="636"/>
      <c r="I49" s="493"/>
      <c r="J49" s="493"/>
      <c r="K49" s="637"/>
      <c r="L49" s="638"/>
    </row>
    <row r="50" spans="2:15" ht="12.15" customHeight="1">
      <c r="B50" s="554">
        <v>1</v>
      </c>
      <c r="C50" s="555" t="s">
        <v>148</v>
      </c>
      <c r="D50" s="639" t="s">
        <v>64</v>
      </c>
      <c r="E50" s="639"/>
      <c r="F50" s="639"/>
      <c r="G50" s="556">
        <v>100</v>
      </c>
      <c r="H50" s="557">
        <v>100</v>
      </c>
      <c r="I50" s="493"/>
      <c r="J50" s="493"/>
      <c r="K50" s="558">
        <v>100</v>
      </c>
      <c r="L50" s="559">
        <v>100</v>
      </c>
      <c r="O50" t="s">
        <v>471</v>
      </c>
    </row>
    <row r="51" spans="2:15" ht="12.15" customHeight="1">
      <c r="B51" s="542">
        <v>2</v>
      </c>
      <c r="C51" s="543" t="s">
        <v>138</v>
      </c>
      <c r="D51" s="627" t="s">
        <v>55</v>
      </c>
      <c r="E51" s="627"/>
      <c r="F51" s="627"/>
      <c r="G51" s="544">
        <v>99.71</v>
      </c>
      <c r="H51" s="545">
        <v>99.71</v>
      </c>
      <c r="I51" s="493"/>
      <c r="J51" s="493"/>
      <c r="K51" s="546">
        <v>99.71</v>
      </c>
      <c r="L51" s="547">
        <v>100</v>
      </c>
      <c r="O51" t="s">
        <v>471</v>
      </c>
    </row>
    <row r="52" spans="2:15" ht="12.15" customHeight="1">
      <c r="B52" s="542">
        <v>3</v>
      </c>
      <c r="C52" s="543" t="s">
        <v>134</v>
      </c>
      <c r="D52" s="627" t="s">
        <v>43</v>
      </c>
      <c r="E52" s="627"/>
      <c r="F52" s="627"/>
      <c r="G52" s="544">
        <v>99.43</v>
      </c>
      <c r="H52" s="545">
        <v>99.43</v>
      </c>
      <c r="K52" s="546">
        <v>99.43</v>
      </c>
      <c r="L52" s="547">
        <v>100</v>
      </c>
      <c r="O52" t="s">
        <v>471</v>
      </c>
    </row>
    <row r="53" spans="2:15" ht="12.15" customHeight="1">
      <c r="B53" s="542">
        <v>4</v>
      </c>
      <c r="C53" s="543" t="s">
        <v>146</v>
      </c>
      <c r="D53" s="627" t="s">
        <v>42</v>
      </c>
      <c r="E53" s="627"/>
      <c r="F53" s="627"/>
      <c r="G53" s="544">
        <v>99.42</v>
      </c>
      <c r="H53" s="545">
        <v>99.42</v>
      </c>
      <c r="K53" s="546">
        <v>99.42</v>
      </c>
      <c r="L53" s="547">
        <v>100</v>
      </c>
      <c r="O53" t="s">
        <v>471</v>
      </c>
    </row>
    <row r="54" spans="2:15" ht="12.15" customHeight="1">
      <c r="B54" s="542">
        <v>5</v>
      </c>
      <c r="C54" s="543" t="s">
        <v>142</v>
      </c>
      <c r="D54" s="627" t="s">
        <v>58</v>
      </c>
      <c r="E54" s="627"/>
      <c r="F54" s="627"/>
      <c r="G54" s="544">
        <v>98.86</v>
      </c>
      <c r="H54" s="545">
        <v>98.86</v>
      </c>
      <c r="I54" s="512"/>
      <c r="J54" s="512"/>
      <c r="K54" s="546">
        <v>98.86</v>
      </c>
      <c r="L54" s="547">
        <v>100</v>
      </c>
      <c r="O54" t="s">
        <v>471</v>
      </c>
    </row>
    <row r="55" spans="2:15" ht="12.15" customHeight="1">
      <c r="B55" s="542">
        <v>6</v>
      </c>
      <c r="C55" s="543" t="s">
        <v>109</v>
      </c>
      <c r="D55" s="627" t="s">
        <v>46</v>
      </c>
      <c r="E55" s="627"/>
      <c r="F55" s="627"/>
      <c r="G55" s="544">
        <v>98.18</v>
      </c>
      <c r="H55" s="545">
        <v>98.18</v>
      </c>
      <c r="K55" s="546">
        <v>98.18</v>
      </c>
      <c r="L55" s="547">
        <v>100</v>
      </c>
      <c r="O55" t="s">
        <v>471</v>
      </c>
    </row>
    <row r="56" spans="2:15" ht="16.2">
      <c r="B56" s="542">
        <v>7</v>
      </c>
      <c r="C56" s="543" t="s">
        <v>145</v>
      </c>
      <c r="D56" s="627" t="s">
        <v>65</v>
      </c>
      <c r="E56" s="627"/>
      <c r="F56" s="627"/>
      <c r="G56" s="544">
        <v>97.39</v>
      </c>
      <c r="H56" s="545">
        <v>97.39</v>
      </c>
      <c r="I56" s="493"/>
      <c r="J56" s="493"/>
      <c r="K56" s="546">
        <v>97.39</v>
      </c>
      <c r="L56" s="547">
        <v>100</v>
      </c>
      <c r="O56" t="s">
        <v>471</v>
      </c>
    </row>
    <row r="57" spans="2:15" ht="12.15" customHeight="1">
      <c r="B57" s="542">
        <v>8</v>
      </c>
      <c r="C57" s="543" t="s">
        <v>144</v>
      </c>
      <c r="D57" s="627" t="s">
        <v>73</v>
      </c>
      <c r="E57" s="627"/>
      <c r="F57" s="627"/>
      <c r="G57" s="544">
        <v>97.23</v>
      </c>
      <c r="H57" s="545">
        <v>97.23</v>
      </c>
      <c r="I57" s="493"/>
      <c r="J57" s="493"/>
      <c r="K57" s="546">
        <v>97.23</v>
      </c>
      <c r="L57" s="547">
        <v>100</v>
      </c>
      <c r="O57" t="s">
        <v>471</v>
      </c>
    </row>
    <row r="58" spans="2:15" ht="12.15" customHeight="1">
      <c r="B58" s="542">
        <v>9</v>
      </c>
      <c r="C58" s="543" t="s">
        <v>124</v>
      </c>
      <c r="D58" s="627" t="s">
        <v>31</v>
      </c>
      <c r="E58" s="627"/>
      <c r="F58" s="627"/>
      <c r="G58" s="544">
        <v>96.47</v>
      </c>
      <c r="H58" s="545">
        <v>96.47</v>
      </c>
      <c r="I58" s="493"/>
      <c r="J58" s="493"/>
      <c r="K58" s="546">
        <v>96.47</v>
      </c>
      <c r="L58" s="547">
        <v>100</v>
      </c>
      <c r="O58" t="s">
        <v>471</v>
      </c>
    </row>
    <row r="59" spans="2:15" ht="12.15" customHeight="1">
      <c r="B59" s="542">
        <v>10</v>
      </c>
      <c r="C59" s="543" t="s">
        <v>137</v>
      </c>
      <c r="D59" s="627" t="s">
        <v>60</v>
      </c>
      <c r="E59" s="627"/>
      <c r="F59" s="627"/>
      <c r="G59" s="544">
        <v>96.21</v>
      </c>
      <c r="H59" s="545">
        <v>96.21</v>
      </c>
      <c r="I59" s="493"/>
      <c r="J59" s="493"/>
      <c r="K59" s="546">
        <v>96.21</v>
      </c>
      <c r="L59" s="547">
        <v>100</v>
      </c>
      <c r="O59" t="s">
        <v>471</v>
      </c>
    </row>
    <row r="60" spans="2:15" ht="12.15" customHeight="1">
      <c r="B60" s="542">
        <v>11</v>
      </c>
      <c r="C60" s="543" t="s">
        <v>140</v>
      </c>
      <c r="D60" s="627" t="s">
        <v>141</v>
      </c>
      <c r="E60" s="627"/>
      <c r="F60" s="627"/>
      <c r="G60" s="544">
        <v>96.01</v>
      </c>
      <c r="H60" s="545">
        <v>96.01</v>
      </c>
      <c r="I60" s="512"/>
      <c r="J60" s="512"/>
      <c r="K60" s="546">
        <v>96.01</v>
      </c>
      <c r="L60" s="547">
        <v>100</v>
      </c>
      <c r="O60" t="s">
        <v>471</v>
      </c>
    </row>
    <row r="61" spans="2:15" ht="12.15" customHeight="1">
      <c r="B61" s="542">
        <v>12</v>
      </c>
      <c r="C61" s="543" t="s">
        <v>128</v>
      </c>
      <c r="D61" s="627" t="s">
        <v>459</v>
      </c>
      <c r="E61" s="627"/>
      <c r="F61" s="627"/>
      <c r="G61" s="544">
        <v>95.24</v>
      </c>
      <c r="H61" s="545">
        <v>95.24</v>
      </c>
      <c r="K61" s="546">
        <v>95.24</v>
      </c>
      <c r="L61" s="547">
        <v>100</v>
      </c>
      <c r="O61" t="s">
        <v>471</v>
      </c>
    </row>
    <row r="62" spans="2:15" ht="12.15" customHeight="1">
      <c r="B62" s="542">
        <v>13</v>
      </c>
      <c r="C62" s="543" t="s">
        <v>120</v>
      </c>
      <c r="D62" s="627" t="s">
        <v>33</v>
      </c>
      <c r="E62" s="627"/>
      <c r="F62" s="627"/>
      <c r="G62" s="544">
        <v>89.73</v>
      </c>
      <c r="H62" s="545">
        <v>89.73</v>
      </c>
      <c r="I62" s="493"/>
      <c r="J62" s="493"/>
      <c r="K62" s="546">
        <v>89.73</v>
      </c>
      <c r="L62" s="547">
        <v>100</v>
      </c>
      <c r="O62" t="s">
        <v>471</v>
      </c>
    </row>
    <row r="63" spans="2:15" ht="12.15" customHeight="1">
      <c r="B63" s="548">
        <v>14</v>
      </c>
      <c r="C63" s="549" t="s">
        <v>139</v>
      </c>
      <c r="D63" s="626" t="s">
        <v>40</v>
      </c>
      <c r="E63" s="626"/>
      <c r="F63" s="626"/>
      <c r="G63" s="550">
        <v>87.26</v>
      </c>
      <c r="H63" s="551">
        <v>87.26</v>
      </c>
      <c r="I63" s="493"/>
      <c r="J63" s="493"/>
      <c r="K63" s="552">
        <v>87.26</v>
      </c>
      <c r="L63" s="553">
        <v>100</v>
      </c>
      <c r="O63" t="s">
        <v>471</v>
      </c>
    </row>
    <row r="64" spans="2:15" s="492" customFormat="1" ht="4.3499999999999996" customHeight="1">
      <c r="B64" s="628"/>
      <c r="C64" s="628"/>
      <c r="D64" s="628"/>
      <c r="E64" s="628"/>
      <c r="F64" s="628"/>
      <c r="G64" s="628"/>
      <c r="H64" s="628"/>
      <c r="K64" s="628"/>
      <c r="L64" s="628"/>
    </row>
    <row r="65" spans="2:15" ht="12.15" customHeight="1">
      <c r="B65" s="629" t="s">
        <v>472</v>
      </c>
      <c r="C65" s="630"/>
      <c r="D65" s="630"/>
      <c r="E65" s="630"/>
      <c r="F65" s="630"/>
      <c r="G65" s="630"/>
      <c r="H65" s="631"/>
      <c r="K65" s="632"/>
      <c r="L65" s="633"/>
    </row>
    <row r="66" spans="2:15" ht="12.15" customHeight="1">
      <c r="B66" s="542">
        <v>1</v>
      </c>
      <c r="C66" s="543" t="s">
        <v>190</v>
      </c>
      <c r="D66" s="627" t="s">
        <v>188</v>
      </c>
      <c r="E66" s="627"/>
      <c r="F66" s="627"/>
      <c r="G66" s="544">
        <v>100</v>
      </c>
      <c r="H66" s="545">
        <v>100</v>
      </c>
      <c r="K66" s="546">
        <v>100</v>
      </c>
      <c r="L66" s="547">
        <v>100</v>
      </c>
      <c r="O66" t="s">
        <v>473</v>
      </c>
    </row>
    <row r="67" spans="2:15" ht="12.15" customHeight="1">
      <c r="B67" s="542">
        <v>2</v>
      </c>
      <c r="C67" s="543" t="s">
        <v>236</v>
      </c>
      <c r="D67" s="627" t="s">
        <v>237</v>
      </c>
      <c r="E67" s="627"/>
      <c r="F67" s="627"/>
      <c r="G67" s="544">
        <v>99.84</v>
      </c>
      <c r="H67" s="545">
        <v>99.84</v>
      </c>
      <c r="I67" s="513"/>
      <c r="J67" s="513"/>
      <c r="K67" s="546">
        <v>99.84</v>
      </c>
      <c r="L67" s="547">
        <v>100</v>
      </c>
      <c r="O67" t="s">
        <v>473</v>
      </c>
    </row>
    <row r="68" spans="2:15" ht="12.15" customHeight="1">
      <c r="B68" s="542">
        <v>3</v>
      </c>
      <c r="C68" s="543" t="s">
        <v>136</v>
      </c>
      <c r="D68" s="627" t="s">
        <v>56</v>
      </c>
      <c r="E68" s="627"/>
      <c r="F68" s="627"/>
      <c r="G68" s="544">
        <v>99.22</v>
      </c>
      <c r="H68" s="545">
        <v>99.22</v>
      </c>
      <c r="K68" s="546">
        <v>99.22</v>
      </c>
      <c r="L68" s="547">
        <v>100</v>
      </c>
      <c r="O68" t="s">
        <v>473</v>
      </c>
    </row>
    <row r="69" spans="2:15" ht="12.15" customHeight="1">
      <c r="B69" s="542">
        <v>4</v>
      </c>
      <c r="C69" s="543" t="s">
        <v>122</v>
      </c>
      <c r="D69" s="627" t="s">
        <v>52</v>
      </c>
      <c r="E69" s="627"/>
      <c r="F69" s="627"/>
      <c r="G69" s="544">
        <v>99.07</v>
      </c>
      <c r="H69" s="545">
        <v>99.07</v>
      </c>
      <c r="K69" s="546">
        <v>99.07</v>
      </c>
      <c r="L69" s="547">
        <v>100</v>
      </c>
      <c r="O69" t="s">
        <v>473</v>
      </c>
    </row>
    <row r="70" spans="2:15" ht="12.15" customHeight="1">
      <c r="B70" s="542">
        <v>5</v>
      </c>
      <c r="C70" s="543" t="s">
        <v>131</v>
      </c>
      <c r="D70" s="627" t="s">
        <v>75</v>
      </c>
      <c r="E70" s="627"/>
      <c r="F70" s="627"/>
      <c r="G70" s="544">
        <v>98.84</v>
      </c>
      <c r="H70" s="545">
        <v>98.84</v>
      </c>
      <c r="K70" s="546">
        <v>98.84</v>
      </c>
      <c r="L70" s="547">
        <v>100</v>
      </c>
      <c r="O70" t="s">
        <v>473</v>
      </c>
    </row>
    <row r="71" spans="2:15" ht="12.15" customHeight="1">
      <c r="B71" s="542">
        <v>6</v>
      </c>
      <c r="C71" s="543" t="s">
        <v>126</v>
      </c>
      <c r="D71" s="627" t="s">
        <v>127</v>
      </c>
      <c r="E71" s="627"/>
      <c r="F71" s="627"/>
      <c r="G71" s="544">
        <v>97.16</v>
      </c>
      <c r="H71" s="545">
        <v>97.16</v>
      </c>
      <c r="K71" s="546">
        <v>97.16</v>
      </c>
      <c r="L71" s="547">
        <v>100</v>
      </c>
      <c r="O71" t="s">
        <v>473</v>
      </c>
    </row>
    <row r="72" spans="2:15" ht="12.15" customHeight="1">
      <c r="B72" s="542">
        <v>7</v>
      </c>
      <c r="C72" s="543" t="s">
        <v>119</v>
      </c>
      <c r="D72" s="627" t="s">
        <v>36</v>
      </c>
      <c r="E72" s="627"/>
      <c r="F72" s="627"/>
      <c r="G72" s="544">
        <v>96.14</v>
      </c>
      <c r="H72" s="545">
        <v>96.14</v>
      </c>
      <c r="K72" s="546">
        <v>96.14</v>
      </c>
      <c r="L72" s="547">
        <v>100</v>
      </c>
      <c r="O72" t="s">
        <v>473</v>
      </c>
    </row>
    <row r="73" spans="2:15" ht="12.15" customHeight="1">
      <c r="B73" s="542">
        <v>8</v>
      </c>
      <c r="C73" s="543" t="s">
        <v>460</v>
      </c>
      <c r="D73" s="627" t="s">
        <v>238</v>
      </c>
      <c r="E73" s="627"/>
      <c r="F73" s="627"/>
      <c r="G73" s="544">
        <v>95</v>
      </c>
      <c r="H73" s="545">
        <v>95</v>
      </c>
      <c r="K73" s="546">
        <v>95</v>
      </c>
      <c r="L73" s="547">
        <v>100</v>
      </c>
      <c r="O73" t="s">
        <v>473</v>
      </c>
    </row>
    <row r="74" spans="2:15" ht="12.15" customHeight="1">
      <c r="B74" s="548">
        <v>9</v>
      </c>
      <c r="C74" s="549" t="s">
        <v>130</v>
      </c>
      <c r="D74" s="626" t="s">
        <v>53</v>
      </c>
      <c r="E74" s="626"/>
      <c r="F74" s="626"/>
      <c r="G74" s="550">
        <v>91.72</v>
      </c>
      <c r="H74" s="551">
        <v>91.72</v>
      </c>
      <c r="K74" s="552">
        <v>91.72</v>
      </c>
      <c r="L74" s="553">
        <v>100</v>
      </c>
      <c r="O74" t="s">
        <v>473</v>
      </c>
    </row>
    <row r="75" spans="2:15" ht="16.2"/>
    <row r="76" spans="2:15" ht="16.2"/>
    <row r="77" spans="2:15" ht="16.2"/>
    <row r="78" spans="2:15" ht="16.2"/>
    <row r="79" spans="2:15" ht="16.2"/>
  </sheetData>
  <mergeCells count="80">
    <mergeCell ref="D16:F16"/>
    <mergeCell ref="B7:L7"/>
    <mergeCell ref="B8:L8"/>
    <mergeCell ref="B9:L9"/>
    <mergeCell ref="K10:L10"/>
    <mergeCell ref="C11:F11"/>
    <mergeCell ref="G11:H11"/>
    <mergeCell ref="B12:H12"/>
    <mergeCell ref="K12:L12"/>
    <mergeCell ref="D13:F13"/>
    <mergeCell ref="D14:F14"/>
    <mergeCell ref="D15:F15"/>
    <mergeCell ref="K26:L26"/>
    <mergeCell ref="D17:F17"/>
    <mergeCell ref="D18:F18"/>
    <mergeCell ref="D19:F19"/>
    <mergeCell ref="B20:H20"/>
    <mergeCell ref="K20:L20"/>
    <mergeCell ref="B21:H21"/>
    <mergeCell ref="K21:L21"/>
    <mergeCell ref="D22:F22"/>
    <mergeCell ref="D23:F23"/>
    <mergeCell ref="D24:F24"/>
    <mergeCell ref="D25:F25"/>
    <mergeCell ref="B26:H26"/>
    <mergeCell ref="D37:F37"/>
    <mergeCell ref="B27:H27"/>
    <mergeCell ref="K27:L27"/>
    <mergeCell ref="D28:F28"/>
    <mergeCell ref="D29:F29"/>
    <mergeCell ref="D30:F30"/>
    <mergeCell ref="D31:F31"/>
    <mergeCell ref="D32:F32"/>
    <mergeCell ref="D33:F33"/>
    <mergeCell ref="D34:F34"/>
    <mergeCell ref="D35:F35"/>
    <mergeCell ref="D36:F36"/>
    <mergeCell ref="D47:F47"/>
    <mergeCell ref="D38:F38"/>
    <mergeCell ref="D39:F39"/>
    <mergeCell ref="B40:H40"/>
    <mergeCell ref="K40:L40"/>
    <mergeCell ref="B41:H41"/>
    <mergeCell ref="K41:L41"/>
    <mergeCell ref="D42:F42"/>
    <mergeCell ref="D43:F43"/>
    <mergeCell ref="D44:F44"/>
    <mergeCell ref="D45:F45"/>
    <mergeCell ref="D46:F46"/>
    <mergeCell ref="D57:F57"/>
    <mergeCell ref="B48:H48"/>
    <mergeCell ref="K48:L48"/>
    <mergeCell ref="B49:H49"/>
    <mergeCell ref="K49:L49"/>
    <mergeCell ref="D50:F50"/>
    <mergeCell ref="D51:F51"/>
    <mergeCell ref="D52:F52"/>
    <mergeCell ref="D53:F53"/>
    <mergeCell ref="D54:F54"/>
    <mergeCell ref="D55:F55"/>
    <mergeCell ref="D56:F56"/>
    <mergeCell ref="D67:F67"/>
    <mergeCell ref="D58:F58"/>
    <mergeCell ref="D59:F59"/>
    <mergeCell ref="D60:F60"/>
    <mergeCell ref="D61:F61"/>
    <mergeCell ref="D62:F62"/>
    <mergeCell ref="D63:F63"/>
    <mergeCell ref="B64:H64"/>
    <mergeCell ref="K64:L64"/>
    <mergeCell ref="B65:H65"/>
    <mergeCell ref="K65:L65"/>
    <mergeCell ref="D66:F66"/>
    <mergeCell ref="D74:F74"/>
    <mergeCell ref="D68:F68"/>
    <mergeCell ref="D69:F69"/>
    <mergeCell ref="D70:F70"/>
    <mergeCell ref="D71:F71"/>
    <mergeCell ref="D72:F72"/>
    <mergeCell ref="D73:F73"/>
  </mergeCells>
  <conditionalFormatting sqref="H13:H18 H22 H28:H36 H42:H46 H50:H61 H66:H73">
    <cfRule type="dataBar" priority="3">
      <dataBar showValue="0">
        <cfvo type="num" val="0"/>
        <cfvo type="num" val="100"/>
        <color rgb="FF008066"/>
      </dataBar>
      <extLst>
        <ext xmlns:x14="http://schemas.microsoft.com/office/spreadsheetml/2009/9/main" uri="{B025F937-C7B1-47D3-B67F-A62EFF666E3E}">
          <x14:id>{B3BA4A4D-48E7-49C6-AC13-3FF3F74DB5D5}</x14:id>
        </ext>
      </extLst>
    </cfRule>
  </conditionalFormatting>
  <conditionalFormatting sqref="H23:H24 H19 H37:H38 H47 H74">
    <cfRule type="dataBar" priority="2">
      <dataBar showValue="0">
        <cfvo type="num" val="0"/>
        <cfvo type="num" val="100"/>
        <color rgb="FFFFC107"/>
      </dataBar>
      <extLst>
        <ext xmlns:x14="http://schemas.microsoft.com/office/spreadsheetml/2009/9/main" uri="{B025F937-C7B1-47D3-B67F-A62EFF666E3E}">
          <x14:id>{2F644FF1-AF6D-4B1B-B163-ECE19DD2B66B}</x14:id>
        </ext>
      </extLst>
    </cfRule>
  </conditionalFormatting>
  <conditionalFormatting sqref="H39 H25 H62:H63">
    <cfRule type="dataBar" priority="1">
      <dataBar showValue="0">
        <cfvo type="num" val="0"/>
        <cfvo type="num" val="100"/>
        <color rgb="FFB30039"/>
      </dataBar>
      <extLst>
        <ext xmlns:x14="http://schemas.microsoft.com/office/spreadsheetml/2009/9/main" uri="{B025F937-C7B1-47D3-B67F-A62EFF666E3E}">
          <x14:id>{E6236F52-620D-43E9-B97B-0A9B730C7CE6}</x14:id>
        </ext>
      </extLst>
    </cfRule>
  </conditionalFormatting>
  <pageMargins left="0" right="0" top="0" bottom="0" header="0.31496062992125984" footer="0.31496062992125984"/>
  <pageSetup scale="76" orientation="portrait" r:id="rId1"/>
  <ignoredErrors>
    <ignoredError sqref="C13:C19 C22:C25 C28:C39 C42:C47 C50:C63 C66:C74" numberStoredAsText="1"/>
  </ignoredErrors>
  <drawing r:id="rId2"/>
  <extLst>
    <ext xmlns:x14="http://schemas.microsoft.com/office/spreadsheetml/2009/9/main" uri="{78C0D931-6437-407d-A8EE-F0AAD7539E65}">
      <x14:conditionalFormattings>
        <x14:conditionalFormatting xmlns:xm="http://schemas.microsoft.com/office/excel/2006/main">
          <x14:cfRule type="dataBar" id="{B3BA4A4D-48E7-49C6-AC13-3FF3F74DB5D5}">
            <x14:dataBar minLength="0" maxLength="100" gradient="0" negativeBarColorSameAsPositive="1" axisPosition="none">
              <x14:cfvo type="num">
                <xm:f>0</xm:f>
              </x14:cfvo>
              <x14:cfvo type="num">
                <xm:f>100</xm:f>
              </x14:cfvo>
            </x14:dataBar>
          </x14:cfRule>
          <xm:sqref>H13:H18 H22 H28:H36 H42:H46 H50:H61 H66:H73</xm:sqref>
        </x14:conditionalFormatting>
        <x14:conditionalFormatting xmlns:xm="http://schemas.microsoft.com/office/excel/2006/main">
          <x14:cfRule type="dataBar" id="{2F644FF1-AF6D-4B1B-B163-ECE19DD2B66B}">
            <x14:dataBar minLength="0" maxLength="100" gradient="0" negativeBarColorSameAsPositive="1" axisPosition="none">
              <x14:cfvo type="num">
                <xm:f>0</xm:f>
              </x14:cfvo>
              <x14:cfvo type="num">
                <xm:f>100</xm:f>
              </x14:cfvo>
            </x14:dataBar>
          </x14:cfRule>
          <xm:sqref>H23:H24 H19 H37:H38 H47 H74</xm:sqref>
        </x14:conditionalFormatting>
        <x14:conditionalFormatting xmlns:xm="http://schemas.microsoft.com/office/excel/2006/main">
          <x14:cfRule type="dataBar" id="{E6236F52-620D-43E9-B97B-0A9B730C7CE6}">
            <x14:dataBar minLength="0" maxLength="100" gradient="0" negativeBarColorSameAsPositive="1" axisPosition="none">
              <x14:cfvo type="num">
                <xm:f>0</xm:f>
              </x14:cfvo>
              <x14:cfvo type="num">
                <xm:f>100</xm:f>
              </x14:cfvo>
            </x14:dataBar>
          </x14:cfRule>
          <xm:sqref>H39 H25 H62:H63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0CAD-79CE-4A40-A9B0-3C214FCA810E}">
  <sheetPr>
    <tabColor rgb="FF002060"/>
    <pageSetUpPr fitToPage="1"/>
  </sheetPr>
  <dimension ref="A1:U113"/>
  <sheetViews>
    <sheetView showGridLines="0" topLeftCell="A28" zoomScale="55" zoomScaleNormal="55" workbookViewId="0">
      <selection activeCell="J15" sqref="J15"/>
    </sheetView>
  </sheetViews>
  <sheetFormatPr baseColWidth="10" defaultColWidth="0" defaultRowHeight="19.350000000000001" customHeight="1" zeroHeight="1"/>
  <cols>
    <col min="1" max="1" width="7.109375" style="80" customWidth="1"/>
    <col min="2" max="2" width="14.33203125" style="80" customWidth="1"/>
    <col min="3" max="3" width="15.6640625" style="80" customWidth="1"/>
    <col min="4" max="5" width="25.6640625" style="80" customWidth="1"/>
    <col min="6" max="6" width="4.6640625" style="80" customWidth="1"/>
    <col min="7" max="8" width="20.6640625" style="80" customWidth="1"/>
    <col min="9" max="9" width="4.6640625" style="80" customWidth="1"/>
    <col min="10" max="11" width="20.6640625" style="80" customWidth="1"/>
    <col min="12" max="12" width="4.6640625" style="80" customWidth="1"/>
    <col min="13" max="14" width="20.6640625" style="80" customWidth="1"/>
    <col min="15" max="15" width="4.6640625" style="80" customWidth="1"/>
    <col min="16" max="17" width="20.6640625" style="80" customWidth="1"/>
    <col min="18" max="18" width="4.6640625" style="80" customWidth="1"/>
    <col min="19" max="20" width="20.6640625" style="80" customWidth="1"/>
    <col min="21" max="21" width="7.109375" style="80" customWidth="1"/>
    <col min="22" max="16384" width="15.6640625" style="80" hidden="1"/>
  </cols>
  <sheetData>
    <row r="1" spans="2:20" ht="18"/>
    <row r="2" spans="2:20" ht="18"/>
    <row r="3" spans="2:20" ht="33">
      <c r="B3" s="676" t="s">
        <v>93</v>
      </c>
      <c r="C3" s="676"/>
      <c r="D3" s="676"/>
      <c r="E3" s="676"/>
      <c r="F3" s="676"/>
      <c r="G3" s="676"/>
      <c r="H3" s="676"/>
      <c r="I3" s="676"/>
      <c r="J3" s="676"/>
      <c r="K3" s="676"/>
      <c r="L3" s="676"/>
      <c r="M3" s="676"/>
      <c r="N3" s="676"/>
      <c r="O3" s="676"/>
      <c r="P3" s="676"/>
      <c r="Q3" s="676"/>
      <c r="R3" s="676"/>
      <c r="S3" s="676"/>
      <c r="T3" s="676"/>
    </row>
    <row r="4" spans="2:20" ht="33">
      <c r="B4" s="676" t="s">
        <v>94</v>
      </c>
      <c r="C4" s="676"/>
      <c r="D4" s="676"/>
      <c r="E4" s="676"/>
      <c r="F4" s="676"/>
      <c r="G4" s="676"/>
      <c r="H4" s="676"/>
      <c r="I4" s="676"/>
      <c r="J4" s="676"/>
      <c r="K4" s="676"/>
      <c r="L4" s="676"/>
      <c r="M4" s="676"/>
      <c r="N4" s="676"/>
      <c r="O4" s="676"/>
      <c r="P4" s="676"/>
      <c r="Q4" s="676"/>
      <c r="R4" s="676"/>
      <c r="S4" s="676"/>
      <c r="T4" s="676"/>
    </row>
    <row r="5" spans="2:20" ht="33">
      <c r="B5" s="677" t="s">
        <v>452</v>
      </c>
      <c r="C5" s="677"/>
      <c r="D5" s="677"/>
      <c r="E5" s="677"/>
      <c r="F5" s="677"/>
      <c r="G5" s="677"/>
      <c r="H5" s="677"/>
      <c r="I5" s="677"/>
      <c r="J5" s="677"/>
      <c r="K5" s="677"/>
      <c r="L5" s="677"/>
      <c r="M5" s="677"/>
      <c r="N5" s="677"/>
      <c r="O5" s="677"/>
      <c r="P5" s="677"/>
      <c r="Q5" s="677"/>
      <c r="R5" s="677"/>
      <c r="S5" s="677"/>
      <c r="T5" s="677"/>
    </row>
    <row r="6" spans="2:20" ht="19.8">
      <c r="M6" s="678" t="s">
        <v>453</v>
      </c>
      <c r="N6" s="678"/>
      <c r="O6" s="678"/>
      <c r="P6" s="678"/>
      <c r="Q6" s="678"/>
      <c r="R6" s="678"/>
      <c r="S6" s="678"/>
      <c r="T6" s="678"/>
    </row>
    <row r="7" spans="2:20" ht="18"/>
    <row r="8" spans="2:20" ht="27.6" customHeight="1">
      <c r="B8" s="679" t="s">
        <v>454</v>
      </c>
      <c r="C8" s="681" t="s">
        <v>97</v>
      </c>
      <c r="D8" s="681"/>
      <c r="E8" s="682"/>
      <c r="F8" s="562"/>
      <c r="G8" s="685" t="s">
        <v>98</v>
      </c>
      <c r="H8" s="686"/>
      <c r="I8" s="562"/>
      <c r="J8" s="687" t="s">
        <v>474</v>
      </c>
      <c r="K8" s="688"/>
      <c r="L8" s="562"/>
      <c r="M8" s="689" t="s">
        <v>475</v>
      </c>
      <c r="N8" s="690"/>
      <c r="O8" s="562"/>
      <c r="P8" s="691" t="s">
        <v>476</v>
      </c>
      <c r="Q8" s="692"/>
      <c r="R8" s="562"/>
      <c r="S8" s="674" t="s">
        <v>477</v>
      </c>
      <c r="T8" s="675"/>
    </row>
    <row r="9" spans="2:20" ht="27.6" customHeight="1">
      <c r="B9" s="680"/>
      <c r="C9" s="683"/>
      <c r="D9" s="683"/>
      <c r="E9" s="684"/>
      <c r="F9" s="562"/>
      <c r="G9" s="563" t="s">
        <v>456</v>
      </c>
      <c r="H9" s="564" t="s">
        <v>457</v>
      </c>
      <c r="I9" s="562"/>
      <c r="J9" s="565" t="s">
        <v>456</v>
      </c>
      <c r="K9" s="566" t="s">
        <v>457</v>
      </c>
      <c r="L9" s="562"/>
      <c r="M9" s="567" t="s">
        <v>456</v>
      </c>
      <c r="N9" s="568" t="s">
        <v>457</v>
      </c>
      <c r="O9" s="562"/>
      <c r="P9" s="569" t="s">
        <v>456</v>
      </c>
      <c r="Q9" s="570" t="s">
        <v>457</v>
      </c>
      <c r="R9" s="562"/>
      <c r="S9" s="571" t="s">
        <v>456</v>
      </c>
      <c r="T9" s="572" t="s">
        <v>457</v>
      </c>
    </row>
    <row r="10" spans="2:20" ht="19.8">
      <c r="B10" s="573">
        <v>1</v>
      </c>
      <c r="C10" s="574" t="s">
        <v>99</v>
      </c>
      <c r="D10" s="575" t="s">
        <v>34</v>
      </c>
      <c r="E10" s="576"/>
      <c r="F10" s="577"/>
      <c r="G10" s="578">
        <v>100</v>
      </c>
      <c r="H10" s="579">
        <v>100</v>
      </c>
      <c r="I10" s="577"/>
      <c r="J10" s="578">
        <v>100</v>
      </c>
      <c r="K10" s="579">
        <v>100</v>
      </c>
      <c r="L10" s="577"/>
      <c r="M10" s="578">
        <v>100</v>
      </c>
      <c r="N10" s="579">
        <v>100</v>
      </c>
      <c r="O10" s="577"/>
      <c r="P10" s="578">
        <v>100</v>
      </c>
      <c r="Q10" s="579">
        <v>100</v>
      </c>
      <c r="R10" s="577"/>
      <c r="S10" s="578">
        <v>100</v>
      </c>
      <c r="T10" s="579">
        <v>100</v>
      </c>
    </row>
    <row r="11" spans="2:20" ht="19.8">
      <c r="B11" s="580">
        <v>1</v>
      </c>
      <c r="C11" s="581" t="s">
        <v>118</v>
      </c>
      <c r="D11" s="582" t="s">
        <v>54</v>
      </c>
      <c r="E11" s="583"/>
      <c r="F11" s="577"/>
      <c r="G11" s="584">
        <v>100</v>
      </c>
      <c r="H11" s="585">
        <v>100</v>
      </c>
      <c r="I11" s="577"/>
      <c r="J11" s="584" t="s">
        <v>478</v>
      </c>
      <c r="K11" s="585">
        <v>100</v>
      </c>
      <c r="L11" s="577"/>
      <c r="M11" s="584" t="s">
        <v>478</v>
      </c>
      <c r="N11" s="585">
        <v>100</v>
      </c>
      <c r="O11" s="577"/>
      <c r="P11" s="584">
        <v>100</v>
      </c>
      <c r="Q11" s="585">
        <v>100</v>
      </c>
      <c r="R11" s="577"/>
      <c r="S11" s="584">
        <v>100</v>
      </c>
      <c r="T11" s="585">
        <v>100</v>
      </c>
    </row>
    <row r="12" spans="2:20" ht="19.8">
      <c r="B12" s="580">
        <v>1</v>
      </c>
      <c r="C12" s="581" t="s">
        <v>129</v>
      </c>
      <c r="D12" s="582" t="s">
        <v>49</v>
      </c>
      <c r="E12" s="583"/>
      <c r="F12" s="577"/>
      <c r="G12" s="584">
        <v>100</v>
      </c>
      <c r="H12" s="585">
        <v>100</v>
      </c>
      <c r="I12" s="577"/>
      <c r="J12" s="584">
        <v>100</v>
      </c>
      <c r="K12" s="585">
        <v>100</v>
      </c>
      <c r="L12" s="577"/>
      <c r="M12" s="584" t="s">
        <v>478</v>
      </c>
      <c r="N12" s="585">
        <v>100</v>
      </c>
      <c r="O12" s="577"/>
      <c r="P12" s="584">
        <v>100</v>
      </c>
      <c r="Q12" s="585">
        <v>100</v>
      </c>
      <c r="R12" s="577"/>
      <c r="S12" s="584">
        <v>100</v>
      </c>
      <c r="T12" s="585">
        <v>100</v>
      </c>
    </row>
    <row r="13" spans="2:20" ht="19.8">
      <c r="B13" s="580">
        <v>1</v>
      </c>
      <c r="C13" s="581" t="s">
        <v>148</v>
      </c>
      <c r="D13" s="582" t="s">
        <v>64</v>
      </c>
      <c r="E13" s="583"/>
      <c r="F13" s="577"/>
      <c r="G13" s="584">
        <v>100</v>
      </c>
      <c r="H13" s="585">
        <v>100</v>
      </c>
      <c r="I13" s="577"/>
      <c r="J13" s="584">
        <v>100</v>
      </c>
      <c r="K13" s="585">
        <v>100</v>
      </c>
      <c r="L13" s="577"/>
      <c r="M13" s="584" t="s">
        <v>478</v>
      </c>
      <c r="N13" s="585">
        <v>100</v>
      </c>
      <c r="O13" s="577"/>
      <c r="P13" s="584">
        <v>100</v>
      </c>
      <c r="Q13" s="585">
        <v>100</v>
      </c>
      <c r="R13" s="577"/>
      <c r="S13" s="584">
        <v>100</v>
      </c>
      <c r="T13" s="585">
        <v>100</v>
      </c>
    </row>
    <row r="14" spans="2:20" ht="19.8">
      <c r="B14" s="580">
        <v>1</v>
      </c>
      <c r="C14" s="581" t="s">
        <v>190</v>
      </c>
      <c r="D14" s="582" t="s">
        <v>188</v>
      </c>
      <c r="E14" s="583"/>
      <c r="F14" s="577"/>
      <c r="G14" s="584">
        <v>100</v>
      </c>
      <c r="H14" s="585">
        <v>100</v>
      </c>
      <c r="I14" s="577"/>
      <c r="J14" s="584" t="s">
        <v>478</v>
      </c>
      <c r="K14" s="585">
        <v>100</v>
      </c>
      <c r="L14" s="577"/>
      <c r="M14" s="584" t="s">
        <v>478</v>
      </c>
      <c r="N14" s="585">
        <v>100</v>
      </c>
      <c r="O14" s="577"/>
      <c r="P14" s="584">
        <v>100</v>
      </c>
      <c r="Q14" s="585">
        <v>100</v>
      </c>
      <c r="R14" s="577"/>
      <c r="S14" s="584">
        <v>100</v>
      </c>
      <c r="T14" s="585">
        <v>100</v>
      </c>
    </row>
    <row r="15" spans="2:20" ht="19.8">
      <c r="B15" s="580">
        <v>6</v>
      </c>
      <c r="C15" s="581" t="s">
        <v>103</v>
      </c>
      <c r="D15" s="582" t="s">
        <v>38</v>
      </c>
      <c r="E15" s="583"/>
      <c r="F15" s="577"/>
      <c r="G15" s="584">
        <v>100</v>
      </c>
      <c r="H15" s="585">
        <v>100</v>
      </c>
      <c r="I15" s="577"/>
      <c r="J15" s="584">
        <v>99.52</v>
      </c>
      <c r="K15" s="585">
        <v>100</v>
      </c>
      <c r="L15" s="577"/>
      <c r="M15" s="584">
        <v>100</v>
      </c>
      <c r="N15" s="585">
        <v>100</v>
      </c>
      <c r="O15" s="577"/>
      <c r="P15" s="584">
        <v>100</v>
      </c>
      <c r="Q15" s="585">
        <v>100</v>
      </c>
      <c r="R15" s="577"/>
      <c r="S15" s="584">
        <v>100</v>
      </c>
      <c r="T15" s="585">
        <v>100</v>
      </c>
    </row>
    <row r="16" spans="2:20" ht="19.8">
      <c r="B16" s="580">
        <v>7</v>
      </c>
      <c r="C16" s="581" t="s">
        <v>236</v>
      </c>
      <c r="D16" s="582" t="s">
        <v>237</v>
      </c>
      <c r="E16" s="583"/>
      <c r="F16" s="577"/>
      <c r="G16" s="584">
        <v>99.73</v>
      </c>
      <c r="H16" s="585">
        <v>100</v>
      </c>
      <c r="I16" s="577"/>
      <c r="J16" s="584" t="s">
        <v>478</v>
      </c>
      <c r="K16" s="585">
        <v>100</v>
      </c>
      <c r="L16" s="577"/>
      <c r="M16" s="584" t="s">
        <v>478</v>
      </c>
      <c r="N16" s="585">
        <v>100</v>
      </c>
      <c r="O16" s="577"/>
      <c r="P16" s="584">
        <v>100</v>
      </c>
      <c r="Q16" s="585">
        <v>100</v>
      </c>
      <c r="R16" s="577"/>
      <c r="S16" s="584">
        <v>100</v>
      </c>
      <c r="T16" s="585">
        <v>100</v>
      </c>
    </row>
    <row r="17" spans="2:20" ht="19.8">
      <c r="B17" s="580">
        <v>8</v>
      </c>
      <c r="C17" s="581" t="s">
        <v>113</v>
      </c>
      <c r="D17" s="582" t="s">
        <v>67</v>
      </c>
      <c r="E17" s="583"/>
      <c r="F17" s="577"/>
      <c r="G17" s="584">
        <v>99.73</v>
      </c>
      <c r="H17" s="585">
        <v>100</v>
      </c>
      <c r="I17" s="577"/>
      <c r="J17" s="584">
        <v>99.54</v>
      </c>
      <c r="K17" s="585">
        <v>100</v>
      </c>
      <c r="L17" s="577"/>
      <c r="M17" s="584" t="s">
        <v>478</v>
      </c>
      <c r="N17" s="585">
        <v>100</v>
      </c>
      <c r="O17" s="577"/>
      <c r="P17" s="584">
        <v>100</v>
      </c>
      <c r="Q17" s="585">
        <v>100</v>
      </c>
      <c r="R17" s="577"/>
      <c r="S17" s="584">
        <v>100</v>
      </c>
      <c r="T17" s="585">
        <v>100</v>
      </c>
    </row>
    <row r="18" spans="2:20" ht="19.8">
      <c r="B18" s="580">
        <v>8</v>
      </c>
      <c r="C18" s="581" t="s">
        <v>138</v>
      </c>
      <c r="D18" s="582" t="s">
        <v>55</v>
      </c>
      <c r="E18" s="583"/>
      <c r="F18" s="577"/>
      <c r="G18" s="584">
        <v>100</v>
      </c>
      <c r="H18" s="585">
        <v>100</v>
      </c>
      <c r="I18" s="577"/>
      <c r="J18" s="584">
        <v>99.54</v>
      </c>
      <c r="K18" s="585">
        <v>100</v>
      </c>
      <c r="L18" s="577"/>
      <c r="M18" s="584" t="s">
        <v>478</v>
      </c>
      <c r="N18" s="585">
        <v>100</v>
      </c>
      <c r="O18" s="577"/>
      <c r="P18" s="584">
        <v>97.44</v>
      </c>
      <c r="Q18" s="585">
        <v>100</v>
      </c>
      <c r="R18" s="577"/>
      <c r="S18" s="584">
        <v>100</v>
      </c>
      <c r="T18" s="585">
        <v>100</v>
      </c>
    </row>
    <row r="19" spans="2:20" ht="19.8">
      <c r="B19" s="580">
        <v>10</v>
      </c>
      <c r="C19" s="581" t="s">
        <v>121</v>
      </c>
      <c r="D19" s="582" t="s">
        <v>47</v>
      </c>
      <c r="E19" s="583"/>
      <c r="F19" s="577"/>
      <c r="G19" s="584">
        <v>99.1</v>
      </c>
      <c r="H19" s="585">
        <v>100</v>
      </c>
      <c r="I19" s="577"/>
      <c r="J19" s="584" t="s">
        <v>478</v>
      </c>
      <c r="K19" s="585">
        <v>100</v>
      </c>
      <c r="L19" s="577"/>
      <c r="M19" s="584" t="s">
        <v>478</v>
      </c>
      <c r="N19" s="585">
        <v>100</v>
      </c>
      <c r="O19" s="577"/>
      <c r="P19" s="584">
        <v>100</v>
      </c>
      <c r="Q19" s="585">
        <v>100</v>
      </c>
      <c r="R19" s="577"/>
      <c r="S19" s="584">
        <v>100</v>
      </c>
      <c r="T19" s="585">
        <v>100</v>
      </c>
    </row>
    <row r="20" spans="2:20" ht="19.8">
      <c r="B20" s="580">
        <v>11</v>
      </c>
      <c r="C20" s="581" t="s">
        <v>134</v>
      </c>
      <c r="D20" s="582" t="s">
        <v>43</v>
      </c>
      <c r="E20" s="583"/>
      <c r="F20" s="577"/>
      <c r="G20" s="584">
        <v>99.47</v>
      </c>
      <c r="H20" s="585">
        <v>100</v>
      </c>
      <c r="I20" s="577"/>
      <c r="J20" s="584">
        <v>99.54</v>
      </c>
      <c r="K20" s="585">
        <v>100</v>
      </c>
      <c r="L20" s="577"/>
      <c r="M20" s="584" t="s">
        <v>478</v>
      </c>
      <c r="N20" s="585">
        <v>100</v>
      </c>
      <c r="O20" s="577"/>
      <c r="P20" s="584">
        <v>100</v>
      </c>
      <c r="Q20" s="585">
        <v>100</v>
      </c>
      <c r="R20" s="577"/>
      <c r="S20" s="584">
        <v>98.97</v>
      </c>
      <c r="T20" s="585">
        <v>100</v>
      </c>
    </row>
    <row r="21" spans="2:20" ht="19.8">
      <c r="B21" s="580">
        <v>12</v>
      </c>
      <c r="C21" s="581" t="s">
        <v>146</v>
      </c>
      <c r="D21" s="582" t="s">
        <v>42</v>
      </c>
      <c r="E21" s="583"/>
      <c r="F21" s="577"/>
      <c r="G21" s="584">
        <v>99.43</v>
      </c>
      <c r="H21" s="585">
        <v>100</v>
      </c>
      <c r="I21" s="577"/>
      <c r="J21" s="584">
        <v>100</v>
      </c>
      <c r="K21" s="585">
        <v>100</v>
      </c>
      <c r="L21" s="577"/>
      <c r="M21" s="584" t="s">
        <v>478</v>
      </c>
      <c r="N21" s="585">
        <v>100</v>
      </c>
      <c r="O21" s="577"/>
      <c r="P21" s="584">
        <v>89.74</v>
      </c>
      <c r="Q21" s="585">
        <v>100</v>
      </c>
      <c r="R21" s="577"/>
      <c r="S21" s="584">
        <v>100</v>
      </c>
      <c r="T21" s="585">
        <v>100</v>
      </c>
    </row>
    <row r="22" spans="2:20" ht="19.8">
      <c r="B22" s="580">
        <v>13</v>
      </c>
      <c r="C22" s="581" t="s">
        <v>116</v>
      </c>
      <c r="D22" s="582" t="s">
        <v>74</v>
      </c>
      <c r="E22" s="583"/>
      <c r="F22" s="577"/>
      <c r="G22" s="584">
        <v>100</v>
      </c>
      <c r="H22" s="585">
        <v>100</v>
      </c>
      <c r="I22" s="577"/>
      <c r="J22" s="584">
        <v>98.04</v>
      </c>
      <c r="K22" s="585">
        <v>100</v>
      </c>
      <c r="L22" s="577"/>
      <c r="M22" s="584">
        <v>100</v>
      </c>
      <c r="N22" s="585">
        <v>100</v>
      </c>
      <c r="O22" s="577"/>
      <c r="P22" s="584">
        <v>100</v>
      </c>
      <c r="Q22" s="585">
        <v>100</v>
      </c>
      <c r="R22" s="577"/>
      <c r="S22" s="584">
        <v>99.49</v>
      </c>
      <c r="T22" s="585">
        <v>100</v>
      </c>
    </row>
    <row r="23" spans="2:20" ht="19.8">
      <c r="B23" s="580">
        <v>14</v>
      </c>
      <c r="C23" s="581" t="s">
        <v>136</v>
      </c>
      <c r="D23" s="582" t="s">
        <v>56</v>
      </c>
      <c r="E23" s="583"/>
      <c r="F23" s="577"/>
      <c r="G23" s="584">
        <v>100</v>
      </c>
      <c r="H23" s="585">
        <v>100</v>
      </c>
      <c r="I23" s="577"/>
      <c r="J23" s="584">
        <v>98.15</v>
      </c>
      <c r="K23" s="585">
        <v>100</v>
      </c>
      <c r="L23" s="577"/>
      <c r="M23" s="584" t="s">
        <v>478</v>
      </c>
      <c r="N23" s="585">
        <v>100</v>
      </c>
      <c r="O23" s="577"/>
      <c r="P23" s="584">
        <v>100</v>
      </c>
      <c r="Q23" s="585">
        <v>100</v>
      </c>
      <c r="R23" s="577"/>
      <c r="S23" s="584">
        <v>100</v>
      </c>
      <c r="T23" s="585">
        <v>100</v>
      </c>
    </row>
    <row r="24" spans="2:20" ht="19.8">
      <c r="B24" s="580">
        <v>15</v>
      </c>
      <c r="C24" s="581" t="s">
        <v>117</v>
      </c>
      <c r="D24" s="582" t="s">
        <v>458</v>
      </c>
      <c r="E24" s="583"/>
      <c r="F24" s="577"/>
      <c r="G24" s="584">
        <v>100</v>
      </c>
      <c r="H24" s="585">
        <v>100</v>
      </c>
      <c r="I24" s="577"/>
      <c r="J24" s="584">
        <v>99</v>
      </c>
      <c r="K24" s="585">
        <v>100</v>
      </c>
      <c r="L24" s="577"/>
      <c r="M24" s="584" t="s">
        <v>478</v>
      </c>
      <c r="N24" s="585">
        <v>100</v>
      </c>
      <c r="O24" s="577"/>
      <c r="P24" s="584" t="s">
        <v>478</v>
      </c>
      <c r="Q24" s="585">
        <v>100</v>
      </c>
      <c r="R24" s="577"/>
      <c r="S24" s="584">
        <v>97.95</v>
      </c>
      <c r="T24" s="585">
        <v>100</v>
      </c>
    </row>
    <row r="25" spans="2:20" ht="19.8">
      <c r="B25" s="580">
        <v>16</v>
      </c>
      <c r="C25" s="581" t="s">
        <v>122</v>
      </c>
      <c r="D25" s="582" t="s">
        <v>52</v>
      </c>
      <c r="E25" s="583"/>
      <c r="F25" s="577"/>
      <c r="G25" s="584">
        <v>99.01</v>
      </c>
      <c r="H25" s="585">
        <v>100</v>
      </c>
      <c r="I25" s="577"/>
      <c r="J25" s="584">
        <v>99.76</v>
      </c>
      <c r="K25" s="585">
        <v>100</v>
      </c>
      <c r="L25" s="577"/>
      <c r="M25" s="584" t="s">
        <v>478</v>
      </c>
      <c r="N25" s="585">
        <v>100</v>
      </c>
      <c r="O25" s="577"/>
      <c r="P25" s="584">
        <v>87.18</v>
      </c>
      <c r="Q25" s="585">
        <v>100</v>
      </c>
      <c r="R25" s="577"/>
      <c r="S25" s="584">
        <v>100</v>
      </c>
      <c r="T25" s="585">
        <v>100</v>
      </c>
    </row>
    <row r="26" spans="2:20" ht="19.8">
      <c r="B26" s="580">
        <v>17</v>
      </c>
      <c r="C26" s="581" t="s">
        <v>142</v>
      </c>
      <c r="D26" s="582" t="s">
        <v>58</v>
      </c>
      <c r="E26" s="583"/>
      <c r="F26" s="577"/>
      <c r="G26" s="584">
        <v>97.25</v>
      </c>
      <c r="H26" s="585">
        <v>100</v>
      </c>
      <c r="I26" s="577"/>
      <c r="J26" s="584">
        <v>100</v>
      </c>
      <c r="K26" s="585">
        <v>100</v>
      </c>
      <c r="L26" s="577"/>
      <c r="M26" s="584" t="s">
        <v>478</v>
      </c>
      <c r="N26" s="585">
        <v>100</v>
      </c>
      <c r="O26" s="577"/>
      <c r="P26" s="584">
        <v>94.87</v>
      </c>
      <c r="Q26" s="585">
        <v>100</v>
      </c>
      <c r="R26" s="577"/>
      <c r="S26" s="584">
        <v>100</v>
      </c>
      <c r="T26" s="585">
        <v>100</v>
      </c>
    </row>
    <row r="27" spans="2:20" ht="19.8">
      <c r="B27" s="580">
        <v>18</v>
      </c>
      <c r="C27" s="581" t="s">
        <v>131</v>
      </c>
      <c r="D27" s="582" t="s">
        <v>75</v>
      </c>
      <c r="E27" s="583"/>
      <c r="F27" s="577"/>
      <c r="G27" s="584">
        <v>99.49</v>
      </c>
      <c r="H27" s="585">
        <v>100</v>
      </c>
      <c r="I27" s="577"/>
      <c r="J27" s="584" t="s">
        <v>478</v>
      </c>
      <c r="K27" s="585">
        <v>100</v>
      </c>
      <c r="L27" s="577"/>
      <c r="M27" s="584" t="s">
        <v>478</v>
      </c>
      <c r="N27" s="585">
        <v>100</v>
      </c>
      <c r="O27" s="577"/>
      <c r="P27" s="584">
        <v>100</v>
      </c>
      <c r="Q27" s="585">
        <v>100</v>
      </c>
      <c r="R27" s="577"/>
      <c r="S27" s="584">
        <v>100</v>
      </c>
      <c r="T27" s="585">
        <v>100</v>
      </c>
    </row>
    <row r="28" spans="2:20" ht="19.8">
      <c r="B28" s="580">
        <v>19</v>
      </c>
      <c r="C28" s="581" t="s">
        <v>143</v>
      </c>
      <c r="D28" s="582" t="s">
        <v>70</v>
      </c>
      <c r="E28" s="583"/>
      <c r="F28" s="577"/>
      <c r="G28" s="584">
        <v>100</v>
      </c>
      <c r="H28" s="585">
        <v>100</v>
      </c>
      <c r="I28" s="577"/>
      <c r="J28" s="584">
        <v>95.9</v>
      </c>
      <c r="K28" s="585">
        <v>100</v>
      </c>
      <c r="L28" s="577"/>
      <c r="M28" s="584">
        <v>99.73</v>
      </c>
      <c r="N28" s="585">
        <v>100</v>
      </c>
      <c r="O28" s="577"/>
      <c r="P28" s="584">
        <v>100</v>
      </c>
      <c r="Q28" s="585">
        <v>100</v>
      </c>
      <c r="R28" s="577"/>
      <c r="S28" s="584">
        <v>100</v>
      </c>
      <c r="T28" s="585">
        <v>100</v>
      </c>
    </row>
    <row r="29" spans="2:20" ht="19.8">
      <c r="B29" s="580">
        <v>20</v>
      </c>
      <c r="C29" s="581" t="s">
        <v>111</v>
      </c>
      <c r="D29" s="582" t="s">
        <v>44</v>
      </c>
      <c r="E29" s="583"/>
      <c r="F29" s="577"/>
      <c r="G29" s="584">
        <v>100</v>
      </c>
      <c r="H29" s="585">
        <v>100</v>
      </c>
      <c r="I29" s="577"/>
      <c r="J29" s="584">
        <v>99.76</v>
      </c>
      <c r="K29" s="585">
        <v>100</v>
      </c>
      <c r="L29" s="577"/>
      <c r="M29" s="584">
        <v>94.99</v>
      </c>
      <c r="N29" s="585">
        <v>100</v>
      </c>
      <c r="O29" s="577"/>
      <c r="P29" s="584">
        <v>100</v>
      </c>
      <c r="Q29" s="585">
        <v>100</v>
      </c>
      <c r="R29" s="577"/>
      <c r="S29" s="584">
        <v>100</v>
      </c>
      <c r="T29" s="585">
        <v>100</v>
      </c>
    </row>
    <row r="30" spans="2:20" ht="19.8">
      <c r="B30" s="580">
        <v>21</v>
      </c>
      <c r="C30" s="581" t="s">
        <v>135</v>
      </c>
      <c r="D30" s="582" t="s">
        <v>69</v>
      </c>
      <c r="E30" s="583"/>
      <c r="F30" s="577"/>
      <c r="G30" s="584">
        <v>100</v>
      </c>
      <c r="H30" s="585">
        <v>100</v>
      </c>
      <c r="I30" s="577"/>
      <c r="J30" s="584" t="s">
        <v>478</v>
      </c>
      <c r="K30" s="585">
        <v>100</v>
      </c>
      <c r="L30" s="577"/>
      <c r="M30" s="584" t="s">
        <v>478</v>
      </c>
      <c r="N30" s="585">
        <v>100</v>
      </c>
      <c r="O30" s="577"/>
      <c r="P30" s="584">
        <v>82.05</v>
      </c>
      <c r="Q30" s="585">
        <v>100</v>
      </c>
      <c r="R30" s="577"/>
      <c r="S30" s="584">
        <v>100</v>
      </c>
      <c r="T30" s="585">
        <v>100</v>
      </c>
    </row>
    <row r="31" spans="2:20" ht="19.8">
      <c r="B31" s="580">
        <v>22</v>
      </c>
      <c r="C31" s="581" t="s">
        <v>109</v>
      </c>
      <c r="D31" s="582" t="s">
        <v>46</v>
      </c>
      <c r="E31" s="583"/>
      <c r="F31" s="577"/>
      <c r="G31" s="584">
        <v>100</v>
      </c>
      <c r="H31" s="585">
        <v>100</v>
      </c>
      <c r="I31" s="577"/>
      <c r="J31" s="584">
        <v>96.6</v>
      </c>
      <c r="K31" s="585">
        <v>100</v>
      </c>
      <c r="L31" s="577"/>
      <c r="M31" s="584">
        <v>100</v>
      </c>
      <c r="N31" s="585">
        <v>100</v>
      </c>
      <c r="O31" s="577"/>
      <c r="P31" s="584">
        <v>100</v>
      </c>
      <c r="Q31" s="585">
        <v>100</v>
      </c>
      <c r="R31" s="577"/>
      <c r="S31" s="584">
        <v>94.36</v>
      </c>
      <c r="T31" s="585">
        <v>100</v>
      </c>
    </row>
    <row r="32" spans="2:20" ht="19.8">
      <c r="B32" s="580">
        <v>23</v>
      </c>
      <c r="C32" s="581" t="s">
        <v>149</v>
      </c>
      <c r="D32" s="582" t="s">
        <v>50</v>
      </c>
      <c r="E32" s="583"/>
      <c r="F32" s="577"/>
      <c r="G32" s="584">
        <v>96.1</v>
      </c>
      <c r="H32" s="585">
        <v>100</v>
      </c>
      <c r="I32" s="577"/>
      <c r="J32" s="584" t="s">
        <v>478</v>
      </c>
      <c r="K32" s="585">
        <v>100</v>
      </c>
      <c r="L32" s="577"/>
      <c r="M32" s="584" t="s">
        <v>478</v>
      </c>
      <c r="N32" s="585">
        <v>100</v>
      </c>
      <c r="O32" s="577"/>
      <c r="P32" s="584" t="s">
        <v>478</v>
      </c>
      <c r="Q32" s="585">
        <v>100</v>
      </c>
      <c r="R32" s="577"/>
      <c r="S32" s="584">
        <v>100</v>
      </c>
      <c r="T32" s="585">
        <v>100</v>
      </c>
    </row>
    <row r="33" spans="2:20" ht="19.8">
      <c r="B33" s="580">
        <v>24</v>
      </c>
      <c r="C33" s="581" t="s">
        <v>112</v>
      </c>
      <c r="D33" s="582" t="s">
        <v>41</v>
      </c>
      <c r="E33" s="583"/>
      <c r="F33" s="577"/>
      <c r="G33" s="584">
        <v>98.87</v>
      </c>
      <c r="H33" s="585">
        <v>100</v>
      </c>
      <c r="I33" s="577"/>
      <c r="J33" s="584">
        <v>98.14</v>
      </c>
      <c r="K33" s="585">
        <v>100</v>
      </c>
      <c r="L33" s="577"/>
      <c r="M33" s="584" t="s">
        <v>478</v>
      </c>
      <c r="N33" s="585">
        <v>100</v>
      </c>
      <c r="O33" s="577"/>
      <c r="P33" s="584">
        <v>97.44</v>
      </c>
      <c r="Q33" s="585">
        <v>100</v>
      </c>
      <c r="R33" s="577"/>
      <c r="S33" s="584">
        <v>95.38</v>
      </c>
      <c r="T33" s="585">
        <v>100</v>
      </c>
    </row>
    <row r="34" spans="2:20" ht="19.8">
      <c r="B34" s="580">
        <v>25</v>
      </c>
      <c r="C34" s="581" t="s">
        <v>145</v>
      </c>
      <c r="D34" s="582" t="s">
        <v>65</v>
      </c>
      <c r="E34" s="583"/>
      <c r="F34" s="577"/>
      <c r="G34" s="584">
        <v>99.18</v>
      </c>
      <c r="H34" s="585">
        <v>100</v>
      </c>
      <c r="I34" s="577"/>
      <c r="J34" s="584">
        <v>94.55</v>
      </c>
      <c r="K34" s="585">
        <v>100</v>
      </c>
      <c r="L34" s="577"/>
      <c r="M34" s="584" t="s">
        <v>478</v>
      </c>
      <c r="N34" s="585">
        <v>100</v>
      </c>
      <c r="O34" s="577"/>
      <c r="P34" s="584">
        <v>100</v>
      </c>
      <c r="Q34" s="585">
        <v>100</v>
      </c>
      <c r="R34" s="577"/>
      <c r="S34" s="584">
        <v>100</v>
      </c>
      <c r="T34" s="585">
        <v>100</v>
      </c>
    </row>
    <row r="35" spans="2:20" ht="19.8">
      <c r="B35" s="580">
        <v>26</v>
      </c>
      <c r="C35" s="581" t="s">
        <v>106</v>
      </c>
      <c r="D35" s="582" t="s">
        <v>72</v>
      </c>
      <c r="E35" s="583"/>
      <c r="F35" s="577"/>
      <c r="G35" s="584">
        <v>100</v>
      </c>
      <c r="H35" s="585">
        <v>100</v>
      </c>
      <c r="I35" s="577"/>
      <c r="J35" s="584">
        <v>100</v>
      </c>
      <c r="K35" s="585">
        <v>100</v>
      </c>
      <c r="L35" s="577"/>
      <c r="M35" s="584">
        <v>90.81</v>
      </c>
      <c r="N35" s="585">
        <v>100</v>
      </c>
      <c r="O35" s="577"/>
      <c r="P35" s="584">
        <v>100</v>
      </c>
      <c r="Q35" s="585">
        <v>100</v>
      </c>
      <c r="R35" s="577"/>
      <c r="S35" s="584">
        <v>100</v>
      </c>
      <c r="T35" s="585">
        <v>100</v>
      </c>
    </row>
    <row r="36" spans="2:20" ht="19.8">
      <c r="B36" s="580">
        <v>27</v>
      </c>
      <c r="C36" s="581" t="s">
        <v>144</v>
      </c>
      <c r="D36" s="582" t="s">
        <v>73</v>
      </c>
      <c r="E36" s="583"/>
      <c r="F36" s="577"/>
      <c r="G36" s="584">
        <v>100</v>
      </c>
      <c r="H36" s="585">
        <v>100</v>
      </c>
      <c r="I36" s="577"/>
      <c r="J36" s="584">
        <v>93.51</v>
      </c>
      <c r="K36" s="585">
        <v>100</v>
      </c>
      <c r="L36" s="577"/>
      <c r="M36" s="584" t="s">
        <v>478</v>
      </c>
      <c r="N36" s="585">
        <v>100</v>
      </c>
      <c r="O36" s="577"/>
      <c r="P36" s="584">
        <v>100</v>
      </c>
      <c r="Q36" s="585">
        <v>100</v>
      </c>
      <c r="R36" s="577"/>
      <c r="S36" s="584">
        <v>100</v>
      </c>
      <c r="T36" s="585">
        <v>100</v>
      </c>
    </row>
    <row r="37" spans="2:20" ht="19.8">
      <c r="B37" s="580">
        <v>28</v>
      </c>
      <c r="C37" s="581" t="s">
        <v>126</v>
      </c>
      <c r="D37" s="582" t="s">
        <v>127</v>
      </c>
      <c r="E37" s="583"/>
      <c r="F37" s="577"/>
      <c r="G37" s="584">
        <v>96.4</v>
      </c>
      <c r="H37" s="585">
        <v>100</v>
      </c>
      <c r="I37" s="577"/>
      <c r="J37" s="584">
        <v>96.94</v>
      </c>
      <c r="K37" s="585">
        <v>100</v>
      </c>
      <c r="L37" s="577"/>
      <c r="M37" s="584">
        <v>99.31</v>
      </c>
      <c r="N37" s="585">
        <v>100</v>
      </c>
      <c r="O37" s="577"/>
      <c r="P37" s="584">
        <v>100</v>
      </c>
      <c r="Q37" s="585">
        <v>100</v>
      </c>
      <c r="R37" s="577"/>
      <c r="S37" s="584">
        <v>93.85</v>
      </c>
      <c r="T37" s="585">
        <v>100</v>
      </c>
    </row>
    <row r="38" spans="2:20" ht="19.8">
      <c r="B38" s="580">
        <v>29</v>
      </c>
      <c r="C38" s="581" t="s">
        <v>107</v>
      </c>
      <c r="D38" s="582" t="s">
        <v>45</v>
      </c>
      <c r="E38" s="583"/>
      <c r="F38" s="577"/>
      <c r="G38" s="584">
        <v>100</v>
      </c>
      <c r="H38" s="585">
        <v>100</v>
      </c>
      <c r="I38" s="577"/>
      <c r="J38" s="584">
        <v>96.43</v>
      </c>
      <c r="K38" s="585">
        <v>100</v>
      </c>
      <c r="L38" s="577"/>
      <c r="M38" s="584">
        <v>92.77</v>
      </c>
      <c r="N38" s="585">
        <v>100</v>
      </c>
      <c r="O38" s="577"/>
      <c r="P38" s="584">
        <v>100</v>
      </c>
      <c r="Q38" s="585">
        <v>100</v>
      </c>
      <c r="R38" s="577"/>
      <c r="S38" s="584">
        <v>100</v>
      </c>
      <c r="T38" s="585">
        <v>100</v>
      </c>
    </row>
    <row r="39" spans="2:20" ht="19.8">
      <c r="B39" s="580">
        <v>30</v>
      </c>
      <c r="C39" s="581" t="s">
        <v>104</v>
      </c>
      <c r="D39" s="582" t="s">
        <v>59</v>
      </c>
      <c r="E39" s="583"/>
      <c r="F39" s="577"/>
      <c r="G39" s="584">
        <v>99.47</v>
      </c>
      <c r="H39" s="585">
        <v>100</v>
      </c>
      <c r="I39" s="577"/>
      <c r="J39" s="584">
        <v>95.99</v>
      </c>
      <c r="K39" s="585">
        <v>100</v>
      </c>
      <c r="L39" s="577"/>
      <c r="M39" s="584">
        <v>98.68</v>
      </c>
      <c r="N39" s="585">
        <v>100</v>
      </c>
      <c r="O39" s="577"/>
      <c r="P39" s="584">
        <v>66.67</v>
      </c>
      <c r="Q39" s="585">
        <v>100</v>
      </c>
      <c r="R39" s="577"/>
      <c r="S39" s="584">
        <v>95.38</v>
      </c>
      <c r="T39" s="585">
        <v>100</v>
      </c>
    </row>
    <row r="40" spans="2:20" ht="19.8">
      <c r="B40" s="580">
        <v>31</v>
      </c>
      <c r="C40" s="581" t="s">
        <v>115</v>
      </c>
      <c r="D40" s="582" t="s">
        <v>66</v>
      </c>
      <c r="E40" s="583"/>
      <c r="F40" s="577"/>
      <c r="G40" s="584">
        <v>100</v>
      </c>
      <c r="H40" s="585">
        <v>100</v>
      </c>
      <c r="I40" s="577"/>
      <c r="J40" s="584">
        <v>91.32</v>
      </c>
      <c r="K40" s="585">
        <v>100</v>
      </c>
      <c r="L40" s="577"/>
      <c r="M40" s="584">
        <v>100</v>
      </c>
      <c r="N40" s="585">
        <v>100</v>
      </c>
      <c r="O40" s="577"/>
      <c r="P40" s="584">
        <v>100</v>
      </c>
      <c r="Q40" s="585">
        <v>100</v>
      </c>
      <c r="R40" s="577"/>
      <c r="S40" s="584">
        <v>93.33</v>
      </c>
      <c r="T40" s="585">
        <v>100</v>
      </c>
    </row>
    <row r="41" spans="2:20" ht="19.8">
      <c r="B41" s="580">
        <v>32</v>
      </c>
      <c r="C41" s="581" t="s">
        <v>147</v>
      </c>
      <c r="D41" s="582" t="s">
        <v>39</v>
      </c>
      <c r="E41" s="583"/>
      <c r="F41" s="577"/>
      <c r="G41" s="584">
        <v>97.55</v>
      </c>
      <c r="H41" s="585">
        <v>100</v>
      </c>
      <c r="I41" s="577"/>
      <c r="J41" s="584">
        <v>95.79</v>
      </c>
      <c r="K41" s="585">
        <v>100</v>
      </c>
      <c r="L41" s="577"/>
      <c r="M41" s="584" t="s">
        <v>478</v>
      </c>
      <c r="N41" s="585">
        <v>100</v>
      </c>
      <c r="O41" s="577"/>
      <c r="P41" s="584">
        <v>100</v>
      </c>
      <c r="Q41" s="585">
        <v>100</v>
      </c>
      <c r="R41" s="577"/>
      <c r="S41" s="584">
        <v>95.38</v>
      </c>
      <c r="T41" s="585">
        <v>100</v>
      </c>
    </row>
    <row r="42" spans="2:20" ht="19.8">
      <c r="B42" s="580">
        <v>33</v>
      </c>
      <c r="C42" s="581" t="s">
        <v>124</v>
      </c>
      <c r="D42" s="582" t="s">
        <v>31</v>
      </c>
      <c r="E42" s="583"/>
      <c r="F42" s="577"/>
      <c r="G42" s="584">
        <v>99.73</v>
      </c>
      <c r="H42" s="585">
        <v>100</v>
      </c>
      <c r="I42" s="577"/>
      <c r="J42" s="584">
        <v>92.19</v>
      </c>
      <c r="K42" s="585">
        <v>100</v>
      </c>
      <c r="L42" s="577"/>
      <c r="M42" s="584" t="s">
        <v>478</v>
      </c>
      <c r="N42" s="585">
        <v>100</v>
      </c>
      <c r="O42" s="577"/>
      <c r="P42" s="584">
        <v>97.44</v>
      </c>
      <c r="Q42" s="585">
        <v>100</v>
      </c>
      <c r="R42" s="577"/>
      <c r="S42" s="584">
        <v>100</v>
      </c>
      <c r="T42" s="585">
        <v>100</v>
      </c>
    </row>
    <row r="43" spans="2:20" ht="19.8">
      <c r="B43" s="580">
        <v>34</v>
      </c>
      <c r="C43" s="581" t="s">
        <v>137</v>
      </c>
      <c r="D43" s="582" t="s">
        <v>60</v>
      </c>
      <c r="E43" s="583"/>
      <c r="F43" s="577"/>
      <c r="G43" s="584">
        <v>100</v>
      </c>
      <c r="H43" s="585">
        <v>100</v>
      </c>
      <c r="I43" s="577"/>
      <c r="J43" s="584">
        <v>87.5</v>
      </c>
      <c r="K43" s="585">
        <v>100</v>
      </c>
      <c r="L43" s="577"/>
      <c r="M43" s="584">
        <v>100</v>
      </c>
      <c r="N43" s="585">
        <v>100</v>
      </c>
      <c r="O43" s="577"/>
      <c r="P43" s="584">
        <v>100</v>
      </c>
      <c r="Q43" s="585">
        <v>100</v>
      </c>
      <c r="R43" s="577"/>
      <c r="S43" s="584">
        <v>100</v>
      </c>
      <c r="T43" s="585">
        <v>100</v>
      </c>
    </row>
    <row r="44" spans="2:20" ht="19.8">
      <c r="B44" s="580">
        <v>35</v>
      </c>
      <c r="C44" s="581" t="s">
        <v>119</v>
      </c>
      <c r="D44" s="582" t="s">
        <v>36</v>
      </c>
      <c r="E44" s="583"/>
      <c r="F44" s="577"/>
      <c r="G44" s="584">
        <v>98.94</v>
      </c>
      <c r="H44" s="585">
        <v>100</v>
      </c>
      <c r="I44" s="577"/>
      <c r="J44" s="584">
        <v>93.96</v>
      </c>
      <c r="K44" s="585">
        <v>100</v>
      </c>
      <c r="L44" s="577"/>
      <c r="M44" s="584">
        <v>94.01</v>
      </c>
      <c r="N44" s="585">
        <v>100</v>
      </c>
      <c r="O44" s="577"/>
      <c r="P44" s="584">
        <v>100</v>
      </c>
      <c r="Q44" s="585">
        <v>100</v>
      </c>
      <c r="R44" s="577"/>
      <c r="S44" s="584">
        <v>99.49</v>
      </c>
      <c r="T44" s="585">
        <v>100</v>
      </c>
    </row>
    <row r="45" spans="2:20" ht="19.8">
      <c r="B45" s="580">
        <v>36</v>
      </c>
      <c r="C45" s="581" t="s">
        <v>140</v>
      </c>
      <c r="D45" s="582" t="s">
        <v>141</v>
      </c>
      <c r="E45" s="583"/>
      <c r="F45" s="577"/>
      <c r="G45" s="584">
        <v>97.25</v>
      </c>
      <c r="H45" s="585">
        <v>100</v>
      </c>
      <c r="I45" s="577"/>
      <c r="J45" s="584">
        <v>93.33</v>
      </c>
      <c r="K45" s="585">
        <v>100</v>
      </c>
      <c r="L45" s="577"/>
      <c r="M45" s="584" t="s">
        <v>478</v>
      </c>
      <c r="N45" s="585">
        <v>100</v>
      </c>
      <c r="O45" s="577"/>
      <c r="P45" s="584">
        <v>94.87</v>
      </c>
      <c r="Q45" s="585">
        <v>100</v>
      </c>
      <c r="R45" s="577"/>
      <c r="S45" s="584">
        <v>100</v>
      </c>
      <c r="T45" s="585">
        <v>100</v>
      </c>
    </row>
    <row r="46" spans="2:20" ht="19.8">
      <c r="B46" s="580">
        <v>37</v>
      </c>
      <c r="C46" s="581" t="s">
        <v>102</v>
      </c>
      <c r="D46" s="582" t="s">
        <v>57</v>
      </c>
      <c r="E46" s="583"/>
      <c r="F46" s="577"/>
      <c r="G46" s="584">
        <v>100</v>
      </c>
      <c r="H46" s="585">
        <v>100</v>
      </c>
      <c r="I46" s="577"/>
      <c r="J46" s="584">
        <v>96.45</v>
      </c>
      <c r="K46" s="585">
        <v>100</v>
      </c>
      <c r="L46" s="577"/>
      <c r="M46" s="584">
        <v>88.29</v>
      </c>
      <c r="N46" s="585">
        <v>100</v>
      </c>
      <c r="O46" s="577"/>
      <c r="P46" s="584">
        <v>100</v>
      </c>
      <c r="Q46" s="585">
        <v>100</v>
      </c>
      <c r="R46" s="577"/>
      <c r="S46" s="584">
        <v>100</v>
      </c>
      <c r="T46" s="585">
        <v>100</v>
      </c>
    </row>
    <row r="47" spans="2:20" ht="19.8">
      <c r="B47" s="580">
        <v>38</v>
      </c>
      <c r="C47" s="581" t="s">
        <v>128</v>
      </c>
      <c r="D47" s="582" t="s">
        <v>459</v>
      </c>
      <c r="E47" s="583"/>
      <c r="F47" s="577"/>
      <c r="G47" s="584">
        <v>98.42</v>
      </c>
      <c r="H47" s="585">
        <v>100</v>
      </c>
      <c r="I47" s="577"/>
      <c r="J47" s="584">
        <v>89.76</v>
      </c>
      <c r="K47" s="585">
        <v>100</v>
      </c>
      <c r="L47" s="577"/>
      <c r="M47" s="584">
        <v>99.52</v>
      </c>
      <c r="N47" s="585">
        <v>100</v>
      </c>
      <c r="O47" s="577"/>
      <c r="P47" s="584">
        <v>100</v>
      </c>
      <c r="Q47" s="585">
        <v>100</v>
      </c>
      <c r="R47" s="577"/>
      <c r="S47" s="584">
        <v>92.31</v>
      </c>
      <c r="T47" s="585">
        <v>100</v>
      </c>
    </row>
    <row r="48" spans="2:20" ht="19.8">
      <c r="B48" s="580">
        <v>39</v>
      </c>
      <c r="C48" s="581" t="s">
        <v>123</v>
      </c>
      <c r="D48" s="582" t="s">
        <v>68</v>
      </c>
      <c r="E48" s="583"/>
      <c r="F48" s="577"/>
      <c r="G48" s="584">
        <v>100</v>
      </c>
      <c r="H48" s="585">
        <v>100</v>
      </c>
      <c r="I48" s="577"/>
      <c r="J48" s="584">
        <v>87.24</v>
      </c>
      <c r="K48" s="585">
        <v>100</v>
      </c>
      <c r="L48" s="577"/>
      <c r="M48" s="584">
        <v>97.16</v>
      </c>
      <c r="N48" s="585">
        <v>100</v>
      </c>
      <c r="O48" s="577"/>
      <c r="P48" s="584">
        <v>100</v>
      </c>
      <c r="Q48" s="585">
        <v>100</v>
      </c>
      <c r="R48" s="577"/>
      <c r="S48" s="584">
        <v>98.46</v>
      </c>
      <c r="T48" s="585">
        <v>100</v>
      </c>
    </row>
    <row r="49" spans="2:20" ht="19.8">
      <c r="B49" s="580">
        <v>40</v>
      </c>
      <c r="C49" s="581" t="s">
        <v>100</v>
      </c>
      <c r="D49" s="582" t="s">
        <v>48</v>
      </c>
      <c r="E49" s="583"/>
      <c r="F49" s="577"/>
      <c r="G49" s="584">
        <v>100</v>
      </c>
      <c r="H49" s="585">
        <v>100</v>
      </c>
      <c r="I49" s="577"/>
      <c r="J49" s="584">
        <v>83.85</v>
      </c>
      <c r="K49" s="585">
        <v>100</v>
      </c>
      <c r="L49" s="577"/>
      <c r="M49" s="584">
        <v>100</v>
      </c>
      <c r="N49" s="585">
        <v>100</v>
      </c>
      <c r="O49" s="577"/>
      <c r="P49" s="584">
        <v>100</v>
      </c>
      <c r="Q49" s="585">
        <v>100</v>
      </c>
      <c r="R49" s="577"/>
      <c r="S49" s="584">
        <v>100</v>
      </c>
      <c r="T49" s="585">
        <v>100</v>
      </c>
    </row>
    <row r="50" spans="2:20" ht="19.8">
      <c r="B50" s="580">
        <v>41</v>
      </c>
      <c r="C50" s="581" t="s">
        <v>460</v>
      </c>
      <c r="D50" s="582" t="s">
        <v>238</v>
      </c>
      <c r="E50" s="583"/>
      <c r="F50" s="577"/>
      <c r="G50" s="584">
        <v>100</v>
      </c>
      <c r="H50" s="585">
        <v>100</v>
      </c>
      <c r="I50" s="577"/>
      <c r="J50" s="584" t="s">
        <v>478</v>
      </c>
      <c r="K50" s="585">
        <v>100</v>
      </c>
      <c r="L50" s="577"/>
      <c r="M50" s="584" t="s">
        <v>478</v>
      </c>
      <c r="N50" s="585">
        <v>100</v>
      </c>
      <c r="O50" s="577"/>
      <c r="P50" s="584">
        <v>100</v>
      </c>
      <c r="Q50" s="585">
        <v>100</v>
      </c>
      <c r="R50" s="577"/>
      <c r="S50" s="584">
        <v>100</v>
      </c>
      <c r="T50" s="585">
        <v>100</v>
      </c>
    </row>
    <row r="51" spans="2:20" ht="19.8">
      <c r="B51" s="580">
        <v>42</v>
      </c>
      <c r="C51" s="581" t="s">
        <v>114</v>
      </c>
      <c r="D51" s="582" t="s">
        <v>63</v>
      </c>
      <c r="E51" s="583"/>
      <c r="F51" s="577"/>
      <c r="G51" s="584">
        <v>100</v>
      </c>
      <c r="H51" s="585">
        <v>100</v>
      </c>
      <c r="I51" s="577"/>
      <c r="J51" s="584">
        <v>90.84</v>
      </c>
      <c r="K51" s="585">
        <v>100</v>
      </c>
      <c r="L51" s="577"/>
      <c r="M51" s="584" t="s">
        <v>478</v>
      </c>
      <c r="N51" s="585">
        <v>100</v>
      </c>
      <c r="O51" s="577"/>
      <c r="P51" s="584">
        <v>94.87</v>
      </c>
      <c r="Q51" s="585">
        <v>100</v>
      </c>
      <c r="R51" s="577"/>
      <c r="S51" s="584">
        <v>93.33</v>
      </c>
      <c r="T51" s="585">
        <v>100</v>
      </c>
    </row>
    <row r="52" spans="2:20" ht="19.8">
      <c r="B52" s="580">
        <v>43</v>
      </c>
      <c r="C52" s="581" t="s">
        <v>132</v>
      </c>
      <c r="D52" s="582" t="s">
        <v>51</v>
      </c>
      <c r="E52" s="583"/>
      <c r="F52" s="577"/>
      <c r="G52" s="584">
        <v>96.32</v>
      </c>
      <c r="H52" s="585">
        <v>100</v>
      </c>
      <c r="I52" s="577"/>
      <c r="J52" s="584">
        <v>94.64</v>
      </c>
      <c r="K52" s="585">
        <v>100</v>
      </c>
      <c r="L52" s="577"/>
      <c r="M52" s="584">
        <v>92.22</v>
      </c>
      <c r="N52" s="585">
        <v>100</v>
      </c>
      <c r="O52" s="577"/>
      <c r="P52" s="584">
        <v>82.05</v>
      </c>
      <c r="Q52" s="585">
        <v>100</v>
      </c>
      <c r="R52" s="577"/>
      <c r="S52" s="584">
        <v>93.85</v>
      </c>
      <c r="T52" s="585">
        <v>100</v>
      </c>
    </row>
    <row r="53" spans="2:20" ht="19.8">
      <c r="B53" s="580">
        <v>44</v>
      </c>
      <c r="C53" s="581" t="s">
        <v>105</v>
      </c>
      <c r="D53" s="582" t="s">
        <v>35</v>
      </c>
      <c r="E53" s="583"/>
      <c r="F53" s="577"/>
      <c r="G53" s="584">
        <v>100</v>
      </c>
      <c r="H53" s="585">
        <v>100</v>
      </c>
      <c r="I53" s="577"/>
      <c r="J53" s="584">
        <v>89.76</v>
      </c>
      <c r="K53" s="585">
        <v>100</v>
      </c>
      <c r="L53" s="577"/>
      <c r="M53" s="584">
        <v>90.77</v>
      </c>
      <c r="N53" s="585">
        <v>100</v>
      </c>
      <c r="O53" s="577"/>
      <c r="P53" s="584">
        <v>94.87</v>
      </c>
      <c r="Q53" s="585">
        <v>100</v>
      </c>
      <c r="R53" s="577"/>
      <c r="S53" s="584">
        <v>95.9</v>
      </c>
      <c r="T53" s="585">
        <v>100</v>
      </c>
    </row>
    <row r="54" spans="2:20" ht="19.8">
      <c r="B54" s="580">
        <v>45</v>
      </c>
      <c r="C54" s="581" t="s">
        <v>110</v>
      </c>
      <c r="D54" s="582" t="s">
        <v>32</v>
      </c>
      <c r="E54" s="583"/>
      <c r="F54" s="577"/>
      <c r="G54" s="584">
        <v>100</v>
      </c>
      <c r="H54" s="585">
        <v>100</v>
      </c>
      <c r="I54" s="577"/>
      <c r="J54" s="584">
        <v>85.84</v>
      </c>
      <c r="K54" s="585">
        <v>100</v>
      </c>
      <c r="L54" s="577"/>
      <c r="M54" s="584">
        <v>93.85</v>
      </c>
      <c r="N54" s="585">
        <v>100</v>
      </c>
      <c r="O54" s="577"/>
      <c r="P54" s="584">
        <v>100</v>
      </c>
      <c r="Q54" s="585">
        <v>100</v>
      </c>
      <c r="R54" s="577"/>
      <c r="S54" s="584">
        <v>91.79</v>
      </c>
      <c r="T54" s="585">
        <v>100</v>
      </c>
    </row>
    <row r="55" spans="2:20" ht="19.8">
      <c r="B55" s="580">
        <v>46</v>
      </c>
      <c r="C55" s="581" t="s">
        <v>130</v>
      </c>
      <c r="D55" s="582" t="s">
        <v>53</v>
      </c>
      <c r="E55" s="583"/>
      <c r="F55" s="577"/>
      <c r="G55" s="584">
        <v>93.41</v>
      </c>
      <c r="H55" s="585">
        <v>100</v>
      </c>
      <c r="I55" s="577"/>
      <c r="J55" s="584">
        <v>86.87</v>
      </c>
      <c r="K55" s="585">
        <v>100</v>
      </c>
      <c r="L55" s="577"/>
      <c r="M55" s="584" t="s">
        <v>478</v>
      </c>
      <c r="N55" s="585">
        <v>100</v>
      </c>
      <c r="O55" s="577"/>
      <c r="P55" s="584">
        <v>97.44</v>
      </c>
      <c r="Q55" s="585">
        <v>100</v>
      </c>
      <c r="R55" s="577"/>
      <c r="S55" s="584">
        <v>98.46</v>
      </c>
      <c r="T55" s="585">
        <v>100</v>
      </c>
    </row>
    <row r="56" spans="2:20" ht="19.8">
      <c r="B56" s="580">
        <v>47</v>
      </c>
      <c r="C56" s="581" t="s">
        <v>133</v>
      </c>
      <c r="D56" s="582" t="s">
        <v>37</v>
      </c>
      <c r="E56" s="583"/>
      <c r="F56" s="577"/>
      <c r="G56" s="584">
        <v>98.88</v>
      </c>
      <c r="H56" s="585">
        <v>100</v>
      </c>
      <c r="I56" s="577"/>
      <c r="J56" s="584">
        <v>81.010000000000005</v>
      </c>
      <c r="K56" s="585">
        <v>100</v>
      </c>
      <c r="L56" s="577"/>
      <c r="M56" s="584" t="s">
        <v>478</v>
      </c>
      <c r="N56" s="585">
        <v>100</v>
      </c>
      <c r="O56" s="577"/>
      <c r="P56" s="584">
        <v>84.62</v>
      </c>
      <c r="Q56" s="585">
        <v>100</v>
      </c>
      <c r="R56" s="577"/>
      <c r="S56" s="584">
        <v>97.44</v>
      </c>
      <c r="T56" s="585">
        <v>100</v>
      </c>
    </row>
    <row r="57" spans="2:20" ht="19.8">
      <c r="B57" s="580">
        <v>48</v>
      </c>
      <c r="C57" s="581" t="s">
        <v>101</v>
      </c>
      <c r="D57" s="582" t="s">
        <v>71</v>
      </c>
      <c r="E57" s="583"/>
      <c r="F57" s="577"/>
      <c r="G57" s="584">
        <v>100</v>
      </c>
      <c r="H57" s="585">
        <v>100</v>
      </c>
      <c r="I57" s="577"/>
      <c r="J57" s="584">
        <v>82.16</v>
      </c>
      <c r="K57" s="585">
        <v>100</v>
      </c>
      <c r="L57" s="577"/>
      <c r="M57" s="584">
        <v>84.46</v>
      </c>
      <c r="N57" s="585">
        <v>100</v>
      </c>
      <c r="O57" s="577"/>
      <c r="P57" s="584">
        <v>97.44</v>
      </c>
      <c r="Q57" s="585">
        <v>100</v>
      </c>
      <c r="R57" s="577"/>
      <c r="S57" s="584">
        <v>99.49</v>
      </c>
      <c r="T57" s="585">
        <v>100</v>
      </c>
    </row>
    <row r="58" spans="2:20" ht="19.8">
      <c r="B58" s="580">
        <v>49</v>
      </c>
      <c r="C58" s="581" t="s">
        <v>120</v>
      </c>
      <c r="D58" s="582" t="s">
        <v>33</v>
      </c>
      <c r="E58" s="583"/>
      <c r="F58" s="577"/>
      <c r="G58" s="584">
        <v>97.66</v>
      </c>
      <c r="H58" s="585">
        <v>100</v>
      </c>
      <c r="I58" s="577"/>
      <c r="J58" s="584">
        <v>77.72</v>
      </c>
      <c r="K58" s="585">
        <v>100</v>
      </c>
      <c r="L58" s="577"/>
      <c r="M58" s="584">
        <v>95.77</v>
      </c>
      <c r="N58" s="585">
        <v>100</v>
      </c>
      <c r="O58" s="577"/>
      <c r="P58" s="584">
        <v>64.099999999999994</v>
      </c>
      <c r="Q58" s="585">
        <v>100</v>
      </c>
      <c r="R58" s="577"/>
      <c r="S58" s="584">
        <v>94.36</v>
      </c>
      <c r="T58" s="585">
        <v>100</v>
      </c>
    </row>
    <row r="59" spans="2:20" ht="19.8">
      <c r="B59" s="580">
        <v>50</v>
      </c>
      <c r="C59" s="581" t="s">
        <v>108</v>
      </c>
      <c r="D59" s="582" t="s">
        <v>62</v>
      </c>
      <c r="E59" s="583"/>
      <c r="F59" s="577"/>
      <c r="G59" s="584">
        <v>100</v>
      </c>
      <c r="H59" s="585">
        <v>100</v>
      </c>
      <c r="I59" s="577"/>
      <c r="J59" s="584">
        <v>72.23</v>
      </c>
      <c r="K59" s="585">
        <v>100</v>
      </c>
      <c r="L59" s="577"/>
      <c r="M59" s="584">
        <v>92.21</v>
      </c>
      <c r="N59" s="585">
        <v>100</v>
      </c>
      <c r="O59" s="577"/>
      <c r="P59" s="584">
        <v>89.74</v>
      </c>
      <c r="Q59" s="585">
        <v>100</v>
      </c>
      <c r="R59" s="577"/>
      <c r="S59" s="584">
        <v>99.49</v>
      </c>
      <c r="T59" s="585">
        <v>100</v>
      </c>
    </row>
    <row r="60" spans="2:20" ht="19.8">
      <c r="B60" s="580">
        <v>51</v>
      </c>
      <c r="C60" s="581" t="s">
        <v>139</v>
      </c>
      <c r="D60" s="582" t="s">
        <v>40</v>
      </c>
      <c r="E60" s="583"/>
      <c r="F60" s="577"/>
      <c r="G60" s="584">
        <v>96.43</v>
      </c>
      <c r="H60" s="585">
        <v>100</v>
      </c>
      <c r="I60" s="577"/>
      <c r="J60" s="584">
        <v>63.92</v>
      </c>
      <c r="K60" s="585">
        <v>100</v>
      </c>
      <c r="L60" s="577"/>
      <c r="M60" s="584">
        <v>100</v>
      </c>
      <c r="N60" s="585">
        <v>100</v>
      </c>
      <c r="O60" s="577"/>
      <c r="P60" s="584">
        <v>74.36</v>
      </c>
      <c r="Q60" s="585">
        <v>100</v>
      </c>
      <c r="R60" s="577"/>
      <c r="S60" s="584">
        <v>96.92</v>
      </c>
      <c r="T60" s="585">
        <v>100</v>
      </c>
    </row>
    <row r="61" spans="2:20" ht="19.8">
      <c r="B61" s="586">
        <v>52</v>
      </c>
      <c r="C61" s="587" t="s">
        <v>125</v>
      </c>
      <c r="D61" s="588" t="s">
        <v>61</v>
      </c>
      <c r="E61" s="589"/>
      <c r="F61" s="577"/>
      <c r="G61" s="590">
        <v>95.5</v>
      </c>
      <c r="H61" s="591">
        <v>100</v>
      </c>
      <c r="I61" s="577"/>
      <c r="J61" s="590">
        <v>66.319999999999993</v>
      </c>
      <c r="K61" s="591">
        <v>100</v>
      </c>
      <c r="L61" s="577"/>
      <c r="M61" s="590" t="s">
        <v>478</v>
      </c>
      <c r="N61" s="591">
        <v>100</v>
      </c>
      <c r="O61" s="577"/>
      <c r="P61" s="590">
        <v>89.74</v>
      </c>
      <c r="Q61" s="591">
        <v>100</v>
      </c>
      <c r="R61" s="577"/>
      <c r="S61" s="590">
        <v>92.82</v>
      </c>
      <c r="T61" s="591">
        <v>100</v>
      </c>
    </row>
    <row r="62" spans="2:20" ht="19.8">
      <c r="B62" s="80" t="s">
        <v>461</v>
      </c>
      <c r="C62" s="80" t="s">
        <v>461</v>
      </c>
      <c r="D62" s="672" t="s">
        <v>461</v>
      </c>
      <c r="E62" s="673"/>
      <c r="G62" t="s">
        <v>461</v>
      </c>
      <c r="H62" t="s">
        <v>461</v>
      </c>
      <c r="J62" t="s">
        <v>461</v>
      </c>
      <c r="K62" t="s">
        <v>461</v>
      </c>
      <c r="M62" t="s">
        <v>461</v>
      </c>
      <c r="N62" t="s">
        <v>461</v>
      </c>
      <c r="P62" t="s">
        <v>461</v>
      </c>
      <c r="Q62" t="s">
        <v>461</v>
      </c>
      <c r="S62" t="s">
        <v>461</v>
      </c>
      <c r="T62" t="s">
        <v>461</v>
      </c>
    </row>
    <row r="63" spans="2:20" ht="19.8">
      <c r="B63" s="80" t="s">
        <v>461</v>
      </c>
      <c r="C63" s="80" t="s">
        <v>461</v>
      </c>
      <c r="D63" s="672" t="s">
        <v>461</v>
      </c>
      <c r="E63" s="673"/>
      <c r="G63" t="s">
        <v>461</v>
      </c>
      <c r="H63" t="s">
        <v>461</v>
      </c>
      <c r="J63" t="s">
        <v>461</v>
      </c>
      <c r="K63" t="s">
        <v>461</v>
      </c>
      <c r="M63" t="s">
        <v>461</v>
      </c>
      <c r="N63" t="s">
        <v>461</v>
      </c>
      <c r="P63" t="s">
        <v>461</v>
      </c>
      <c r="Q63" t="s">
        <v>461</v>
      </c>
      <c r="S63" t="s">
        <v>461</v>
      </c>
      <c r="T63" t="s">
        <v>461</v>
      </c>
    </row>
    <row r="64" spans="2:20" ht="17.399999999999999" hidden="1" customHeight="1">
      <c r="B64" s="80" t="s">
        <v>461</v>
      </c>
      <c r="C64" s="80" t="s">
        <v>461</v>
      </c>
      <c r="D64" s="672" t="s">
        <v>461</v>
      </c>
      <c r="E64" s="673"/>
      <c r="G64" t="s">
        <v>461</v>
      </c>
      <c r="H64" t="s">
        <v>461</v>
      </c>
      <c r="J64" t="s">
        <v>461</v>
      </c>
      <c r="K64" t="s">
        <v>461</v>
      </c>
      <c r="M64" t="s">
        <v>461</v>
      </c>
      <c r="N64" t="s">
        <v>461</v>
      </c>
      <c r="P64" t="s">
        <v>461</v>
      </c>
      <c r="Q64" t="s">
        <v>461</v>
      </c>
      <c r="S64" t="s">
        <v>461</v>
      </c>
      <c r="T64" t="s">
        <v>461</v>
      </c>
    </row>
    <row r="65" spans="2:20" ht="19.8" hidden="1">
      <c r="B65" s="80" t="s">
        <v>461</v>
      </c>
      <c r="C65" s="80" t="s">
        <v>461</v>
      </c>
      <c r="D65" s="672" t="s">
        <v>461</v>
      </c>
      <c r="E65" s="673"/>
      <c r="G65" t="s">
        <v>461</v>
      </c>
      <c r="H65" t="s">
        <v>461</v>
      </c>
      <c r="J65" t="s">
        <v>461</v>
      </c>
      <c r="K65" t="s">
        <v>461</v>
      </c>
      <c r="M65" t="s">
        <v>461</v>
      </c>
      <c r="N65" t="s">
        <v>461</v>
      </c>
      <c r="P65" t="s">
        <v>461</v>
      </c>
      <c r="Q65" t="s">
        <v>461</v>
      </c>
      <c r="S65" t="s">
        <v>461</v>
      </c>
      <c r="T65" t="s">
        <v>461</v>
      </c>
    </row>
    <row r="66" spans="2:20" ht="19.8" hidden="1">
      <c r="B66" s="80" t="s">
        <v>461</v>
      </c>
      <c r="C66" s="80" t="s">
        <v>461</v>
      </c>
      <c r="D66" s="672" t="s">
        <v>461</v>
      </c>
      <c r="E66" s="673"/>
      <c r="G66" t="s">
        <v>461</v>
      </c>
      <c r="H66" t="s">
        <v>461</v>
      </c>
      <c r="J66" t="s">
        <v>461</v>
      </c>
      <c r="K66" t="s">
        <v>461</v>
      </c>
      <c r="M66" t="s">
        <v>461</v>
      </c>
      <c r="N66" t="s">
        <v>461</v>
      </c>
      <c r="P66" t="s">
        <v>461</v>
      </c>
      <c r="Q66" t="s">
        <v>461</v>
      </c>
      <c r="S66" t="s">
        <v>461</v>
      </c>
      <c r="T66" t="s">
        <v>461</v>
      </c>
    </row>
    <row r="67" spans="2:20" ht="19.8" hidden="1">
      <c r="B67" s="80" t="s">
        <v>461</v>
      </c>
      <c r="C67" s="80" t="s">
        <v>461</v>
      </c>
      <c r="D67" s="672" t="s">
        <v>461</v>
      </c>
      <c r="E67" s="673"/>
      <c r="G67" t="s">
        <v>461</v>
      </c>
      <c r="H67" t="s">
        <v>461</v>
      </c>
      <c r="J67" t="s">
        <v>461</v>
      </c>
      <c r="K67" t="s">
        <v>461</v>
      </c>
      <c r="M67" t="s">
        <v>461</v>
      </c>
      <c r="N67" t="s">
        <v>461</v>
      </c>
      <c r="P67" t="s">
        <v>461</v>
      </c>
      <c r="Q67" t="s">
        <v>461</v>
      </c>
      <c r="S67" t="s">
        <v>461</v>
      </c>
      <c r="T67" t="s">
        <v>461</v>
      </c>
    </row>
    <row r="68" spans="2:20" ht="19.8" hidden="1">
      <c r="B68" s="80" t="s">
        <v>461</v>
      </c>
      <c r="C68" s="80" t="s">
        <v>461</v>
      </c>
      <c r="D68" s="672" t="s">
        <v>461</v>
      </c>
      <c r="E68" s="673"/>
      <c r="G68" t="s">
        <v>461</v>
      </c>
      <c r="H68" t="s">
        <v>461</v>
      </c>
      <c r="J68" t="s">
        <v>461</v>
      </c>
      <c r="K68" t="s">
        <v>461</v>
      </c>
      <c r="M68" t="s">
        <v>461</v>
      </c>
      <c r="N68" t="s">
        <v>461</v>
      </c>
      <c r="P68" t="s">
        <v>461</v>
      </c>
      <c r="Q68" t="s">
        <v>461</v>
      </c>
      <c r="S68" t="s">
        <v>461</v>
      </c>
      <c r="T68" t="s">
        <v>461</v>
      </c>
    </row>
    <row r="69" spans="2:20" ht="19.8" hidden="1">
      <c r="B69" s="80" t="s">
        <v>461</v>
      </c>
      <c r="C69" s="80" t="s">
        <v>461</v>
      </c>
      <c r="D69" s="672" t="s">
        <v>461</v>
      </c>
      <c r="E69" s="673"/>
      <c r="G69" t="s">
        <v>461</v>
      </c>
      <c r="H69" t="s">
        <v>461</v>
      </c>
      <c r="J69" t="s">
        <v>461</v>
      </c>
      <c r="K69" t="s">
        <v>461</v>
      </c>
      <c r="M69" t="s">
        <v>461</v>
      </c>
      <c r="N69" t="s">
        <v>461</v>
      </c>
      <c r="P69" t="s">
        <v>461</v>
      </c>
      <c r="Q69" t="s">
        <v>461</v>
      </c>
      <c r="S69" t="s">
        <v>461</v>
      </c>
      <c r="T69" t="s">
        <v>461</v>
      </c>
    </row>
    <row r="70" spans="2:20" ht="19.8" hidden="1">
      <c r="B70" s="80" t="s">
        <v>461</v>
      </c>
      <c r="C70" s="80" t="s">
        <v>461</v>
      </c>
      <c r="D70" s="672" t="s">
        <v>461</v>
      </c>
      <c r="E70" s="673"/>
      <c r="G70" t="s">
        <v>461</v>
      </c>
      <c r="H70" t="s">
        <v>461</v>
      </c>
      <c r="J70" t="s">
        <v>461</v>
      </c>
      <c r="K70" t="s">
        <v>461</v>
      </c>
      <c r="M70" t="s">
        <v>461</v>
      </c>
      <c r="N70" t="s">
        <v>461</v>
      </c>
      <c r="P70" t="s">
        <v>461</v>
      </c>
      <c r="Q70" t="s">
        <v>461</v>
      </c>
      <c r="S70" t="s">
        <v>461</v>
      </c>
      <c r="T70" t="s">
        <v>461</v>
      </c>
    </row>
    <row r="71" spans="2:20" ht="19.8" hidden="1">
      <c r="B71" s="80" t="s">
        <v>461</v>
      </c>
      <c r="C71" s="80" t="s">
        <v>461</v>
      </c>
      <c r="D71" s="672" t="s">
        <v>461</v>
      </c>
      <c r="E71" s="673"/>
      <c r="G71" t="s">
        <v>461</v>
      </c>
      <c r="H71" t="s">
        <v>461</v>
      </c>
      <c r="J71" t="s">
        <v>461</v>
      </c>
      <c r="K71" t="s">
        <v>461</v>
      </c>
      <c r="M71" t="s">
        <v>461</v>
      </c>
      <c r="N71" t="s">
        <v>461</v>
      </c>
      <c r="P71" t="s">
        <v>461</v>
      </c>
      <c r="Q71" t="s">
        <v>461</v>
      </c>
      <c r="S71" t="s">
        <v>461</v>
      </c>
      <c r="T71" t="s">
        <v>461</v>
      </c>
    </row>
    <row r="72" spans="2:20" ht="19.8" hidden="1">
      <c r="B72" s="80" t="s">
        <v>461</v>
      </c>
      <c r="C72" s="80" t="s">
        <v>461</v>
      </c>
      <c r="D72" s="672" t="s">
        <v>461</v>
      </c>
      <c r="E72" s="673"/>
      <c r="G72" t="s">
        <v>461</v>
      </c>
      <c r="H72" t="s">
        <v>461</v>
      </c>
      <c r="J72" t="s">
        <v>461</v>
      </c>
      <c r="K72" t="s">
        <v>461</v>
      </c>
      <c r="M72" t="s">
        <v>461</v>
      </c>
      <c r="N72" t="s">
        <v>461</v>
      </c>
      <c r="P72" t="s">
        <v>461</v>
      </c>
      <c r="Q72" t="s">
        <v>461</v>
      </c>
      <c r="S72" t="s">
        <v>461</v>
      </c>
      <c r="T72" t="s">
        <v>461</v>
      </c>
    </row>
    <row r="73" spans="2:20" ht="19.8" hidden="1">
      <c r="B73" s="80" t="s">
        <v>461</v>
      </c>
      <c r="C73" s="80" t="s">
        <v>461</v>
      </c>
      <c r="D73" s="672" t="s">
        <v>461</v>
      </c>
      <c r="E73" s="673"/>
      <c r="G73" t="s">
        <v>461</v>
      </c>
      <c r="H73" t="s">
        <v>461</v>
      </c>
      <c r="J73" t="s">
        <v>461</v>
      </c>
      <c r="K73" t="s">
        <v>461</v>
      </c>
      <c r="M73" t="s">
        <v>461</v>
      </c>
      <c r="N73" t="s">
        <v>461</v>
      </c>
      <c r="P73" t="s">
        <v>461</v>
      </c>
      <c r="Q73" t="s">
        <v>461</v>
      </c>
      <c r="S73" t="s">
        <v>461</v>
      </c>
      <c r="T73" t="s">
        <v>461</v>
      </c>
    </row>
    <row r="74" spans="2:20" ht="19.8" hidden="1">
      <c r="B74" s="80" t="s">
        <v>461</v>
      </c>
      <c r="C74" s="80" t="s">
        <v>461</v>
      </c>
      <c r="D74" s="672" t="s">
        <v>461</v>
      </c>
      <c r="E74" s="673"/>
      <c r="G74" t="s">
        <v>461</v>
      </c>
      <c r="H74" t="s">
        <v>461</v>
      </c>
      <c r="J74" t="s">
        <v>461</v>
      </c>
      <c r="K74" t="s">
        <v>461</v>
      </c>
      <c r="M74" t="s">
        <v>461</v>
      </c>
      <c r="N74" t="s">
        <v>461</v>
      </c>
      <c r="P74" t="s">
        <v>461</v>
      </c>
      <c r="Q74" t="s">
        <v>461</v>
      </c>
      <c r="S74" t="s">
        <v>461</v>
      </c>
      <c r="T74" t="s">
        <v>461</v>
      </c>
    </row>
    <row r="75" spans="2:20" ht="19.8" hidden="1">
      <c r="B75" s="80" t="s">
        <v>461</v>
      </c>
      <c r="C75" s="80" t="s">
        <v>461</v>
      </c>
      <c r="D75" s="672" t="s">
        <v>461</v>
      </c>
      <c r="E75" s="673"/>
      <c r="G75" t="s">
        <v>461</v>
      </c>
      <c r="H75" t="s">
        <v>461</v>
      </c>
      <c r="J75" t="s">
        <v>461</v>
      </c>
      <c r="K75" t="s">
        <v>461</v>
      </c>
      <c r="M75" t="s">
        <v>461</v>
      </c>
      <c r="N75" t="s">
        <v>461</v>
      </c>
      <c r="P75" t="s">
        <v>461</v>
      </c>
      <c r="Q75" t="s">
        <v>461</v>
      </c>
      <c r="S75" t="s">
        <v>461</v>
      </c>
      <c r="T75" t="s">
        <v>461</v>
      </c>
    </row>
    <row r="76" spans="2:20" ht="19.8" hidden="1">
      <c r="B76" s="80" t="s">
        <v>461</v>
      </c>
      <c r="C76" s="80" t="s">
        <v>461</v>
      </c>
      <c r="D76" s="672" t="s">
        <v>461</v>
      </c>
      <c r="E76" s="673"/>
      <c r="G76" t="s">
        <v>461</v>
      </c>
      <c r="H76" t="s">
        <v>461</v>
      </c>
      <c r="J76" t="s">
        <v>461</v>
      </c>
      <c r="K76" t="s">
        <v>461</v>
      </c>
      <c r="M76" t="s">
        <v>461</v>
      </c>
      <c r="N76" t="s">
        <v>461</v>
      </c>
      <c r="P76" t="s">
        <v>461</v>
      </c>
      <c r="Q76" t="s">
        <v>461</v>
      </c>
      <c r="S76" t="s">
        <v>461</v>
      </c>
      <c r="T76" t="s">
        <v>461</v>
      </c>
    </row>
    <row r="77" spans="2:20" ht="19.8" hidden="1">
      <c r="B77" s="80" t="s">
        <v>461</v>
      </c>
      <c r="C77" s="80" t="s">
        <v>461</v>
      </c>
      <c r="D77" s="672" t="s">
        <v>461</v>
      </c>
      <c r="E77" s="673"/>
      <c r="G77" t="s">
        <v>461</v>
      </c>
      <c r="H77" t="s">
        <v>461</v>
      </c>
      <c r="J77" t="s">
        <v>461</v>
      </c>
      <c r="K77" t="s">
        <v>461</v>
      </c>
      <c r="M77" t="s">
        <v>461</v>
      </c>
      <c r="N77" t="s">
        <v>461</v>
      </c>
      <c r="P77" t="s">
        <v>461</v>
      </c>
      <c r="Q77" t="s">
        <v>461</v>
      </c>
      <c r="S77" t="s">
        <v>461</v>
      </c>
      <c r="T77" t="s">
        <v>461</v>
      </c>
    </row>
    <row r="78" spans="2:20" ht="19.8" hidden="1">
      <c r="B78" s="80" t="s">
        <v>461</v>
      </c>
      <c r="C78" s="80" t="s">
        <v>461</v>
      </c>
      <c r="D78" s="672" t="s">
        <v>461</v>
      </c>
      <c r="E78" s="673"/>
      <c r="G78" t="s">
        <v>461</v>
      </c>
      <c r="H78" t="s">
        <v>461</v>
      </c>
      <c r="J78" t="s">
        <v>461</v>
      </c>
      <c r="K78" t="s">
        <v>461</v>
      </c>
      <c r="M78" t="s">
        <v>461</v>
      </c>
      <c r="N78" t="s">
        <v>461</v>
      </c>
      <c r="P78" t="s">
        <v>461</v>
      </c>
      <c r="Q78" t="s">
        <v>461</v>
      </c>
      <c r="S78" t="s">
        <v>461</v>
      </c>
      <c r="T78" t="s">
        <v>461</v>
      </c>
    </row>
    <row r="79" spans="2:20" ht="19.8" hidden="1">
      <c r="B79" s="80" t="s">
        <v>461</v>
      </c>
      <c r="C79" s="80" t="s">
        <v>461</v>
      </c>
      <c r="D79" s="672" t="s">
        <v>461</v>
      </c>
      <c r="E79" s="673"/>
      <c r="G79" t="s">
        <v>461</v>
      </c>
      <c r="H79" t="s">
        <v>461</v>
      </c>
      <c r="J79" t="s">
        <v>461</v>
      </c>
      <c r="K79" t="s">
        <v>461</v>
      </c>
      <c r="M79" t="s">
        <v>461</v>
      </c>
      <c r="N79" t="s">
        <v>461</v>
      </c>
      <c r="P79" t="s">
        <v>461</v>
      </c>
      <c r="Q79" t="s">
        <v>461</v>
      </c>
      <c r="S79" t="s">
        <v>461</v>
      </c>
      <c r="T79" t="s">
        <v>461</v>
      </c>
    </row>
    <row r="80" spans="2:20" ht="19.8" hidden="1">
      <c r="B80" s="80" t="s">
        <v>461</v>
      </c>
      <c r="C80" s="80" t="s">
        <v>461</v>
      </c>
      <c r="D80" s="672" t="s">
        <v>461</v>
      </c>
      <c r="E80" s="673"/>
      <c r="G80" t="s">
        <v>461</v>
      </c>
      <c r="H80" t="s">
        <v>461</v>
      </c>
      <c r="J80" t="s">
        <v>461</v>
      </c>
      <c r="K80" t="s">
        <v>461</v>
      </c>
      <c r="M80" t="s">
        <v>461</v>
      </c>
      <c r="N80" t="s">
        <v>461</v>
      </c>
      <c r="P80" t="s">
        <v>461</v>
      </c>
      <c r="Q80" t="s">
        <v>461</v>
      </c>
      <c r="S80" t="s">
        <v>461</v>
      </c>
      <c r="T80" t="s">
        <v>461</v>
      </c>
    </row>
    <row r="81" spans="2:20" ht="19.8" hidden="1">
      <c r="B81" s="80" t="s">
        <v>461</v>
      </c>
      <c r="C81" s="80" t="s">
        <v>461</v>
      </c>
      <c r="D81" s="672" t="s">
        <v>461</v>
      </c>
      <c r="E81" s="673"/>
      <c r="G81" t="s">
        <v>461</v>
      </c>
      <c r="H81" t="s">
        <v>461</v>
      </c>
      <c r="J81" t="s">
        <v>461</v>
      </c>
      <c r="K81" t="s">
        <v>461</v>
      </c>
      <c r="M81" t="s">
        <v>461</v>
      </c>
      <c r="N81" t="s">
        <v>461</v>
      </c>
      <c r="P81" t="s">
        <v>461</v>
      </c>
      <c r="Q81" t="s">
        <v>461</v>
      </c>
      <c r="S81" t="s">
        <v>461</v>
      </c>
      <c r="T81" t="s">
        <v>461</v>
      </c>
    </row>
    <row r="82" spans="2:20" ht="19.8" hidden="1">
      <c r="B82" s="80" t="s">
        <v>461</v>
      </c>
      <c r="C82" s="80" t="s">
        <v>461</v>
      </c>
      <c r="D82" s="672" t="s">
        <v>461</v>
      </c>
      <c r="E82" s="673"/>
      <c r="G82" t="s">
        <v>461</v>
      </c>
      <c r="H82" t="s">
        <v>461</v>
      </c>
      <c r="J82" t="s">
        <v>461</v>
      </c>
      <c r="K82" t="s">
        <v>461</v>
      </c>
      <c r="M82" t="s">
        <v>461</v>
      </c>
      <c r="N82" t="s">
        <v>461</v>
      </c>
      <c r="P82" t="s">
        <v>461</v>
      </c>
      <c r="Q82" t="s">
        <v>461</v>
      </c>
      <c r="S82" t="s">
        <v>461</v>
      </c>
      <c r="T82" t="s">
        <v>461</v>
      </c>
    </row>
    <row r="83" spans="2:20" ht="19.8" hidden="1">
      <c r="B83" s="80" t="s">
        <v>461</v>
      </c>
      <c r="C83" s="80" t="s">
        <v>461</v>
      </c>
      <c r="D83" s="672" t="s">
        <v>461</v>
      </c>
      <c r="E83" s="673"/>
      <c r="G83" t="s">
        <v>461</v>
      </c>
      <c r="H83" t="s">
        <v>461</v>
      </c>
      <c r="J83" t="s">
        <v>461</v>
      </c>
      <c r="K83" t="s">
        <v>461</v>
      </c>
      <c r="M83" t="s">
        <v>461</v>
      </c>
      <c r="N83" t="s">
        <v>461</v>
      </c>
      <c r="P83" t="s">
        <v>461</v>
      </c>
      <c r="Q83" t="s">
        <v>461</v>
      </c>
      <c r="S83" t="s">
        <v>461</v>
      </c>
      <c r="T83" t="s">
        <v>461</v>
      </c>
    </row>
    <row r="84" spans="2:20" ht="19.8" hidden="1">
      <c r="B84" s="80" t="s">
        <v>461</v>
      </c>
      <c r="C84" s="80" t="s">
        <v>461</v>
      </c>
      <c r="D84" s="672" t="s">
        <v>461</v>
      </c>
      <c r="E84" s="673"/>
      <c r="G84" t="s">
        <v>461</v>
      </c>
      <c r="H84" t="s">
        <v>461</v>
      </c>
      <c r="J84" t="s">
        <v>461</v>
      </c>
      <c r="K84" t="s">
        <v>461</v>
      </c>
      <c r="M84" t="s">
        <v>461</v>
      </c>
      <c r="N84" t="s">
        <v>461</v>
      </c>
      <c r="P84" t="s">
        <v>461</v>
      </c>
      <c r="Q84" t="s">
        <v>461</v>
      </c>
      <c r="S84" t="s">
        <v>461</v>
      </c>
      <c r="T84" t="s">
        <v>461</v>
      </c>
    </row>
    <row r="85" spans="2:20" ht="19.8" hidden="1">
      <c r="B85" s="80" t="s">
        <v>461</v>
      </c>
      <c r="C85" s="80" t="s">
        <v>461</v>
      </c>
      <c r="D85" s="672" t="s">
        <v>461</v>
      </c>
      <c r="E85" s="673"/>
      <c r="G85" t="s">
        <v>461</v>
      </c>
      <c r="H85" t="s">
        <v>461</v>
      </c>
      <c r="J85" t="s">
        <v>461</v>
      </c>
      <c r="K85" t="s">
        <v>461</v>
      </c>
      <c r="M85" t="s">
        <v>461</v>
      </c>
      <c r="N85" t="s">
        <v>461</v>
      </c>
      <c r="P85" t="s">
        <v>461</v>
      </c>
      <c r="Q85" t="s">
        <v>461</v>
      </c>
      <c r="S85" t="s">
        <v>461</v>
      </c>
      <c r="T85" t="s">
        <v>461</v>
      </c>
    </row>
    <row r="86" spans="2:20" ht="19.8" hidden="1">
      <c r="B86" s="80" t="s">
        <v>461</v>
      </c>
      <c r="C86" s="80" t="s">
        <v>461</v>
      </c>
      <c r="D86" s="672" t="s">
        <v>461</v>
      </c>
      <c r="E86" s="673"/>
      <c r="G86" t="s">
        <v>461</v>
      </c>
      <c r="H86" t="s">
        <v>461</v>
      </c>
      <c r="J86" t="s">
        <v>461</v>
      </c>
      <c r="K86" t="s">
        <v>461</v>
      </c>
      <c r="M86" t="s">
        <v>461</v>
      </c>
      <c r="N86" t="s">
        <v>461</v>
      </c>
      <c r="P86" t="s">
        <v>461</v>
      </c>
      <c r="Q86" t="s">
        <v>461</v>
      </c>
      <c r="S86" t="s">
        <v>461</v>
      </c>
      <c r="T86" t="s">
        <v>461</v>
      </c>
    </row>
    <row r="87" spans="2:20" ht="19.8" hidden="1">
      <c r="B87" s="80" t="s">
        <v>461</v>
      </c>
      <c r="C87" s="80" t="s">
        <v>461</v>
      </c>
      <c r="D87" s="672" t="s">
        <v>461</v>
      </c>
      <c r="E87" s="673"/>
      <c r="G87" t="s">
        <v>461</v>
      </c>
      <c r="H87" t="s">
        <v>461</v>
      </c>
      <c r="J87" t="s">
        <v>461</v>
      </c>
      <c r="K87" t="s">
        <v>461</v>
      </c>
      <c r="M87" t="s">
        <v>461</v>
      </c>
      <c r="N87" t="s">
        <v>461</v>
      </c>
      <c r="P87" t="s">
        <v>461</v>
      </c>
      <c r="Q87" t="s">
        <v>461</v>
      </c>
      <c r="S87" t="s">
        <v>461</v>
      </c>
      <c r="T87" t="s">
        <v>461</v>
      </c>
    </row>
    <row r="88" spans="2:20" ht="19.8" hidden="1">
      <c r="B88" s="80" t="s">
        <v>461</v>
      </c>
      <c r="C88" s="80" t="s">
        <v>461</v>
      </c>
      <c r="D88" s="672" t="s">
        <v>461</v>
      </c>
      <c r="E88" s="673"/>
      <c r="G88" t="s">
        <v>461</v>
      </c>
      <c r="H88" t="s">
        <v>461</v>
      </c>
      <c r="J88" t="s">
        <v>461</v>
      </c>
      <c r="K88" t="s">
        <v>461</v>
      </c>
      <c r="M88" t="s">
        <v>461</v>
      </c>
      <c r="N88" t="s">
        <v>461</v>
      </c>
      <c r="P88" t="s">
        <v>461</v>
      </c>
      <c r="Q88" t="s">
        <v>461</v>
      </c>
      <c r="S88" t="s">
        <v>461</v>
      </c>
      <c r="T88" t="s">
        <v>461</v>
      </c>
    </row>
    <row r="89" spans="2:20" ht="19.8" hidden="1">
      <c r="B89" s="80" t="s">
        <v>461</v>
      </c>
      <c r="C89" s="80" t="s">
        <v>461</v>
      </c>
      <c r="D89" s="672" t="s">
        <v>461</v>
      </c>
      <c r="E89" s="673"/>
      <c r="G89" t="s">
        <v>461</v>
      </c>
      <c r="H89" t="s">
        <v>461</v>
      </c>
      <c r="J89" t="s">
        <v>461</v>
      </c>
      <c r="K89" t="s">
        <v>461</v>
      </c>
      <c r="M89" t="s">
        <v>461</v>
      </c>
      <c r="N89" t="s">
        <v>461</v>
      </c>
      <c r="P89" t="s">
        <v>461</v>
      </c>
      <c r="Q89" t="s">
        <v>461</v>
      </c>
      <c r="S89" t="s">
        <v>461</v>
      </c>
      <c r="T89" t="s">
        <v>461</v>
      </c>
    </row>
    <row r="90" spans="2:20" ht="19.8" hidden="1">
      <c r="B90" s="80" t="s">
        <v>461</v>
      </c>
      <c r="C90" s="80" t="s">
        <v>461</v>
      </c>
      <c r="D90" s="672" t="s">
        <v>461</v>
      </c>
      <c r="E90" s="673"/>
      <c r="G90" t="s">
        <v>461</v>
      </c>
      <c r="H90" t="s">
        <v>461</v>
      </c>
      <c r="J90" t="s">
        <v>461</v>
      </c>
      <c r="K90" t="s">
        <v>461</v>
      </c>
      <c r="M90" t="s">
        <v>461</v>
      </c>
      <c r="N90" t="s">
        <v>461</v>
      </c>
      <c r="P90" t="s">
        <v>461</v>
      </c>
      <c r="Q90" t="s">
        <v>461</v>
      </c>
      <c r="S90" t="s">
        <v>461</v>
      </c>
      <c r="T90" t="s">
        <v>461</v>
      </c>
    </row>
    <row r="91" spans="2:20" ht="19.8" hidden="1">
      <c r="B91" s="80" t="s">
        <v>461</v>
      </c>
      <c r="C91" s="80" t="s">
        <v>461</v>
      </c>
      <c r="D91" s="672" t="s">
        <v>461</v>
      </c>
      <c r="E91" s="673"/>
      <c r="G91" t="s">
        <v>461</v>
      </c>
      <c r="H91" t="s">
        <v>461</v>
      </c>
      <c r="J91" t="s">
        <v>461</v>
      </c>
      <c r="K91" t="s">
        <v>461</v>
      </c>
      <c r="M91" t="s">
        <v>461</v>
      </c>
      <c r="N91" t="s">
        <v>461</v>
      </c>
      <c r="P91" t="s">
        <v>461</v>
      </c>
      <c r="Q91" t="s">
        <v>461</v>
      </c>
      <c r="S91" t="s">
        <v>461</v>
      </c>
      <c r="T91" t="s">
        <v>461</v>
      </c>
    </row>
    <row r="92" spans="2:20" ht="19.8" hidden="1">
      <c r="B92" s="80" t="s">
        <v>461</v>
      </c>
      <c r="C92" s="80" t="s">
        <v>461</v>
      </c>
      <c r="D92" s="672" t="s">
        <v>461</v>
      </c>
      <c r="E92" s="673"/>
      <c r="G92" t="s">
        <v>461</v>
      </c>
      <c r="H92" t="s">
        <v>461</v>
      </c>
      <c r="J92" t="s">
        <v>461</v>
      </c>
      <c r="K92" t="s">
        <v>461</v>
      </c>
      <c r="M92" t="s">
        <v>461</v>
      </c>
      <c r="N92" t="s">
        <v>461</v>
      </c>
      <c r="P92" t="s">
        <v>461</v>
      </c>
      <c r="Q92" t="s">
        <v>461</v>
      </c>
      <c r="S92" t="s">
        <v>461</v>
      </c>
      <c r="T92" t="s">
        <v>461</v>
      </c>
    </row>
    <row r="93" spans="2:20" ht="19.8" hidden="1">
      <c r="B93" s="80" t="s">
        <v>461</v>
      </c>
      <c r="C93" s="80" t="s">
        <v>461</v>
      </c>
      <c r="D93" s="672" t="s">
        <v>461</v>
      </c>
      <c r="E93" s="673"/>
      <c r="G93" t="s">
        <v>461</v>
      </c>
      <c r="H93" t="s">
        <v>461</v>
      </c>
      <c r="J93" t="s">
        <v>461</v>
      </c>
      <c r="K93" t="s">
        <v>461</v>
      </c>
      <c r="M93" t="s">
        <v>461</v>
      </c>
      <c r="N93" t="s">
        <v>461</v>
      </c>
      <c r="P93" t="s">
        <v>461</v>
      </c>
      <c r="Q93" t="s">
        <v>461</v>
      </c>
      <c r="S93" t="s">
        <v>461</v>
      </c>
      <c r="T93" t="s">
        <v>461</v>
      </c>
    </row>
    <row r="94" spans="2:20" ht="19.8" hidden="1">
      <c r="B94" s="80" t="s">
        <v>461</v>
      </c>
      <c r="C94" s="80" t="s">
        <v>461</v>
      </c>
      <c r="D94" s="672" t="s">
        <v>461</v>
      </c>
      <c r="E94" s="673"/>
      <c r="G94" t="s">
        <v>461</v>
      </c>
      <c r="H94" t="s">
        <v>461</v>
      </c>
      <c r="J94" t="s">
        <v>461</v>
      </c>
      <c r="K94" t="s">
        <v>461</v>
      </c>
      <c r="M94" t="s">
        <v>461</v>
      </c>
      <c r="N94" t="s">
        <v>461</v>
      </c>
      <c r="P94" t="s">
        <v>461</v>
      </c>
      <c r="Q94" t="s">
        <v>461</v>
      </c>
      <c r="S94" t="s">
        <v>461</v>
      </c>
      <c r="T94" t="s">
        <v>461</v>
      </c>
    </row>
    <row r="95" spans="2:20" ht="19.8" hidden="1">
      <c r="B95" s="80" t="s">
        <v>461</v>
      </c>
      <c r="C95" s="80" t="s">
        <v>461</v>
      </c>
      <c r="D95" s="672" t="s">
        <v>461</v>
      </c>
      <c r="E95" s="673"/>
      <c r="G95" t="s">
        <v>461</v>
      </c>
      <c r="H95" t="s">
        <v>461</v>
      </c>
      <c r="J95" t="s">
        <v>461</v>
      </c>
      <c r="K95" t="s">
        <v>461</v>
      </c>
      <c r="M95" t="s">
        <v>461</v>
      </c>
      <c r="N95" t="s">
        <v>461</v>
      </c>
      <c r="P95" t="s">
        <v>461</v>
      </c>
      <c r="Q95" t="s">
        <v>461</v>
      </c>
      <c r="S95" t="s">
        <v>461</v>
      </c>
      <c r="T95" t="s">
        <v>461</v>
      </c>
    </row>
    <row r="96" spans="2:20" ht="19.8" hidden="1">
      <c r="B96" s="80" t="s">
        <v>461</v>
      </c>
      <c r="C96" s="80" t="s">
        <v>461</v>
      </c>
      <c r="D96" s="672" t="s">
        <v>461</v>
      </c>
      <c r="E96" s="673"/>
      <c r="G96" t="s">
        <v>461</v>
      </c>
      <c r="H96" t="s">
        <v>461</v>
      </c>
      <c r="J96" t="s">
        <v>461</v>
      </c>
      <c r="K96" t="s">
        <v>461</v>
      </c>
      <c r="M96" t="s">
        <v>461</v>
      </c>
      <c r="N96" t="s">
        <v>461</v>
      </c>
      <c r="P96" t="s">
        <v>461</v>
      </c>
      <c r="Q96" t="s">
        <v>461</v>
      </c>
      <c r="S96" t="s">
        <v>461</v>
      </c>
      <c r="T96" t="s">
        <v>461</v>
      </c>
    </row>
    <row r="97" spans="2:20" ht="19.8" hidden="1">
      <c r="B97" s="80" t="s">
        <v>461</v>
      </c>
      <c r="C97" s="80" t="s">
        <v>461</v>
      </c>
      <c r="D97" s="672" t="s">
        <v>461</v>
      </c>
      <c r="E97" s="673"/>
      <c r="G97" t="s">
        <v>461</v>
      </c>
      <c r="H97" t="s">
        <v>461</v>
      </c>
      <c r="J97" t="s">
        <v>461</v>
      </c>
      <c r="K97" t="s">
        <v>461</v>
      </c>
      <c r="M97" t="s">
        <v>461</v>
      </c>
      <c r="N97" t="s">
        <v>461</v>
      </c>
      <c r="P97" t="s">
        <v>461</v>
      </c>
      <c r="Q97" t="s">
        <v>461</v>
      </c>
      <c r="S97" t="s">
        <v>461</v>
      </c>
      <c r="T97" t="s">
        <v>461</v>
      </c>
    </row>
    <row r="98" spans="2:20" ht="19.8" hidden="1">
      <c r="B98" s="80" t="s">
        <v>461</v>
      </c>
      <c r="C98" s="80" t="s">
        <v>461</v>
      </c>
      <c r="D98" s="672" t="s">
        <v>461</v>
      </c>
      <c r="E98" s="673"/>
      <c r="G98" t="s">
        <v>461</v>
      </c>
      <c r="H98" t="s">
        <v>461</v>
      </c>
      <c r="J98" t="s">
        <v>461</v>
      </c>
      <c r="K98" t="s">
        <v>461</v>
      </c>
      <c r="M98" t="s">
        <v>461</v>
      </c>
      <c r="N98" t="s">
        <v>461</v>
      </c>
      <c r="P98" t="s">
        <v>461</v>
      </c>
      <c r="Q98" t="s">
        <v>461</v>
      </c>
      <c r="S98" t="s">
        <v>461</v>
      </c>
      <c r="T98" t="s">
        <v>461</v>
      </c>
    </row>
    <row r="99" spans="2:20" ht="19.8" hidden="1">
      <c r="B99" s="80" t="s">
        <v>461</v>
      </c>
      <c r="C99" s="80" t="s">
        <v>461</v>
      </c>
      <c r="D99" s="672" t="s">
        <v>461</v>
      </c>
      <c r="E99" s="673"/>
      <c r="G99" t="s">
        <v>461</v>
      </c>
      <c r="H99" t="s">
        <v>461</v>
      </c>
      <c r="J99" t="s">
        <v>461</v>
      </c>
      <c r="K99" t="s">
        <v>461</v>
      </c>
      <c r="M99" t="s">
        <v>461</v>
      </c>
      <c r="N99" t="s">
        <v>461</v>
      </c>
      <c r="P99" t="s">
        <v>461</v>
      </c>
      <c r="Q99" t="s">
        <v>461</v>
      </c>
      <c r="S99" t="s">
        <v>461</v>
      </c>
      <c r="T99" t="s">
        <v>461</v>
      </c>
    </row>
    <row r="100" spans="2:20" ht="19.8" hidden="1">
      <c r="B100" s="80" t="s">
        <v>461</v>
      </c>
      <c r="C100" s="80" t="s">
        <v>461</v>
      </c>
      <c r="D100" s="672" t="s">
        <v>461</v>
      </c>
      <c r="E100" s="673"/>
      <c r="G100" t="s">
        <v>461</v>
      </c>
      <c r="H100" t="s">
        <v>461</v>
      </c>
      <c r="J100" t="s">
        <v>461</v>
      </c>
      <c r="K100" t="s">
        <v>461</v>
      </c>
      <c r="M100" t="s">
        <v>461</v>
      </c>
      <c r="N100" t="s">
        <v>461</v>
      </c>
      <c r="P100" t="s">
        <v>461</v>
      </c>
      <c r="Q100" t="s">
        <v>461</v>
      </c>
      <c r="S100" t="s">
        <v>461</v>
      </c>
      <c r="T100" t="s">
        <v>461</v>
      </c>
    </row>
    <row r="101" spans="2:20" ht="19.8" hidden="1">
      <c r="B101" s="80" t="str">
        <f>_xlfn.XLOOKUP(C101,[1]Calificación!D:D,[1]Calificación!A:A,"",0,1)</f>
        <v/>
      </c>
      <c r="C101" s="80" t="str">
        <f>IF([1]Calificación!D90=0,"",[1]Calificación!D90)</f>
        <v/>
      </c>
      <c r="D101" s="672" t="str">
        <f>IFERROR(VLOOKUP(C101,[1]Calificación!$D$1:$X$53,2,0),"")</f>
        <v/>
      </c>
      <c r="E101" s="673"/>
      <c r="G101" t="str">
        <f>IFERROR(VLOOKUP(C101,[1]Calificación!$D$1:$X$53,12,0),"")</f>
        <v/>
      </c>
      <c r="H101" t="str">
        <f>IFERROR(IF(VLOOKUP(C101,[1]Calificación!$D$1:$X$53,13,0)=0,"n.a",VLOOKUP(C101,[1]Calificación!$D$1:$X$53,13,0)),"")</f>
        <v/>
      </c>
      <c r="J101" t="str">
        <f>IFERROR(IF(VLOOKUP(C101,[1]Calificación!$D$1:$X$53,14,0)=0,"n.a",VLOOKUP(C101,[1]Calificación!$D$1:$X$53,14,0)),"")</f>
        <v/>
      </c>
      <c r="K101" t="str">
        <f>IFERROR(IF(VLOOKUP(C101,[1]Calificación!$D$1:$X$53,15,0)=0,"n.a",VLOOKUP(C101,[1]Calificación!$D$1:$X$53,15,0)),"")</f>
        <v/>
      </c>
      <c r="M101" t="str">
        <f>IFERROR(IF(VLOOKUP(C101,[1]Calificación!$D$1:$X$53,16,0)=0,"n.a",VLOOKUP(C101,[1]Calificación!$D$1:$X$53,16,0)),"")</f>
        <v/>
      </c>
      <c r="N101" t="str">
        <f>IFERROR(IF(VLOOKUP(C101,[1]Calificación!$D$1:$X$53,17,0)=0,"n.a",VLOOKUP(C101,[1]Calificación!$D$1:$X$53,17,0)),"")</f>
        <v/>
      </c>
      <c r="P101" t="str">
        <f>IFERROR(IF(VLOOKUP(C101,[1]Calificación!$D$1:$X$53,18,0)=0,"n.a",VLOOKUP(C101,[1]Calificación!$D$1:$X$53,18,0)),"")</f>
        <v/>
      </c>
      <c r="Q101" t="str">
        <f>IFERROR(IF(VLOOKUP(C101,[1]Calificación!$D$1:$X$53,19,0)=0,"n.a",VLOOKUP(C101,[1]Calificación!$D$1:$X$53,19,0)),"")</f>
        <v/>
      </c>
      <c r="S101" t="str">
        <f>IFERROR(IF(VLOOKUP(C101,[1]Calificación!$D$1:$X$53,20,0)=0,"n.a",VLOOKUP(C101,[1]Calificación!$D$1:$X$53,20,0)),"")</f>
        <v/>
      </c>
      <c r="T101" t="str">
        <f>IFERROR(IF(VLOOKUP(C101,[1]Calificación!$D$1:$X$53,21,0)=0,"n.a",VLOOKUP(C101,[1]Calificación!$D$1:$X$53,21,0)),"")</f>
        <v/>
      </c>
    </row>
    <row r="102" spans="2:20" ht="19.8" hidden="1">
      <c r="B102" s="80" t="str">
        <f>_xlfn.XLOOKUP(C102,[1]Calificación!D:D,[1]Calificación!A:A,"",0,1)</f>
        <v/>
      </c>
      <c r="C102" s="80" t="str">
        <f>IF([1]Calificación!D91=0,"",[1]Calificación!D91)</f>
        <v/>
      </c>
      <c r="D102" s="672" t="str">
        <f>IFERROR(VLOOKUP(C102,[1]Calificación!$D$1:$X$53,2,0),"")</f>
        <v/>
      </c>
      <c r="E102" s="673"/>
      <c r="G102" t="str">
        <f>IFERROR(VLOOKUP(C102,[1]Calificación!$D$1:$X$53,12,0),"")</f>
        <v/>
      </c>
      <c r="H102" t="str">
        <f>IFERROR(IF(VLOOKUP(C102,[1]Calificación!$D$1:$X$53,13,0)=0,"n.a",VLOOKUP(C102,[1]Calificación!$D$1:$X$53,13,0)),"")</f>
        <v/>
      </c>
      <c r="J102" t="str">
        <f>IFERROR(IF(VLOOKUP(C102,[1]Calificación!$D$1:$X$53,14,0)=0,"n.a",VLOOKUP(C102,[1]Calificación!$D$1:$X$53,14,0)),"")</f>
        <v/>
      </c>
      <c r="K102" t="str">
        <f>IFERROR(IF(VLOOKUP(C102,[1]Calificación!$D$1:$X$53,15,0)=0,"n.a",VLOOKUP(C102,[1]Calificación!$D$1:$X$53,15,0)),"")</f>
        <v/>
      </c>
      <c r="M102" t="str">
        <f>IFERROR(IF(VLOOKUP(C102,[1]Calificación!$D$1:$X$53,16,0)=0,"n.a",VLOOKUP(C102,[1]Calificación!$D$1:$X$53,16,0)),"")</f>
        <v/>
      </c>
      <c r="N102" t="str">
        <f>IFERROR(IF(VLOOKUP(C102,[1]Calificación!$D$1:$X$53,17,0)=0,"n.a",VLOOKUP(C102,[1]Calificación!$D$1:$X$53,17,0)),"")</f>
        <v/>
      </c>
      <c r="P102" t="str">
        <f>IFERROR(IF(VLOOKUP(C102,[1]Calificación!$D$1:$X$53,18,0)=0,"n.a",VLOOKUP(C102,[1]Calificación!$D$1:$X$53,18,0)),"")</f>
        <v/>
      </c>
      <c r="Q102" t="str">
        <f>IFERROR(IF(VLOOKUP(C102,[1]Calificación!$D$1:$X$53,19,0)=0,"n.a",VLOOKUP(C102,[1]Calificación!$D$1:$X$53,19,0)),"")</f>
        <v/>
      </c>
      <c r="S102" t="str">
        <f>IFERROR(IF(VLOOKUP(C102,[1]Calificación!$D$1:$X$53,20,0)=0,"n.a",VLOOKUP(C102,[1]Calificación!$D$1:$X$53,20,0)),"")</f>
        <v/>
      </c>
      <c r="T102" t="str">
        <f>IFERROR(IF(VLOOKUP(C102,[1]Calificación!$D$1:$X$53,21,0)=0,"n.a",VLOOKUP(C102,[1]Calificación!$D$1:$X$53,21,0)),"")</f>
        <v/>
      </c>
    </row>
    <row r="103" spans="2:20" ht="19.8" hidden="1">
      <c r="B103" s="80" t="str">
        <f>_xlfn.XLOOKUP(C103,[1]Calificación!D:D,[1]Calificación!A:A,"",0,1)</f>
        <v/>
      </c>
      <c r="C103" s="80" t="str">
        <f>IF([1]Calificación!D92=0,"",[1]Calificación!D92)</f>
        <v/>
      </c>
      <c r="D103" s="672" t="str">
        <f>IFERROR(VLOOKUP(C103,[1]Calificación!$D$1:$X$53,2,0),"")</f>
        <v/>
      </c>
      <c r="E103" s="673"/>
      <c r="G103" t="str">
        <f>IFERROR(VLOOKUP(C103,[1]Calificación!$D$1:$X$53,12,0),"")</f>
        <v/>
      </c>
      <c r="H103" t="str">
        <f>IFERROR(IF(VLOOKUP(C103,[1]Calificación!$D$1:$X$53,13,0)=0,"n.a",VLOOKUP(C103,[1]Calificación!$D$1:$X$53,13,0)),"")</f>
        <v/>
      </c>
      <c r="J103" t="str">
        <f>IFERROR(IF(VLOOKUP(C103,[1]Calificación!$D$1:$X$53,14,0)=0,"n.a",VLOOKUP(C103,[1]Calificación!$D$1:$X$53,14,0)),"")</f>
        <v/>
      </c>
      <c r="K103" t="str">
        <f>IFERROR(IF(VLOOKUP(C103,[1]Calificación!$D$1:$X$53,15,0)=0,"n.a",VLOOKUP(C103,[1]Calificación!$D$1:$X$53,15,0)),"")</f>
        <v/>
      </c>
      <c r="M103" t="str">
        <f>IFERROR(IF(VLOOKUP(C103,[1]Calificación!$D$1:$X$53,16,0)=0,"n.a",VLOOKUP(C103,[1]Calificación!$D$1:$X$53,16,0)),"")</f>
        <v/>
      </c>
      <c r="N103" t="str">
        <f>IFERROR(IF(VLOOKUP(C103,[1]Calificación!$D$1:$X$53,17,0)=0,"n.a",VLOOKUP(C103,[1]Calificación!$D$1:$X$53,17,0)),"")</f>
        <v/>
      </c>
      <c r="P103" t="str">
        <f>IFERROR(IF(VLOOKUP(C103,[1]Calificación!$D$1:$X$53,18,0)=0,"n.a",VLOOKUP(C103,[1]Calificación!$D$1:$X$53,18,0)),"")</f>
        <v/>
      </c>
      <c r="Q103" t="str">
        <f>IFERROR(IF(VLOOKUP(C103,[1]Calificación!$D$1:$X$53,19,0)=0,"n.a",VLOOKUP(C103,[1]Calificación!$D$1:$X$53,19,0)),"")</f>
        <v/>
      </c>
      <c r="S103" t="str">
        <f>IFERROR(IF(VLOOKUP(C103,[1]Calificación!$D$1:$X$53,20,0)=0,"n.a",VLOOKUP(C103,[1]Calificación!$D$1:$X$53,20,0)),"")</f>
        <v/>
      </c>
      <c r="T103" t="str">
        <f>IFERROR(IF(VLOOKUP(C103,[1]Calificación!$D$1:$X$53,21,0)=0,"n.a",VLOOKUP(C103,[1]Calificación!$D$1:$X$53,21,0)),"")</f>
        <v/>
      </c>
    </row>
    <row r="104" spans="2:20" ht="19.8" hidden="1">
      <c r="B104" s="80" t="str">
        <f>_xlfn.XLOOKUP(C104,[1]Calificación!D:D,[1]Calificación!A:A,"",0,1)</f>
        <v/>
      </c>
      <c r="C104" s="80" t="str">
        <f>IF([1]Calificación!D93=0,"",[1]Calificación!D93)</f>
        <v/>
      </c>
      <c r="D104" s="672" t="str">
        <f>IFERROR(VLOOKUP(C104,[1]Calificación!$D$1:$X$53,2,0),"")</f>
        <v/>
      </c>
      <c r="E104" s="673"/>
      <c r="G104" t="str">
        <f>IFERROR(VLOOKUP(C104,[1]Calificación!$D$1:$X$53,12,0),"")</f>
        <v/>
      </c>
      <c r="H104" t="str">
        <f>IFERROR(IF(VLOOKUP(C104,[1]Calificación!$D$1:$X$53,13,0)=0,"n.a",VLOOKUP(C104,[1]Calificación!$D$1:$X$53,13,0)),"")</f>
        <v/>
      </c>
      <c r="J104" t="str">
        <f>IFERROR(IF(VLOOKUP(C104,[1]Calificación!$D$1:$X$53,14,0)=0,"n.a",VLOOKUP(C104,[1]Calificación!$D$1:$X$53,14,0)),"")</f>
        <v/>
      </c>
      <c r="K104" t="str">
        <f>IFERROR(IF(VLOOKUP(C104,[1]Calificación!$D$1:$X$53,15,0)=0,"n.a",VLOOKUP(C104,[1]Calificación!$D$1:$X$53,15,0)),"")</f>
        <v/>
      </c>
      <c r="M104" t="str">
        <f>IFERROR(IF(VLOOKUP(C104,[1]Calificación!$D$1:$X$53,16,0)=0,"n.a",VLOOKUP(C104,[1]Calificación!$D$1:$X$53,16,0)),"")</f>
        <v/>
      </c>
      <c r="N104" t="str">
        <f>IFERROR(IF(VLOOKUP(C104,[1]Calificación!$D$1:$X$53,17,0)=0,"n.a",VLOOKUP(C104,[1]Calificación!$D$1:$X$53,17,0)),"")</f>
        <v/>
      </c>
      <c r="P104" t="str">
        <f>IFERROR(IF(VLOOKUP(C104,[1]Calificación!$D$1:$X$53,18,0)=0,"n.a",VLOOKUP(C104,[1]Calificación!$D$1:$X$53,18,0)),"")</f>
        <v/>
      </c>
      <c r="Q104" t="str">
        <f>IFERROR(IF(VLOOKUP(C104,[1]Calificación!$D$1:$X$53,19,0)=0,"n.a",VLOOKUP(C104,[1]Calificación!$D$1:$X$53,19,0)),"")</f>
        <v/>
      </c>
      <c r="S104" t="str">
        <f>IFERROR(IF(VLOOKUP(C104,[1]Calificación!$D$1:$X$53,20,0)=0,"n.a",VLOOKUP(C104,[1]Calificación!$D$1:$X$53,20,0)),"")</f>
        <v/>
      </c>
      <c r="T104" t="str">
        <f>IFERROR(IF(VLOOKUP(C104,[1]Calificación!$D$1:$X$53,21,0)=0,"n.a",VLOOKUP(C104,[1]Calificación!$D$1:$X$53,21,0)),"")</f>
        <v/>
      </c>
    </row>
    <row r="105" spans="2:20" ht="19.8" hidden="1">
      <c r="B105" s="80" t="str">
        <f>_xlfn.XLOOKUP(C105,[1]Calificación!D:D,[1]Calificación!A:A,"",0,1)</f>
        <v/>
      </c>
      <c r="C105" s="80" t="str">
        <f>IF([1]Calificación!D94=0,"",[1]Calificación!D94)</f>
        <v/>
      </c>
      <c r="D105" s="672" t="str">
        <f>IFERROR(VLOOKUP(C105,[1]Calificación!$D$1:$X$53,2,0),"")</f>
        <v/>
      </c>
      <c r="E105" s="673"/>
      <c r="G105" t="str">
        <f>IFERROR(VLOOKUP(C105,[1]Calificación!$D$1:$X$53,12,0),"")</f>
        <v/>
      </c>
      <c r="H105" t="str">
        <f>IFERROR(IF(VLOOKUP(C105,[1]Calificación!$D$1:$X$53,13,0)=0,"n.a",VLOOKUP(C105,[1]Calificación!$D$1:$X$53,13,0)),"")</f>
        <v/>
      </c>
      <c r="J105" t="str">
        <f>IFERROR(IF(VLOOKUP(C105,[1]Calificación!$D$1:$X$53,14,0)=0,"n.a",VLOOKUP(C105,[1]Calificación!$D$1:$X$53,14,0)),"")</f>
        <v/>
      </c>
      <c r="K105" t="str">
        <f>IFERROR(IF(VLOOKUP(C105,[1]Calificación!$D$1:$X$53,15,0)=0,"n.a",VLOOKUP(C105,[1]Calificación!$D$1:$X$53,15,0)),"")</f>
        <v/>
      </c>
      <c r="M105" t="str">
        <f>IFERROR(IF(VLOOKUP(C105,[1]Calificación!$D$1:$X$53,16,0)=0,"n.a",VLOOKUP(C105,[1]Calificación!$D$1:$X$53,16,0)),"")</f>
        <v/>
      </c>
      <c r="N105" t="str">
        <f>IFERROR(IF(VLOOKUP(C105,[1]Calificación!$D$1:$X$53,17,0)=0,"n.a",VLOOKUP(C105,[1]Calificación!$D$1:$X$53,17,0)),"")</f>
        <v/>
      </c>
      <c r="P105" t="str">
        <f>IFERROR(IF(VLOOKUP(C105,[1]Calificación!$D$1:$X$53,18,0)=0,"n.a",VLOOKUP(C105,[1]Calificación!$D$1:$X$53,18,0)),"")</f>
        <v/>
      </c>
      <c r="Q105" t="str">
        <f>IFERROR(IF(VLOOKUP(C105,[1]Calificación!$D$1:$X$53,19,0)=0,"n.a",VLOOKUP(C105,[1]Calificación!$D$1:$X$53,19,0)),"")</f>
        <v/>
      </c>
      <c r="S105" t="str">
        <f>IFERROR(IF(VLOOKUP(C105,[1]Calificación!$D$1:$X$53,20,0)=0,"n.a",VLOOKUP(C105,[1]Calificación!$D$1:$X$53,20,0)),"")</f>
        <v/>
      </c>
      <c r="T105" t="str">
        <f>IFERROR(IF(VLOOKUP(C105,[1]Calificación!$D$1:$X$53,21,0)=0,"n.a",VLOOKUP(C105,[1]Calificación!$D$1:$X$53,21,0)),"")</f>
        <v/>
      </c>
    </row>
    <row r="106" spans="2:20" ht="19.8" hidden="1">
      <c r="B106" s="80" t="str">
        <f>_xlfn.XLOOKUP(C106,[1]Calificación!D:D,[1]Calificación!A:A,"",0,1)</f>
        <v/>
      </c>
      <c r="C106" s="80" t="str">
        <f>IF([1]Calificación!D95=0,"",[1]Calificación!D95)</f>
        <v/>
      </c>
      <c r="D106" s="672" t="str">
        <f>IFERROR(VLOOKUP(C106,[1]Calificación!$D$1:$X$53,2,0),"")</f>
        <v/>
      </c>
      <c r="E106" s="673"/>
      <c r="G106" t="str">
        <f>IFERROR(VLOOKUP(C106,[1]Calificación!$D$1:$X$53,12,0),"")</f>
        <v/>
      </c>
      <c r="H106" t="str">
        <f>IFERROR(IF(VLOOKUP(C106,[1]Calificación!$D$1:$X$53,13,0)=0,"n.a",VLOOKUP(C106,[1]Calificación!$D$1:$X$53,13,0)),"")</f>
        <v/>
      </c>
      <c r="J106" t="str">
        <f>IFERROR(IF(VLOOKUP(C106,[1]Calificación!$D$1:$X$53,14,0)=0,"n.a",VLOOKUP(C106,[1]Calificación!$D$1:$X$53,14,0)),"")</f>
        <v/>
      </c>
      <c r="K106" t="str">
        <f>IFERROR(IF(VLOOKUP(C106,[1]Calificación!$D$1:$X$53,15,0)=0,"n.a",VLOOKUP(C106,[1]Calificación!$D$1:$X$53,15,0)),"")</f>
        <v/>
      </c>
      <c r="M106" t="str">
        <f>IFERROR(IF(VLOOKUP(C106,[1]Calificación!$D$1:$X$53,16,0)=0,"n.a",VLOOKUP(C106,[1]Calificación!$D$1:$X$53,16,0)),"")</f>
        <v/>
      </c>
      <c r="N106" t="str">
        <f>IFERROR(IF(VLOOKUP(C106,[1]Calificación!$D$1:$X$53,17,0)=0,"n.a",VLOOKUP(C106,[1]Calificación!$D$1:$X$53,17,0)),"")</f>
        <v/>
      </c>
      <c r="P106" t="str">
        <f>IFERROR(IF(VLOOKUP(C106,[1]Calificación!$D$1:$X$53,18,0)=0,"n.a",VLOOKUP(C106,[1]Calificación!$D$1:$X$53,18,0)),"")</f>
        <v/>
      </c>
      <c r="Q106" t="str">
        <f>IFERROR(IF(VLOOKUP(C106,[1]Calificación!$D$1:$X$53,19,0)=0,"n.a",VLOOKUP(C106,[1]Calificación!$D$1:$X$53,19,0)),"")</f>
        <v/>
      </c>
      <c r="S106" t="str">
        <f>IFERROR(IF(VLOOKUP(C106,[1]Calificación!$D$1:$X$53,20,0)=0,"n.a",VLOOKUP(C106,[1]Calificación!$D$1:$X$53,20,0)),"")</f>
        <v/>
      </c>
      <c r="T106" t="str">
        <f>IFERROR(IF(VLOOKUP(C106,[1]Calificación!$D$1:$X$53,21,0)=0,"n.a",VLOOKUP(C106,[1]Calificación!$D$1:$X$53,21,0)),"")</f>
        <v/>
      </c>
    </row>
    <row r="107" spans="2:20" ht="19.8" hidden="1">
      <c r="B107" s="80" t="str">
        <f>_xlfn.XLOOKUP(C107,[1]Calificación!D:D,[1]Calificación!A:A,"",0,1)</f>
        <v/>
      </c>
      <c r="C107" s="80" t="str">
        <f>IF([1]Calificación!D96=0,"",[1]Calificación!D96)</f>
        <v/>
      </c>
      <c r="D107" s="672" t="str">
        <f>IFERROR(VLOOKUP(C107,[1]Calificación!$D$1:$X$53,2,0),"")</f>
        <v/>
      </c>
      <c r="E107" s="673"/>
      <c r="G107" t="str">
        <f>IFERROR(VLOOKUP(C107,[1]Calificación!$D$1:$X$53,12,0),"")</f>
        <v/>
      </c>
      <c r="H107" t="str">
        <f>IFERROR(IF(VLOOKUP(C107,[1]Calificación!$D$1:$X$53,13,0)=0,"n.a",VLOOKUP(C107,[1]Calificación!$D$1:$X$53,13,0)),"")</f>
        <v/>
      </c>
      <c r="J107" t="str">
        <f>IFERROR(IF(VLOOKUP(C107,[1]Calificación!$D$1:$X$53,14,0)=0,"n.a",VLOOKUP(C107,[1]Calificación!$D$1:$X$53,14,0)),"")</f>
        <v/>
      </c>
      <c r="K107" t="str">
        <f>IFERROR(IF(VLOOKUP(C107,[1]Calificación!$D$1:$X$53,15,0)=0,"n.a",VLOOKUP(C107,[1]Calificación!$D$1:$X$53,15,0)),"")</f>
        <v/>
      </c>
      <c r="M107" t="str">
        <f>IFERROR(IF(VLOOKUP(C107,[1]Calificación!$D$1:$X$53,16,0)=0,"n.a",VLOOKUP(C107,[1]Calificación!$D$1:$X$53,16,0)),"")</f>
        <v/>
      </c>
      <c r="N107" t="str">
        <f>IFERROR(IF(VLOOKUP(C107,[1]Calificación!$D$1:$X$53,17,0)=0,"n.a",VLOOKUP(C107,[1]Calificación!$D$1:$X$53,17,0)),"")</f>
        <v/>
      </c>
      <c r="P107" t="str">
        <f>IFERROR(IF(VLOOKUP(C107,[1]Calificación!$D$1:$X$53,18,0)=0,"n.a",VLOOKUP(C107,[1]Calificación!$D$1:$X$53,18,0)),"")</f>
        <v/>
      </c>
      <c r="Q107" t="str">
        <f>IFERROR(IF(VLOOKUP(C107,[1]Calificación!$D$1:$X$53,19,0)=0,"n.a",VLOOKUP(C107,[1]Calificación!$D$1:$X$53,19,0)),"")</f>
        <v/>
      </c>
      <c r="S107" t="str">
        <f>IFERROR(IF(VLOOKUP(C107,[1]Calificación!$D$1:$X$53,20,0)=0,"n.a",VLOOKUP(C107,[1]Calificación!$D$1:$X$53,20,0)),"")</f>
        <v/>
      </c>
      <c r="T107" t="str">
        <f>IFERROR(IF(VLOOKUP(C107,[1]Calificación!$D$1:$X$53,21,0)=0,"n.a",VLOOKUP(C107,[1]Calificación!$D$1:$X$53,21,0)),"")</f>
        <v/>
      </c>
    </row>
    <row r="108" spans="2:20" ht="19.8" hidden="1">
      <c r="B108" s="80" t="str">
        <f>_xlfn.XLOOKUP(C108,[1]Calificación!D:D,[1]Calificación!A:A,"",0,1)</f>
        <v/>
      </c>
      <c r="C108" s="80" t="str">
        <f>IF([1]Calificación!D97=0,"",[1]Calificación!D97)</f>
        <v/>
      </c>
      <c r="D108" s="672" t="str">
        <f>IFERROR(VLOOKUP(C108,[1]Calificación!$D$1:$X$53,2,0),"")</f>
        <v/>
      </c>
      <c r="E108" s="673"/>
      <c r="G108" t="str">
        <f>IFERROR(VLOOKUP(C108,[1]Calificación!$D$1:$X$53,12,0),"")</f>
        <v/>
      </c>
      <c r="H108" t="str">
        <f>IFERROR(IF(VLOOKUP(C108,[1]Calificación!$D$1:$X$53,13,0)=0,"n.a",VLOOKUP(C108,[1]Calificación!$D$1:$X$53,13,0)),"")</f>
        <v/>
      </c>
      <c r="J108" t="str">
        <f>IFERROR(IF(VLOOKUP(C108,[1]Calificación!$D$1:$X$53,14,0)=0,"n.a",VLOOKUP(C108,[1]Calificación!$D$1:$X$53,14,0)),"")</f>
        <v/>
      </c>
      <c r="K108" t="str">
        <f>IFERROR(IF(VLOOKUP(C108,[1]Calificación!$D$1:$X$53,15,0)=0,"n.a",VLOOKUP(C108,[1]Calificación!$D$1:$X$53,15,0)),"")</f>
        <v/>
      </c>
      <c r="M108" t="str">
        <f>IFERROR(IF(VLOOKUP(C108,[1]Calificación!$D$1:$X$53,16,0)=0,"n.a",VLOOKUP(C108,[1]Calificación!$D$1:$X$53,16,0)),"")</f>
        <v/>
      </c>
      <c r="N108" t="str">
        <f>IFERROR(IF(VLOOKUP(C108,[1]Calificación!$D$1:$X$53,17,0)=0,"n.a",VLOOKUP(C108,[1]Calificación!$D$1:$X$53,17,0)),"")</f>
        <v/>
      </c>
      <c r="P108" t="str">
        <f>IFERROR(IF(VLOOKUP(C108,[1]Calificación!$D$1:$X$53,18,0)=0,"n.a",VLOOKUP(C108,[1]Calificación!$D$1:$X$53,18,0)),"")</f>
        <v/>
      </c>
      <c r="Q108" t="str">
        <f>IFERROR(IF(VLOOKUP(C108,[1]Calificación!$D$1:$X$53,19,0)=0,"n.a",VLOOKUP(C108,[1]Calificación!$D$1:$X$53,19,0)),"")</f>
        <v/>
      </c>
      <c r="S108" t="str">
        <f>IFERROR(IF(VLOOKUP(C108,[1]Calificación!$D$1:$X$53,20,0)=0,"n.a",VLOOKUP(C108,[1]Calificación!$D$1:$X$53,20,0)),"")</f>
        <v/>
      </c>
      <c r="T108" t="str">
        <f>IFERROR(IF(VLOOKUP(C108,[1]Calificación!$D$1:$X$53,21,0)=0,"n.a",VLOOKUP(C108,[1]Calificación!$D$1:$X$53,21,0)),"")</f>
        <v/>
      </c>
    </row>
    <row r="109" spans="2:20" ht="19.8" hidden="1">
      <c r="B109" s="80" t="str">
        <f>_xlfn.XLOOKUP(C109,[1]Calificación!D:D,[1]Calificación!A:A,"",0,1)</f>
        <v/>
      </c>
      <c r="C109" s="80" t="str">
        <f>IF([1]Calificación!D98=0,"",[1]Calificación!D98)</f>
        <v/>
      </c>
      <c r="D109" s="672" t="str">
        <f>IFERROR(VLOOKUP(C109,[1]Calificación!$D$1:$X$53,2,0),"")</f>
        <v/>
      </c>
      <c r="E109" s="673"/>
      <c r="G109" t="str">
        <f>IFERROR(VLOOKUP(C109,[1]Calificación!$D$1:$X$53,12,0),"")</f>
        <v/>
      </c>
      <c r="H109" t="str">
        <f>IFERROR(IF(VLOOKUP(C109,[1]Calificación!$D$1:$X$53,13,0)=0,"n.a",VLOOKUP(C109,[1]Calificación!$D$1:$X$53,13,0)),"")</f>
        <v/>
      </c>
      <c r="J109" t="str">
        <f>IFERROR(IF(VLOOKUP(C109,[1]Calificación!$D$1:$X$53,14,0)=0,"n.a",VLOOKUP(C109,[1]Calificación!$D$1:$X$53,14,0)),"")</f>
        <v/>
      </c>
      <c r="K109" t="str">
        <f>IFERROR(IF(VLOOKUP(C109,[1]Calificación!$D$1:$X$53,15,0)=0,"n.a",VLOOKUP(C109,[1]Calificación!$D$1:$X$53,15,0)),"")</f>
        <v/>
      </c>
      <c r="M109" t="str">
        <f>IFERROR(IF(VLOOKUP(C109,[1]Calificación!$D$1:$X$53,16,0)=0,"n.a",VLOOKUP(C109,[1]Calificación!$D$1:$X$53,16,0)),"")</f>
        <v/>
      </c>
      <c r="N109" t="str">
        <f>IFERROR(IF(VLOOKUP(C109,[1]Calificación!$D$1:$X$53,17,0)=0,"n.a",VLOOKUP(C109,[1]Calificación!$D$1:$X$53,17,0)),"")</f>
        <v/>
      </c>
      <c r="P109" t="str">
        <f>IFERROR(IF(VLOOKUP(C109,[1]Calificación!$D$1:$X$53,18,0)=0,"n.a",VLOOKUP(C109,[1]Calificación!$D$1:$X$53,18,0)),"")</f>
        <v/>
      </c>
      <c r="Q109" t="str">
        <f>IFERROR(IF(VLOOKUP(C109,[1]Calificación!$D$1:$X$53,19,0)=0,"n.a",VLOOKUP(C109,[1]Calificación!$D$1:$X$53,19,0)),"")</f>
        <v/>
      </c>
      <c r="S109" t="str">
        <f>IFERROR(IF(VLOOKUP(C109,[1]Calificación!$D$1:$X$53,20,0)=0,"n.a",VLOOKUP(C109,[1]Calificación!$D$1:$X$53,20,0)),"")</f>
        <v/>
      </c>
      <c r="T109" t="str">
        <f>IFERROR(IF(VLOOKUP(C109,[1]Calificación!$D$1:$X$53,21,0)=0,"n.a",VLOOKUP(C109,[1]Calificación!$D$1:$X$53,21,0)),"")</f>
        <v/>
      </c>
    </row>
    <row r="110" spans="2:20" ht="19.8" hidden="1">
      <c r="B110" s="80" t="str">
        <f>_xlfn.XLOOKUP(C110,[1]Calificación!D:D,[1]Calificación!A:A,"",0,1)</f>
        <v/>
      </c>
      <c r="C110" s="80" t="str">
        <f>IF([1]Calificación!D99=0,"",[1]Calificación!D99)</f>
        <v/>
      </c>
      <c r="D110" s="672" t="str">
        <f>IFERROR(VLOOKUP(C110,[1]Calificación!$D$1:$X$53,2,0),"")</f>
        <v/>
      </c>
      <c r="E110" s="673"/>
      <c r="G110" t="str">
        <f>IFERROR(VLOOKUP(C110,[1]Calificación!$D$1:$X$53,12,0),"")</f>
        <v/>
      </c>
      <c r="H110" t="str">
        <f>IFERROR(IF(VLOOKUP(C110,[1]Calificación!$D$1:$X$53,13,0)=0,"n.a",VLOOKUP(C110,[1]Calificación!$D$1:$X$53,13,0)),"")</f>
        <v/>
      </c>
      <c r="J110" t="str">
        <f>IFERROR(IF(VLOOKUP(C110,[1]Calificación!$D$1:$X$53,14,0)=0,"n.a",VLOOKUP(C110,[1]Calificación!$D$1:$X$53,14,0)),"")</f>
        <v/>
      </c>
      <c r="K110" t="str">
        <f>IFERROR(IF(VLOOKUP(C110,[1]Calificación!$D$1:$X$53,15,0)=0,"n.a",VLOOKUP(C110,[1]Calificación!$D$1:$X$53,15,0)),"")</f>
        <v/>
      </c>
      <c r="M110" t="str">
        <f>IFERROR(IF(VLOOKUP(C110,[1]Calificación!$D$1:$X$53,16,0)=0,"n.a",VLOOKUP(C110,[1]Calificación!$D$1:$X$53,16,0)),"")</f>
        <v/>
      </c>
      <c r="N110" t="str">
        <f>IFERROR(IF(VLOOKUP(C110,[1]Calificación!$D$1:$X$53,17,0)=0,"n.a",VLOOKUP(C110,[1]Calificación!$D$1:$X$53,17,0)),"")</f>
        <v/>
      </c>
      <c r="P110" t="str">
        <f>IFERROR(IF(VLOOKUP(C110,[1]Calificación!$D$1:$X$53,18,0)=0,"n.a",VLOOKUP(C110,[1]Calificación!$D$1:$X$53,18,0)),"")</f>
        <v/>
      </c>
      <c r="Q110" t="str">
        <f>IFERROR(IF(VLOOKUP(C110,[1]Calificación!$D$1:$X$53,19,0)=0,"n.a",VLOOKUP(C110,[1]Calificación!$D$1:$X$53,19,0)),"")</f>
        <v/>
      </c>
      <c r="S110" t="str">
        <f>IFERROR(IF(VLOOKUP(C110,[1]Calificación!$D$1:$X$53,20,0)=0,"n.a",VLOOKUP(C110,[1]Calificación!$D$1:$X$53,20,0)),"")</f>
        <v/>
      </c>
      <c r="T110" t="str">
        <f>IFERROR(IF(VLOOKUP(C110,[1]Calificación!$D$1:$X$53,21,0)=0,"n.a",VLOOKUP(C110,[1]Calificación!$D$1:$X$53,21,0)),"")</f>
        <v/>
      </c>
    </row>
    <row r="111" spans="2:20" ht="19.8" hidden="1">
      <c r="B111" s="80" t="str">
        <f>_xlfn.XLOOKUP(C111,[1]Calificación!D:D,[1]Calificación!A:A,"",0,1)</f>
        <v/>
      </c>
      <c r="C111" s="80" t="str">
        <f>IF([1]Calificación!D100=0,"",[1]Calificación!D100)</f>
        <v/>
      </c>
      <c r="D111" s="672" t="str">
        <f>IFERROR(VLOOKUP(C111,[1]Calificación!$D$1:$X$53,2,0),"")</f>
        <v/>
      </c>
      <c r="E111" s="673"/>
      <c r="G111" t="str">
        <f>IFERROR(VLOOKUP(C111,[1]Calificación!$D$1:$X$53,12,0),"")</f>
        <v/>
      </c>
      <c r="H111" t="str">
        <f>IFERROR(IF(VLOOKUP(C111,[1]Calificación!$D$1:$X$53,13,0)=0,"n.a",VLOOKUP(C111,[1]Calificación!$D$1:$X$53,13,0)),"")</f>
        <v/>
      </c>
      <c r="J111" t="str">
        <f>IFERROR(IF(VLOOKUP(C111,[1]Calificación!$D$1:$X$53,14,0)=0,"n.a",VLOOKUP(C111,[1]Calificación!$D$1:$X$53,14,0)),"")</f>
        <v/>
      </c>
      <c r="K111" t="str">
        <f>IFERROR(IF(VLOOKUP(C111,[1]Calificación!$D$1:$X$53,15,0)=0,"n.a",VLOOKUP(C111,[1]Calificación!$D$1:$X$53,15,0)),"")</f>
        <v/>
      </c>
      <c r="M111" t="str">
        <f>IFERROR(IF(VLOOKUP(C111,[1]Calificación!$D$1:$X$53,16,0)=0,"n.a",VLOOKUP(C111,[1]Calificación!$D$1:$X$53,16,0)),"")</f>
        <v/>
      </c>
      <c r="N111" t="str">
        <f>IFERROR(IF(VLOOKUP(C111,[1]Calificación!$D$1:$X$53,17,0)=0,"n.a",VLOOKUP(C111,[1]Calificación!$D$1:$X$53,17,0)),"")</f>
        <v/>
      </c>
      <c r="P111" t="str">
        <f>IFERROR(IF(VLOOKUP(C111,[1]Calificación!$D$1:$X$53,18,0)=0,"n.a",VLOOKUP(C111,[1]Calificación!$D$1:$X$53,18,0)),"")</f>
        <v/>
      </c>
      <c r="Q111" t="str">
        <f>IFERROR(IF(VLOOKUP(C111,[1]Calificación!$D$1:$X$53,19,0)=0,"n.a",VLOOKUP(C111,[1]Calificación!$D$1:$X$53,19,0)),"")</f>
        <v/>
      </c>
      <c r="S111" t="str">
        <f>IFERROR(IF(VLOOKUP(C111,[1]Calificación!$D$1:$X$53,20,0)=0,"n.a",VLOOKUP(C111,[1]Calificación!$D$1:$X$53,20,0)),"")</f>
        <v/>
      </c>
      <c r="T111" t="str">
        <f>IFERROR(IF(VLOOKUP(C111,[1]Calificación!$D$1:$X$53,21,0)=0,"n.a",VLOOKUP(C111,[1]Calificación!$D$1:$X$53,21,0)),"")</f>
        <v/>
      </c>
    </row>
    <row r="112" spans="2:20" ht="19.8" hidden="1">
      <c r="B112" s="80" t="str">
        <f>_xlfn.XLOOKUP(C112,[1]Calificación!D:D,[1]Calificación!A:A,"",0,1)</f>
        <v/>
      </c>
      <c r="C112" s="80" t="str">
        <f>IF([1]Calificación!D101=0,"",[1]Calificación!D101)</f>
        <v/>
      </c>
      <c r="D112" s="672" t="str">
        <f>IFERROR(VLOOKUP(C112,[1]Calificación!$D$1:$X$53,2,0),"")</f>
        <v/>
      </c>
      <c r="E112" s="673"/>
      <c r="G112" t="str">
        <f>IFERROR(VLOOKUP(C112,[1]Calificación!$D$1:$X$53,12,0),"")</f>
        <v/>
      </c>
      <c r="H112" t="str">
        <f>IFERROR(IF(VLOOKUP(C112,[1]Calificación!$D$1:$X$53,13,0)=0,"n.a",VLOOKUP(C112,[1]Calificación!$D$1:$X$53,13,0)),"")</f>
        <v/>
      </c>
      <c r="J112" t="str">
        <f>IFERROR(IF(VLOOKUP(C112,[1]Calificación!$D$1:$X$53,14,0)=0,"n.a",VLOOKUP(C112,[1]Calificación!$D$1:$X$53,14,0)),"")</f>
        <v/>
      </c>
      <c r="K112" t="str">
        <f>IFERROR(IF(VLOOKUP(C112,[1]Calificación!$D$1:$X$53,15,0)=0,"n.a",VLOOKUP(C112,[1]Calificación!$D$1:$X$53,15,0)),"")</f>
        <v/>
      </c>
      <c r="M112" t="str">
        <f>IFERROR(IF(VLOOKUP(C112,[1]Calificación!$D$1:$X$53,16,0)=0,"n.a",VLOOKUP(C112,[1]Calificación!$D$1:$X$53,16,0)),"")</f>
        <v/>
      </c>
      <c r="N112" t="str">
        <f>IFERROR(IF(VLOOKUP(C112,[1]Calificación!$D$1:$X$53,17,0)=0,"n.a",VLOOKUP(C112,[1]Calificación!$D$1:$X$53,17,0)),"")</f>
        <v/>
      </c>
      <c r="P112" t="str">
        <f>IFERROR(IF(VLOOKUP(C112,[1]Calificación!$D$1:$X$53,18,0)=0,"n.a",VLOOKUP(C112,[1]Calificación!$D$1:$X$53,18,0)),"")</f>
        <v/>
      </c>
      <c r="Q112" t="str">
        <f>IFERROR(IF(VLOOKUP(C112,[1]Calificación!$D$1:$X$53,19,0)=0,"n.a",VLOOKUP(C112,[1]Calificación!$D$1:$X$53,19,0)),"")</f>
        <v/>
      </c>
      <c r="S112" t="str">
        <f>IFERROR(IF(VLOOKUP(C112,[1]Calificación!$D$1:$X$53,20,0)=0,"n.a",VLOOKUP(C112,[1]Calificación!$D$1:$X$53,20,0)),"")</f>
        <v/>
      </c>
      <c r="T112" t="str">
        <f>IFERROR(IF(VLOOKUP(C112,[1]Calificación!$D$1:$X$53,21,0)=0,"n.a",VLOOKUP(C112,[1]Calificación!$D$1:$X$53,21,0)),"")</f>
        <v/>
      </c>
    </row>
    <row r="113" spans="2:20" ht="19.8" hidden="1">
      <c r="B113" s="80" t="str">
        <f>_xlfn.XLOOKUP(C113,[1]Calificación!D:D,[1]Calificación!A:A,"",0,1)</f>
        <v/>
      </c>
      <c r="C113" s="592" t="str">
        <f>IF([1]Calificación!D102=0,"",[1]Calificación!D102)</f>
        <v/>
      </c>
      <c r="D113" s="672" t="str">
        <f>IFERROR(VLOOKUP(C113,[1]Calificación!$D$1:$X$53,2,0),"")</f>
        <v/>
      </c>
      <c r="E113" s="673"/>
      <c r="G113" t="str">
        <f>IFERROR(VLOOKUP(C113,[1]Calificación!$D$1:$X$53,12,0),"")</f>
        <v/>
      </c>
      <c r="H113" t="str">
        <f>IFERROR(IF(VLOOKUP(C113,[1]Calificación!$D$1:$X$53,13,0)=0,"n.a",VLOOKUP(C113,[1]Calificación!$D$1:$X$53,13,0)),"")</f>
        <v/>
      </c>
      <c r="J113" t="str">
        <f>IFERROR(IF(VLOOKUP(C113,[1]Calificación!$D$1:$X$53,14,0)=0,"n.a",VLOOKUP(C113,[1]Calificación!$D$1:$X$53,14,0)),"")</f>
        <v/>
      </c>
      <c r="K113" t="str">
        <f>IFERROR(IF(VLOOKUP(C113,[1]Calificación!$D$1:$X$53,15,0)=0,"n.a",VLOOKUP(C113,[1]Calificación!$D$1:$X$53,15,0)),"")</f>
        <v/>
      </c>
      <c r="M113" t="str">
        <f>IFERROR(IF(VLOOKUP(C113,[1]Calificación!$D$1:$X$53,16,0)=0,"n.a",VLOOKUP(C113,[1]Calificación!$D$1:$X$53,16,0)),"")</f>
        <v/>
      </c>
      <c r="N113" t="str">
        <f>IFERROR(IF(VLOOKUP(C113,[1]Calificación!$D$1:$X$53,17,0)=0,"n.a",VLOOKUP(C113,[1]Calificación!$D$1:$X$53,17,0)),"")</f>
        <v/>
      </c>
      <c r="P113" t="str">
        <f>IFERROR(IF(VLOOKUP(C113,[1]Calificación!$D$1:$X$53,18,0)=0,"n.a",VLOOKUP(C113,[1]Calificación!$D$1:$X$53,18,0)),"")</f>
        <v/>
      </c>
      <c r="Q113" t="str">
        <f>IFERROR(IF(VLOOKUP(C113,[1]Calificación!$D$1:$X$53,19,0)=0,"n.a",VLOOKUP(C113,[1]Calificación!$D$1:$X$53,19,0)),"")</f>
        <v/>
      </c>
      <c r="S113" t="str">
        <f>IFERROR(IF(VLOOKUP(C113,[1]Calificación!$D$1:$X$53,20,0)=0,"n.a",VLOOKUP(C113,[1]Calificación!$D$1:$X$53,20,0)),"")</f>
        <v/>
      </c>
      <c r="T113" t="str">
        <f>IFERROR(IF(VLOOKUP(C113,[1]Calificación!$D$1:$X$53,21,0)=0,"n.a",VLOOKUP(C113,[1]Calificación!$D$1:$X$53,21,0)),"")</f>
        <v/>
      </c>
    </row>
  </sheetData>
  <mergeCells count="63">
    <mergeCell ref="B3:T3"/>
    <mergeCell ref="B4:T4"/>
    <mergeCell ref="B5:T5"/>
    <mergeCell ref="M6:T6"/>
    <mergeCell ref="B8:B9"/>
    <mergeCell ref="C8:E9"/>
    <mergeCell ref="G8:H8"/>
    <mergeCell ref="J8:K8"/>
    <mergeCell ref="M8:N8"/>
    <mergeCell ref="P8:Q8"/>
    <mergeCell ref="D72:E72"/>
    <mergeCell ref="S8:T8"/>
    <mergeCell ref="D62:E62"/>
    <mergeCell ref="D63:E63"/>
    <mergeCell ref="D64:E64"/>
    <mergeCell ref="D65:E65"/>
    <mergeCell ref="D66:E66"/>
    <mergeCell ref="D67:E67"/>
    <mergeCell ref="D68:E68"/>
    <mergeCell ref="D69:E69"/>
    <mergeCell ref="D70:E70"/>
    <mergeCell ref="D71:E71"/>
    <mergeCell ref="D84:E84"/>
    <mergeCell ref="D73:E73"/>
    <mergeCell ref="D74:E74"/>
    <mergeCell ref="D75:E75"/>
    <mergeCell ref="D76:E76"/>
    <mergeCell ref="D77:E77"/>
    <mergeCell ref="D78:E78"/>
    <mergeCell ref="D79:E79"/>
    <mergeCell ref="D80:E80"/>
    <mergeCell ref="D81:E81"/>
    <mergeCell ref="D82:E82"/>
    <mergeCell ref="D83:E83"/>
    <mergeCell ref="D96:E96"/>
    <mergeCell ref="D85:E85"/>
    <mergeCell ref="D86:E86"/>
    <mergeCell ref="D87:E87"/>
    <mergeCell ref="D88:E88"/>
    <mergeCell ref="D89:E89"/>
    <mergeCell ref="D90:E90"/>
    <mergeCell ref="D91:E91"/>
    <mergeCell ref="D92:E92"/>
    <mergeCell ref="D93:E93"/>
    <mergeCell ref="D94:E94"/>
    <mergeCell ref="D95:E95"/>
    <mergeCell ref="D108:E108"/>
    <mergeCell ref="D97:E97"/>
    <mergeCell ref="D98:E98"/>
    <mergeCell ref="D99:E99"/>
    <mergeCell ref="D100:E100"/>
    <mergeCell ref="D101:E101"/>
    <mergeCell ref="D102:E102"/>
    <mergeCell ref="D103:E103"/>
    <mergeCell ref="D104:E104"/>
    <mergeCell ref="D105:E105"/>
    <mergeCell ref="D106:E106"/>
    <mergeCell ref="D107:E107"/>
    <mergeCell ref="D109:E109"/>
    <mergeCell ref="D110:E110"/>
    <mergeCell ref="D111:E111"/>
    <mergeCell ref="D112:E112"/>
    <mergeCell ref="D113:E113"/>
  </mergeCells>
  <pageMargins left="0" right="0" top="0" bottom="0" header="0.31496062992125984" footer="0.31496062992125984"/>
  <pageSetup scale="41" orientation="landscape" r:id="rId1"/>
  <ignoredErrors>
    <ignoredError sqref="C10:C63" numberStoredAsText="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election activeCell="A8" sqref="A8"/>
    </sheetView>
  </sheetViews>
  <sheetFormatPr baseColWidth="10" defaultColWidth="0" defaultRowHeight="13.8" zeroHeight="1"/>
  <cols>
    <col min="1" max="1" width="143.109375" style="2" customWidth="1"/>
    <col min="2" max="3" width="11.5546875" style="2" customWidth="1"/>
    <col min="4" max="102" width="11.5546875" style="2" hidden="1"/>
    <col min="103" max="256" width="11.5546875" style="3" hidden="1"/>
    <col min="257" max="257" width="137.6640625" style="3" hidden="1"/>
    <col min="258" max="512" width="11.5546875" style="3" hidden="1"/>
    <col min="513" max="513" width="137.6640625" style="3" hidden="1"/>
    <col min="514" max="768" width="11.5546875" style="3" hidden="1"/>
    <col min="769" max="769" width="137.6640625" style="3" hidden="1"/>
    <col min="770" max="1024" width="11.5546875" style="3" hidden="1"/>
    <col min="1025" max="1025" width="137.6640625" style="3" hidden="1"/>
    <col min="1026" max="1280" width="11.5546875" style="3" hidden="1"/>
    <col min="1281" max="1281" width="137.6640625" style="3" hidden="1"/>
    <col min="1282" max="1536" width="11.5546875" style="3" hidden="1"/>
    <col min="1537" max="1537" width="137.6640625" style="3" hidden="1"/>
    <col min="1538" max="1792" width="11.5546875" style="3" hidden="1"/>
    <col min="1793" max="1793" width="137.6640625" style="3" hidden="1"/>
    <col min="1794" max="2048" width="11.5546875" style="3" hidden="1"/>
    <col min="2049" max="2049" width="137.6640625" style="3" hidden="1"/>
    <col min="2050" max="2304" width="11.5546875" style="3" hidden="1"/>
    <col min="2305" max="2305" width="137.6640625" style="3" hidden="1"/>
    <col min="2306" max="2560" width="11.5546875" style="3" hidden="1"/>
    <col min="2561" max="2561" width="137.6640625" style="3" hidden="1"/>
    <col min="2562" max="2816" width="11.5546875" style="3" hidden="1"/>
    <col min="2817" max="2817" width="137.6640625" style="3" hidden="1"/>
    <col min="2818" max="3072" width="11.5546875" style="3" hidden="1"/>
    <col min="3073" max="3073" width="137.6640625" style="3" hidden="1"/>
    <col min="3074" max="3328" width="11.5546875" style="3" hidden="1"/>
    <col min="3329" max="3329" width="137.6640625" style="3" hidden="1"/>
    <col min="3330" max="3584" width="11.5546875" style="3" hidden="1"/>
    <col min="3585" max="3585" width="137.6640625" style="3" hidden="1"/>
    <col min="3586" max="3840" width="11.5546875" style="3" hidden="1"/>
    <col min="3841" max="3841" width="137.6640625" style="3" hidden="1"/>
    <col min="3842" max="4096" width="11.5546875" style="3" hidden="1"/>
    <col min="4097" max="4097" width="137.6640625" style="3" hidden="1"/>
    <col min="4098" max="4352" width="11.5546875" style="3" hidden="1"/>
    <col min="4353" max="4353" width="137.6640625" style="3" hidden="1"/>
    <col min="4354" max="4608" width="11.5546875" style="3" hidden="1"/>
    <col min="4609" max="4609" width="137.6640625" style="3" hidden="1"/>
    <col min="4610" max="4864" width="11.5546875" style="3" hidden="1"/>
    <col min="4865" max="4865" width="137.6640625" style="3" hidden="1"/>
    <col min="4866" max="5120" width="11.5546875" style="3" hidden="1"/>
    <col min="5121" max="5121" width="137.6640625" style="3" hidden="1"/>
    <col min="5122" max="5376" width="11.5546875" style="3" hidden="1"/>
    <col min="5377" max="5377" width="137.6640625" style="3" hidden="1"/>
    <col min="5378" max="5632" width="11.5546875" style="3" hidden="1"/>
    <col min="5633" max="5633" width="137.6640625" style="3" hidden="1"/>
    <col min="5634" max="5888" width="11.5546875" style="3" hidden="1"/>
    <col min="5889" max="5889" width="137.6640625" style="3" hidden="1"/>
    <col min="5890" max="6144" width="11.5546875" style="3" hidden="1"/>
    <col min="6145" max="6145" width="137.6640625" style="3" hidden="1"/>
    <col min="6146" max="6400" width="11.5546875" style="3" hidden="1"/>
    <col min="6401" max="6401" width="137.6640625" style="3" hidden="1"/>
    <col min="6402" max="6656" width="11.5546875" style="3" hidden="1"/>
    <col min="6657" max="6657" width="137.6640625" style="3" hidden="1"/>
    <col min="6658" max="6912" width="11.5546875" style="3" hidden="1"/>
    <col min="6913" max="6913" width="137.6640625" style="3" hidden="1"/>
    <col min="6914" max="7168" width="11.5546875" style="3" hidden="1"/>
    <col min="7169" max="7169" width="137.6640625" style="3" hidden="1"/>
    <col min="7170" max="7424" width="11.5546875" style="3" hidden="1"/>
    <col min="7425" max="7425" width="137.6640625" style="3" hidden="1"/>
    <col min="7426" max="7680" width="11.5546875" style="3" hidden="1"/>
    <col min="7681" max="7681" width="137.6640625" style="3" hidden="1"/>
    <col min="7682" max="7936" width="11.5546875" style="3" hidden="1"/>
    <col min="7937" max="7937" width="137.6640625" style="3" hidden="1"/>
    <col min="7938" max="8192" width="11.5546875" style="3" hidden="1"/>
    <col min="8193" max="8193" width="137.6640625" style="3" hidden="1"/>
    <col min="8194" max="8448" width="11.5546875" style="3" hidden="1"/>
    <col min="8449" max="8449" width="137.6640625" style="3" hidden="1"/>
    <col min="8450" max="8704" width="11.5546875" style="3" hidden="1"/>
    <col min="8705" max="8705" width="137.6640625" style="3" hidden="1"/>
    <col min="8706" max="8960" width="11.5546875" style="3" hidden="1"/>
    <col min="8961" max="8961" width="137.6640625" style="3" hidden="1"/>
    <col min="8962" max="9216" width="11.5546875" style="3" hidden="1"/>
    <col min="9217" max="9217" width="137.6640625" style="3" hidden="1"/>
    <col min="9218" max="9472" width="11.5546875" style="3" hidden="1"/>
    <col min="9473" max="9473" width="137.6640625" style="3" hidden="1"/>
    <col min="9474" max="9728" width="11.5546875" style="3" hidden="1"/>
    <col min="9729" max="9729" width="137.6640625" style="3" hidden="1"/>
    <col min="9730" max="9984" width="11.5546875" style="3" hidden="1"/>
    <col min="9985" max="9985" width="137.6640625" style="3" hidden="1"/>
    <col min="9986" max="10240" width="11.5546875" style="3" hidden="1"/>
    <col min="10241" max="10241" width="137.6640625" style="3" hidden="1"/>
    <col min="10242" max="10496" width="11.5546875" style="3" hidden="1"/>
    <col min="10497" max="10497" width="137.6640625" style="3" hidden="1"/>
    <col min="10498" max="10752" width="11.5546875" style="3" hidden="1"/>
    <col min="10753" max="10753" width="137.6640625" style="3" hidden="1"/>
    <col min="10754" max="11008" width="11.5546875" style="3" hidden="1"/>
    <col min="11009" max="11009" width="137.6640625" style="3" hidden="1"/>
    <col min="11010" max="11264" width="11.5546875" style="3" hidden="1"/>
    <col min="11265" max="11265" width="137.6640625" style="3" hidden="1"/>
    <col min="11266" max="11520" width="11.5546875" style="3" hidden="1"/>
    <col min="11521" max="11521" width="137.6640625" style="3" hidden="1"/>
    <col min="11522" max="11776" width="11.5546875" style="3" hidden="1"/>
    <col min="11777" max="11777" width="137.6640625" style="3" hidden="1"/>
    <col min="11778" max="12032" width="11.5546875" style="3" hidden="1"/>
    <col min="12033" max="12033" width="137.6640625" style="3" hidden="1"/>
    <col min="12034" max="12288" width="11.5546875" style="3" hidden="1"/>
    <col min="12289" max="12289" width="137.6640625" style="3" hidden="1"/>
    <col min="12290" max="12544" width="11.5546875" style="3" hidden="1"/>
    <col min="12545" max="12545" width="137.6640625" style="3" hidden="1"/>
    <col min="12546" max="12800" width="11.5546875" style="3" hidden="1"/>
    <col min="12801" max="12801" width="137.6640625" style="3" hidden="1"/>
    <col min="12802" max="13056" width="11.5546875" style="3" hidden="1"/>
    <col min="13057" max="13057" width="137.6640625" style="3" hidden="1"/>
    <col min="13058" max="13312" width="11.5546875" style="3" hidden="1"/>
    <col min="13313" max="13313" width="137.6640625" style="3" hidden="1"/>
    <col min="13314" max="13568" width="11.5546875" style="3" hidden="1"/>
    <col min="13569" max="13569" width="137.6640625" style="3" hidden="1"/>
    <col min="13570" max="13824" width="11.5546875" style="3" hidden="1"/>
    <col min="13825" max="13825" width="137.6640625" style="3" hidden="1"/>
    <col min="13826" max="14080" width="11.5546875" style="3" hidden="1"/>
    <col min="14081" max="14081" width="137.6640625" style="3" hidden="1"/>
    <col min="14082" max="14336" width="11.5546875" style="3" hidden="1"/>
    <col min="14337" max="14337" width="137.6640625" style="3" hidden="1"/>
    <col min="14338" max="14592" width="11.5546875" style="3" hidden="1"/>
    <col min="14593" max="14593" width="137.6640625" style="3" hidden="1"/>
    <col min="14594" max="14848" width="11.5546875" style="3" hidden="1"/>
    <col min="14849" max="14849" width="137.6640625" style="3" hidden="1"/>
    <col min="14850" max="15104" width="11.5546875" style="3" hidden="1"/>
    <col min="15105" max="15105" width="137.6640625" style="3" hidden="1"/>
    <col min="15106" max="15360" width="11.5546875" style="3" hidden="1"/>
    <col min="15361" max="15361" width="137.6640625" style="3" hidden="1"/>
    <col min="15362" max="15616" width="11.5546875" style="3" hidden="1"/>
    <col min="15617" max="15617" width="137.6640625" style="3" hidden="1"/>
    <col min="15618" max="15872" width="11.5546875" style="3" hidden="1"/>
    <col min="15873" max="15873" width="137.6640625" style="3" hidden="1"/>
    <col min="15874" max="16128" width="11.5546875" style="3" hidden="1"/>
    <col min="16129" max="16129" width="137.6640625" style="3" hidden="1"/>
    <col min="16130" max="16384" width="11.554687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2" customFormat="1" ht="40.5" customHeight="1">
      <c r="A7" s="432" t="s">
        <v>214</v>
      </c>
      <c r="B7" s="44"/>
      <c r="C7" s="76"/>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93.75" customHeight="1">
      <c r="A8" s="73"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90.75" customHeight="1">
      <c r="A9" s="73" t="s">
        <v>90</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26.25" customHeight="1">
      <c r="A10" s="85"/>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17.399999999999999">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17.399999999999999">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7.399999999999999">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6" hidden="1">
      <c r="D22" s="1"/>
    </row>
  </sheetData>
  <pageMargins left="0.59055118110236227" right="0.59055118110236227" top="0.39370078740157483" bottom="0" header="0.31496062992125984" footer="0.31496062992125984"/>
  <pageSetup scale="8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election activeCell="D3" sqref="D3"/>
    </sheetView>
  </sheetViews>
  <sheetFormatPr baseColWidth="10" defaultColWidth="0" defaultRowHeight="13.8" zeroHeight="1"/>
  <cols>
    <col min="1" max="1" width="5.6640625" style="2" customWidth="1"/>
    <col min="2" max="2" width="138.44140625" style="2" customWidth="1"/>
    <col min="3" max="3" width="2.6640625" style="2" customWidth="1"/>
    <col min="4" max="5" width="11.5546875" style="2" customWidth="1"/>
    <col min="6" max="102" width="11.5546875" style="2" hidden="1"/>
    <col min="103" max="256" width="11.5546875" style="3" hidden="1"/>
    <col min="257" max="257" width="5.6640625" style="3" hidden="1"/>
    <col min="258" max="258" width="125.6640625" style="3" hidden="1"/>
    <col min="259" max="259" width="5.6640625" style="3" hidden="1"/>
    <col min="260" max="512" width="11.5546875" style="3" hidden="1"/>
    <col min="513" max="513" width="5.6640625" style="3" hidden="1"/>
    <col min="514" max="514" width="125.6640625" style="3" hidden="1"/>
    <col min="515" max="515" width="5.6640625" style="3" hidden="1"/>
    <col min="516" max="768" width="11.5546875" style="3" hidden="1"/>
    <col min="769" max="769" width="5.6640625" style="3" hidden="1"/>
    <col min="770" max="770" width="125.6640625" style="3" hidden="1"/>
    <col min="771" max="771" width="5.6640625" style="3" hidden="1"/>
    <col min="772" max="1024" width="11.5546875" style="3" hidden="1"/>
    <col min="1025" max="1025" width="5.6640625" style="3" hidden="1"/>
    <col min="1026" max="1026" width="125.6640625" style="3" hidden="1"/>
    <col min="1027" max="1027" width="5.6640625" style="3" hidden="1"/>
    <col min="1028" max="1280" width="11.5546875" style="3" hidden="1"/>
    <col min="1281" max="1281" width="5.6640625" style="3" hidden="1"/>
    <col min="1282" max="1282" width="125.6640625" style="3" hidden="1"/>
    <col min="1283" max="1283" width="5.6640625" style="3" hidden="1"/>
    <col min="1284" max="1536" width="11.5546875" style="3" hidden="1"/>
    <col min="1537" max="1537" width="5.6640625" style="3" hidden="1"/>
    <col min="1538" max="1538" width="125.6640625" style="3" hidden="1"/>
    <col min="1539" max="1539" width="5.6640625" style="3" hidden="1"/>
    <col min="1540" max="1792" width="11.5546875" style="3" hidden="1"/>
    <col min="1793" max="1793" width="5.6640625" style="3" hidden="1"/>
    <col min="1794" max="1794" width="125.6640625" style="3" hidden="1"/>
    <col min="1795" max="1795" width="5.6640625" style="3" hidden="1"/>
    <col min="1796" max="2048" width="11.5546875" style="3" hidden="1"/>
    <col min="2049" max="2049" width="5.6640625" style="3" hidden="1"/>
    <col min="2050" max="2050" width="125.6640625" style="3" hidden="1"/>
    <col min="2051" max="2051" width="5.6640625" style="3" hidden="1"/>
    <col min="2052" max="2304" width="11.5546875" style="3" hidden="1"/>
    <col min="2305" max="2305" width="5.6640625" style="3" hidden="1"/>
    <col min="2306" max="2306" width="125.6640625" style="3" hidden="1"/>
    <col min="2307" max="2307" width="5.6640625" style="3" hidden="1"/>
    <col min="2308" max="2560" width="11.5546875" style="3" hidden="1"/>
    <col min="2561" max="2561" width="5.6640625" style="3" hidden="1"/>
    <col min="2562" max="2562" width="125.6640625" style="3" hidden="1"/>
    <col min="2563" max="2563" width="5.6640625" style="3" hidden="1"/>
    <col min="2564" max="2816" width="11.5546875" style="3" hidden="1"/>
    <col min="2817" max="2817" width="5.6640625" style="3" hidden="1"/>
    <col min="2818" max="2818" width="125.6640625" style="3" hidden="1"/>
    <col min="2819" max="2819" width="5.6640625" style="3" hidden="1"/>
    <col min="2820" max="3072" width="11.5546875" style="3" hidden="1"/>
    <col min="3073" max="3073" width="5.6640625" style="3" hidden="1"/>
    <col min="3074" max="3074" width="125.6640625" style="3" hidden="1"/>
    <col min="3075" max="3075" width="5.6640625" style="3" hidden="1"/>
    <col min="3076" max="3328" width="11.5546875" style="3" hidden="1"/>
    <col min="3329" max="3329" width="5.6640625" style="3" hidden="1"/>
    <col min="3330" max="3330" width="125.6640625" style="3" hidden="1"/>
    <col min="3331" max="3331" width="5.6640625" style="3" hidden="1"/>
    <col min="3332" max="3584" width="11.5546875" style="3" hidden="1"/>
    <col min="3585" max="3585" width="5.6640625" style="3" hidden="1"/>
    <col min="3586" max="3586" width="125.6640625" style="3" hidden="1"/>
    <col min="3587" max="3587" width="5.6640625" style="3" hidden="1"/>
    <col min="3588" max="3840" width="11.5546875" style="3" hidden="1"/>
    <col min="3841" max="3841" width="5.6640625" style="3" hidden="1"/>
    <col min="3842" max="3842" width="125.6640625" style="3" hidden="1"/>
    <col min="3843" max="3843" width="5.6640625" style="3" hidden="1"/>
    <col min="3844" max="4096" width="11.5546875" style="3" hidden="1"/>
    <col min="4097" max="4097" width="5.6640625" style="3" hidden="1"/>
    <col min="4098" max="4098" width="125.6640625" style="3" hidden="1"/>
    <col min="4099" max="4099" width="5.6640625" style="3" hidden="1"/>
    <col min="4100" max="4352" width="11.5546875" style="3" hidden="1"/>
    <col min="4353" max="4353" width="5.6640625" style="3" hidden="1"/>
    <col min="4354" max="4354" width="125.6640625" style="3" hidden="1"/>
    <col min="4355" max="4355" width="5.6640625" style="3" hidden="1"/>
    <col min="4356" max="4608" width="11.5546875" style="3" hidden="1"/>
    <col min="4609" max="4609" width="5.6640625" style="3" hidden="1"/>
    <col min="4610" max="4610" width="125.6640625" style="3" hidden="1"/>
    <col min="4611" max="4611" width="5.6640625" style="3" hidden="1"/>
    <col min="4612" max="4864" width="11.5546875" style="3" hidden="1"/>
    <col min="4865" max="4865" width="5.6640625" style="3" hidden="1"/>
    <col min="4866" max="4866" width="125.6640625" style="3" hidden="1"/>
    <col min="4867" max="4867" width="5.6640625" style="3" hidden="1"/>
    <col min="4868" max="5120" width="11.5546875" style="3" hidden="1"/>
    <col min="5121" max="5121" width="5.6640625" style="3" hidden="1"/>
    <col min="5122" max="5122" width="125.6640625" style="3" hidden="1"/>
    <col min="5123" max="5123" width="5.6640625" style="3" hidden="1"/>
    <col min="5124" max="5376" width="11.5546875" style="3" hidden="1"/>
    <col min="5377" max="5377" width="5.6640625" style="3" hidden="1"/>
    <col min="5378" max="5378" width="125.6640625" style="3" hidden="1"/>
    <col min="5379" max="5379" width="5.6640625" style="3" hidden="1"/>
    <col min="5380" max="5632" width="11.5546875" style="3" hidden="1"/>
    <col min="5633" max="5633" width="5.6640625" style="3" hidden="1"/>
    <col min="5634" max="5634" width="125.6640625" style="3" hidden="1"/>
    <col min="5635" max="5635" width="5.6640625" style="3" hidden="1"/>
    <col min="5636" max="5888" width="11.5546875" style="3" hidden="1"/>
    <col min="5889" max="5889" width="5.6640625" style="3" hidden="1"/>
    <col min="5890" max="5890" width="125.6640625" style="3" hidden="1"/>
    <col min="5891" max="5891" width="5.6640625" style="3" hidden="1"/>
    <col min="5892" max="6144" width="11.5546875" style="3" hidden="1"/>
    <col min="6145" max="6145" width="5.6640625" style="3" hidden="1"/>
    <col min="6146" max="6146" width="125.6640625" style="3" hidden="1"/>
    <col min="6147" max="6147" width="5.6640625" style="3" hidden="1"/>
    <col min="6148" max="6400" width="11.5546875" style="3" hidden="1"/>
    <col min="6401" max="6401" width="5.6640625" style="3" hidden="1"/>
    <col min="6402" max="6402" width="125.6640625" style="3" hidden="1"/>
    <col min="6403" max="6403" width="5.6640625" style="3" hidden="1"/>
    <col min="6404" max="6656" width="11.5546875" style="3" hidden="1"/>
    <col min="6657" max="6657" width="5.6640625" style="3" hidden="1"/>
    <col min="6658" max="6658" width="125.6640625" style="3" hidden="1"/>
    <col min="6659" max="6659" width="5.6640625" style="3" hidden="1"/>
    <col min="6660" max="6912" width="11.5546875" style="3" hidden="1"/>
    <col min="6913" max="6913" width="5.6640625" style="3" hidden="1"/>
    <col min="6914" max="6914" width="125.6640625" style="3" hidden="1"/>
    <col min="6915" max="6915" width="5.6640625" style="3" hidden="1"/>
    <col min="6916" max="7168" width="11.5546875" style="3" hidden="1"/>
    <col min="7169" max="7169" width="5.6640625" style="3" hidden="1"/>
    <col min="7170" max="7170" width="125.6640625" style="3" hidden="1"/>
    <col min="7171" max="7171" width="5.6640625" style="3" hidden="1"/>
    <col min="7172" max="7424" width="11.5546875" style="3" hidden="1"/>
    <col min="7425" max="7425" width="5.6640625" style="3" hidden="1"/>
    <col min="7426" max="7426" width="125.6640625" style="3" hidden="1"/>
    <col min="7427" max="7427" width="5.6640625" style="3" hidden="1"/>
    <col min="7428" max="7680" width="11.5546875" style="3" hidden="1"/>
    <col min="7681" max="7681" width="5.6640625" style="3" hidden="1"/>
    <col min="7682" max="7682" width="125.6640625" style="3" hidden="1"/>
    <col min="7683" max="7683" width="5.6640625" style="3" hidden="1"/>
    <col min="7684" max="7936" width="11.5546875" style="3" hidden="1"/>
    <col min="7937" max="7937" width="5.6640625" style="3" hidden="1"/>
    <col min="7938" max="7938" width="125.6640625" style="3" hidden="1"/>
    <col min="7939" max="7939" width="5.6640625" style="3" hidden="1"/>
    <col min="7940" max="8192" width="11.5546875" style="3" hidden="1"/>
    <col min="8193" max="8193" width="5.6640625" style="3" hidden="1"/>
    <col min="8194" max="8194" width="125.6640625" style="3" hidden="1"/>
    <col min="8195" max="8195" width="5.6640625" style="3" hidden="1"/>
    <col min="8196" max="8448" width="11.5546875" style="3" hidden="1"/>
    <col min="8449" max="8449" width="5.6640625" style="3" hidden="1"/>
    <col min="8450" max="8450" width="125.6640625" style="3" hidden="1"/>
    <col min="8451" max="8451" width="5.6640625" style="3" hidden="1"/>
    <col min="8452" max="8704" width="11.5546875" style="3" hidden="1"/>
    <col min="8705" max="8705" width="5.6640625" style="3" hidden="1"/>
    <col min="8706" max="8706" width="125.6640625" style="3" hidden="1"/>
    <col min="8707" max="8707" width="5.6640625" style="3" hidden="1"/>
    <col min="8708" max="8960" width="11.5546875" style="3" hidden="1"/>
    <col min="8961" max="8961" width="5.6640625" style="3" hidden="1"/>
    <col min="8962" max="8962" width="125.6640625" style="3" hidden="1"/>
    <col min="8963" max="8963" width="5.6640625" style="3" hidden="1"/>
    <col min="8964" max="9216" width="11.5546875" style="3" hidden="1"/>
    <col min="9217" max="9217" width="5.6640625" style="3" hidden="1"/>
    <col min="9218" max="9218" width="125.6640625" style="3" hidden="1"/>
    <col min="9219" max="9219" width="5.6640625" style="3" hidden="1"/>
    <col min="9220" max="9472" width="11.5546875" style="3" hidden="1"/>
    <col min="9473" max="9473" width="5.6640625" style="3" hidden="1"/>
    <col min="9474" max="9474" width="125.6640625" style="3" hidden="1"/>
    <col min="9475" max="9475" width="5.6640625" style="3" hidden="1"/>
    <col min="9476" max="9728" width="11.5546875" style="3" hidden="1"/>
    <col min="9729" max="9729" width="5.6640625" style="3" hidden="1"/>
    <col min="9730" max="9730" width="125.6640625" style="3" hidden="1"/>
    <col min="9731" max="9731" width="5.6640625" style="3" hidden="1"/>
    <col min="9732" max="9984" width="11.5546875" style="3" hidden="1"/>
    <col min="9985" max="9985" width="5.6640625" style="3" hidden="1"/>
    <col min="9986" max="9986" width="125.6640625" style="3" hidden="1"/>
    <col min="9987" max="9987" width="5.6640625" style="3" hidden="1"/>
    <col min="9988" max="10240" width="11.5546875" style="3" hidden="1"/>
    <col min="10241" max="10241" width="5.6640625" style="3" hidden="1"/>
    <col min="10242" max="10242" width="125.6640625" style="3" hidden="1"/>
    <col min="10243" max="10243" width="5.6640625" style="3" hidden="1"/>
    <col min="10244" max="10496" width="11.5546875" style="3" hidden="1"/>
    <col min="10497" max="10497" width="5.6640625" style="3" hidden="1"/>
    <col min="10498" max="10498" width="125.6640625" style="3" hidden="1"/>
    <col min="10499" max="10499" width="5.6640625" style="3" hidden="1"/>
    <col min="10500" max="10752" width="11.5546875" style="3" hidden="1"/>
    <col min="10753" max="10753" width="5.6640625" style="3" hidden="1"/>
    <col min="10754" max="10754" width="125.6640625" style="3" hidden="1"/>
    <col min="10755" max="10755" width="5.6640625" style="3" hidden="1"/>
    <col min="10756" max="11008" width="11.5546875" style="3" hidden="1"/>
    <col min="11009" max="11009" width="5.6640625" style="3" hidden="1"/>
    <col min="11010" max="11010" width="125.6640625" style="3" hidden="1"/>
    <col min="11011" max="11011" width="5.6640625" style="3" hidden="1"/>
    <col min="11012" max="11264" width="11.5546875" style="3" hidden="1"/>
    <col min="11265" max="11265" width="5.6640625" style="3" hidden="1"/>
    <col min="11266" max="11266" width="125.6640625" style="3" hidden="1"/>
    <col min="11267" max="11267" width="5.6640625" style="3" hidden="1"/>
    <col min="11268" max="11520" width="11.5546875" style="3" hidden="1"/>
    <col min="11521" max="11521" width="5.6640625" style="3" hidden="1"/>
    <col min="11522" max="11522" width="125.6640625" style="3" hidden="1"/>
    <col min="11523" max="11523" width="5.6640625" style="3" hidden="1"/>
    <col min="11524" max="11776" width="11.5546875" style="3" hidden="1"/>
    <col min="11777" max="11777" width="5.6640625" style="3" hidden="1"/>
    <col min="11778" max="11778" width="125.6640625" style="3" hidden="1"/>
    <col min="11779" max="11779" width="5.6640625" style="3" hidden="1"/>
    <col min="11780" max="12032" width="11.5546875" style="3" hidden="1"/>
    <col min="12033" max="12033" width="5.6640625" style="3" hidden="1"/>
    <col min="12034" max="12034" width="125.6640625" style="3" hidden="1"/>
    <col min="12035" max="12035" width="5.6640625" style="3" hidden="1"/>
    <col min="12036" max="12288" width="11.5546875" style="3" hidden="1"/>
    <col min="12289" max="12289" width="5.6640625" style="3" hidden="1"/>
    <col min="12290" max="12290" width="125.6640625" style="3" hidden="1"/>
    <col min="12291" max="12291" width="5.6640625" style="3" hidden="1"/>
    <col min="12292" max="12544" width="11.5546875" style="3" hidden="1"/>
    <col min="12545" max="12545" width="5.6640625" style="3" hidden="1"/>
    <col min="12546" max="12546" width="125.6640625" style="3" hidden="1"/>
    <col min="12547" max="12547" width="5.6640625" style="3" hidden="1"/>
    <col min="12548" max="12800" width="11.5546875" style="3" hidden="1"/>
    <col min="12801" max="12801" width="5.6640625" style="3" hidden="1"/>
    <col min="12802" max="12802" width="125.6640625" style="3" hidden="1"/>
    <col min="12803" max="12803" width="5.6640625" style="3" hidden="1"/>
    <col min="12804" max="13056" width="11.5546875" style="3" hidden="1"/>
    <col min="13057" max="13057" width="5.6640625" style="3" hidden="1"/>
    <col min="13058" max="13058" width="125.6640625" style="3" hidden="1"/>
    <col min="13059" max="13059" width="5.6640625" style="3" hidden="1"/>
    <col min="13060" max="13312" width="11.5546875" style="3" hidden="1"/>
    <col min="13313" max="13313" width="5.6640625" style="3" hidden="1"/>
    <col min="13314" max="13314" width="125.6640625" style="3" hidden="1"/>
    <col min="13315" max="13315" width="5.6640625" style="3" hidden="1"/>
    <col min="13316" max="13568" width="11.5546875" style="3" hidden="1"/>
    <col min="13569" max="13569" width="5.6640625" style="3" hidden="1"/>
    <col min="13570" max="13570" width="125.6640625" style="3" hidden="1"/>
    <col min="13571" max="13571" width="5.6640625" style="3" hidden="1"/>
    <col min="13572" max="13824" width="11.5546875" style="3" hidden="1"/>
    <col min="13825" max="13825" width="5.6640625" style="3" hidden="1"/>
    <col min="13826" max="13826" width="125.6640625" style="3" hidden="1"/>
    <col min="13827" max="13827" width="5.6640625" style="3" hidden="1"/>
    <col min="13828" max="14080" width="11.5546875" style="3" hidden="1"/>
    <col min="14081" max="14081" width="5.6640625" style="3" hidden="1"/>
    <col min="14082" max="14082" width="125.6640625" style="3" hidden="1"/>
    <col min="14083" max="14083" width="5.6640625" style="3" hidden="1"/>
    <col min="14084" max="14336" width="11.5546875" style="3" hidden="1"/>
    <col min="14337" max="14337" width="5.6640625" style="3" hidden="1"/>
    <col min="14338" max="14338" width="125.6640625" style="3" hidden="1"/>
    <col min="14339" max="14339" width="5.6640625" style="3" hidden="1"/>
    <col min="14340" max="14592" width="11.5546875" style="3" hidden="1"/>
    <col min="14593" max="14593" width="5.6640625" style="3" hidden="1"/>
    <col min="14594" max="14594" width="125.6640625" style="3" hidden="1"/>
    <col min="14595" max="14595" width="5.6640625" style="3" hidden="1"/>
    <col min="14596" max="14848" width="11.5546875" style="3" hidden="1"/>
    <col min="14849" max="14849" width="5.6640625" style="3" hidden="1"/>
    <col min="14850" max="14850" width="125.6640625" style="3" hidden="1"/>
    <col min="14851" max="14851" width="5.6640625" style="3" hidden="1"/>
    <col min="14852" max="15104" width="11.5546875" style="3" hidden="1"/>
    <col min="15105" max="15105" width="5.6640625" style="3" hidden="1"/>
    <col min="15106" max="15106" width="125.6640625" style="3" hidden="1"/>
    <col min="15107" max="15107" width="5.6640625" style="3" hidden="1"/>
    <col min="15108" max="15360" width="11.5546875" style="3" hidden="1"/>
    <col min="15361" max="15361" width="5.6640625" style="3" hidden="1"/>
    <col min="15362" max="15362" width="125.6640625" style="3" hidden="1"/>
    <col min="15363" max="15363" width="5.6640625" style="3" hidden="1"/>
    <col min="15364" max="15616" width="11.5546875" style="3" hidden="1"/>
    <col min="15617" max="15617" width="5.6640625" style="3" hidden="1"/>
    <col min="15618" max="15618" width="125.6640625" style="3" hidden="1"/>
    <col min="15619" max="15619" width="5.6640625" style="3" hidden="1"/>
    <col min="15620" max="15872" width="11.5546875" style="3" hidden="1"/>
    <col min="15873" max="15873" width="5.6640625" style="3" hidden="1"/>
    <col min="15874" max="15874" width="125.6640625" style="3" hidden="1"/>
    <col min="15875" max="15875" width="5.6640625" style="3" hidden="1"/>
    <col min="15876" max="16128" width="11.5546875" style="3" hidden="1"/>
    <col min="16129" max="16129" width="5.6640625" style="3" hidden="1"/>
    <col min="16130" max="16130" width="125.6640625" style="3" hidden="1"/>
    <col min="16131" max="16131" width="5.6640625" style="3" hidden="1"/>
    <col min="16132" max="16384" width="11.5546875" style="3" hidden="1"/>
  </cols>
  <sheetData>
    <row r="1" spans="1:102" ht="81.599999999999994" customHeight="1"/>
    <row r="2" spans="1:102" s="52" customFormat="1" ht="52.2" customHeight="1">
      <c r="A2" s="44"/>
      <c r="B2" s="81"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234.75" customHeight="1">
      <c r="A3" s="44"/>
      <c r="B3" s="459" t="s">
        <v>417</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2" customFormat="1" ht="18" customHeight="1">
      <c r="A4" s="44"/>
      <c r="B4" s="82"/>
      <c r="C4" s="44"/>
      <c r="D4" s="44"/>
      <c r="E4" s="44"/>
      <c r="F4" s="7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19.5" customHeight="1">
      <c r="A5" s="44"/>
      <c r="B5" s="83" t="s">
        <v>78</v>
      </c>
      <c r="C5" s="44"/>
      <c r="D5" s="44"/>
      <c r="E5" s="44"/>
      <c r="F5" s="7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2" customHeight="1">
      <c r="A6" s="44"/>
      <c r="B6" s="44"/>
      <c r="C6" s="44"/>
      <c r="D6" s="44"/>
      <c r="E6" s="44"/>
      <c r="F6" s="7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6" customFormat="1" ht="64.5" customHeight="1">
      <c r="A7" s="85"/>
      <c r="B7" s="693" t="s">
        <v>215</v>
      </c>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50.25" customHeight="1">
      <c r="A8" s="85"/>
      <c r="B8" s="693"/>
      <c r="C8" s="85"/>
      <c r="D8" s="85"/>
      <c r="E8" s="307"/>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33" customHeight="1">
      <c r="A9" s="85"/>
      <c r="B9" s="433" t="s">
        <v>216</v>
      </c>
      <c r="C9" s="85"/>
      <c r="D9" s="85"/>
      <c r="E9" s="307"/>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33" customHeight="1">
      <c r="A10" s="85"/>
      <c r="B10" s="434" t="s">
        <v>217</v>
      </c>
      <c r="C10" s="85"/>
      <c r="D10" s="85"/>
      <c r="E10" s="307"/>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33.6" customHeight="1">
      <c r="A11" s="85"/>
      <c r="B11" s="434" t="s">
        <v>218</v>
      </c>
      <c r="C11" s="85"/>
      <c r="D11" s="85"/>
      <c r="E11" s="307"/>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103.95" customHeight="1">
      <c r="A12" s="85"/>
      <c r="B12" s="73" t="s">
        <v>219</v>
      </c>
      <c r="C12" s="85"/>
      <c r="D12" s="85"/>
      <c r="E12" s="43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87.6" customHeight="1">
      <c r="A13" s="85"/>
      <c r="B13" s="73" t="s">
        <v>220</v>
      </c>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45" customHeight="1">
      <c r="A14" s="85"/>
      <c r="B14" s="694" t="s">
        <v>221</v>
      </c>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45" customHeight="1">
      <c r="A15" s="85"/>
      <c r="B15" s="695"/>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6.1" customHeight="1">
      <c r="A16" s="85"/>
      <c r="B16" s="696" t="s">
        <v>79</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6.1" customHeight="1">
      <c r="A17" s="85"/>
      <c r="B17" s="696"/>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6.1" customHeight="1">
      <c r="A18" s="85"/>
      <c r="B18" s="307" t="s">
        <v>80</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6.1" customHeight="1">
      <c r="A19" s="85"/>
      <c r="B19" s="307" t="s">
        <v>81</v>
      </c>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6.1" customHeight="1">
      <c r="A20" s="85"/>
      <c r="B20" s="307" t="s">
        <v>82</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6.1" customHeight="1">
      <c r="A21" s="85"/>
      <c r="B21" s="307" t="s">
        <v>83</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 customHeight="1">
      <c r="B26" s="17"/>
      <c r="F26" s="4"/>
    </row>
    <row r="27" spans="1:102"/>
    <row r="28" spans="1:102"/>
    <row r="29" spans="1:102"/>
    <row r="30" spans="1:102"/>
    <row r="39" spans="7:7" ht="15.6"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90" zoomScaleNormal="90" workbookViewId="0">
      <pane xSplit="2" ySplit="7" topLeftCell="C8" activePane="bottomRight" state="frozen"/>
      <selection pane="topRight"/>
      <selection pane="bottomLeft"/>
      <selection pane="bottomRight" activeCell="K15" sqref="K15"/>
    </sheetView>
  </sheetViews>
  <sheetFormatPr baseColWidth="10" defaultColWidth="0" defaultRowHeight="19.8" zeroHeight="1"/>
  <cols>
    <col min="1" max="1" width="5.6640625" style="85" customWidth="1"/>
    <col min="2" max="2" width="35.6640625" style="85" customWidth="1"/>
    <col min="3" max="38" width="16.6640625" style="85" customWidth="1"/>
    <col min="39" max="39" width="15.6640625" style="85" customWidth="1"/>
    <col min="40" max="43" width="0" style="85" hidden="1" customWidth="1"/>
    <col min="44" max="102" width="15.6640625" style="85" hidden="1" customWidth="1"/>
    <col min="103" max="16384" width="15.6640625" style="86" hidden="1"/>
  </cols>
  <sheetData>
    <row r="1" spans="1:102" ht="84.9" customHeight="1">
      <c r="I1" s="451"/>
      <c r="J1" s="451"/>
      <c r="K1" s="451"/>
    </row>
    <row r="2" spans="1:102" ht="5.0999999999999996" customHeight="1"/>
    <row r="3" spans="1:102" ht="20.100000000000001" customHeight="1">
      <c r="B3" s="87" t="s">
        <v>5</v>
      </c>
      <c r="C3" s="88"/>
      <c r="D3" s="88"/>
      <c r="E3" s="88"/>
      <c r="F3" s="88"/>
      <c r="G3" s="88"/>
      <c r="K3" s="89"/>
      <c r="L3" s="89"/>
      <c r="M3" s="89"/>
      <c r="N3" s="88"/>
      <c r="O3" s="88"/>
      <c r="P3" s="88"/>
      <c r="Q3" s="88"/>
      <c r="R3" s="88"/>
      <c r="S3" s="88"/>
      <c r="T3" s="88"/>
      <c r="U3" s="88"/>
      <c r="V3" s="88"/>
      <c r="W3" s="88"/>
      <c r="X3" s="88"/>
      <c r="Y3" s="90"/>
      <c r="Z3" s="88"/>
      <c r="AA3" s="89"/>
      <c r="AB3" s="89"/>
      <c r="AC3" s="89"/>
      <c r="AD3" s="88"/>
      <c r="AE3" s="88"/>
      <c r="AF3" s="88"/>
      <c r="AG3" s="89"/>
      <c r="AH3" s="89"/>
      <c r="AI3" s="89"/>
      <c r="AJ3" s="88"/>
      <c r="AK3" s="88"/>
      <c r="AL3" s="88"/>
    </row>
    <row r="4" spans="1:102" ht="20.100000000000001" customHeight="1">
      <c r="B4" s="91" t="s">
        <v>2</v>
      </c>
      <c r="C4" s="463"/>
      <c r="D4" s="463"/>
      <c r="E4" s="463"/>
      <c r="F4" s="463"/>
      <c r="G4" s="463"/>
      <c r="H4" s="463"/>
      <c r="I4" s="463"/>
      <c r="J4" s="463"/>
      <c r="K4" s="463"/>
      <c r="L4" s="463"/>
      <c r="M4" s="463"/>
      <c r="N4" s="463"/>
      <c r="O4" s="463"/>
      <c r="P4" s="463"/>
      <c r="Q4" s="463"/>
      <c r="R4" s="463"/>
      <c r="S4" s="463"/>
      <c r="T4" s="92"/>
      <c r="U4" s="463"/>
      <c r="V4" s="463"/>
      <c r="W4" s="463"/>
      <c r="X4" s="463"/>
      <c r="Y4" s="463"/>
      <c r="Z4" s="463"/>
      <c r="AA4" s="463"/>
      <c r="AB4" s="463"/>
      <c r="AC4" s="463"/>
      <c r="AD4" s="463"/>
      <c r="AE4" s="463"/>
      <c r="AF4" s="463"/>
      <c r="AG4" s="463"/>
      <c r="AH4" s="463"/>
      <c r="AI4" s="463"/>
      <c r="AJ4" s="463"/>
      <c r="AK4" s="463"/>
      <c r="AL4" s="463"/>
    </row>
    <row r="5" spans="1:102" s="95" customFormat="1" ht="52.95" customHeight="1">
      <c r="A5" s="93"/>
      <c r="B5" s="94"/>
      <c r="C5" s="700" t="s">
        <v>6</v>
      </c>
      <c r="D5" s="701"/>
      <c r="E5" s="702"/>
      <c r="F5" s="702"/>
      <c r="G5" s="702"/>
      <c r="H5" s="703"/>
      <c r="I5" s="704" t="s">
        <v>3</v>
      </c>
      <c r="J5" s="705"/>
      <c r="K5" s="705"/>
      <c r="L5" s="705"/>
      <c r="M5" s="705"/>
      <c r="N5" s="706"/>
      <c r="O5" s="699" t="s">
        <v>193</v>
      </c>
      <c r="P5" s="699"/>
      <c r="Q5" s="699"/>
      <c r="R5" s="699"/>
      <c r="S5" s="699"/>
      <c r="T5" s="699"/>
      <c r="U5" s="699" t="s">
        <v>7</v>
      </c>
      <c r="V5" s="699"/>
      <c r="W5" s="699"/>
      <c r="X5" s="699"/>
      <c r="Y5" s="699"/>
      <c r="Z5" s="699"/>
      <c r="AA5" s="699" t="s">
        <v>8</v>
      </c>
      <c r="AB5" s="699"/>
      <c r="AC5" s="699"/>
      <c r="AD5" s="699"/>
      <c r="AE5" s="699"/>
      <c r="AF5" s="699"/>
      <c r="AG5" s="699" t="s">
        <v>194</v>
      </c>
      <c r="AH5" s="699"/>
      <c r="AI5" s="699"/>
      <c r="AJ5" s="699"/>
      <c r="AK5" s="699"/>
      <c r="AL5" s="699"/>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96"/>
      <c r="C6" s="697">
        <v>45474</v>
      </c>
      <c r="D6" s="698"/>
      <c r="E6" s="697">
        <v>45809</v>
      </c>
      <c r="F6" s="698"/>
      <c r="G6" s="697">
        <v>45839</v>
      </c>
      <c r="H6" s="698"/>
      <c r="I6" s="697">
        <f>+$C$6</f>
        <v>45474</v>
      </c>
      <c r="J6" s="698"/>
      <c r="K6" s="697">
        <f>+$E$6</f>
        <v>45809</v>
      </c>
      <c r="L6" s="698"/>
      <c r="M6" s="697">
        <f>+$G$6</f>
        <v>45839</v>
      </c>
      <c r="N6" s="698"/>
      <c r="O6" s="697">
        <f>+$C$6</f>
        <v>45474</v>
      </c>
      <c r="P6" s="698"/>
      <c r="Q6" s="697">
        <f>+$E$6</f>
        <v>45809</v>
      </c>
      <c r="R6" s="698"/>
      <c r="S6" s="697">
        <f>+$G$6</f>
        <v>45839</v>
      </c>
      <c r="T6" s="698"/>
      <c r="U6" s="697">
        <f>+$C$6</f>
        <v>45474</v>
      </c>
      <c r="V6" s="698"/>
      <c r="W6" s="697">
        <f>+$E$6</f>
        <v>45809</v>
      </c>
      <c r="X6" s="698"/>
      <c r="Y6" s="697">
        <f>+$G$6</f>
        <v>45839</v>
      </c>
      <c r="Z6" s="698"/>
      <c r="AA6" s="697">
        <f>+$C$6</f>
        <v>45474</v>
      </c>
      <c r="AB6" s="698"/>
      <c r="AC6" s="697">
        <f>+$E$6</f>
        <v>45809</v>
      </c>
      <c r="AD6" s="698"/>
      <c r="AE6" s="697">
        <f>+$G$6</f>
        <v>45839</v>
      </c>
      <c r="AF6" s="698"/>
      <c r="AG6" s="697">
        <f>+$C$6</f>
        <v>45474</v>
      </c>
      <c r="AH6" s="698"/>
      <c r="AI6" s="697">
        <f>+$E$6</f>
        <v>45809</v>
      </c>
      <c r="AJ6" s="698"/>
      <c r="AK6" s="697">
        <f>+$G$6</f>
        <v>45839</v>
      </c>
      <c r="AL6" s="698"/>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240</v>
      </c>
      <c r="C7" s="98">
        <v>14250899.631193917</v>
      </c>
      <c r="D7" s="99">
        <v>99.999999999999972</v>
      </c>
      <c r="E7" s="100">
        <v>15291765.412601542</v>
      </c>
      <c r="F7" s="101">
        <v>99.999999999999957</v>
      </c>
      <c r="G7" s="102">
        <v>15388038.31478888</v>
      </c>
      <c r="H7" s="99">
        <v>100.00000000000003</v>
      </c>
      <c r="I7" s="100">
        <v>3765691.1115882797</v>
      </c>
      <c r="J7" s="101">
        <v>100.00000000000004</v>
      </c>
      <c r="K7" s="102">
        <v>4019339.2787984302</v>
      </c>
      <c r="L7" s="103">
        <v>100.00000000000003</v>
      </c>
      <c r="M7" s="100">
        <v>4052410.8776150709</v>
      </c>
      <c r="N7" s="101">
        <v>99.999999999999957</v>
      </c>
      <c r="O7" s="102">
        <v>7229546.025408241</v>
      </c>
      <c r="P7" s="103">
        <v>100.00000000000001</v>
      </c>
      <c r="Q7" s="100">
        <v>7797749.9447827404</v>
      </c>
      <c r="R7" s="101">
        <v>99.999999999999986</v>
      </c>
      <c r="S7" s="102">
        <v>7839661.6369481795</v>
      </c>
      <c r="T7" s="101">
        <v>100.00000000000001</v>
      </c>
      <c r="U7" s="100">
        <v>8419009.1217800993</v>
      </c>
      <c r="V7" s="101">
        <v>100.00000000000004</v>
      </c>
      <c r="W7" s="102">
        <v>9112459.0952616911</v>
      </c>
      <c r="X7" s="103">
        <v>99.999999999999943</v>
      </c>
      <c r="Y7" s="100">
        <v>9174885.6934360396</v>
      </c>
      <c r="Z7" s="101">
        <v>100.00000000000006</v>
      </c>
      <c r="AA7" s="102">
        <v>1588509.50364676</v>
      </c>
      <c r="AB7" s="103">
        <v>99.999999999999986</v>
      </c>
      <c r="AC7" s="100">
        <v>1751973.6870041902</v>
      </c>
      <c r="AD7" s="101">
        <v>99.999999999999972</v>
      </c>
      <c r="AE7" s="102">
        <v>1775851.1488984602</v>
      </c>
      <c r="AF7" s="101">
        <v>99.999999999999957</v>
      </c>
      <c r="AG7" s="100">
        <v>171838.95413355</v>
      </c>
      <c r="AH7" s="101">
        <v>100</v>
      </c>
      <c r="AI7" s="102">
        <v>152476.17604797997</v>
      </c>
      <c r="AJ7" s="103">
        <v>100.00000000000001</v>
      </c>
      <c r="AK7" s="100">
        <v>178430.47081819997</v>
      </c>
      <c r="AL7" s="101">
        <v>100</v>
      </c>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ht="20.100000000000001" customHeight="1">
      <c r="A8" s="93"/>
      <c r="B8" s="104" t="s">
        <v>48</v>
      </c>
      <c r="C8" s="105">
        <v>3114454.9166504503</v>
      </c>
      <c r="D8" s="106">
        <v>21.854444261421875</v>
      </c>
      <c r="E8" s="105">
        <v>3322036.0666163</v>
      </c>
      <c r="F8" s="106">
        <v>21.724346254217956</v>
      </c>
      <c r="G8" s="105">
        <v>3340530.3634662097</v>
      </c>
      <c r="H8" s="106">
        <v>21.70861740223085</v>
      </c>
      <c r="I8" s="105">
        <v>665247.95897365001</v>
      </c>
      <c r="J8" s="106">
        <v>17.666025684540656</v>
      </c>
      <c r="K8" s="105">
        <v>610149.87936995993</v>
      </c>
      <c r="L8" s="107">
        <v>15.180352715891216</v>
      </c>
      <c r="M8" s="105">
        <v>598949.40934580006</v>
      </c>
      <c r="N8" s="106">
        <v>14.780076044467988</v>
      </c>
      <c r="O8" s="105">
        <v>1814429.6625085801</v>
      </c>
      <c r="P8" s="107">
        <v>25.097421831630463</v>
      </c>
      <c r="Q8" s="105">
        <v>1992989.5404640601</v>
      </c>
      <c r="R8" s="106">
        <v>25.55852078582636</v>
      </c>
      <c r="S8" s="105">
        <v>2015513.16367129</v>
      </c>
      <c r="T8" s="106">
        <v>25.709185638474676</v>
      </c>
      <c r="U8" s="105">
        <v>1807909.4082029702</v>
      </c>
      <c r="V8" s="106">
        <v>21.474135281857365</v>
      </c>
      <c r="W8" s="105">
        <v>2083231.94821574</v>
      </c>
      <c r="X8" s="107">
        <v>22.861358568939767</v>
      </c>
      <c r="Y8" s="105">
        <v>2036733.9416592699</v>
      </c>
      <c r="Z8" s="106">
        <v>22.199011624923067</v>
      </c>
      <c r="AA8" s="105">
        <v>351794.65756566997</v>
      </c>
      <c r="AB8" s="107">
        <v>22.146210441804147</v>
      </c>
      <c r="AC8" s="105">
        <v>382849.71716032003</v>
      </c>
      <c r="AD8" s="106">
        <v>21.852481004722097</v>
      </c>
      <c r="AE8" s="105">
        <v>390680.59185053996</v>
      </c>
      <c r="AF8" s="106">
        <v>21.999624917486727</v>
      </c>
      <c r="AG8" s="108">
        <v>54549.033706870003</v>
      </c>
      <c r="AH8" s="106">
        <v>31.74427706565039</v>
      </c>
      <c r="AI8" s="108">
        <v>49443.265192959996</v>
      </c>
      <c r="AJ8" s="107">
        <v>32.426879053814666</v>
      </c>
      <c r="AK8" s="108">
        <v>57711.876671749997</v>
      </c>
      <c r="AL8" s="106">
        <v>32.344182250436212</v>
      </c>
      <c r="AM8" s="109"/>
    </row>
    <row r="9" spans="1:102" ht="20.100000000000001" customHeight="1">
      <c r="A9" s="93"/>
      <c r="B9" s="104" t="s">
        <v>71</v>
      </c>
      <c r="C9" s="105">
        <v>1881689.924042</v>
      </c>
      <c r="D9" s="106">
        <v>13.204007976613299</v>
      </c>
      <c r="E9" s="105">
        <v>1950806.6792609999</v>
      </c>
      <c r="F9" s="106">
        <v>12.757236503598149</v>
      </c>
      <c r="G9" s="105">
        <v>1974060.0194039999</v>
      </c>
      <c r="H9" s="106">
        <v>12.828535899256263</v>
      </c>
      <c r="I9" s="105">
        <v>601078.01523100003</v>
      </c>
      <c r="J9" s="106">
        <v>15.961957511100252</v>
      </c>
      <c r="K9" s="105">
        <v>588439.42090400006</v>
      </c>
      <c r="L9" s="107">
        <v>14.640202781784382</v>
      </c>
      <c r="M9" s="105">
        <v>593626.64614099998</v>
      </c>
      <c r="N9" s="106">
        <v>14.648727981165665</v>
      </c>
      <c r="O9" s="105">
        <v>880156.90389399999</v>
      </c>
      <c r="P9" s="107">
        <v>12.174442223629097</v>
      </c>
      <c r="Q9" s="105">
        <v>932042.923067</v>
      </c>
      <c r="R9" s="106">
        <v>11.952716227975536</v>
      </c>
      <c r="S9" s="105">
        <v>934236.43448299996</v>
      </c>
      <c r="T9" s="106">
        <v>11.916795363717753</v>
      </c>
      <c r="U9" s="105">
        <v>1018558.295986</v>
      </c>
      <c r="V9" s="106">
        <v>12.098315624233912</v>
      </c>
      <c r="W9" s="105">
        <v>1077295.9186219999</v>
      </c>
      <c r="X9" s="107">
        <v>11.822230501777216</v>
      </c>
      <c r="Y9" s="105">
        <v>1098918.513785</v>
      </c>
      <c r="Z9" s="106">
        <v>11.977462722736654</v>
      </c>
      <c r="AA9" s="105">
        <v>162165.49317599999</v>
      </c>
      <c r="AB9" s="107">
        <v>10.208657411473759</v>
      </c>
      <c r="AC9" s="105">
        <v>158890.48561599999</v>
      </c>
      <c r="AD9" s="106">
        <v>9.0692278539694744</v>
      </c>
      <c r="AE9" s="105">
        <v>161669.97169499999</v>
      </c>
      <c r="AF9" s="106">
        <v>9.1038019597127828</v>
      </c>
      <c r="AG9" s="108">
        <v>17402.803495</v>
      </c>
      <c r="AH9" s="106">
        <v>10.1273914187553</v>
      </c>
      <c r="AI9" s="108">
        <v>15658.708659</v>
      </c>
      <c r="AJ9" s="107">
        <v>10.269610023583384</v>
      </c>
      <c r="AK9" s="108">
        <v>18535.11637</v>
      </c>
      <c r="AL9" s="106">
        <v>10.387864967797537</v>
      </c>
      <c r="AM9" s="109"/>
    </row>
    <row r="10" spans="1:102" ht="20.100000000000001" customHeight="1">
      <c r="A10" s="93"/>
      <c r="B10" s="104" t="s">
        <v>44</v>
      </c>
      <c r="C10" s="105">
        <v>1788025.2493249399</v>
      </c>
      <c r="D10" s="106">
        <v>12.546753507484651</v>
      </c>
      <c r="E10" s="105">
        <v>1886627.7971048001</v>
      </c>
      <c r="F10" s="106">
        <v>12.337540801862417</v>
      </c>
      <c r="G10" s="105">
        <v>1887469.3917534801</v>
      </c>
      <c r="H10" s="106">
        <v>12.265822017998893</v>
      </c>
      <c r="I10" s="105">
        <v>397587.24166689004</v>
      </c>
      <c r="J10" s="106">
        <v>10.558148023436715</v>
      </c>
      <c r="K10" s="105">
        <v>430204.83338740998</v>
      </c>
      <c r="L10" s="107">
        <v>10.703371961075614</v>
      </c>
      <c r="M10" s="105">
        <v>451283.26704359998</v>
      </c>
      <c r="N10" s="106">
        <v>11.136167596835337</v>
      </c>
      <c r="O10" s="105">
        <v>1061820.316319</v>
      </c>
      <c r="P10" s="107">
        <v>14.687233646306867</v>
      </c>
      <c r="Q10" s="105">
        <v>1141382.6953589399</v>
      </c>
      <c r="R10" s="106">
        <v>14.637333890433455</v>
      </c>
      <c r="S10" s="105">
        <v>1148959.58536824</v>
      </c>
      <c r="T10" s="106">
        <v>14.655729272207552</v>
      </c>
      <c r="U10" s="105">
        <v>1128928.20922373</v>
      </c>
      <c r="V10" s="106">
        <v>13.409276470590539</v>
      </c>
      <c r="W10" s="105">
        <v>1210098.5416609999</v>
      </c>
      <c r="X10" s="107">
        <v>13.279604649092235</v>
      </c>
      <c r="Y10" s="105">
        <v>1186183.1047258899</v>
      </c>
      <c r="Z10" s="106">
        <v>12.928587280106576</v>
      </c>
      <c r="AA10" s="105">
        <v>147009.53962351999</v>
      </c>
      <c r="AB10" s="107">
        <v>9.2545583948996502</v>
      </c>
      <c r="AC10" s="105">
        <v>163319.58272147001</v>
      </c>
      <c r="AD10" s="106">
        <v>9.322033997025402</v>
      </c>
      <c r="AE10" s="105">
        <v>166405.23162787</v>
      </c>
      <c r="AF10" s="106">
        <v>9.3704493043287567</v>
      </c>
      <c r="AG10" s="108">
        <v>26487.739165979998</v>
      </c>
      <c r="AH10" s="106">
        <v>15.414280946678845</v>
      </c>
      <c r="AI10" s="108">
        <v>23154.875400609999</v>
      </c>
      <c r="AJ10" s="107">
        <v>15.185897233757888</v>
      </c>
      <c r="AK10" s="108">
        <v>27354.420107990001</v>
      </c>
      <c r="AL10" s="106">
        <v>15.330576656865405</v>
      </c>
      <c r="AM10" s="109"/>
    </row>
    <row r="11" spans="1:102" ht="20.100000000000001" customHeight="1">
      <c r="A11" s="93"/>
      <c r="B11" s="104" t="s">
        <v>34</v>
      </c>
      <c r="C11" s="105">
        <v>1505565.7343708701</v>
      </c>
      <c r="D11" s="106">
        <v>10.564706603331372</v>
      </c>
      <c r="E11" s="105">
        <v>1091590.0996117301</v>
      </c>
      <c r="F11" s="106">
        <v>7.1384177703391876</v>
      </c>
      <c r="G11" s="105">
        <v>1106121.0833428898</v>
      </c>
      <c r="H11" s="106">
        <v>7.1881877385230926</v>
      </c>
      <c r="I11" s="105">
        <v>571164.98202836001</v>
      </c>
      <c r="J11" s="106">
        <v>15.167600451101688</v>
      </c>
      <c r="K11" s="105">
        <v>397583.60859567998</v>
      </c>
      <c r="L11" s="107">
        <v>9.8917653130923657</v>
      </c>
      <c r="M11" s="105">
        <v>416428.74464684003</v>
      </c>
      <c r="N11" s="106">
        <v>10.276074100657757</v>
      </c>
      <c r="O11" s="105">
        <v>612393.59627853008</v>
      </c>
      <c r="P11" s="107">
        <v>8.4707061014104159</v>
      </c>
      <c r="Q11" s="105">
        <v>484729.32438397995</v>
      </c>
      <c r="R11" s="106">
        <v>6.2162717170521606</v>
      </c>
      <c r="S11" s="105">
        <v>486300.07212031999</v>
      </c>
      <c r="T11" s="106">
        <v>6.2030747580788024</v>
      </c>
      <c r="U11" s="105">
        <v>957318.30878150999</v>
      </c>
      <c r="V11" s="106">
        <v>11.370914260027508</v>
      </c>
      <c r="W11" s="105">
        <v>746120.07538247004</v>
      </c>
      <c r="X11" s="107">
        <v>8.187911381357404</v>
      </c>
      <c r="Y11" s="105">
        <v>763127.05811712006</v>
      </c>
      <c r="Z11" s="106">
        <v>8.3175647481154087</v>
      </c>
      <c r="AA11" s="105">
        <v>225708.06176933</v>
      </c>
      <c r="AB11" s="107">
        <v>14.208795178824509</v>
      </c>
      <c r="AC11" s="105">
        <v>176197.182558</v>
      </c>
      <c r="AD11" s="106">
        <v>10.057067858096124</v>
      </c>
      <c r="AE11" s="105">
        <v>177913.34579866001</v>
      </c>
      <c r="AF11" s="106">
        <v>10.01848301919998</v>
      </c>
      <c r="AG11" s="108">
        <v>14107.767558670001</v>
      </c>
      <c r="AH11" s="106">
        <v>8.2098774575325404</v>
      </c>
      <c r="AI11" s="108">
        <v>6696.5835168399999</v>
      </c>
      <c r="AJ11" s="107">
        <v>4.3918884185112121</v>
      </c>
      <c r="AK11" s="108">
        <v>8553.0559377400004</v>
      </c>
      <c r="AL11" s="106">
        <v>4.7934951348385875</v>
      </c>
      <c r="AM11" s="109"/>
    </row>
    <row r="12" spans="1:102" ht="20.100000000000001" customHeight="1">
      <c r="A12" s="93"/>
      <c r="B12" s="104" t="s">
        <v>57</v>
      </c>
      <c r="C12" s="105">
        <v>877324.73346599995</v>
      </c>
      <c r="D12" s="106">
        <v>6.1562761381437019</v>
      </c>
      <c r="E12" s="105">
        <v>930938.04417699995</v>
      </c>
      <c r="F12" s="106">
        <v>6.0878389058325366</v>
      </c>
      <c r="G12" s="105">
        <v>907745.98529500002</v>
      </c>
      <c r="H12" s="106">
        <v>5.8990364250821932</v>
      </c>
      <c r="I12" s="105">
        <v>170070.79472400001</v>
      </c>
      <c r="J12" s="106">
        <v>4.5163235561365038</v>
      </c>
      <c r="K12" s="105">
        <v>213179.617424</v>
      </c>
      <c r="L12" s="107">
        <v>5.3038472902374494</v>
      </c>
      <c r="M12" s="105">
        <v>210476.26592999999</v>
      </c>
      <c r="N12" s="106">
        <v>5.1938530491229384</v>
      </c>
      <c r="O12" s="105">
        <v>498407.65962599998</v>
      </c>
      <c r="P12" s="107">
        <v>6.8940381301169698</v>
      </c>
      <c r="Q12" s="105">
        <v>497726.33188100002</v>
      </c>
      <c r="R12" s="106">
        <v>6.3829480992015517</v>
      </c>
      <c r="S12" s="105">
        <v>493741.75073700002</v>
      </c>
      <c r="T12" s="106">
        <v>6.297998224948949</v>
      </c>
      <c r="U12" s="105">
        <v>594973.03936499998</v>
      </c>
      <c r="V12" s="106">
        <v>7.0670197734528646</v>
      </c>
      <c r="W12" s="105">
        <v>567634.80517900002</v>
      </c>
      <c r="X12" s="107">
        <v>6.2292164962821017</v>
      </c>
      <c r="Y12" s="105">
        <v>574253.190283</v>
      </c>
      <c r="Z12" s="106">
        <v>6.2589683345465135</v>
      </c>
      <c r="AA12" s="105">
        <v>81604.711213000002</v>
      </c>
      <c r="AB12" s="107">
        <v>5.1371874720081374</v>
      </c>
      <c r="AC12" s="105">
        <v>85841.897238000005</v>
      </c>
      <c r="AD12" s="106">
        <v>4.8997252569920988</v>
      </c>
      <c r="AE12" s="105">
        <v>86701.785961000001</v>
      </c>
      <c r="AF12" s="106">
        <v>4.8822665128651188</v>
      </c>
      <c r="AG12" s="108">
        <v>5484.0527359999996</v>
      </c>
      <c r="AH12" s="106">
        <v>3.1913908948362759</v>
      </c>
      <c r="AI12" s="108">
        <v>4210.4205920000004</v>
      </c>
      <c r="AJ12" s="107">
        <v>2.7613629231330536</v>
      </c>
      <c r="AK12" s="108">
        <v>5108.3383560000002</v>
      </c>
      <c r="AL12" s="106">
        <v>2.8629293710740731</v>
      </c>
      <c r="AM12" s="109"/>
    </row>
    <row r="13" spans="1:102" ht="20.100000000000001" customHeight="1">
      <c r="A13" s="93"/>
      <c r="B13" s="104" t="s">
        <v>72</v>
      </c>
      <c r="C13" s="105">
        <v>887994.22102499998</v>
      </c>
      <c r="D13" s="106">
        <v>6.2311450084264282</v>
      </c>
      <c r="E13" s="105">
        <v>873397.96577500005</v>
      </c>
      <c r="F13" s="106">
        <v>5.7115574442127901</v>
      </c>
      <c r="G13" s="105">
        <v>861735.42867000005</v>
      </c>
      <c r="H13" s="106">
        <v>5.6000343321332764</v>
      </c>
      <c r="I13" s="105">
        <v>185061.28539199999</v>
      </c>
      <c r="J13" s="106">
        <v>4.9144042861748556</v>
      </c>
      <c r="K13" s="105">
        <v>163538.32061900001</v>
      </c>
      <c r="L13" s="107">
        <v>4.0687861679566728</v>
      </c>
      <c r="M13" s="105">
        <v>166595.16944</v>
      </c>
      <c r="N13" s="106">
        <v>4.1110137760276855</v>
      </c>
      <c r="O13" s="105">
        <v>523954.06768899999</v>
      </c>
      <c r="P13" s="107">
        <v>7.2473992951640849</v>
      </c>
      <c r="Q13" s="105">
        <v>521395.83216400002</v>
      </c>
      <c r="R13" s="106">
        <v>6.6864907935763132</v>
      </c>
      <c r="S13" s="105">
        <v>527986.99117699999</v>
      </c>
      <c r="T13" s="106">
        <v>6.7348186137091313</v>
      </c>
      <c r="U13" s="105">
        <v>603698.00784899993</v>
      </c>
      <c r="V13" s="106">
        <v>7.1706539227665695</v>
      </c>
      <c r="W13" s="105">
        <v>574302.99035500002</v>
      </c>
      <c r="X13" s="107">
        <v>6.3023930681195246</v>
      </c>
      <c r="Y13" s="105">
        <v>589058.65425399994</v>
      </c>
      <c r="Z13" s="106">
        <v>6.4203377996897375</v>
      </c>
      <c r="AA13" s="105">
        <v>84899.565694000004</v>
      </c>
      <c r="AB13" s="107">
        <v>5.3446054618555987</v>
      </c>
      <c r="AC13" s="105">
        <v>90784.526543999993</v>
      </c>
      <c r="AD13" s="106">
        <v>5.1818430389350283</v>
      </c>
      <c r="AE13" s="105">
        <v>91615.060882999998</v>
      </c>
      <c r="AF13" s="106">
        <v>5.1589380641405533</v>
      </c>
      <c r="AG13" s="108">
        <v>6166.4227149999997</v>
      </c>
      <c r="AH13" s="106">
        <v>3.5884894354091403</v>
      </c>
      <c r="AI13" s="108">
        <v>4949.2409470000002</v>
      </c>
      <c r="AJ13" s="107">
        <v>3.2459109844429817</v>
      </c>
      <c r="AK13" s="108">
        <v>5781.6631120000002</v>
      </c>
      <c r="AL13" s="106">
        <v>3.2402891084061793</v>
      </c>
      <c r="AM13" s="109"/>
    </row>
    <row r="14" spans="1:102" ht="20.100000000000001" customHeight="1">
      <c r="A14" s="93"/>
      <c r="B14" s="104" t="s">
        <v>59</v>
      </c>
      <c r="C14" s="105">
        <v>617591.41889199999</v>
      </c>
      <c r="D14" s="106">
        <v>4.3337012741297318</v>
      </c>
      <c r="E14" s="105">
        <v>701151.90578799997</v>
      </c>
      <c r="F14" s="106">
        <v>4.5851599659657287</v>
      </c>
      <c r="G14" s="105">
        <v>698989.330739</v>
      </c>
      <c r="H14" s="106">
        <v>4.5424200046813441</v>
      </c>
      <c r="I14" s="105">
        <v>65740.008528999999</v>
      </c>
      <c r="J14" s="106">
        <v>1.7457621079619674</v>
      </c>
      <c r="K14" s="105">
        <v>77138.307239999995</v>
      </c>
      <c r="L14" s="107">
        <v>1.9191787975425718</v>
      </c>
      <c r="M14" s="105">
        <v>70030.352356999996</v>
      </c>
      <c r="N14" s="106">
        <v>1.7281157925973769</v>
      </c>
      <c r="O14" s="105">
        <v>430414.23880400002</v>
      </c>
      <c r="P14" s="107">
        <v>5.9535444866290232</v>
      </c>
      <c r="Q14" s="105">
        <v>462573.50075599999</v>
      </c>
      <c r="R14" s="106">
        <v>5.9321407333085254</v>
      </c>
      <c r="S14" s="105">
        <v>461921.58024099999</v>
      </c>
      <c r="T14" s="106">
        <v>5.8921111858191964</v>
      </c>
      <c r="U14" s="105">
        <v>419524.953247</v>
      </c>
      <c r="V14" s="106">
        <v>4.9830680449280287</v>
      </c>
      <c r="W14" s="105">
        <v>460048.99091600004</v>
      </c>
      <c r="X14" s="107">
        <v>5.0485712594881988</v>
      </c>
      <c r="Y14" s="105">
        <v>465217.12940500001</v>
      </c>
      <c r="Z14" s="106">
        <v>5.0705495953789255</v>
      </c>
      <c r="AA14" s="105">
        <v>167612.815753</v>
      </c>
      <c r="AB14" s="107">
        <v>10.55157777578348</v>
      </c>
      <c r="AC14" s="105">
        <v>198560.62772399999</v>
      </c>
      <c r="AD14" s="106">
        <v>11.333539378866545</v>
      </c>
      <c r="AE14" s="105">
        <v>200527.29021899999</v>
      </c>
      <c r="AF14" s="106">
        <v>11.291897428643427</v>
      </c>
      <c r="AG14" s="108">
        <v>14117.416696</v>
      </c>
      <c r="AH14" s="106">
        <v>8.2154926787020663</v>
      </c>
      <c r="AI14" s="108">
        <v>11562.677444000001</v>
      </c>
      <c r="AJ14" s="107">
        <v>7.5832682479927556</v>
      </c>
      <c r="AK14" s="108">
        <v>13661.102057</v>
      </c>
      <c r="AL14" s="106">
        <v>7.656260724054853</v>
      </c>
      <c r="AM14" s="109"/>
    </row>
    <row r="15" spans="1:102" ht="20.100000000000001" customHeight="1">
      <c r="A15" s="93"/>
      <c r="B15" s="104" t="s">
        <v>231</v>
      </c>
      <c r="C15" s="105">
        <v>2069.4533405799998</v>
      </c>
      <c r="D15" s="106">
        <v>1.4521562807516767E-2</v>
      </c>
      <c r="E15" s="105">
        <v>567213.87598793011</v>
      </c>
      <c r="F15" s="106">
        <v>3.7092765987667065</v>
      </c>
      <c r="G15" s="105">
        <v>577231.70937919</v>
      </c>
      <c r="H15" s="106">
        <v>3.751171511084904</v>
      </c>
      <c r="I15" s="105">
        <v>9.8524000000000007E-4</v>
      </c>
      <c r="J15" s="106">
        <v>2.6163590448725068E-8</v>
      </c>
      <c r="K15" s="105">
        <v>202299.19369372001</v>
      </c>
      <c r="L15" s="107">
        <v>5.0331454913703322</v>
      </c>
      <c r="M15" s="105">
        <v>235392.56471745999</v>
      </c>
      <c r="N15" s="106">
        <v>5.8087042954537091</v>
      </c>
      <c r="O15" s="105">
        <v>0</v>
      </c>
      <c r="P15" s="107">
        <v>0</v>
      </c>
      <c r="Q15" s="105">
        <v>182823.18013371</v>
      </c>
      <c r="R15" s="106">
        <v>2.3445632577129758</v>
      </c>
      <c r="S15" s="105">
        <v>167718.59107952999</v>
      </c>
      <c r="T15" s="106">
        <v>2.1393600750455275</v>
      </c>
      <c r="U15" s="105">
        <v>0</v>
      </c>
      <c r="V15" s="106">
        <v>0</v>
      </c>
      <c r="W15" s="105">
        <v>337251.71291372</v>
      </c>
      <c r="X15" s="107">
        <v>3.7009956301376934</v>
      </c>
      <c r="Y15" s="105">
        <v>339318.51410509</v>
      </c>
      <c r="Z15" s="106">
        <v>3.6983405073683655</v>
      </c>
      <c r="AA15" s="105">
        <v>1533.6530134000002</v>
      </c>
      <c r="AB15" s="107">
        <v>9.6546669055436865E-2</v>
      </c>
      <c r="AC15" s="105">
        <v>74437.058920160009</v>
      </c>
      <c r="AD15" s="106">
        <v>4.2487543889682842</v>
      </c>
      <c r="AE15" s="105">
        <v>75077.877754899993</v>
      </c>
      <c r="AF15" s="106">
        <v>4.227712317075107</v>
      </c>
      <c r="AG15" s="108">
        <v>-2.42462541</v>
      </c>
      <c r="AH15" s="106">
        <v>-1.4109870618251243E-3</v>
      </c>
      <c r="AI15" s="108">
        <v>5761.7683949600005</v>
      </c>
      <c r="AJ15" s="107">
        <v>3.778799117540129</v>
      </c>
      <c r="AK15" s="108">
        <v>6447.7771763500004</v>
      </c>
      <c r="AL15" s="106">
        <v>3.6136076684567739</v>
      </c>
      <c r="AM15" s="109"/>
    </row>
    <row r="16" spans="1:102" ht="20.100000000000001" customHeight="1">
      <c r="A16" s="93"/>
      <c r="B16" s="104" t="s">
        <v>38</v>
      </c>
      <c r="C16" s="105">
        <v>339861.55944624002</v>
      </c>
      <c r="D16" s="106">
        <v>2.3848428396921282</v>
      </c>
      <c r="E16" s="105">
        <v>372552.27882459003</v>
      </c>
      <c r="F16" s="106">
        <v>2.4362934479597724</v>
      </c>
      <c r="G16" s="105">
        <v>374884.01246109995</v>
      </c>
      <c r="H16" s="106">
        <v>2.4362040488345591</v>
      </c>
      <c r="I16" s="105">
        <v>23815.533726969999</v>
      </c>
      <c r="J16" s="106">
        <v>0.63243460552783282</v>
      </c>
      <c r="K16" s="105">
        <v>28005.05932615</v>
      </c>
      <c r="L16" s="107">
        <v>0.69675778488951134</v>
      </c>
      <c r="M16" s="105">
        <v>28262.579244550001</v>
      </c>
      <c r="N16" s="106">
        <v>0.69742630000004147</v>
      </c>
      <c r="O16" s="105">
        <v>246819.31277260999</v>
      </c>
      <c r="P16" s="107">
        <v>3.4140361221183664</v>
      </c>
      <c r="Q16" s="105">
        <v>265190.04591902997</v>
      </c>
      <c r="R16" s="106">
        <v>3.4008534230629097</v>
      </c>
      <c r="S16" s="105">
        <v>264080.64770418999</v>
      </c>
      <c r="T16" s="106">
        <v>3.3685209889618553</v>
      </c>
      <c r="U16" s="105">
        <v>277484.84180828999</v>
      </c>
      <c r="V16" s="106">
        <v>3.2959323097825446</v>
      </c>
      <c r="W16" s="105">
        <v>308786.25482470001</v>
      </c>
      <c r="X16" s="107">
        <v>3.3886160870150088</v>
      </c>
      <c r="Y16" s="105">
        <v>310533.69128957001</v>
      </c>
      <c r="Z16" s="106">
        <v>3.3846055598462024</v>
      </c>
      <c r="AA16" s="105">
        <v>41415.827340510004</v>
      </c>
      <c r="AB16" s="107">
        <v>2.6072130664268109</v>
      </c>
      <c r="AC16" s="105">
        <v>44836.970259059999</v>
      </c>
      <c r="AD16" s="106">
        <v>2.5592262367666918</v>
      </c>
      <c r="AE16" s="105">
        <v>45523.253304589998</v>
      </c>
      <c r="AF16" s="106">
        <v>2.5634610948573897</v>
      </c>
      <c r="AG16" s="108">
        <v>6499.4597199</v>
      </c>
      <c r="AH16" s="106">
        <v>3.7822970656867141</v>
      </c>
      <c r="AI16" s="108">
        <v>4656.6649230600005</v>
      </c>
      <c r="AJ16" s="107">
        <v>3.0540278775057152</v>
      </c>
      <c r="AK16" s="108">
        <v>5367.0087563500001</v>
      </c>
      <c r="AL16" s="106">
        <v>3.0078992291727804</v>
      </c>
      <c r="AM16" s="109"/>
    </row>
    <row r="17" spans="1:39" ht="20.100000000000001" customHeight="1">
      <c r="A17" s="93"/>
      <c r="B17" s="104" t="s">
        <v>36</v>
      </c>
      <c r="C17" s="105">
        <v>308305.91659765004</v>
      </c>
      <c r="D17" s="106">
        <v>2.1634137112494747</v>
      </c>
      <c r="E17" s="105">
        <v>348431.86061705998</v>
      </c>
      <c r="F17" s="106">
        <v>2.278558761632103</v>
      </c>
      <c r="G17" s="105">
        <v>358130.14775177004</v>
      </c>
      <c r="H17" s="106">
        <v>2.3273281520724072</v>
      </c>
      <c r="I17" s="105">
        <v>84134.091577910003</v>
      </c>
      <c r="J17" s="106">
        <v>2.2342271069180772</v>
      </c>
      <c r="K17" s="105">
        <v>102744.80706433</v>
      </c>
      <c r="L17" s="107">
        <v>2.5562611150120493</v>
      </c>
      <c r="M17" s="105">
        <v>107881.58691924</v>
      </c>
      <c r="N17" s="106">
        <v>2.6621581615813494</v>
      </c>
      <c r="O17" s="105">
        <v>177632.41762058999</v>
      </c>
      <c r="P17" s="107">
        <v>2.4570341899242472</v>
      </c>
      <c r="Q17" s="105">
        <v>193792.00030938</v>
      </c>
      <c r="R17" s="106">
        <v>2.4852297352653747</v>
      </c>
      <c r="S17" s="105">
        <v>201079.60250158</v>
      </c>
      <c r="T17" s="106">
        <v>2.5649015456725275</v>
      </c>
      <c r="U17" s="105">
        <v>217320.53906992002</v>
      </c>
      <c r="V17" s="106">
        <v>2.5813077991293372</v>
      </c>
      <c r="W17" s="105">
        <v>241453.28475255999</v>
      </c>
      <c r="X17" s="107">
        <v>2.649705005294468</v>
      </c>
      <c r="Y17" s="105">
        <v>242117.71218346999</v>
      </c>
      <c r="Z17" s="106">
        <v>2.6389180233241221</v>
      </c>
      <c r="AA17" s="105">
        <v>36500.639776199998</v>
      </c>
      <c r="AB17" s="107">
        <v>2.2977917155928278</v>
      </c>
      <c r="AC17" s="105">
        <v>44174.220764910002</v>
      </c>
      <c r="AD17" s="106">
        <v>2.5213975011489054</v>
      </c>
      <c r="AE17" s="105">
        <v>44506.629889190001</v>
      </c>
      <c r="AF17" s="106">
        <v>2.5062139874052476</v>
      </c>
      <c r="AG17" s="108">
        <v>3027.4148647299999</v>
      </c>
      <c r="AH17" s="106">
        <v>1.7617744940283737</v>
      </c>
      <c r="AI17" s="108">
        <v>3047.3959771100003</v>
      </c>
      <c r="AJ17" s="107">
        <v>1.9986046712970231</v>
      </c>
      <c r="AK17" s="108">
        <v>3379.8051013899999</v>
      </c>
      <c r="AL17" s="106">
        <v>1.8941860579595908</v>
      </c>
      <c r="AM17" s="109"/>
    </row>
    <row r="18" spans="1:39" ht="20.100000000000001" customHeight="1">
      <c r="A18" s="93"/>
      <c r="B18" s="104" t="s">
        <v>32</v>
      </c>
      <c r="C18" s="105">
        <v>298548.61268700002</v>
      </c>
      <c r="D18" s="106">
        <v>2.0949457256263622</v>
      </c>
      <c r="E18" s="105">
        <v>307728.44428300002</v>
      </c>
      <c r="F18" s="106">
        <v>2.0123801011844527</v>
      </c>
      <c r="G18" s="105">
        <v>311426.655631</v>
      </c>
      <c r="H18" s="106">
        <v>2.0238229802930712</v>
      </c>
      <c r="I18" s="105">
        <v>173782.66945099999</v>
      </c>
      <c r="J18" s="106">
        <v>4.6148944324247179</v>
      </c>
      <c r="K18" s="105">
        <v>173690.308602</v>
      </c>
      <c r="L18" s="107">
        <v>4.3213646958891268</v>
      </c>
      <c r="M18" s="105">
        <v>177438.46526999999</v>
      </c>
      <c r="N18" s="106">
        <v>4.3785901930661648</v>
      </c>
      <c r="O18" s="105">
        <v>64129.658948999997</v>
      </c>
      <c r="P18" s="107">
        <v>0.88704959790858651</v>
      </c>
      <c r="Q18" s="105">
        <v>68546.656801999998</v>
      </c>
      <c r="R18" s="106">
        <v>0.87905687265417731</v>
      </c>
      <c r="S18" s="105">
        <v>68150.646307000003</v>
      </c>
      <c r="T18" s="106">
        <v>0.86930596578055452</v>
      </c>
      <c r="U18" s="105">
        <v>93503.636987000005</v>
      </c>
      <c r="V18" s="106">
        <v>1.1106252010715219</v>
      </c>
      <c r="W18" s="105">
        <v>88530.453744999992</v>
      </c>
      <c r="X18" s="107">
        <v>0.97153197418503834</v>
      </c>
      <c r="Y18" s="105">
        <v>84558.258358999999</v>
      </c>
      <c r="Z18" s="106">
        <v>0.92162737699822517</v>
      </c>
      <c r="AA18" s="105">
        <v>8472.2736139999997</v>
      </c>
      <c r="AB18" s="107">
        <v>0.5333473671104958</v>
      </c>
      <c r="AC18" s="105">
        <v>9063.9789529999998</v>
      </c>
      <c r="AD18" s="106">
        <v>0.51735816697675796</v>
      </c>
      <c r="AE18" s="105">
        <v>9157.2074209999992</v>
      </c>
      <c r="AF18" s="106">
        <v>0.51565174404848679</v>
      </c>
      <c r="AG18" s="108">
        <v>304.55061000000001</v>
      </c>
      <c r="AH18" s="106">
        <v>0.17723025115906432</v>
      </c>
      <c r="AI18" s="108">
        <v>458.35173200000003</v>
      </c>
      <c r="AJ18" s="107">
        <v>0.30060547416651479</v>
      </c>
      <c r="AK18" s="108">
        <v>540.26529600000003</v>
      </c>
      <c r="AL18" s="106">
        <v>0.30278757519530836</v>
      </c>
      <c r="AM18" s="109"/>
    </row>
    <row r="19" spans="1:39" ht="20.100000000000001" customHeight="1">
      <c r="A19" s="93"/>
      <c r="B19" s="104" t="s">
        <v>66</v>
      </c>
      <c r="C19" s="105">
        <v>273368.0577985</v>
      </c>
      <c r="D19" s="106">
        <v>1.9182512323651646</v>
      </c>
      <c r="E19" s="105">
        <v>309952.87895453005</v>
      </c>
      <c r="F19" s="106">
        <v>2.0269267189980957</v>
      </c>
      <c r="G19" s="105">
        <v>307766.01735474</v>
      </c>
      <c r="H19" s="106">
        <v>2.0000341242909263</v>
      </c>
      <c r="I19" s="105">
        <v>139142.45171358</v>
      </c>
      <c r="J19" s="106">
        <v>3.6950043853940269</v>
      </c>
      <c r="K19" s="105">
        <v>137292.39179483999</v>
      </c>
      <c r="L19" s="107">
        <v>3.4157950417135012</v>
      </c>
      <c r="M19" s="105">
        <v>144674.33926909001</v>
      </c>
      <c r="N19" s="106">
        <v>3.5700807158585537</v>
      </c>
      <c r="O19" s="105">
        <v>42410.257347260005</v>
      </c>
      <c r="P19" s="107">
        <v>0.58662407291148222</v>
      </c>
      <c r="Q19" s="105">
        <v>55217.342158480002</v>
      </c>
      <c r="R19" s="106">
        <v>0.7081189131414044</v>
      </c>
      <c r="S19" s="105">
        <v>55679.670252339994</v>
      </c>
      <c r="T19" s="106">
        <v>0.71023052818915988</v>
      </c>
      <c r="U19" s="105">
        <v>64199.456642199992</v>
      </c>
      <c r="V19" s="106">
        <v>0.76255359405794032</v>
      </c>
      <c r="W19" s="105">
        <v>81473.779118659993</v>
      </c>
      <c r="X19" s="107">
        <v>0.89409212449606323</v>
      </c>
      <c r="Y19" s="105">
        <v>82268.249674719991</v>
      </c>
      <c r="Z19" s="106">
        <v>0.89666784332339877</v>
      </c>
      <c r="AA19" s="105">
        <v>12883.70112498</v>
      </c>
      <c r="AB19" s="107">
        <v>0.81105596758487963</v>
      </c>
      <c r="AC19" s="105">
        <v>15764.080109549999</v>
      </c>
      <c r="AD19" s="106">
        <v>0.89978977575319585</v>
      </c>
      <c r="AE19" s="105">
        <v>16005.03318126</v>
      </c>
      <c r="AF19" s="106">
        <v>0.90125983763829165</v>
      </c>
      <c r="AG19" s="108">
        <v>1749.53715734</v>
      </c>
      <c r="AH19" s="106">
        <v>1.0181260507325323</v>
      </c>
      <c r="AI19" s="108">
        <v>1713.1150207599999</v>
      </c>
      <c r="AJ19" s="107">
        <v>1.1235296327348416</v>
      </c>
      <c r="AK19" s="108">
        <v>1953.7100804900001</v>
      </c>
      <c r="AL19" s="106">
        <v>1.094941952196385</v>
      </c>
      <c r="AM19" s="109"/>
    </row>
    <row r="20" spans="1:39" ht="20.100000000000001" customHeight="1">
      <c r="A20" s="93"/>
      <c r="B20" s="104" t="s">
        <v>45</v>
      </c>
      <c r="C20" s="105">
        <v>239887.22639007997</v>
      </c>
      <c r="D20" s="106">
        <v>1.6833128616314772</v>
      </c>
      <c r="E20" s="105">
        <v>264088.63223155</v>
      </c>
      <c r="F20" s="106">
        <v>1.7269989769390623</v>
      </c>
      <c r="G20" s="105">
        <v>263015.48980508</v>
      </c>
      <c r="H20" s="106">
        <v>1.7092203984981336</v>
      </c>
      <c r="I20" s="105">
        <v>42334.76186875</v>
      </c>
      <c r="J20" s="106">
        <v>1.1242229013014877</v>
      </c>
      <c r="K20" s="105">
        <v>49181.408971699995</v>
      </c>
      <c r="L20" s="107">
        <v>1.2236192458578077</v>
      </c>
      <c r="M20" s="105">
        <v>48548.964268390002</v>
      </c>
      <c r="N20" s="106">
        <v>1.1980266990340844</v>
      </c>
      <c r="O20" s="105">
        <v>167647.78174220002</v>
      </c>
      <c r="P20" s="107">
        <v>2.3189254367148622</v>
      </c>
      <c r="Q20" s="105">
        <v>184117.85244579002</v>
      </c>
      <c r="R20" s="106">
        <v>2.3611664101768</v>
      </c>
      <c r="S20" s="105">
        <v>184818.18683485</v>
      </c>
      <c r="T20" s="106">
        <v>2.3574765773538657</v>
      </c>
      <c r="U20" s="105">
        <v>169207.82622960999</v>
      </c>
      <c r="V20" s="106">
        <v>2.0098306556274763</v>
      </c>
      <c r="W20" s="105">
        <v>184104.50405680001</v>
      </c>
      <c r="X20" s="107">
        <v>2.0203602796146534</v>
      </c>
      <c r="Y20" s="105">
        <v>189514.89846281998</v>
      </c>
      <c r="Z20" s="106">
        <v>2.0655832104633634</v>
      </c>
      <c r="AA20" s="105">
        <v>29899.801091689998</v>
      </c>
      <c r="AB20" s="107">
        <v>1.8822550965574125</v>
      </c>
      <c r="AC20" s="105">
        <v>32275.742720499999</v>
      </c>
      <c r="AD20" s="106">
        <v>1.8422504264713198</v>
      </c>
      <c r="AE20" s="105">
        <v>32804.6374039</v>
      </c>
      <c r="AF20" s="106">
        <v>1.847262785749151</v>
      </c>
      <c r="AG20" s="108">
        <v>3531.1834159699997</v>
      </c>
      <c r="AH20" s="106">
        <v>2.0549376791630323</v>
      </c>
      <c r="AI20" s="108">
        <v>3220.3684197600001</v>
      </c>
      <c r="AJ20" s="107">
        <v>2.112046946105627</v>
      </c>
      <c r="AK20" s="108">
        <v>3723.1033776300001</v>
      </c>
      <c r="AL20" s="106">
        <v>2.0865849653131341</v>
      </c>
      <c r="AM20" s="109"/>
    </row>
    <row r="21" spans="1:39" ht="20.100000000000001" customHeight="1">
      <c r="A21" s="93"/>
      <c r="B21" s="104" t="s">
        <v>63</v>
      </c>
      <c r="C21" s="105">
        <v>163989.00284599999</v>
      </c>
      <c r="D21" s="106">
        <v>1.1507273722358065</v>
      </c>
      <c r="E21" s="105">
        <v>211920.52437699999</v>
      </c>
      <c r="F21" s="106">
        <v>1.3858473410948475</v>
      </c>
      <c r="G21" s="105">
        <v>245627.215677</v>
      </c>
      <c r="H21" s="106">
        <v>1.5962217577853095</v>
      </c>
      <c r="I21" s="105">
        <v>29510.198468999999</v>
      </c>
      <c r="J21" s="106">
        <v>0.78365956193771014</v>
      </c>
      <c r="K21" s="105">
        <v>45084.693087</v>
      </c>
      <c r="L21" s="107">
        <v>1.1216941382584138</v>
      </c>
      <c r="M21" s="105">
        <v>40790.350157000001</v>
      </c>
      <c r="N21" s="106">
        <v>1.0065699503058776</v>
      </c>
      <c r="O21" s="105">
        <v>19096.845127000001</v>
      </c>
      <c r="P21" s="107">
        <v>0.2641499903297404</v>
      </c>
      <c r="Q21" s="105">
        <v>24623.542128000001</v>
      </c>
      <c r="R21" s="106">
        <v>0.31577752944584914</v>
      </c>
      <c r="S21" s="105">
        <v>25545.122399</v>
      </c>
      <c r="T21" s="106">
        <v>0.32584470583024033</v>
      </c>
      <c r="U21" s="105">
        <v>52130.354219999994</v>
      </c>
      <c r="V21" s="106">
        <v>0.61919821520489871</v>
      </c>
      <c r="W21" s="105">
        <v>70073.640998999996</v>
      </c>
      <c r="X21" s="107">
        <v>0.76898716654253063</v>
      </c>
      <c r="Y21" s="105">
        <v>75668.219404000003</v>
      </c>
      <c r="Z21" s="106">
        <v>0.82473201228147275</v>
      </c>
      <c r="AA21" s="105">
        <v>31875.591843999999</v>
      </c>
      <c r="AB21" s="107">
        <v>2.0066352622268124</v>
      </c>
      <c r="AC21" s="105">
        <v>36007.125195000001</v>
      </c>
      <c r="AD21" s="106">
        <v>2.0552320769480761</v>
      </c>
      <c r="AE21" s="105">
        <v>36320.432269999998</v>
      </c>
      <c r="AF21" s="106">
        <v>2.0452408014336751</v>
      </c>
      <c r="AG21" s="108">
        <v>2528.2358730000001</v>
      </c>
      <c r="AH21" s="106">
        <v>1.471282158197438</v>
      </c>
      <c r="AI21" s="108">
        <v>2137.9897780000001</v>
      </c>
      <c r="AJ21" s="107">
        <v>1.4021795623515865</v>
      </c>
      <c r="AK21" s="108">
        <v>2451.2968550000001</v>
      </c>
      <c r="AL21" s="106">
        <v>1.3738106746899683</v>
      </c>
      <c r="AM21" s="109"/>
    </row>
    <row r="22" spans="1:39" ht="20.100000000000001" customHeight="1">
      <c r="A22" s="93"/>
      <c r="B22" s="104" t="s">
        <v>62</v>
      </c>
      <c r="C22" s="105">
        <v>214329.294192</v>
      </c>
      <c r="D22" s="106">
        <v>1.5039702737282126</v>
      </c>
      <c r="E22" s="105">
        <v>201814.79104000001</v>
      </c>
      <c r="F22" s="106">
        <v>1.3197612283123945</v>
      </c>
      <c r="G22" s="105">
        <v>206832.875386</v>
      </c>
      <c r="H22" s="106">
        <v>1.3441146373233326</v>
      </c>
      <c r="I22" s="105">
        <v>98815.448577999996</v>
      </c>
      <c r="J22" s="106">
        <v>2.6240986222664975</v>
      </c>
      <c r="K22" s="105">
        <v>136907.365594</v>
      </c>
      <c r="L22" s="107">
        <v>3.4062157010773189</v>
      </c>
      <c r="M22" s="105">
        <v>136183.424554</v>
      </c>
      <c r="N22" s="106">
        <v>3.3605532278638739</v>
      </c>
      <c r="O22" s="105">
        <v>40370.847249999999</v>
      </c>
      <c r="P22" s="107">
        <v>0.55841469309575797</v>
      </c>
      <c r="Q22" s="105">
        <v>47571.073654</v>
      </c>
      <c r="R22" s="106">
        <v>0.61006154327670503</v>
      </c>
      <c r="S22" s="105">
        <v>49386.651296999997</v>
      </c>
      <c r="T22" s="106">
        <v>0.62995896486452463</v>
      </c>
      <c r="U22" s="105">
        <v>49828.710691</v>
      </c>
      <c r="V22" s="106">
        <v>0.59185956411535889</v>
      </c>
      <c r="W22" s="105">
        <v>52840.560454999999</v>
      </c>
      <c r="X22" s="107">
        <v>0.5798715791489929</v>
      </c>
      <c r="Y22" s="105">
        <v>60711.451896000006</v>
      </c>
      <c r="Z22" s="106">
        <v>0.66171344172096458</v>
      </c>
      <c r="AA22" s="105">
        <v>9185.2838549999997</v>
      </c>
      <c r="AB22" s="107">
        <v>0.57823285500736599</v>
      </c>
      <c r="AC22" s="105">
        <v>10514.689109000001</v>
      </c>
      <c r="AD22" s="106">
        <v>0.6001625016971418</v>
      </c>
      <c r="AE22" s="105">
        <v>10708.487026999999</v>
      </c>
      <c r="AF22" s="106">
        <v>0.60300589008500793</v>
      </c>
      <c r="AG22" s="108">
        <v>780.62202100000002</v>
      </c>
      <c r="AH22" s="106">
        <v>0.4542753562113252</v>
      </c>
      <c r="AI22" s="108">
        <v>795.73155199999997</v>
      </c>
      <c r="AJ22" s="107">
        <v>0.52187270996985491</v>
      </c>
      <c r="AK22" s="108">
        <v>989.47756400000003</v>
      </c>
      <c r="AL22" s="106">
        <v>0.55454517351364463</v>
      </c>
      <c r="AM22" s="109"/>
    </row>
    <row r="23" spans="1:39" ht="20.100000000000001" customHeight="1">
      <c r="A23" s="93"/>
      <c r="B23" s="104" t="s">
        <v>41</v>
      </c>
      <c r="C23" s="105">
        <v>199262.52488700001</v>
      </c>
      <c r="D23" s="106">
        <v>1.3982452339418106</v>
      </c>
      <c r="E23" s="105">
        <v>118230.495709</v>
      </c>
      <c r="F23" s="106">
        <v>0.77316446151841534</v>
      </c>
      <c r="G23" s="105">
        <v>192687.76153399999</v>
      </c>
      <c r="H23" s="106">
        <v>1.2521918492288575</v>
      </c>
      <c r="I23" s="105">
        <v>40761.793925999998</v>
      </c>
      <c r="J23" s="106">
        <v>1.0824518718639042</v>
      </c>
      <c r="K23" s="105">
        <v>27551.745049000001</v>
      </c>
      <c r="L23" s="107">
        <v>0.68547945664433962</v>
      </c>
      <c r="M23" s="105">
        <v>45837.820998000003</v>
      </c>
      <c r="N23" s="106">
        <v>1.1311247151961186</v>
      </c>
      <c r="O23" s="105">
        <v>32183.869298000001</v>
      </c>
      <c r="P23" s="107">
        <v>0.44517137293116038</v>
      </c>
      <c r="Q23" s="105">
        <v>40215.167926000002</v>
      </c>
      <c r="R23" s="106">
        <v>0.5157278472735185</v>
      </c>
      <c r="S23" s="105">
        <v>41861.689534999998</v>
      </c>
      <c r="T23" s="106">
        <v>0.5339731671288801</v>
      </c>
      <c r="U23" s="105">
        <v>107094.73706100001</v>
      </c>
      <c r="V23" s="106">
        <v>1.2720586889963614</v>
      </c>
      <c r="W23" s="105">
        <v>57497.147773999997</v>
      </c>
      <c r="X23" s="107">
        <v>0.63097290394310179</v>
      </c>
      <c r="Y23" s="105">
        <v>125573.269623</v>
      </c>
      <c r="Z23" s="106">
        <v>1.3686630419040371</v>
      </c>
      <c r="AA23" s="105">
        <v>20895.473178</v>
      </c>
      <c r="AB23" s="107">
        <v>1.3154137970235629</v>
      </c>
      <c r="AC23" s="105">
        <v>22916.362785000001</v>
      </c>
      <c r="AD23" s="106">
        <v>1.3080312195890413</v>
      </c>
      <c r="AE23" s="105">
        <v>23056.015843000001</v>
      </c>
      <c r="AF23" s="106">
        <v>1.2983079047645059</v>
      </c>
      <c r="AG23" s="108">
        <v>2009.8081669999999</v>
      </c>
      <c r="AH23" s="106">
        <v>1.1695882212120627</v>
      </c>
      <c r="AI23" s="108">
        <v>995.95956000000001</v>
      </c>
      <c r="AJ23" s="107">
        <v>0.65319027917292438</v>
      </c>
      <c r="AK23" s="108">
        <v>1137.8543830000001</v>
      </c>
      <c r="AL23" s="106">
        <v>0.63770183297859595</v>
      </c>
      <c r="AM23" s="109"/>
    </row>
    <row r="24" spans="1:39" ht="20.100000000000001" customHeight="1">
      <c r="A24" s="93"/>
      <c r="B24" s="104" t="s">
        <v>230</v>
      </c>
      <c r="C24" s="105">
        <v>154239.14781803</v>
      </c>
      <c r="D24" s="106">
        <v>1.0823116561737238</v>
      </c>
      <c r="E24" s="105">
        <v>175277.09250285002</v>
      </c>
      <c r="F24" s="106">
        <v>1.1462188162944795</v>
      </c>
      <c r="G24" s="105">
        <v>174014.16281704002</v>
      </c>
      <c r="H24" s="106">
        <v>1.1308404570958299</v>
      </c>
      <c r="I24" s="105">
        <v>69105.34189091</v>
      </c>
      <c r="J24" s="106">
        <v>1.8351303875734779</v>
      </c>
      <c r="K24" s="105">
        <v>74983.763076869989</v>
      </c>
      <c r="L24" s="107">
        <v>1.8655743612489006</v>
      </c>
      <c r="M24" s="105">
        <v>76943.10972067999</v>
      </c>
      <c r="N24" s="106">
        <v>1.8986996147331099</v>
      </c>
      <c r="O24" s="105">
        <v>60875.435073280001</v>
      </c>
      <c r="P24" s="107">
        <v>0.8420367594221444</v>
      </c>
      <c r="Q24" s="105">
        <v>70278.65249102001</v>
      </c>
      <c r="R24" s="106">
        <v>0.90126835290533414</v>
      </c>
      <c r="S24" s="105">
        <v>69846.328875899999</v>
      </c>
      <c r="T24" s="106">
        <v>0.89093550347524642</v>
      </c>
      <c r="U24" s="105">
        <v>131653.22512736998</v>
      </c>
      <c r="V24" s="106">
        <v>1.5637615213740672</v>
      </c>
      <c r="W24" s="105">
        <v>147355.05496643001</v>
      </c>
      <c r="X24" s="107">
        <v>1.6170723338890147</v>
      </c>
      <c r="Y24" s="105">
        <v>146717.33215336001</v>
      </c>
      <c r="Z24" s="106">
        <v>1.5991189106402224</v>
      </c>
      <c r="AA24" s="105">
        <v>18378.936759330001</v>
      </c>
      <c r="AB24" s="107">
        <v>1.156992559196987</v>
      </c>
      <c r="AC24" s="105">
        <v>22860.715938320001</v>
      </c>
      <c r="AD24" s="106">
        <v>1.3048549820066635</v>
      </c>
      <c r="AE24" s="105">
        <v>22937.694659119999</v>
      </c>
      <c r="AF24" s="106">
        <v>1.2916451175171964</v>
      </c>
      <c r="AG24" s="108">
        <v>1320.68527604</v>
      </c>
      <c r="AH24" s="106">
        <v>0.76855988951933929</v>
      </c>
      <c r="AI24" s="108">
        <v>2205.5457156999996</v>
      </c>
      <c r="AJ24" s="107">
        <v>1.4464854594766177</v>
      </c>
      <c r="AK24" s="108">
        <v>2403.0643567299999</v>
      </c>
      <c r="AL24" s="106">
        <v>1.3467791379525331</v>
      </c>
      <c r="AM24" s="109"/>
    </row>
    <row r="25" spans="1:39" ht="20.100000000000001" customHeight="1">
      <c r="A25" s="93"/>
      <c r="B25" s="104" t="s">
        <v>35</v>
      </c>
      <c r="C25" s="105">
        <v>144077.766569</v>
      </c>
      <c r="D25" s="106">
        <v>1.0110082191135985</v>
      </c>
      <c r="E25" s="105">
        <v>160281.48178100001</v>
      </c>
      <c r="F25" s="106">
        <v>1.0481555102128119</v>
      </c>
      <c r="G25" s="105">
        <v>165161.84540799999</v>
      </c>
      <c r="H25" s="106">
        <v>1.073313193204549</v>
      </c>
      <c r="I25" s="105">
        <v>42069.750958999997</v>
      </c>
      <c r="J25" s="106">
        <v>1.1171853907384339</v>
      </c>
      <c r="K25" s="105">
        <v>49801.701260000002</v>
      </c>
      <c r="L25" s="107">
        <v>1.2390519387775614</v>
      </c>
      <c r="M25" s="105">
        <v>52119.104778000001</v>
      </c>
      <c r="N25" s="106">
        <v>1.2861258730179204</v>
      </c>
      <c r="O25" s="105">
        <v>75813.116502000004</v>
      </c>
      <c r="P25" s="107">
        <v>1.0486566685591985</v>
      </c>
      <c r="Q25" s="105">
        <v>82455.168464000002</v>
      </c>
      <c r="R25" s="106">
        <v>1.0574225776394444</v>
      </c>
      <c r="S25" s="105">
        <v>83334.565505999999</v>
      </c>
      <c r="T25" s="106">
        <v>1.0629867635261927</v>
      </c>
      <c r="U25" s="105">
        <v>87354.813964000001</v>
      </c>
      <c r="V25" s="106">
        <v>1.0375902045053238</v>
      </c>
      <c r="W25" s="105">
        <v>99379.524902999998</v>
      </c>
      <c r="X25" s="107">
        <v>1.0905895309277767</v>
      </c>
      <c r="Y25" s="105">
        <v>100213.87682800001</v>
      </c>
      <c r="Z25" s="106">
        <v>1.0922629466620573</v>
      </c>
      <c r="AA25" s="105">
        <v>12543.336855</v>
      </c>
      <c r="AB25" s="107">
        <v>0.78962932397975039</v>
      </c>
      <c r="AC25" s="105">
        <v>15144.536985999999</v>
      </c>
      <c r="AD25" s="106">
        <v>0.86442719421754521</v>
      </c>
      <c r="AE25" s="105">
        <v>15431.919306</v>
      </c>
      <c r="AF25" s="106">
        <v>0.86898720737783908</v>
      </c>
      <c r="AG25" s="108">
        <v>1592.2585570000001</v>
      </c>
      <c r="AH25" s="106">
        <v>0.92659930632639131</v>
      </c>
      <c r="AI25" s="108">
        <v>1604.5994519999999</v>
      </c>
      <c r="AJ25" s="107">
        <v>1.0523607645400799</v>
      </c>
      <c r="AK25" s="108">
        <v>1895.666187</v>
      </c>
      <c r="AL25" s="106">
        <v>1.0624116936459047</v>
      </c>
      <c r="AM25" s="109"/>
    </row>
    <row r="26" spans="1:39" ht="20.100000000000001" customHeight="1">
      <c r="A26" s="93"/>
      <c r="B26" s="104" t="s">
        <v>68</v>
      </c>
      <c r="C26" s="105">
        <v>129058.72483200001</v>
      </c>
      <c r="D26" s="106">
        <v>0.90561808848546133</v>
      </c>
      <c r="E26" s="105">
        <v>161008.866331</v>
      </c>
      <c r="F26" s="106">
        <v>1.052912217698009</v>
      </c>
      <c r="G26" s="105">
        <v>158622.41329299999</v>
      </c>
      <c r="H26" s="106">
        <v>1.0308163396016099</v>
      </c>
      <c r="I26" s="105">
        <v>45724.624566999999</v>
      </c>
      <c r="J26" s="106">
        <v>1.2142425709397717</v>
      </c>
      <c r="K26" s="105">
        <v>53793.037382000002</v>
      </c>
      <c r="L26" s="107">
        <v>1.3383552283270119</v>
      </c>
      <c r="M26" s="105">
        <v>54959.332766</v>
      </c>
      <c r="N26" s="106">
        <v>1.3562132376454563</v>
      </c>
      <c r="O26" s="105">
        <v>67072.413937000005</v>
      </c>
      <c r="P26" s="107">
        <v>0.92775415913079451</v>
      </c>
      <c r="Q26" s="105">
        <v>76473.215010999993</v>
      </c>
      <c r="R26" s="106">
        <v>0.98070873716803542</v>
      </c>
      <c r="S26" s="105">
        <v>80241.469263000006</v>
      </c>
      <c r="T26" s="106">
        <v>1.0235323025272347</v>
      </c>
      <c r="U26" s="105">
        <v>79485.304597000009</v>
      </c>
      <c r="V26" s="106">
        <v>0.94411709795361043</v>
      </c>
      <c r="W26" s="105">
        <v>100582.070064</v>
      </c>
      <c r="X26" s="107">
        <v>1.1037862448820297</v>
      </c>
      <c r="Y26" s="105">
        <v>98229.440713999997</v>
      </c>
      <c r="Z26" s="106">
        <v>1.0706339457098195</v>
      </c>
      <c r="AA26" s="105">
        <v>8980.6728220000005</v>
      </c>
      <c r="AB26" s="107">
        <v>0.56535216197214833</v>
      </c>
      <c r="AC26" s="105">
        <v>10105.170203</v>
      </c>
      <c r="AD26" s="106">
        <v>0.57678778385533092</v>
      </c>
      <c r="AE26" s="105">
        <v>10193.225485999999</v>
      </c>
      <c r="AF26" s="106">
        <v>0.57399098411613714</v>
      </c>
      <c r="AG26" s="108">
        <v>443.52065399999998</v>
      </c>
      <c r="AH26" s="106">
        <v>0.25810251013009777</v>
      </c>
      <c r="AI26" s="108">
        <v>624.56874400000004</v>
      </c>
      <c r="AJ26" s="107">
        <v>0.40961726624326267</v>
      </c>
      <c r="AK26" s="108">
        <v>712.50714600000003</v>
      </c>
      <c r="AL26" s="106">
        <v>0.39931920973630253</v>
      </c>
      <c r="AM26" s="109"/>
    </row>
    <row r="27" spans="1:39" ht="20.100000000000001" customHeight="1">
      <c r="A27" s="93"/>
      <c r="B27" s="104" t="s">
        <v>37</v>
      </c>
      <c r="C27" s="105">
        <v>108059.18042641001</v>
      </c>
      <c r="D27" s="106">
        <v>0.75826216746259534</v>
      </c>
      <c r="E27" s="105">
        <v>159647.27662300001</v>
      </c>
      <c r="F27" s="106">
        <v>1.0440081463153945</v>
      </c>
      <c r="G27" s="105">
        <v>150360.129449</v>
      </c>
      <c r="H27" s="106">
        <v>0.9771234407734376</v>
      </c>
      <c r="I27" s="105">
        <v>71752.465427000003</v>
      </c>
      <c r="J27" s="106">
        <v>1.9054262099776023</v>
      </c>
      <c r="K27" s="105">
        <v>124361.196977</v>
      </c>
      <c r="L27" s="107">
        <v>3.0940706506910614</v>
      </c>
      <c r="M27" s="105">
        <v>115015.018186</v>
      </c>
      <c r="N27" s="106">
        <v>2.8381874804780103</v>
      </c>
      <c r="O27" s="105">
        <v>11389.210846</v>
      </c>
      <c r="P27" s="107">
        <v>0.15753701278023013</v>
      </c>
      <c r="Q27" s="105">
        <v>11001.653414</v>
      </c>
      <c r="R27" s="106">
        <v>0.1410875379680635</v>
      </c>
      <c r="S27" s="105">
        <v>10522.092603999999</v>
      </c>
      <c r="T27" s="106">
        <v>0.13421615742201901</v>
      </c>
      <c r="U27" s="105">
        <v>32216.086683999998</v>
      </c>
      <c r="V27" s="106">
        <v>0.38265888797597941</v>
      </c>
      <c r="W27" s="105">
        <v>34878.783480000006</v>
      </c>
      <c r="X27" s="107">
        <v>0.38275928720641744</v>
      </c>
      <c r="Y27" s="105">
        <v>33850.293636000002</v>
      </c>
      <c r="Z27" s="106">
        <v>0.3689451265885243</v>
      </c>
      <c r="AA27" s="105">
        <v>6181.249245</v>
      </c>
      <c r="AB27" s="107">
        <v>0.38912258509059172</v>
      </c>
      <c r="AC27" s="105">
        <v>7273.5254960000002</v>
      </c>
      <c r="AD27" s="106">
        <v>0.41516180008601949</v>
      </c>
      <c r="AE27" s="105">
        <v>7380.864525</v>
      </c>
      <c r="AF27" s="106">
        <v>0.41562405326472684</v>
      </c>
      <c r="AG27" s="108">
        <v>1044.7516350000001</v>
      </c>
      <c r="AH27" s="106">
        <v>0.60798300377691938</v>
      </c>
      <c r="AI27" s="108">
        <v>816.30122100000006</v>
      </c>
      <c r="AJ27" s="107">
        <v>0.53536312501904104</v>
      </c>
      <c r="AK27" s="108">
        <v>923.64025000000004</v>
      </c>
      <c r="AL27" s="106">
        <v>0.51764715172504516</v>
      </c>
      <c r="AM27" s="109"/>
    </row>
    <row r="28" spans="1:39" ht="20.100000000000001" customHeight="1">
      <c r="A28" s="93"/>
      <c r="B28" s="104" t="s">
        <v>47</v>
      </c>
      <c r="C28" s="105">
        <v>98380.924201000002</v>
      </c>
      <c r="D28" s="106">
        <v>0.69034886741924106</v>
      </c>
      <c r="E28" s="105">
        <v>138427.26778600001</v>
      </c>
      <c r="F28" s="106">
        <v>0.90524059224663322</v>
      </c>
      <c r="G28" s="105">
        <v>142627.33506899999</v>
      </c>
      <c r="H28" s="106">
        <v>0.92687145789028935</v>
      </c>
      <c r="I28" s="105">
        <v>13896.867682</v>
      </c>
      <c r="J28" s="106">
        <v>0.36903896974541356</v>
      </c>
      <c r="K28" s="105">
        <v>20919.57519</v>
      </c>
      <c r="L28" s="107">
        <v>0.52047298670078546</v>
      </c>
      <c r="M28" s="105">
        <v>16439.942554000001</v>
      </c>
      <c r="N28" s="106">
        <v>0.40568301316166766</v>
      </c>
      <c r="O28" s="105">
        <v>0</v>
      </c>
      <c r="P28" s="107">
        <v>0</v>
      </c>
      <c r="Q28" s="105">
        <v>0</v>
      </c>
      <c r="R28" s="106">
        <v>0</v>
      </c>
      <c r="S28" s="105">
        <v>0</v>
      </c>
      <c r="T28" s="106">
        <v>0</v>
      </c>
      <c r="U28" s="105">
        <v>560.12868300000002</v>
      </c>
      <c r="V28" s="106">
        <v>6.6531426073757173E-3</v>
      </c>
      <c r="W28" s="105">
        <v>40.008889000000003</v>
      </c>
      <c r="X28" s="107">
        <v>4.3905699418507E-4</v>
      </c>
      <c r="Y28" s="105">
        <v>0</v>
      </c>
      <c r="Z28" s="106">
        <v>0</v>
      </c>
      <c r="AA28" s="105">
        <v>9957.0261489999994</v>
      </c>
      <c r="AB28" s="107">
        <v>0.62681564864053607</v>
      </c>
      <c r="AC28" s="105">
        <v>9000.6309970000002</v>
      </c>
      <c r="AD28" s="106">
        <v>0.51374236175834032</v>
      </c>
      <c r="AE28" s="105">
        <v>9238.1252370000002</v>
      </c>
      <c r="AF28" s="106">
        <v>0.52020830927920403</v>
      </c>
      <c r="AG28" s="108">
        <v>661.54444599999999</v>
      </c>
      <c r="AH28" s="106">
        <v>0.38497932516852967</v>
      </c>
      <c r="AI28" s="108">
        <v>469.12581399999999</v>
      </c>
      <c r="AJ28" s="107">
        <v>0.30767154985076439</v>
      </c>
      <c r="AK28" s="108">
        <v>706.62005399999998</v>
      </c>
      <c r="AL28" s="106">
        <v>0.39601983380964351</v>
      </c>
      <c r="AM28" s="109"/>
    </row>
    <row r="29" spans="1:39" ht="20.100000000000001" customHeight="1">
      <c r="A29" s="93"/>
      <c r="B29" s="104" t="s">
        <v>70</v>
      </c>
      <c r="C29" s="105">
        <v>134088.50042299999</v>
      </c>
      <c r="D29" s="106">
        <v>0.94091253109026551</v>
      </c>
      <c r="E29" s="105">
        <v>139915.44674000001</v>
      </c>
      <c r="F29" s="106">
        <v>0.91497248986503132</v>
      </c>
      <c r="G29" s="105">
        <v>140368.102744</v>
      </c>
      <c r="H29" s="106">
        <v>0.91218971432568741</v>
      </c>
      <c r="I29" s="105">
        <v>15861.818520000001</v>
      </c>
      <c r="J29" s="106">
        <v>0.42121932070285656</v>
      </c>
      <c r="K29" s="105">
        <v>19635.483646000001</v>
      </c>
      <c r="L29" s="107">
        <v>0.48852516008228025</v>
      </c>
      <c r="M29" s="105">
        <v>19187.912936000001</v>
      </c>
      <c r="N29" s="106">
        <v>0.47349376742598448</v>
      </c>
      <c r="O29" s="105">
        <v>93792.059905999995</v>
      </c>
      <c r="P29" s="107">
        <v>1.297343700093585</v>
      </c>
      <c r="Q29" s="105">
        <v>97906.151775999999</v>
      </c>
      <c r="R29" s="106">
        <v>1.255569266381853</v>
      </c>
      <c r="S29" s="105">
        <v>100065.775679</v>
      </c>
      <c r="T29" s="106">
        <v>1.2764042673397009</v>
      </c>
      <c r="U29" s="105">
        <v>115817.2586</v>
      </c>
      <c r="V29" s="106">
        <v>1.375663773785196</v>
      </c>
      <c r="W29" s="105">
        <v>120020.10836899999</v>
      </c>
      <c r="X29" s="107">
        <v>1.3170990082293836</v>
      </c>
      <c r="Y29" s="105">
        <v>121383.01152500001</v>
      </c>
      <c r="Z29" s="106">
        <v>1.3229920849241825</v>
      </c>
      <c r="AA29" s="105">
        <v>16276.813462</v>
      </c>
      <c r="AB29" s="107">
        <v>1.0246594952458974</v>
      </c>
      <c r="AC29" s="105">
        <v>17491.231917000001</v>
      </c>
      <c r="AD29" s="106">
        <v>0.99837298052742784</v>
      </c>
      <c r="AE29" s="105">
        <v>17546.304577999999</v>
      </c>
      <c r="AF29" s="106">
        <v>0.98805041114418679</v>
      </c>
      <c r="AG29" s="108">
        <v>615.74590000000001</v>
      </c>
      <c r="AH29" s="106">
        <v>0.35832730890660214</v>
      </c>
      <c r="AI29" s="108">
        <v>692.64448100000004</v>
      </c>
      <c r="AJ29" s="107">
        <v>0.45426406862541219</v>
      </c>
      <c r="AK29" s="108">
        <v>754.59143400000005</v>
      </c>
      <c r="AL29" s="106">
        <v>0.42290502879905612</v>
      </c>
      <c r="AM29" s="109"/>
    </row>
    <row r="30" spans="1:39" ht="20.100000000000001" customHeight="1">
      <c r="A30" s="93"/>
      <c r="B30" s="104" t="s">
        <v>74</v>
      </c>
      <c r="C30" s="105">
        <v>92242.319027000005</v>
      </c>
      <c r="D30" s="106">
        <v>0.64727365579847318</v>
      </c>
      <c r="E30" s="105">
        <v>105599.256263</v>
      </c>
      <c r="F30" s="106">
        <v>0.69056288409955879</v>
      </c>
      <c r="G30" s="105">
        <v>106211.81396100001</v>
      </c>
      <c r="H30" s="106">
        <v>0.69022322266330549</v>
      </c>
      <c r="I30" s="105">
        <v>28688.412660999998</v>
      </c>
      <c r="J30" s="106">
        <v>0.76183658751819139</v>
      </c>
      <c r="K30" s="105">
        <v>37429.603263999998</v>
      </c>
      <c r="L30" s="107">
        <v>0.93123771514977627</v>
      </c>
      <c r="M30" s="105">
        <v>36627.945297999999</v>
      </c>
      <c r="N30" s="106">
        <v>0.90385566528624839</v>
      </c>
      <c r="O30" s="105">
        <v>57184.649250000002</v>
      </c>
      <c r="P30" s="107">
        <v>0.79098534055976055</v>
      </c>
      <c r="Q30" s="105">
        <v>59053.049649</v>
      </c>
      <c r="R30" s="106">
        <v>0.75730883994953913</v>
      </c>
      <c r="S30" s="105">
        <v>60019.799621999999</v>
      </c>
      <c r="T30" s="106">
        <v>0.76559171047801089</v>
      </c>
      <c r="U30" s="105">
        <v>60794.977411</v>
      </c>
      <c r="V30" s="106">
        <v>0.72211559022691296</v>
      </c>
      <c r="W30" s="105">
        <v>64082.313942000001</v>
      </c>
      <c r="X30" s="107">
        <v>0.70323842633567057</v>
      </c>
      <c r="Y30" s="105">
        <v>64188.549272999997</v>
      </c>
      <c r="Z30" s="106">
        <v>0.69961143296773953</v>
      </c>
      <c r="AA30" s="105">
        <v>9094.2233570000008</v>
      </c>
      <c r="AB30" s="107">
        <v>0.57250040595427876</v>
      </c>
      <c r="AC30" s="105">
        <v>10174.978454</v>
      </c>
      <c r="AD30" s="106">
        <v>0.58077233291093744</v>
      </c>
      <c r="AE30" s="105">
        <v>10261.190138</v>
      </c>
      <c r="AF30" s="106">
        <v>0.57781814339365645</v>
      </c>
      <c r="AG30" s="108">
        <v>408.46100799999999</v>
      </c>
      <c r="AH30" s="106">
        <v>0.23769989177340536</v>
      </c>
      <c r="AI30" s="108">
        <v>747.68622100000005</v>
      </c>
      <c r="AJ30" s="107">
        <v>0.49036265230361242</v>
      </c>
      <c r="AK30" s="108">
        <v>832.66417899999999</v>
      </c>
      <c r="AL30" s="106">
        <v>0.46666030481328968</v>
      </c>
      <c r="AM30" s="109"/>
    </row>
    <row r="31" spans="1:39" ht="20.100000000000001" customHeight="1">
      <c r="A31" s="93"/>
      <c r="B31" s="104" t="s">
        <v>51</v>
      </c>
      <c r="C31" s="105">
        <v>131123.29418699999</v>
      </c>
      <c r="D31" s="106">
        <v>0.92010537987358421</v>
      </c>
      <c r="E31" s="105">
        <v>119784.041696</v>
      </c>
      <c r="F31" s="106">
        <v>0.78332382471214945</v>
      </c>
      <c r="G31" s="105">
        <v>99168.753312000001</v>
      </c>
      <c r="H31" s="106">
        <v>0.64445351176889487</v>
      </c>
      <c r="I31" s="105">
        <v>52430.006967000001</v>
      </c>
      <c r="J31" s="106">
        <v>1.3923076910279628</v>
      </c>
      <c r="K31" s="105">
        <v>67652.425514999995</v>
      </c>
      <c r="L31" s="107">
        <v>1.6831728008595603</v>
      </c>
      <c r="M31" s="105">
        <v>47507.747254000002</v>
      </c>
      <c r="N31" s="106">
        <v>1.172332931895576</v>
      </c>
      <c r="O31" s="105">
        <v>13301.434895</v>
      </c>
      <c r="P31" s="107">
        <v>0.18398713900225691</v>
      </c>
      <c r="Q31" s="105">
        <v>17706.214757999998</v>
      </c>
      <c r="R31" s="106">
        <v>0.2270682553734201</v>
      </c>
      <c r="S31" s="105">
        <v>16743.919237999999</v>
      </c>
      <c r="T31" s="106">
        <v>0.21357961623096358</v>
      </c>
      <c r="U31" s="105">
        <v>47677.846757000007</v>
      </c>
      <c r="V31" s="106">
        <v>0.5663118553186588</v>
      </c>
      <c r="W31" s="105">
        <v>38269.717359000002</v>
      </c>
      <c r="X31" s="107">
        <v>0.41997134866591107</v>
      </c>
      <c r="Y31" s="105">
        <v>28369.049625</v>
      </c>
      <c r="Z31" s="106">
        <v>0.30920330315718247</v>
      </c>
      <c r="AA31" s="105">
        <v>5283.2553379999999</v>
      </c>
      <c r="AB31" s="107">
        <v>0.33259198801588336</v>
      </c>
      <c r="AC31" s="105">
        <v>6014.9492490000002</v>
      </c>
      <c r="AD31" s="106">
        <v>0.3433241773902061</v>
      </c>
      <c r="AE31" s="105">
        <v>6057.3117050000001</v>
      </c>
      <c r="AF31" s="106">
        <v>0.34109343616762478</v>
      </c>
      <c r="AG31" s="108">
        <v>230.23961299999999</v>
      </c>
      <c r="AH31" s="106">
        <v>0.13398569268587501</v>
      </c>
      <c r="AI31" s="108">
        <v>262.21064200000001</v>
      </c>
      <c r="AJ31" s="107">
        <v>0.17196826992663408</v>
      </c>
      <c r="AK31" s="108">
        <v>343.13725699999998</v>
      </c>
      <c r="AL31" s="106">
        <v>0.19230866534540347</v>
      </c>
      <c r="AM31" s="109"/>
    </row>
    <row r="32" spans="1:39" ht="20.100000000000001" customHeight="1">
      <c r="A32" s="93"/>
      <c r="B32" s="104" t="s">
        <v>46</v>
      </c>
      <c r="C32" s="105">
        <v>63018.448514000003</v>
      </c>
      <c r="D32" s="106">
        <v>0.44220680900775117</v>
      </c>
      <c r="E32" s="105">
        <v>76706.252825999996</v>
      </c>
      <c r="F32" s="106">
        <v>0.50161803268828853</v>
      </c>
      <c r="G32" s="105">
        <v>73508.827636000002</v>
      </c>
      <c r="H32" s="106">
        <v>0.47770109569686581</v>
      </c>
      <c r="I32" s="105">
        <v>24376.265292</v>
      </c>
      <c r="J32" s="106">
        <v>0.64732514084828019</v>
      </c>
      <c r="K32" s="105">
        <v>29602.336878999999</v>
      </c>
      <c r="L32" s="107">
        <v>0.73649758892335981</v>
      </c>
      <c r="M32" s="105">
        <v>27921.421186</v>
      </c>
      <c r="N32" s="106">
        <v>0.68900765567069899</v>
      </c>
      <c r="O32" s="105">
        <v>22336.472507999999</v>
      </c>
      <c r="P32" s="107">
        <v>0.30896092824498889</v>
      </c>
      <c r="Q32" s="105">
        <v>27225.967130000001</v>
      </c>
      <c r="R32" s="106">
        <v>0.34915157991461554</v>
      </c>
      <c r="S32" s="105">
        <v>29730.698555999999</v>
      </c>
      <c r="T32" s="106">
        <v>0.37923446103693775</v>
      </c>
      <c r="U32" s="105">
        <v>39844.248443000004</v>
      </c>
      <c r="V32" s="106">
        <v>0.47326529603017475</v>
      </c>
      <c r="W32" s="105">
        <v>48230.18864</v>
      </c>
      <c r="X32" s="107">
        <v>0.52927742265618294</v>
      </c>
      <c r="Y32" s="105">
        <v>47707.007401999996</v>
      </c>
      <c r="Z32" s="106">
        <v>0.51997386121258027</v>
      </c>
      <c r="AA32" s="105">
        <v>6608.740976</v>
      </c>
      <c r="AB32" s="107">
        <v>0.41603408483413135</v>
      </c>
      <c r="AC32" s="105">
        <v>7673.7221289999998</v>
      </c>
      <c r="AD32" s="106">
        <v>0.43800441672852858</v>
      </c>
      <c r="AE32" s="105">
        <v>7777.4309780000003</v>
      </c>
      <c r="AF32" s="106">
        <v>0.43795511706171147</v>
      </c>
      <c r="AG32" s="108">
        <v>930.91745900000001</v>
      </c>
      <c r="AH32" s="106">
        <v>0.54173831753917012</v>
      </c>
      <c r="AI32" s="108">
        <v>618.17180399999995</v>
      </c>
      <c r="AJ32" s="107">
        <v>0.40542189607737711</v>
      </c>
      <c r="AK32" s="108">
        <v>721.88065300000005</v>
      </c>
      <c r="AL32" s="106">
        <v>0.40457252042758601</v>
      </c>
      <c r="AM32" s="109"/>
    </row>
    <row r="33" spans="1:39" ht="20.100000000000001" customHeight="1">
      <c r="A33" s="93"/>
      <c r="B33" s="104" t="s">
        <v>31</v>
      </c>
      <c r="C33" s="105">
        <v>61131.209707000002</v>
      </c>
      <c r="D33" s="106">
        <v>0.42896386395978375</v>
      </c>
      <c r="E33" s="105">
        <v>73511.893922999996</v>
      </c>
      <c r="F33" s="106">
        <v>0.48072862707153996</v>
      </c>
      <c r="G33" s="105">
        <v>73175.935345000005</v>
      </c>
      <c r="H33" s="106">
        <v>0.47553777712311318</v>
      </c>
      <c r="I33" s="105">
        <v>8363.4545290000005</v>
      </c>
      <c r="J33" s="106">
        <v>0.22209613803062284</v>
      </c>
      <c r="K33" s="105">
        <v>14305.704018</v>
      </c>
      <c r="L33" s="107">
        <v>0.3559217828029847</v>
      </c>
      <c r="M33" s="105">
        <v>12322.364928000001</v>
      </c>
      <c r="N33" s="106">
        <v>0.30407491491218119</v>
      </c>
      <c r="O33" s="105">
        <v>26631.982862000001</v>
      </c>
      <c r="P33" s="107">
        <v>0.36837697371870781</v>
      </c>
      <c r="Q33" s="105">
        <v>27833.813441999999</v>
      </c>
      <c r="R33" s="106">
        <v>0.35694673000668403</v>
      </c>
      <c r="S33" s="105">
        <v>28375.64416</v>
      </c>
      <c r="T33" s="106">
        <v>0.36194985796665147</v>
      </c>
      <c r="U33" s="105">
        <v>36356.433032000001</v>
      </c>
      <c r="V33" s="106">
        <v>0.43183743485852011</v>
      </c>
      <c r="W33" s="105">
        <v>41990.913460000003</v>
      </c>
      <c r="X33" s="107">
        <v>0.46080770317898595</v>
      </c>
      <c r="Y33" s="105">
        <v>42128.207198000004</v>
      </c>
      <c r="Z33" s="106">
        <v>0.4591687417766922</v>
      </c>
      <c r="AA33" s="105">
        <v>6328.813983</v>
      </c>
      <c r="AB33" s="107">
        <v>0.39841209438601827</v>
      </c>
      <c r="AC33" s="105">
        <v>6862.507466</v>
      </c>
      <c r="AD33" s="106">
        <v>0.39170151452072499</v>
      </c>
      <c r="AE33" s="105">
        <v>6901.9275379999999</v>
      </c>
      <c r="AF33" s="106">
        <v>0.38865462019613439</v>
      </c>
      <c r="AG33" s="108">
        <v>382.99179099999998</v>
      </c>
      <c r="AH33" s="106">
        <v>0.22287832984734415</v>
      </c>
      <c r="AI33" s="108">
        <v>318.17584399999998</v>
      </c>
      <c r="AJ33" s="107">
        <v>0.20867249707251248</v>
      </c>
      <c r="AK33" s="108">
        <v>358.52182399999998</v>
      </c>
      <c r="AL33" s="106">
        <v>0.20093082888588704</v>
      </c>
      <c r="AM33" s="109"/>
    </row>
    <row r="34" spans="1:39" ht="20.100000000000001" customHeight="1">
      <c r="A34" s="93"/>
      <c r="B34" s="104" t="s">
        <v>52</v>
      </c>
      <c r="C34" s="105">
        <v>53236.789555000003</v>
      </c>
      <c r="D34" s="106">
        <v>0.37356792155401569</v>
      </c>
      <c r="E34" s="105">
        <v>64838.402007999997</v>
      </c>
      <c r="F34" s="106">
        <v>0.42400861024567105</v>
      </c>
      <c r="G34" s="105">
        <v>65277.491666000002</v>
      </c>
      <c r="H34" s="106">
        <v>0.4242093133032051</v>
      </c>
      <c r="I34" s="105">
        <v>0</v>
      </c>
      <c r="J34" s="106">
        <v>0</v>
      </c>
      <c r="K34" s="105">
        <v>0</v>
      </c>
      <c r="L34" s="107">
        <v>0</v>
      </c>
      <c r="M34" s="105">
        <v>0</v>
      </c>
      <c r="N34" s="106">
        <v>0</v>
      </c>
      <c r="O34" s="105">
        <v>45844.850759000001</v>
      </c>
      <c r="P34" s="107">
        <v>0.63413180575762662</v>
      </c>
      <c r="Q34" s="105">
        <v>54933.984318000003</v>
      </c>
      <c r="R34" s="106">
        <v>0.70448507206562605</v>
      </c>
      <c r="S34" s="105">
        <v>58883.972262000003</v>
      </c>
      <c r="T34" s="106">
        <v>0.75110349130989196</v>
      </c>
      <c r="U34" s="105">
        <v>33641.973912000001</v>
      </c>
      <c r="V34" s="106">
        <v>0.39959540873958338</v>
      </c>
      <c r="W34" s="105">
        <v>41335.591426999999</v>
      </c>
      <c r="X34" s="107">
        <v>0.45361620825813898</v>
      </c>
      <c r="Y34" s="105">
        <v>41025.303769999999</v>
      </c>
      <c r="Z34" s="106">
        <v>0.44714784620532777</v>
      </c>
      <c r="AA34" s="105">
        <v>14422.468604</v>
      </c>
      <c r="AB34" s="107">
        <v>0.90792460296209543</v>
      </c>
      <c r="AC34" s="105">
        <v>17627.264722</v>
      </c>
      <c r="AD34" s="106">
        <v>1.0061375266509833</v>
      </c>
      <c r="AE34" s="105">
        <v>18069.247367</v>
      </c>
      <c r="AF34" s="106">
        <v>1.0174978560679562</v>
      </c>
      <c r="AG34" s="108">
        <v>2625.1289879999999</v>
      </c>
      <c r="AH34" s="106">
        <v>1.5276681595488526</v>
      </c>
      <c r="AI34" s="108">
        <v>2889.8368209999999</v>
      </c>
      <c r="AJ34" s="107">
        <v>1.89527104882972</v>
      </c>
      <c r="AK34" s="108">
        <v>3331.8194659999999</v>
      </c>
      <c r="AL34" s="106">
        <v>1.8672928736452974</v>
      </c>
      <c r="AM34" s="109"/>
    </row>
    <row r="35" spans="1:39" ht="20.100000000000001" customHeight="1">
      <c r="A35" s="93"/>
      <c r="B35" s="104" t="s">
        <v>49</v>
      </c>
      <c r="C35" s="105">
        <v>60165.335460000002</v>
      </c>
      <c r="D35" s="106">
        <v>0.42218622695442737</v>
      </c>
      <c r="E35" s="105">
        <v>64077.063556000001</v>
      </c>
      <c r="F35" s="106">
        <v>0.41902986232835993</v>
      </c>
      <c r="G35" s="105">
        <v>63277.845077999998</v>
      </c>
      <c r="H35" s="106">
        <v>0.41121450170283225</v>
      </c>
      <c r="I35" s="105">
        <v>57852.358116000003</v>
      </c>
      <c r="J35" s="106">
        <v>1.536301210101092</v>
      </c>
      <c r="K35" s="105">
        <v>62339.341025000002</v>
      </c>
      <c r="L35" s="107">
        <v>1.5509847937901915</v>
      </c>
      <c r="M35" s="105">
        <v>61534.442274000001</v>
      </c>
      <c r="N35" s="106">
        <v>1.5184650355645652</v>
      </c>
      <c r="O35" s="105">
        <v>273.32896399999998</v>
      </c>
      <c r="P35" s="107">
        <v>3.7807209891103162E-3</v>
      </c>
      <c r="Q35" s="105">
        <v>245.00795400000001</v>
      </c>
      <c r="R35" s="106">
        <v>3.1420339935871898E-3</v>
      </c>
      <c r="S35" s="105">
        <v>244.16607500000001</v>
      </c>
      <c r="T35" s="106">
        <v>3.1144976187396892E-3</v>
      </c>
      <c r="U35" s="105">
        <v>20.990369999999999</v>
      </c>
      <c r="V35" s="106">
        <v>2.4932114571176323E-4</v>
      </c>
      <c r="W35" s="105">
        <v>21.146540000000002</v>
      </c>
      <c r="X35" s="107">
        <v>2.3206183730356398E-4</v>
      </c>
      <c r="Y35" s="105">
        <v>21.262708</v>
      </c>
      <c r="Z35" s="106">
        <v>2.3174902348060766E-4</v>
      </c>
      <c r="AA35" s="105">
        <v>1031.7595690000001</v>
      </c>
      <c r="AB35" s="107">
        <v>6.4951425637138308E-2</v>
      </c>
      <c r="AC35" s="105">
        <v>1167.8649129999999</v>
      </c>
      <c r="AD35" s="106">
        <v>6.6659957376243792E-2</v>
      </c>
      <c r="AE35" s="105">
        <v>1171.9606409999999</v>
      </c>
      <c r="AF35" s="106">
        <v>6.599430598262436E-2</v>
      </c>
      <c r="AG35" s="108">
        <v>26.6328</v>
      </c>
      <c r="AH35" s="106">
        <v>1.5498697681377583E-2</v>
      </c>
      <c r="AI35" s="108">
        <v>63.146281999999999</v>
      </c>
      <c r="AJ35" s="107">
        <v>4.1413867816392273E-2</v>
      </c>
      <c r="AK35" s="108">
        <v>67.242011000000005</v>
      </c>
      <c r="AL35" s="106">
        <v>3.7685273536329923E-2</v>
      </c>
      <c r="AM35" s="109"/>
    </row>
    <row r="36" spans="1:39" ht="20.100000000000001" customHeight="1">
      <c r="A36" s="93"/>
      <c r="B36" s="104" t="s">
        <v>61</v>
      </c>
      <c r="C36" s="105">
        <v>70865.591585999995</v>
      </c>
      <c r="D36" s="106">
        <v>0.49727100337498475</v>
      </c>
      <c r="E36" s="105">
        <v>94482.648474999995</v>
      </c>
      <c r="F36" s="106">
        <v>0.61786619089212114</v>
      </c>
      <c r="G36" s="105">
        <v>56634.146432000001</v>
      </c>
      <c r="H36" s="106">
        <v>0.36804006640385734</v>
      </c>
      <c r="I36" s="105">
        <v>24431.258386000001</v>
      </c>
      <c r="J36" s="106">
        <v>0.64878551272612139</v>
      </c>
      <c r="K36" s="105">
        <v>46904.734577000003</v>
      </c>
      <c r="L36" s="107">
        <v>1.1669762446882075</v>
      </c>
      <c r="M36" s="105">
        <v>21735.400297</v>
      </c>
      <c r="N36" s="106">
        <v>0.53635726863391853</v>
      </c>
      <c r="O36" s="105">
        <v>20157.505448</v>
      </c>
      <c r="P36" s="107">
        <v>0.278821178773279</v>
      </c>
      <c r="Q36" s="105">
        <v>25340.782324</v>
      </c>
      <c r="R36" s="106">
        <v>0.32497556992007443</v>
      </c>
      <c r="S36" s="105">
        <v>18997.184223</v>
      </c>
      <c r="T36" s="106">
        <v>0.24232148149693891</v>
      </c>
      <c r="U36" s="105">
        <v>36641.562527999995</v>
      </c>
      <c r="V36" s="106">
        <v>0.43522416947153242</v>
      </c>
      <c r="W36" s="105">
        <v>37600.034494</v>
      </c>
      <c r="X36" s="107">
        <v>0.41262225817344206</v>
      </c>
      <c r="Y36" s="105">
        <v>23960.391586999998</v>
      </c>
      <c r="Z36" s="106">
        <v>0.26115193570359041</v>
      </c>
      <c r="AA36" s="105">
        <v>9670.2190289999999</v>
      </c>
      <c r="AB36" s="107">
        <v>0.60876053978902633</v>
      </c>
      <c r="AC36" s="105">
        <v>11741.770853</v>
      </c>
      <c r="AD36" s="106">
        <v>0.67020246594445099</v>
      </c>
      <c r="AE36" s="105">
        <v>11498.794077</v>
      </c>
      <c r="AF36" s="106">
        <v>0.6475088908286355</v>
      </c>
      <c r="AG36" s="108">
        <v>1546.883503</v>
      </c>
      <c r="AH36" s="106">
        <v>0.90019373709513584</v>
      </c>
      <c r="AI36" s="108">
        <v>1357.5441410000001</v>
      </c>
      <c r="AJ36" s="107">
        <v>0.89033196935160486</v>
      </c>
      <c r="AK36" s="108">
        <v>1114.0283870000001</v>
      </c>
      <c r="AL36" s="106">
        <v>0.62434873477135311</v>
      </c>
      <c r="AM36" s="109"/>
    </row>
    <row r="37" spans="1:39" ht="20.100000000000001" customHeight="1">
      <c r="A37" s="93"/>
      <c r="B37" s="104" t="s">
        <v>40</v>
      </c>
      <c r="C37" s="105">
        <v>43225.75254868</v>
      </c>
      <c r="D37" s="106">
        <v>0.30331946520809661</v>
      </c>
      <c r="E37" s="105">
        <v>53601.573759710001</v>
      </c>
      <c r="F37" s="106">
        <v>0.35052573926839314</v>
      </c>
      <c r="G37" s="105">
        <v>53323.796476699994</v>
      </c>
      <c r="H37" s="106">
        <v>0.34652757801787148</v>
      </c>
      <c r="I37" s="105">
        <v>1139.1742444400002</v>
      </c>
      <c r="J37" s="106">
        <v>3.0251399030960968E-2</v>
      </c>
      <c r="K37" s="105">
        <v>1827.5107094</v>
      </c>
      <c r="L37" s="107">
        <v>4.5467938450479077E-2</v>
      </c>
      <c r="M37" s="105">
        <v>1832.61810397</v>
      </c>
      <c r="N37" s="106">
        <v>4.5222909505379036E-2</v>
      </c>
      <c r="O37" s="105">
        <v>35240.320432439999</v>
      </c>
      <c r="P37" s="107">
        <v>0.48744859370958959</v>
      </c>
      <c r="Q37" s="105">
        <v>42730.049889640002</v>
      </c>
      <c r="R37" s="106">
        <v>0.54797922724143655</v>
      </c>
      <c r="S37" s="105">
        <v>43235.348847589994</v>
      </c>
      <c r="T37" s="106">
        <v>0.55149508805102765</v>
      </c>
      <c r="U37" s="105">
        <v>37686.054663160001</v>
      </c>
      <c r="V37" s="106">
        <v>0.4476305241868147</v>
      </c>
      <c r="W37" s="105">
        <v>46747.57823752</v>
      </c>
      <c r="X37" s="107">
        <v>0.5130072766178766</v>
      </c>
      <c r="Y37" s="105">
        <v>46300.56786173</v>
      </c>
      <c r="Z37" s="106">
        <v>0.50464462892278517</v>
      </c>
      <c r="AA37" s="105">
        <v>4028.8497207199998</v>
      </c>
      <c r="AB37" s="107">
        <v>0.2536245273617137</v>
      </c>
      <c r="AC37" s="105">
        <v>4751.2555860800003</v>
      </c>
      <c r="AD37" s="106">
        <v>0.27119446035770495</v>
      </c>
      <c r="AE37" s="105">
        <v>4861.3965113300001</v>
      </c>
      <c r="AF37" s="106">
        <v>0.27375022474971894</v>
      </c>
      <c r="AG37" s="108">
        <v>477.96420291000004</v>
      </c>
      <c r="AH37" s="106">
        <v>0.27814659680629528</v>
      </c>
      <c r="AI37" s="108">
        <v>490.38339017999999</v>
      </c>
      <c r="AJ37" s="107">
        <v>0.32161312205632053</v>
      </c>
      <c r="AK37" s="108">
        <v>600.52338552000003</v>
      </c>
      <c r="AL37" s="106">
        <v>0.33655876306679922</v>
      </c>
      <c r="AM37" s="109"/>
    </row>
    <row r="38" spans="1:39" ht="20.100000000000001" customHeight="1">
      <c r="A38" s="93"/>
      <c r="B38" s="104" t="s">
        <v>67</v>
      </c>
      <c r="C38" s="105">
        <v>47747.372648999997</v>
      </c>
      <c r="D38" s="106">
        <v>0.33504812948429841</v>
      </c>
      <c r="E38" s="105">
        <v>39946.281561999996</v>
      </c>
      <c r="F38" s="106">
        <v>0.26122740235788156</v>
      </c>
      <c r="G38" s="105">
        <v>40442.347176000003</v>
      </c>
      <c r="H38" s="106">
        <v>0.26281678241684869</v>
      </c>
      <c r="I38" s="105">
        <v>7617.5915500000001</v>
      </c>
      <c r="J38" s="106">
        <v>0.20228933612101499</v>
      </c>
      <c r="K38" s="105">
        <v>8431.6822429999993</v>
      </c>
      <c r="L38" s="107">
        <v>0.20977781814728083</v>
      </c>
      <c r="M38" s="105">
        <v>8516.9554879999996</v>
      </c>
      <c r="N38" s="106">
        <v>0.2101700875162098</v>
      </c>
      <c r="O38" s="105">
        <v>11647.883991999999</v>
      </c>
      <c r="P38" s="107">
        <v>0.16111501263099381</v>
      </c>
      <c r="Q38" s="105">
        <v>7306.8788640000002</v>
      </c>
      <c r="R38" s="106">
        <v>9.3704965095589288E-2</v>
      </c>
      <c r="S38" s="105">
        <v>6866.0949149999997</v>
      </c>
      <c r="T38" s="106">
        <v>8.7581521154436334E-2</v>
      </c>
      <c r="U38" s="105">
        <v>28838.572637000001</v>
      </c>
      <c r="V38" s="106">
        <v>0.34254117343089929</v>
      </c>
      <c r="W38" s="105">
        <v>27468.871199000001</v>
      </c>
      <c r="X38" s="107">
        <v>0.30144301238381749</v>
      </c>
      <c r="Y38" s="105">
        <v>28621.285908000002</v>
      </c>
      <c r="Z38" s="106">
        <v>0.31195250670508556</v>
      </c>
      <c r="AA38" s="105">
        <v>8590.5891179999999</v>
      </c>
      <c r="AB38" s="107">
        <v>0.54079557587024085</v>
      </c>
      <c r="AC38" s="105">
        <v>9443.1071709999997</v>
      </c>
      <c r="AD38" s="106">
        <v>0.53899823045558182</v>
      </c>
      <c r="AE38" s="105">
        <v>9537.3382600000004</v>
      </c>
      <c r="AF38" s="106">
        <v>0.53705730156020681</v>
      </c>
      <c r="AG38" s="108">
        <v>758.37462900000003</v>
      </c>
      <c r="AH38" s="106">
        <v>0.44132870385756973</v>
      </c>
      <c r="AI38" s="108">
        <v>702.62853900000005</v>
      </c>
      <c r="AJ38" s="107">
        <v>0.46081201484152029</v>
      </c>
      <c r="AK38" s="108">
        <v>797.03461000000004</v>
      </c>
      <c r="AL38" s="106">
        <v>0.4466919839112492</v>
      </c>
      <c r="AM38" s="109"/>
    </row>
    <row r="39" spans="1:39" ht="20.100000000000001" customHeight="1">
      <c r="A39" s="93"/>
      <c r="B39" s="104" t="s">
        <v>53</v>
      </c>
      <c r="C39" s="105">
        <v>29471.197714000002</v>
      </c>
      <c r="D39" s="106">
        <v>0.20680236670455698</v>
      </c>
      <c r="E39" s="105">
        <v>36357.867886</v>
      </c>
      <c r="F39" s="106">
        <v>0.23776108843546895</v>
      </c>
      <c r="G39" s="105">
        <v>36548.259160000001</v>
      </c>
      <c r="H39" s="106">
        <v>0.23751084064350692</v>
      </c>
      <c r="I39" s="105">
        <v>898.63532099999998</v>
      </c>
      <c r="J39" s="106">
        <v>2.3863755533070706E-2</v>
      </c>
      <c r="K39" s="105">
        <v>1874.9782110000001</v>
      </c>
      <c r="L39" s="107">
        <v>4.664891617610642E-2</v>
      </c>
      <c r="M39" s="105">
        <v>1480.4663840000001</v>
      </c>
      <c r="N39" s="106">
        <v>3.653297823717435E-2</v>
      </c>
      <c r="O39" s="105">
        <v>22999.08209</v>
      </c>
      <c r="P39" s="107">
        <v>0.31812622824683212</v>
      </c>
      <c r="Q39" s="105">
        <v>30230.936206999999</v>
      </c>
      <c r="R39" s="106">
        <v>0.3876879410223546</v>
      </c>
      <c r="S39" s="105">
        <v>30750.111315999999</v>
      </c>
      <c r="T39" s="106">
        <v>0.39223773601497414</v>
      </c>
      <c r="U39" s="105">
        <v>18907.834046</v>
      </c>
      <c r="V39" s="106">
        <v>0.22458502862391674</v>
      </c>
      <c r="W39" s="105">
        <v>20429.695396000003</v>
      </c>
      <c r="X39" s="107">
        <v>0.22419519454000142</v>
      </c>
      <c r="Y39" s="105">
        <v>20881.434848000001</v>
      </c>
      <c r="Z39" s="106">
        <v>0.22759340601855282</v>
      </c>
      <c r="AA39" s="105">
        <v>4047.050311</v>
      </c>
      <c r="AB39" s="107">
        <v>0.25477029263653372</v>
      </c>
      <c r="AC39" s="105">
        <v>4727.4697109999997</v>
      </c>
      <c r="AD39" s="106">
        <v>0.26983679869552135</v>
      </c>
      <c r="AE39" s="105">
        <v>4842.6098689999999</v>
      </c>
      <c r="AF39" s="106">
        <v>0.27269232964732515</v>
      </c>
      <c r="AG39" s="108">
        <v>299.05750699999999</v>
      </c>
      <c r="AH39" s="106">
        <v>0.17403359355154022</v>
      </c>
      <c r="AI39" s="108">
        <v>460.78904299999999</v>
      </c>
      <c r="AJ39" s="107">
        <v>0.30220396060759197</v>
      </c>
      <c r="AK39" s="108">
        <v>567.76820699999996</v>
      </c>
      <c r="AL39" s="106">
        <v>0.31820137244298935</v>
      </c>
      <c r="AM39" s="109"/>
    </row>
    <row r="40" spans="1:39" ht="20.100000000000001" customHeight="1">
      <c r="A40" s="93"/>
      <c r="B40" s="104" t="s">
        <v>50</v>
      </c>
      <c r="C40" s="105">
        <v>14285.566414999999</v>
      </c>
      <c r="D40" s="106">
        <v>0.10024326031831843</v>
      </c>
      <c r="E40" s="105">
        <v>21672.722118999998</v>
      </c>
      <c r="F40" s="106">
        <v>0.14172805777637734</v>
      </c>
      <c r="G40" s="105">
        <v>22463.422042999999</v>
      </c>
      <c r="H40" s="106">
        <v>0.14597976417443168</v>
      </c>
      <c r="I40" s="105">
        <v>3114.8594320000002</v>
      </c>
      <c r="J40" s="106">
        <v>8.2716806548857533E-2</v>
      </c>
      <c r="K40" s="105">
        <v>3984.8931339999999</v>
      </c>
      <c r="L40" s="107">
        <v>9.9142989869500958E-2</v>
      </c>
      <c r="M40" s="105">
        <v>6344.0318669999997</v>
      </c>
      <c r="N40" s="106">
        <v>0.15654957156599078</v>
      </c>
      <c r="O40" s="105">
        <v>0</v>
      </c>
      <c r="P40" s="107">
        <v>0</v>
      </c>
      <c r="Q40" s="105">
        <v>0</v>
      </c>
      <c r="R40" s="106">
        <v>0</v>
      </c>
      <c r="S40" s="105">
        <v>0</v>
      </c>
      <c r="T40" s="106">
        <v>0</v>
      </c>
      <c r="U40" s="105">
        <v>285.86409800000001</v>
      </c>
      <c r="V40" s="106">
        <v>3.3954601291554063E-3</v>
      </c>
      <c r="W40" s="105">
        <v>0</v>
      </c>
      <c r="X40" s="107">
        <v>0</v>
      </c>
      <c r="Y40" s="105">
        <v>0</v>
      </c>
      <c r="Z40" s="106">
        <v>0</v>
      </c>
      <c r="AA40" s="105">
        <v>4962.8737570000003</v>
      </c>
      <c r="AB40" s="107">
        <v>0.31242329653090983</v>
      </c>
      <c r="AC40" s="105">
        <v>5492.2850150000004</v>
      </c>
      <c r="AD40" s="106">
        <v>0.31349129588764563</v>
      </c>
      <c r="AE40" s="105">
        <v>5496.0975539999999</v>
      </c>
      <c r="AF40" s="106">
        <v>0.30949089158791071</v>
      </c>
      <c r="AG40" s="108">
        <v>248.52562599999999</v>
      </c>
      <c r="AH40" s="106">
        <v>0.14462705924458233</v>
      </c>
      <c r="AI40" s="108">
        <v>140.20952299999999</v>
      </c>
      <c r="AJ40" s="107">
        <v>9.1955036277851038E-2</v>
      </c>
      <c r="AK40" s="108">
        <v>153.57431299999999</v>
      </c>
      <c r="AL40" s="106">
        <v>8.6069555438473541E-2</v>
      </c>
      <c r="AM40" s="109"/>
    </row>
    <row r="41" spans="1:39" ht="20.100000000000001" customHeight="1">
      <c r="A41" s="93"/>
      <c r="B41" s="104" t="s">
        <v>33</v>
      </c>
      <c r="C41" s="105">
        <v>8772.7543804300003</v>
      </c>
      <c r="D41" s="106">
        <v>6.1559302271887759E-2</v>
      </c>
      <c r="E41" s="105">
        <v>20881.111947549998</v>
      </c>
      <c r="F41" s="106">
        <v>0.13655134893936069</v>
      </c>
      <c r="G41" s="105">
        <v>21317.241299549998</v>
      </c>
      <c r="H41" s="106">
        <v>0.13853124656612517</v>
      </c>
      <c r="I41" s="105">
        <v>2403.3498935399998</v>
      </c>
      <c r="J41" s="106">
        <v>6.3822279159968687E-2</v>
      </c>
      <c r="K41" s="105">
        <v>5143.3253509200003</v>
      </c>
      <c r="L41" s="107">
        <v>0.12796444873540466</v>
      </c>
      <c r="M41" s="105">
        <v>5492.7027352299992</v>
      </c>
      <c r="N41" s="106">
        <v>0.13554160476596516</v>
      </c>
      <c r="O41" s="105">
        <v>3639.7168937699998</v>
      </c>
      <c r="P41" s="107">
        <v>5.0345026934999988E-2</v>
      </c>
      <c r="Q41" s="105">
        <v>9289.4391535699997</v>
      </c>
      <c r="R41" s="106">
        <v>0.11912973895482899</v>
      </c>
      <c r="S41" s="105">
        <v>9513.442689219999</v>
      </c>
      <c r="T41" s="106">
        <v>0.12135016955812634</v>
      </c>
      <c r="U41" s="105">
        <v>6879.6717347599997</v>
      </c>
      <c r="V41" s="106">
        <v>8.171593159297319E-2</v>
      </c>
      <c r="W41" s="105">
        <v>18552.355011580003</v>
      </c>
      <c r="X41" s="107">
        <v>0.20359328714273056</v>
      </c>
      <c r="Y41" s="105">
        <v>18810.475677959999</v>
      </c>
      <c r="Z41" s="106">
        <v>0.20502136273389782</v>
      </c>
      <c r="AA41" s="105">
        <v>1139.00894696</v>
      </c>
      <c r="AB41" s="107">
        <v>7.1702998587365313E-2</v>
      </c>
      <c r="AC41" s="105">
        <v>1775.3834625999998</v>
      </c>
      <c r="AD41" s="106">
        <v>0.10133619447423549</v>
      </c>
      <c r="AE41" s="105">
        <v>1840.5135365899998</v>
      </c>
      <c r="AF41" s="106">
        <v>0.10364120538659161</v>
      </c>
      <c r="AG41" s="108">
        <v>-152.92707372999999</v>
      </c>
      <c r="AH41" s="106">
        <v>-8.8994416022311187E-2</v>
      </c>
      <c r="AI41" s="108">
        <v>146.14830402999999</v>
      </c>
      <c r="AJ41" s="107">
        <v>9.584992739063132E-2</v>
      </c>
      <c r="AK41" s="108">
        <v>171.27837802000002</v>
      </c>
      <c r="AL41" s="106">
        <v>9.5991663999201615E-2</v>
      </c>
      <c r="AM41" s="109"/>
    </row>
    <row r="42" spans="1:39" ht="20.100000000000001" customHeight="1">
      <c r="A42" s="93"/>
      <c r="B42" s="104" t="s">
        <v>43</v>
      </c>
      <c r="C42" s="105">
        <v>10776.319084000001</v>
      </c>
      <c r="D42" s="106">
        <v>7.5618517868244764E-2</v>
      </c>
      <c r="E42" s="105">
        <v>18572.641455000001</v>
      </c>
      <c r="F42" s="106">
        <v>0.12145518162144167</v>
      </c>
      <c r="G42" s="105">
        <v>19315.866894999999</v>
      </c>
      <c r="H42" s="106">
        <v>0.1255252066563691</v>
      </c>
      <c r="I42" s="105">
        <v>0</v>
      </c>
      <c r="J42" s="106">
        <v>0</v>
      </c>
      <c r="K42" s="105">
        <v>0</v>
      </c>
      <c r="L42" s="107">
        <v>0</v>
      </c>
      <c r="M42" s="105">
        <v>0</v>
      </c>
      <c r="N42" s="106">
        <v>0</v>
      </c>
      <c r="O42" s="105">
        <v>7214.4852360000004</v>
      </c>
      <c r="P42" s="107">
        <v>9.9791677245634661E-2</v>
      </c>
      <c r="Q42" s="105">
        <v>11775.755783000001</v>
      </c>
      <c r="R42" s="106">
        <v>0.15101479101518039</v>
      </c>
      <c r="S42" s="105">
        <v>12586.945581</v>
      </c>
      <c r="T42" s="106">
        <v>0.16055470457650825</v>
      </c>
      <c r="U42" s="105">
        <v>9148.6721589999997</v>
      </c>
      <c r="V42" s="106">
        <v>0.10866685172406158</v>
      </c>
      <c r="W42" s="105">
        <v>15613.623287999999</v>
      </c>
      <c r="X42" s="107">
        <v>0.17134368587858784</v>
      </c>
      <c r="Y42" s="105">
        <v>16301.565533000001</v>
      </c>
      <c r="Z42" s="106">
        <v>0.1776759523517833</v>
      </c>
      <c r="AA42" s="105">
        <v>1317.309628</v>
      </c>
      <c r="AB42" s="107">
        <v>8.2927399866090615E-2</v>
      </c>
      <c r="AC42" s="105">
        <v>2029.1981089999999</v>
      </c>
      <c r="AD42" s="106">
        <v>0.11582354940900129</v>
      </c>
      <c r="AE42" s="105">
        <v>2053.6630100000002</v>
      </c>
      <c r="AF42" s="106">
        <v>0.11564387089953251</v>
      </c>
      <c r="AG42" s="108">
        <v>35.028599</v>
      </c>
      <c r="AH42" s="106">
        <v>2.0384550858460436E-2</v>
      </c>
      <c r="AI42" s="108">
        <v>77.828464999999994</v>
      </c>
      <c r="AJ42" s="107">
        <v>5.104303309358281E-2</v>
      </c>
      <c r="AK42" s="108">
        <v>90.293366000000006</v>
      </c>
      <c r="AL42" s="106">
        <v>5.0604230088031603E-2</v>
      </c>
      <c r="AM42" s="109"/>
    </row>
    <row r="43" spans="1:39" ht="20.100000000000001" customHeight="1">
      <c r="A43" s="93"/>
      <c r="B43" s="104" t="s">
        <v>60</v>
      </c>
      <c r="C43" s="105">
        <v>13791.41494977</v>
      </c>
      <c r="D43" s="106">
        <v>9.677574964868782E-2</v>
      </c>
      <c r="E43" s="105">
        <v>16302.71672054</v>
      </c>
      <c r="F43" s="106">
        <v>0.10661108302842104</v>
      </c>
      <c r="G43" s="105">
        <v>16233.588691069999</v>
      </c>
      <c r="H43" s="106">
        <v>0.10549485489302747</v>
      </c>
      <c r="I43" s="105">
        <v>210.53189404</v>
      </c>
      <c r="J43" s="106">
        <v>5.5907903171378975E-3</v>
      </c>
      <c r="K43" s="105">
        <v>210.39090665999998</v>
      </c>
      <c r="L43" s="107">
        <v>5.2344649721358114E-3</v>
      </c>
      <c r="M43" s="105">
        <v>210.4922621</v>
      </c>
      <c r="N43" s="106">
        <v>5.1942477813078803E-3</v>
      </c>
      <c r="O43" s="105">
        <v>11125.018017709999</v>
      </c>
      <c r="P43" s="107">
        <v>0.15388266398209682</v>
      </c>
      <c r="Q43" s="105">
        <v>12503.22158087</v>
      </c>
      <c r="R43" s="106">
        <v>0.16034396677769286</v>
      </c>
      <c r="S43" s="105">
        <v>12477.74686202</v>
      </c>
      <c r="T43" s="106">
        <v>0.15916180365760443</v>
      </c>
      <c r="U43" s="105">
        <v>11451.093836700002</v>
      </c>
      <c r="V43" s="106">
        <v>0.1360147455723246</v>
      </c>
      <c r="W43" s="105">
        <v>13561.265478610001</v>
      </c>
      <c r="X43" s="107">
        <v>0.14882113968184071</v>
      </c>
      <c r="Y43" s="105">
        <v>13491.63105201</v>
      </c>
      <c r="Z43" s="106">
        <v>0.14704958190010231</v>
      </c>
      <c r="AA43" s="105">
        <v>1690.7455274000001</v>
      </c>
      <c r="AB43" s="107">
        <v>0.10643597180366472</v>
      </c>
      <c r="AC43" s="105">
        <v>1867.77760984</v>
      </c>
      <c r="AD43" s="106">
        <v>0.10660991222041868</v>
      </c>
      <c r="AE43" s="105">
        <v>1870.3565647099999</v>
      </c>
      <c r="AF43" s="106">
        <v>0.10532169691531638</v>
      </c>
      <c r="AG43" s="108">
        <v>93.899351620000004</v>
      </c>
      <c r="AH43" s="106">
        <v>5.4643810010053487E-2</v>
      </c>
      <c r="AI43" s="108">
        <v>79.709429010000008</v>
      </c>
      <c r="AJ43" s="107">
        <v>5.2276644834611863E-2</v>
      </c>
      <c r="AK43" s="108">
        <v>82.279352579999994</v>
      </c>
      <c r="AL43" s="106">
        <v>4.6112837231614516E-2</v>
      </c>
      <c r="AM43" s="109"/>
    </row>
    <row r="44" spans="1:39" ht="20.100000000000001" customHeight="1">
      <c r="A44" s="93"/>
      <c r="B44" s="104" t="s">
        <v>65</v>
      </c>
      <c r="C44" s="105">
        <v>10730.359537889999</v>
      </c>
      <c r="D44" s="106">
        <v>7.5296015097897559E-2</v>
      </c>
      <c r="E44" s="105">
        <v>13480.77754913</v>
      </c>
      <c r="F44" s="106">
        <v>8.8157104071324863E-2</v>
      </c>
      <c r="G44" s="105">
        <v>15099.5706359</v>
      </c>
      <c r="H44" s="106">
        <v>9.8125377172919803E-2</v>
      </c>
      <c r="I44" s="105">
        <v>0</v>
      </c>
      <c r="J44" s="106">
        <v>0</v>
      </c>
      <c r="K44" s="105">
        <v>0</v>
      </c>
      <c r="L44" s="107">
        <v>0</v>
      </c>
      <c r="M44" s="105">
        <v>0</v>
      </c>
      <c r="N44" s="106">
        <v>0</v>
      </c>
      <c r="O44" s="105">
        <v>5742.0744196400001</v>
      </c>
      <c r="P44" s="107">
        <v>7.9425103588240231E-2</v>
      </c>
      <c r="Q44" s="105">
        <v>5806.0211449099997</v>
      </c>
      <c r="R44" s="106">
        <v>7.4457647219050002E-2</v>
      </c>
      <c r="S44" s="105">
        <v>6063.7802737299999</v>
      </c>
      <c r="T44" s="106">
        <v>7.734747434954993E-2</v>
      </c>
      <c r="U44" s="105">
        <v>6477.8567004799997</v>
      </c>
      <c r="V44" s="106">
        <v>7.6943219882274386E-2</v>
      </c>
      <c r="W44" s="105">
        <v>8802.1621890999995</v>
      </c>
      <c r="X44" s="107">
        <v>9.6594806046119419E-2</v>
      </c>
      <c r="Y44" s="105">
        <v>10302.831165539999</v>
      </c>
      <c r="Z44" s="106">
        <v>0.11229383678219472</v>
      </c>
      <c r="AA44" s="105">
        <v>4078.04861347</v>
      </c>
      <c r="AB44" s="107">
        <v>0.25672170069539879</v>
      </c>
      <c r="AC44" s="105">
        <v>4496.8372017299998</v>
      </c>
      <c r="AD44" s="106">
        <v>0.25667264497673048</v>
      </c>
      <c r="AE44" s="105">
        <v>4527.0227814499995</v>
      </c>
      <c r="AF44" s="106">
        <v>0.2549212969937294</v>
      </c>
      <c r="AG44" s="108">
        <v>255.77431611</v>
      </c>
      <c r="AH44" s="106">
        <v>0.14884536361366413</v>
      </c>
      <c r="AI44" s="108">
        <v>217.85297568999999</v>
      </c>
      <c r="AJ44" s="107">
        <v>0.14287673086807198</v>
      </c>
      <c r="AK44" s="108">
        <v>248.03855540999999</v>
      </c>
      <c r="AL44" s="106">
        <v>0.13901132148147644</v>
      </c>
      <c r="AM44" s="109"/>
    </row>
    <row r="45" spans="1:39" ht="20.100000000000001" customHeight="1">
      <c r="A45" s="93"/>
      <c r="B45" s="104" t="s">
        <v>58</v>
      </c>
      <c r="C45" s="105">
        <v>8452.9583509999993</v>
      </c>
      <c r="D45" s="106">
        <v>5.9315261280047507E-2</v>
      </c>
      <c r="E45" s="105">
        <v>10439.549675</v>
      </c>
      <c r="F45" s="106">
        <v>6.8269093811738971E-2</v>
      </c>
      <c r="G45" s="105">
        <v>11085.151171</v>
      </c>
      <c r="H45" s="106">
        <v>7.2037454964915607E-2</v>
      </c>
      <c r="I45" s="105">
        <v>198.66936000000001</v>
      </c>
      <c r="J45" s="106">
        <v>5.2757741968965152E-3</v>
      </c>
      <c r="K45" s="105">
        <v>147.81043500000001</v>
      </c>
      <c r="L45" s="107">
        <v>3.6774809178136245E-3</v>
      </c>
      <c r="M45" s="105">
        <v>148.85669999999999</v>
      </c>
      <c r="N45" s="106">
        <v>3.6732874453146592E-3</v>
      </c>
      <c r="O45" s="105">
        <v>3333.0607580000001</v>
      </c>
      <c r="P45" s="107">
        <v>4.61033202677728E-2</v>
      </c>
      <c r="Q45" s="105">
        <v>4250.5851279999997</v>
      </c>
      <c r="R45" s="106">
        <v>5.4510405669573297E-2</v>
      </c>
      <c r="S45" s="105">
        <v>4847.7864609999997</v>
      </c>
      <c r="T45" s="106">
        <v>6.1836679763734602E-2</v>
      </c>
      <c r="U45" s="105">
        <v>6452.8869629999999</v>
      </c>
      <c r="V45" s="106">
        <v>7.6646632277737853E-2</v>
      </c>
      <c r="W45" s="105">
        <v>8127.865041</v>
      </c>
      <c r="X45" s="107">
        <v>8.9195078474770206E-2</v>
      </c>
      <c r="Y45" s="105">
        <v>8739.517471000001</v>
      </c>
      <c r="Z45" s="106">
        <v>9.5254783144083061E-2</v>
      </c>
      <c r="AA45" s="105">
        <v>1104.8829900000001</v>
      </c>
      <c r="AB45" s="107">
        <v>6.9554698128245829E-2</v>
      </c>
      <c r="AC45" s="105">
        <v>1339.6151239999999</v>
      </c>
      <c r="AD45" s="106">
        <v>7.6463198844652289E-2</v>
      </c>
      <c r="AE45" s="105">
        <v>1361.5578370000001</v>
      </c>
      <c r="AF45" s="106">
        <v>7.6670718592859455E-2</v>
      </c>
      <c r="AG45" s="108">
        <v>203.42864299999999</v>
      </c>
      <c r="AH45" s="106">
        <v>0.11838331071422786</v>
      </c>
      <c r="AI45" s="108">
        <v>136.26112900000001</v>
      </c>
      <c r="AJ45" s="107">
        <v>8.9365520917262811E-2</v>
      </c>
      <c r="AK45" s="108">
        <v>158.26937000000001</v>
      </c>
      <c r="AL45" s="106">
        <v>8.8700864417523284E-2</v>
      </c>
      <c r="AM45" s="109"/>
    </row>
    <row r="46" spans="1:39" ht="20.100000000000001" customHeight="1">
      <c r="A46" s="93"/>
      <c r="B46" s="104" t="s">
        <v>229</v>
      </c>
      <c r="C46" s="105">
        <v>5268.5510337799997</v>
      </c>
      <c r="D46" s="106">
        <v>3.6969953968713824E-2</v>
      </c>
      <c r="E46" s="105">
        <v>9564.3029114599995</v>
      </c>
      <c r="F46" s="106">
        <v>6.2545446214982536E-2</v>
      </c>
      <c r="G46" s="105">
        <v>9852.6109232700001</v>
      </c>
      <c r="H46" s="106">
        <v>6.4027725443086644E-2</v>
      </c>
      <c r="I46" s="105">
        <v>0</v>
      </c>
      <c r="J46" s="106">
        <v>0</v>
      </c>
      <c r="K46" s="105">
        <v>92.912278790000002</v>
      </c>
      <c r="L46" s="107">
        <v>2.3116306523338795E-3</v>
      </c>
      <c r="M46" s="105">
        <v>195.00337211999999</v>
      </c>
      <c r="N46" s="106">
        <v>4.8120335772754508E-3</v>
      </c>
      <c r="O46" s="105">
        <v>4515.1619938200001</v>
      </c>
      <c r="P46" s="107">
        <v>6.2454294888661922E-2</v>
      </c>
      <c r="Q46" s="105">
        <v>6910.2811297600001</v>
      </c>
      <c r="R46" s="106">
        <v>8.8618911592355923E-2</v>
      </c>
      <c r="S46" s="105">
        <v>6995.6593138299995</v>
      </c>
      <c r="T46" s="106">
        <v>8.9234199609579928E-2</v>
      </c>
      <c r="U46" s="105">
        <v>4237.0170724899999</v>
      </c>
      <c r="V46" s="106">
        <v>5.0326790376420599E-2</v>
      </c>
      <c r="W46" s="105">
        <v>8034.9634294400003</v>
      </c>
      <c r="X46" s="107">
        <v>8.8175577475217773E-2</v>
      </c>
      <c r="Y46" s="105">
        <v>8265.3831972600001</v>
      </c>
      <c r="Z46" s="106">
        <v>9.0087042753821747E-2</v>
      </c>
      <c r="AA46" s="105">
        <v>737.13077155999997</v>
      </c>
      <c r="AB46" s="107">
        <v>4.6403925810186229E-2</v>
      </c>
      <c r="AC46" s="105">
        <v>1224.3404632699999</v>
      </c>
      <c r="AD46" s="106">
        <v>6.9883496102248921E-2</v>
      </c>
      <c r="AE46" s="105">
        <v>1253.6510165699999</v>
      </c>
      <c r="AF46" s="106">
        <v>7.0594374835279694E-2</v>
      </c>
      <c r="AG46" s="108">
        <v>0.61902239999999997</v>
      </c>
      <c r="AH46" s="106">
        <v>3.6023403606082671E-4</v>
      </c>
      <c r="AI46" s="108">
        <v>84.535226319999992</v>
      </c>
      <c r="AJ46" s="107">
        <v>5.5441596524167247E-2</v>
      </c>
      <c r="AK46" s="108">
        <v>114.49231985999999</v>
      </c>
      <c r="AL46" s="106">
        <v>6.4166349690717592E-2</v>
      </c>
      <c r="AM46" s="109"/>
    </row>
    <row r="47" spans="1:39" ht="20.100000000000001" customHeight="1">
      <c r="A47" s="93"/>
      <c r="B47" s="104" t="s">
        <v>42</v>
      </c>
      <c r="C47" s="105">
        <v>11129.44961625</v>
      </c>
      <c r="D47" s="106">
        <v>7.8096470428355644E-2</v>
      </c>
      <c r="E47" s="105">
        <v>8362.6036403999988</v>
      </c>
      <c r="F47" s="106">
        <v>5.4686973117627061E-2</v>
      </c>
      <c r="G47" s="105">
        <v>8092.5919111599997</v>
      </c>
      <c r="H47" s="106">
        <v>5.259014661656064E-2</v>
      </c>
      <c r="I47" s="105">
        <v>0</v>
      </c>
      <c r="J47" s="106">
        <v>0</v>
      </c>
      <c r="K47" s="105">
        <v>0</v>
      </c>
      <c r="L47" s="107">
        <v>0</v>
      </c>
      <c r="M47" s="105">
        <v>0</v>
      </c>
      <c r="N47" s="106">
        <v>0</v>
      </c>
      <c r="O47" s="105">
        <v>4404.5731083599994</v>
      </c>
      <c r="P47" s="107">
        <v>6.0924615361464284E-2</v>
      </c>
      <c r="Q47" s="105">
        <v>3588.8459363800002</v>
      </c>
      <c r="R47" s="106">
        <v>4.6024121853012204E-2</v>
      </c>
      <c r="S47" s="105">
        <v>3537.13015963</v>
      </c>
      <c r="T47" s="106">
        <v>4.5118403362711106E-2</v>
      </c>
      <c r="U47" s="105">
        <v>8949.1804584199999</v>
      </c>
      <c r="V47" s="106">
        <v>0.1062973127712659</v>
      </c>
      <c r="W47" s="105">
        <v>6041.8926468199998</v>
      </c>
      <c r="X47" s="107">
        <v>6.6303646289744902E-2</v>
      </c>
      <c r="Y47" s="105">
        <v>5743.0744276099995</v>
      </c>
      <c r="Z47" s="106">
        <v>6.259559649575526E-2</v>
      </c>
      <c r="AA47" s="105">
        <v>2117.5441382499998</v>
      </c>
      <c r="AB47" s="107">
        <v>0.13330383818219085</v>
      </c>
      <c r="AC47" s="105">
        <v>2265.6477505300004</v>
      </c>
      <c r="AD47" s="106">
        <v>0.12931973621157369</v>
      </c>
      <c r="AE47" s="105">
        <v>2291.1050112500002</v>
      </c>
      <c r="AF47" s="106">
        <v>0.12901447357629867</v>
      </c>
      <c r="AG47" s="108">
        <v>135.85263469</v>
      </c>
      <c r="AH47" s="106">
        <v>7.9058113089083337E-2</v>
      </c>
      <c r="AI47" s="108">
        <v>88.59694537</v>
      </c>
      <c r="AJ47" s="107">
        <v>5.810543500390581E-2</v>
      </c>
      <c r="AK47" s="108">
        <v>114.05420609000001</v>
      </c>
      <c r="AL47" s="106">
        <v>6.3920812161173998E-2</v>
      </c>
      <c r="AM47" s="109"/>
    </row>
    <row r="48" spans="1:39" ht="20.100000000000001" customHeight="1">
      <c r="A48" s="93"/>
      <c r="B48" s="104" t="s">
        <v>75</v>
      </c>
      <c r="C48" s="105">
        <v>5182.4572369999996</v>
      </c>
      <c r="D48" s="106">
        <v>3.6365825113637555E-2</v>
      </c>
      <c r="E48" s="105">
        <v>7836.2975230000002</v>
      </c>
      <c r="F48" s="106">
        <v>5.1245211468796882E-2</v>
      </c>
      <c r="G48" s="105">
        <v>7965.4832859999997</v>
      </c>
      <c r="H48" s="106">
        <v>5.1764124335099075E-2</v>
      </c>
      <c r="I48" s="105">
        <v>0</v>
      </c>
      <c r="J48" s="106">
        <v>0</v>
      </c>
      <c r="K48" s="105">
        <v>0</v>
      </c>
      <c r="L48" s="107">
        <v>0</v>
      </c>
      <c r="M48" s="105">
        <v>0</v>
      </c>
      <c r="N48" s="106">
        <v>0</v>
      </c>
      <c r="O48" s="105">
        <v>4774.4336350000003</v>
      </c>
      <c r="P48" s="107">
        <v>6.6040573200865621E-2</v>
      </c>
      <c r="Q48" s="105">
        <v>7208.5168030000004</v>
      </c>
      <c r="R48" s="106">
        <v>9.2443549152573426E-2</v>
      </c>
      <c r="S48" s="105">
        <v>7276.9720219999999</v>
      </c>
      <c r="T48" s="106">
        <v>9.2822526774673106E-2</v>
      </c>
      <c r="U48" s="105">
        <v>1459.2234960000001</v>
      </c>
      <c r="V48" s="106">
        <v>1.7332485033481761E-2</v>
      </c>
      <c r="W48" s="105">
        <v>3666.682276</v>
      </c>
      <c r="X48" s="107">
        <v>4.0238120551966114E-2</v>
      </c>
      <c r="Y48" s="105">
        <v>3713.5969810000001</v>
      </c>
      <c r="Z48" s="106">
        <v>4.0475675720481261E-2</v>
      </c>
      <c r="AA48" s="105">
        <v>3250.448453</v>
      </c>
      <c r="AB48" s="107">
        <v>0.20462253738727448</v>
      </c>
      <c r="AC48" s="105">
        <v>3608.6977200000001</v>
      </c>
      <c r="AD48" s="106">
        <v>0.20597899082438498</v>
      </c>
      <c r="AE48" s="105">
        <v>3671.76836</v>
      </c>
      <c r="AF48" s="106">
        <v>0.20676104313571297</v>
      </c>
      <c r="AG48" s="108">
        <v>178.21570399999999</v>
      </c>
      <c r="AH48" s="106">
        <v>0.10371088726569767</v>
      </c>
      <c r="AI48" s="108">
        <v>220.99546900000001</v>
      </c>
      <c r="AJ48" s="107">
        <v>0.14493770418957708</v>
      </c>
      <c r="AK48" s="108">
        <v>284.06610899999998</v>
      </c>
      <c r="AL48" s="106">
        <v>0.15920268981940339</v>
      </c>
      <c r="AM48" s="109"/>
    </row>
    <row r="49" spans="1:102" ht="20.100000000000001" customHeight="1">
      <c r="A49" s="93"/>
      <c r="B49" s="104" t="s">
        <v>237</v>
      </c>
      <c r="C49" s="105">
        <v>0</v>
      </c>
      <c r="D49" s="106">
        <v>0</v>
      </c>
      <c r="E49" s="105">
        <v>6110.4276879999998</v>
      </c>
      <c r="F49" s="106">
        <v>3.9958942104647753E-2</v>
      </c>
      <c r="G49" s="105">
        <v>7413.5492869999998</v>
      </c>
      <c r="H49" s="106">
        <v>4.8177351364371832E-2</v>
      </c>
      <c r="I49" s="105">
        <v>0</v>
      </c>
      <c r="J49" s="106">
        <v>0</v>
      </c>
      <c r="K49" s="105">
        <v>2904.4903119999999</v>
      </c>
      <c r="L49" s="107">
        <v>7.2262879805167601E-2</v>
      </c>
      <c r="M49" s="105">
        <v>2973.0697380000001</v>
      </c>
      <c r="N49" s="106">
        <v>7.3365456460074308E-2</v>
      </c>
      <c r="O49" s="105">
        <v>0</v>
      </c>
      <c r="P49" s="107">
        <v>0</v>
      </c>
      <c r="Q49" s="105">
        <v>86.174941000000004</v>
      </c>
      <c r="R49" s="106">
        <v>1.1051257299890371E-3</v>
      </c>
      <c r="S49" s="105">
        <v>137.80433500000001</v>
      </c>
      <c r="T49" s="106">
        <v>1.7577842180143432E-3</v>
      </c>
      <c r="U49" s="105">
        <v>0</v>
      </c>
      <c r="V49" s="106">
        <v>0</v>
      </c>
      <c r="W49" s="105">
        <v>1459.4224369999999</v>
      </c>
      <c r="X49" s="107">
        <v>1.6015681626037392E-2</v>
      </c>
      <c r="Y49" s="105">
        <v>2882.696539</v>
      </c>
      <c r="Z49" s="106">
        <v>3.1419427285752005E-2</v>
      </c>
      <c r="AA49" s="105">
        <v>0</v>
      </c>
      <c r="AB49" s="107">
        <v>0</v>
      </c>
      <c r="AC49" s="105">
        <v>3946.2024240000001</v>
      </c>
      <c r="AD49" s="106">
        <v>0.22524324727432746</v>
      </c>
      <c r="AE49" s="105">
        <v>3845.4278720000002</v>
      </c>
      <c r="AF49" s="106">
        <v>0.21653998840979855</v>
      </c>
      <c r="AG49" s="108">
        <v>0</v>
      </c>
      <c r="AH49" s="106">
        <v>0</v>
      </c>
      <c r="AI49" s="108">
        <v>-485.44422300000002</v>
      </c>
      <c r="AJ49" s="107">
        <v>-0.31837381785285873</v>
      </c>
      <c r="AK49" s="108">
        <v>-588.00285399999996</v>
      </c>
      <c r="AL49" s="106">
        <v>-0.32954172642356971</v>
      </c>
      <c r="AM49" s="109"/>
    </row>
    <row r="50" spans="1:102" ht="20.100000000000001" customHeight="1">
      <c r="A50" s="93"/>
      <c r="B50" s="104" t="s">
        <v>73</v>
      </c>
      <c r="C50" s="105">
        <v>5752.533512</v>
      </c>
      <c r="D50" s="106">
        <v>4.0366107830892513E-2</v>
      </c>
      <c r="E50" s="105">
        <v>6362.3644329999997</v>
      </c>
      <c r="F50" s="106">
        <v>4.1606474212303457E-2</v>
      </c>
      <c r="G50" s="105">
        <v>6887.506934</v>
      </c>
      <c r="H50" s="106">
        <v>4.4758836656786004E-2</v>
      </c>
      <c r="I50" s="105">
        <v>1443.620643</v>
      </c>
      <c r="J50" s="106">
        <v>3.8336140703561714E-2</v>
      </c>
      <c r="K50" s="105">
        <v>1715.8923239999999</v>
      </c>
      <c r="L50" s="107">
        <v>4.2690905270205526E-2</v>
      </c>
      <c r="M50" s="105">
        <v>1700.8094140000001</v>
      </c>
      <c r="N50" s="106">
        <v>4.1970310152779036E-2</v>
      </c>
      <c r="O50" s="105">
        <v>3276.784705</v>
      </c>
      <c r="P50" s="107">
        <v>4.5324902746088615E-2</v>
      </c>
      <c r="Q50" s="105">
        <v>3931.25956</v>
      </c>
      <c r="R50" s="106">
        <v>5.0415306823608751E-2</v>
      </c>
      <c r="S50" s="105">
        <v>4552.7843990000001</v>
      </c>
      <c r="T50" s="106">
        <v>5.8073735957465455E-2</v>
      </c>
      <c r="U50" s="105">
        <v>3736.4937639999998</v>
      </c>
      <c r="V50" s="106">
        <v>4.4381633395949596E-2</v>
      </c>
      <c r="W50" s="105">
        <v>4386.969325</v>
      </c>
      <c r="X50" s="107">
        <v>4.8142540659317112E-2</v>
      </c>
      <c r="Y50" s="105">
        <v>4956.5973000000004</v>
      </c>
      <c r="Z50" s="106">
        <v>5.4023531906736269E-2</v>
      </c>
      <c r="AA50" s="105">
        <v>1779.5486900000001</v>
      </c>
      <c r="AB50" s="107">
        <v>0.11202631686588398</v>
      </c>
      <c r="AC50" s="105">
        <v>1890.3906139999999</v>
      </c>
      <c r="AD50" s="106">
        <v>0.10790062818994146</v>
      </c>
      <c r="AE50" s="105">
        <v>1892.881932</v>
      </c>
      <c r="AF50" s="106">
        <v>0.1065901234556811</v>
      </c>
      <c r="AG50" s="108">
        <v>74.983313999999993</v>
      </c>
      <c r="AH50" s="106">
        <v>4.3635806780879485E-2</v>
      </c>
      <c r="AI50" s="108">
        <v>59.707669000000003</v>
      </c>
      <c r="AJ50" s="107">
        <v>3.9158687309427065E-2</v>
      </c>
      <c r="AK50" s="108">
        <v>62.141022999999997</v>
      </c>
      <c r="AL50" s="106">
        <v>3.4826463616359854E-2</v>
      </c>
      <c r="AM50" s="110"/>
    </row>
    <row r="51" spans="1:102" ht="20.100000000000001" customHeight="1">
      <c r="A51" s="93"/>
      <c r="B51" s="104" t="s">
        <v>235</v>
      </c>
      <c r="C51" s="105">
        <v>5378.8125319999999</v>
      </c>
      <c r="D51" s="106">
        <v>3.7743670022250882E-2</v>
      </c>
      <c r="E51" s="105">
        <v>6712.5418840000002</v>
      </c>
      <c r="F51" s="106">
        <v>4.3896448205178261E-2</v>
      </c>
      <c r="G51" s="105">
        <v>6851.9774880000004</v>
      </c>
      <c r="H51" s="106">
        <v>4.4527946628614874E-2</v>
      </c>
      <c r="I51" s="105">
        <v>1828.6353120000001</v>
      </c>
      <c r="J51" s="106">
        <v>4.8560417140234444E-2</v>
      </c>
      <c r="K51" s="105">
        <v>3824.598289</v>
      </c>
      <c r="L51" s="107">
        <v>9.5154900437848883E-2</v>
      </c>
      <c r="M51" s="105">
        <v>3908.0030790000001</v>
      </c>
      <c r="N51" s="106">
        <v>9.6436496619512146E-2</v>
      </c>
      <c r="O51" s="105">
        <v>481.590081</v>
      </c>
      <c r="P51" s="107">
        <v>6.6614152438818647E-3</v>
      </c>
      <c r="Q51" s="105">
        <v>727.32726400000001</v>
      </c>
      <c r="R51" s="106">
        <v>9.327399174766238E-3</v>
      </c>
      <c r="S51" s="105">
        <v>753.47902999999997</v>
      </c>
      <c r="T51" s="106">
        <v>9.6111167151509101E-3</v>
      </c>
      <c r="U51" s="105">
        <v>4429.0973919999997</v>
      </c>
      <c r="V51" s="106">
        <v>5.2608297816685579E-2</v>
      </c>
      <c r="W51" s="105">
        <v>5470.6385140000002</v>
      </c>
      <c r="X51" s="107">
        <v>6.0034711342019965E-2</v>
      </c>
      <c r="Y51" s="105">
        <v>5722.6011930000004</v>
      </c>
      <c r="Z51" s="106">
        <v>6.2372452194081322E-2</v>
      </c>
      <c r="AA51" s="105">
        <v>583.79465800000003</v>
      </c>
      <c r="AB51" s="107">
        <v>3.6751096336520225E-2</v>
      </c>
      <c r="AC51" s="105">
        <v>989.95592599999998</v>
      </c>
      <c r="AD51" s="106">
        <v>5.6505182317708652E-2</v>
      </c>
      <c r="AE51" s="105">
        <v>856.48551999999995</v>
      </c>
      <c r="AF51" s="106">
        <v>4.82295782803231E-2</v>
      </c>
      <c r="AG51" s="108">
        <v>-653.35510899999997</v>
      </c>
      <c r="AH51" s="106">
        <v>-0.3802136205346226</v>
      </c>
      <c r="AI51" s="108">
        <v>-602.97286199999996</v>
      </c>
      <c r="AJ51" s="107">
        <v>-0.39545381949391312</v>
      </c>
      <c r="AK51" s="108">
        <v>-737.34574899999996</v>
      </c>
      <c r="AL51" s="106">
        <v>-0.4132398158335131</v>
      </c>
      <c r="AM51" s="109"/>
    </row>
    <row r="52" spans="1:102" ht="20.100000000000001" customHeight="1">
      <c r="A52" s="93"/>
      <c r="B52" s="104" t="s">
        <v>39</v>
      </c>
      <c r="C52" s="105">
        <v>4537.0919549999999</v>
      </c>
      <c r="D52" s="106">
        <v>3.1837231840919855E-2</v>
      </c>
      <c r="E52" s="105">
        <v>7052.6460960000004</v>
      </c>
      <c r="F52" s="106">
        <v>4.6120548580925132E-2</v>
      </c>
      <c r="G52" s="105">
        <v>5965.5747520000004</v>
      </c>
      <c r="H52" s="106">
        <v>3.8767610464465148E-2</v>
      </c>
      <c r="I52" s="105">
        <v>0.49427599999999999</v>
      </c>
      <c r="J52" s="106">
        <v>1.3125771215778927E-5</v>
      </c>
      <c r="K52" s="105">
        <v>465.07379300000002</v>
      </c>
      <c r="L52" s="107">
        <v>1.1570901601992468E-2</v>
      </c>
      <c r="M52" s="105">
        <v>930.82028400000002</v>
      </c>
      <c r="N52" s="106">
        <v>2.296954361517772E-2</v>
      </c>
      <c r="O52" s="105">
        <v>8.5668399999999991</v>
      </c>
      <c r="P52" s="107">
        <v>1.1849762031933732E-4</v>
      </c>
      <c r="Q52" s="105">
        <v>187.93514400000001</v>
      </c>
      <c r="R52" s="106">
        <v>2.4101201671097726E-3</v>
      </c>
      <c r="S52" s="105">
        <v>159.36079100000001</v>
      </c>
      <c r="T52" s="106">
        <v>2.0327508810958827E-3</v>
      </c>
      <c r="U52" s="105">
        <v>1920.341152</v>
      </c>
      <c r="V52" s="106">
        <v>2.2809586309059215E-2</v>
      </c>
      <c r="W52" s="105">
        <v>3538.1256520000002</v>
      </c>
      <c r="X52" s="107">
        <v>3.8827341939342799E-2</v>
      </c>
      <c r="Y52" s="105">
        <v>2572.0725430000002</v>
      </c>
      <c r="Z52" s="106">
        <v>2.8033837466118299E-2</v>
      </c>
      <c r="AA52" s="105">
        <v>2229.2304800000002</v>
      </c>
      <c r="AB52" s="107">
        <v>0.14033472729513607</v>
      </c>
      <c r="AC52" s="105">
        <v>2515.2676190000002</v>
      </c>
      <c r="AD52" s="106">
        <v>0.14356765958631573</v>
      </c>
      <c r="AE52" s="105">
        <v>2546.176782</v>
      </c>
      <c r="AF52" s="106">
        <v>0.14337782665959159</v>
      </c>
      <c r="AG52" s="108">
        <v>163.20774</v>
      </c>
      <c r="AH52" s="106">
        <v>9.4977149286626844E-2</v>
      </c>
      <c r="AI52" s="108">
        <v>151.296224</v>
      </c>
      <c r="AJ52" s="107">
        <v>9.922614005770404E-2</v>
      </c>
      <c r="AK52" s="108">
        <v>182.205387</v>
      </c>
      <c r="AL52" s="106">
        <v>0.10211562305725586</v>
      </c>
      <c r="AM52" s="109"/>
    </row>
    <row r="53" spans="1:102" ht="20.100000000000001" customHeight="1">
      <c r="A53" s="93"/>
      <c r="B53" s="104" t="s">
        <v>64</v>
      </c>
      <c r="C53" s="105">
        <v>5174.2011869999997</v>
      </c>
      <c r="D53" s="106">
        <v>3.6307891578115856E-2</v>
      </c>
      <c r="E53" s="105">
        <v>5728.3041059999996</v>
      </c>
      <c r="F53" s="106">
        <v>3.7460057432475748E-2</v>
      </c>
      <c r="G53" s="105">
        <v>5793.2424860000001</v>
      </c>
      <c r="H53" s="106">
        <v>3.7647699904882134E-2</v>
      </c>
      <c r="I53" s="105">
        <v>1789.2690500000001</v>
      </c>
      <c r="J53" s="106">
        <v>4.7515024386727479E-2</v>
      </c>
      <c r="K53" s="105">
        <v>1838.134765</v>
      </c>
      <c r="L53" s="107">
        <v>4.5732261884334012E-2</v>
      </c>
      <c r="M53" s="105">
        <v>1847.4873210000001</v>
      </c>
      <c r="N53" s="106">
        <v>4.558983224542338E-2</v>
      </c>
      <c r="O53" s="105">
        <v>3335.1595349999998</v>
      </c>
      <c r="P53" s="107">
        <v>4.6132350818136866E-2</v>
      </c>
      <c r="Q53" s="105">
        <v>3824.6539859999998</v>
      </c>
      <c r="R53" s="106">
        <v>4.9048174320580396E-2</v>
      </c>
      <c r="S53" s="105">
        <v>3885.1295150000001</v>
      </c>
      <c r="T53" s="106">
        <v>4.9557362229633188E-2</v>
      </c>
      <c r="U53" s="105">
        <v>3439.5741520000001</v>
      </c>
      <c r="V53" s="106">
        <v>4.0854857171989181E-2</v>
      </c>
      <c r="W53" s="105">
        <v>3895.0523130000001</v>
      </c>
      <c r="X53" s="107">
        <v>4.2744250177488917E-2</v>
      </c>
      <c r="Y53" s="105">
        <v>3959.2427979999998</v>
      </c>
      <c r="Z53" s="106">
        <v>4.3153047681373825E-2</v>
      </c>
      <c r="AA53" s="105">
        <v>1705.867336</v>
      </c>
      <c r="AB53" s="107">
        <v>0.10738792132397196</v>
      </c>
      <c r="AC53" s="105">
        <v>1749.253743</v>
      </c>
      <c r="AD53" s="106">
        <v>9.9844749722877324E-2</v>
      </c>
      <c r="AE53" s="105">
        <v>1752.1919009999999</v>
      </c>
      <c r="AF53" s="106">
        <v>9.8667723479350405E-2</v>
      </c>
      <c r="AG53" s="108">
        <v>28.251448</v>
      </c>
      <c r="AH53" s="106">
        <v>1.6440654066157495E-2</v>
      </c>
      <c r="AI53" s="108">
        <v>23.226652999999999</v>
      </c>
      <c r="AJ53" s="107">
        <v>1.5232971866169587E-2</v>
      </c>
      <c r="AK53" s="108">
        <v>26.164811</v>
      </c>
      <c r="AL53" s="106">
        <v>1.4663869281978704E-2</v>
      </c>
      <c r="AM53" s="109"/>
    </row>
    <row r="54" spans="1:102" ht="18.75" customHeight="1">
      <c r="A54" s="93"/>
      <c r="B54" s="104" t="s">
        <v>188</v>
      </c>
      <c r="C54" s="105">
        <v>3426.2874393699999</v>
      </c>
      <c r="D54" s="106">
        <v>2.4042604523507906E-2</v>
      </c>
      <c r="E54" s="105">
        <v>3262.7420232899999</v>
      </c>
      <c r="F54" s="106">
        <v>2.1336594796316062E-2</v>
      </c>
      <c r="G54" s="105">
        <v>3148.9102826100002</v>
      </c>
      <c r="H54" s="106">
        <v>2.0463363933684114E-2</v>
      </c>
      <c r="I54" s="105">
        <v>0</v>
      </c>
      <c r="J54" s="106">
        <v>0</v>
      </c>
      <c r="K54" s="105">
        <v>0</v>
      </c>
      <c r="L54" s="107">
        <v>0</v>
      </c>
      <c r="M54" s="105">
        <v>0</v>
      </c>
      <c r="N54" s="106">
        <v>0</v>
      </c>
      <c r="O54" s="105">
        <v>31.28364045</v>
      </c>
      <c r="P54" s="107">
        <v>4.3271929302412133E-4</v>
      </c>
      <c r="Q54" s="105">
        <v>18.537722219999999</v>
      </c>
      <c r="R54" s="106">
        <v>2.3773168351471795E-4</v>
      </c>
      <c r="S54" s="105">
        <v>13.728231920000001</v>
      </c>
      <c r="T54" s="106">
        <v>1.7511255658406353E-4</v>
      </c>
      <c r="U54" s="105">
        <v>25.248083489999999</v>
      </c>
      <c r="V54" s="106">
        <v>2.9989376570079771E-4</v>
      </c>
      <c r="W54" s="105">
        <v>34.293534539999996</v>
      </c>
      <c r="X54" s="107">
        <v>3.7633677343837949E-4</v>
      </c>
      <c r="Y54" s="105">
        <v>30.201844620000003</v>
      </c>
      <c r="Z54" s="106">
        <v>3.2917951927844959E-4</v>
      </c>
      <c r="AA54" s="105">
        <v>3140.3587217700001</v>
      </c>
      <c r="AB54" s="107">
        <v>0.19769215825027436</v>
      </c>
      <c r="AC54" s="105">
        <v>3149.2326157100001</v>
      </c>
      <c r="AD54" s="106">
        <v>0.17975341976140469</v>
      </c>
      <c r="AE54" s="105">
        <v>3073.0497576999996</v>
      </c>
      <c r="AF54" s="106">
        <v>0.1730465844283276</v>
      </c>
      <c r="AG54" s="108">
        <v>-499.11100354000001</v>
      </c>
      <c r="AH54" s="106">
        <v>-0.29045277076820447</v>
      </c>
      <c r="AI54" s="108">
        <v>-513.31692050000004</v>
      </c>
      <c r="AJ54" s="107">
        <v>-0.33665385229655392</v>
      </c>
      <c r="AK54" s="108">
        <v>-589.54017651000004</v>
      </c>
      <c r="AL54" s="106">
        <v>-0.3304033071294607</v>
      </c>
      <c r="AM54" s="109"/>
    </row>
    <row r="55" spans="1:102" ht="18.75" customHeight="1">
      <c r="A55" s="93"/>
      <c r="B55" s="104" t="s">
        <v>55</v>
      </c>
      <c r="C55" s="105">
        <v>1441.7806969999999</v>
      </c>
      <c r="D55" s="106">
        <v>1.0117120562999923E-2</v>
      </c>
      <c r="E55" s="105">
        <v>2416.8129279999998</v>
      </c>
      <c r="F55" s="106">
        <v>1.5804669132632444E-2</v>
      </c>
      <c r="G55" s="105">
        <v>2505.3654700000002</v>
      </c>
      <c r="H55" s="106">
        <v>1.6281253131480607E-2</v>
      </c>
      <c r="I55" s="105">
        <v>338.80158299999999</v>
      </c>
      <c r="J55" s="106">
        <v>8.9970625035440434E-3</v>
      </c>
      <c r="K55" s="105">
        <v>205.32404199999999</v>
      </c>
      <c r="L55" s="107">
        <v>5.1084028432996833E-3</v>
      </c>
      <c r="M55" s="105">
        <v>195.902851</v>
      </c>
      <c r="N55" s="106">
        <v>4.834229719452657E-3</v>
      </c>
      <c r="O55" s="105">
        <v>736.137022</v>
      </c>
      <c r="P55" s="107">
        <v>1.0182340902358825E-2</v>
      </c>
      <c r="Q55" s="105">
        <v>1618.3612049999999</v>
      </c>
      <c r="R55" s="106">
        <v>2.0754207514474106E-2</v>
      </c>
      <c r="S55" s="105">
        <v>1640.4680880000001</v>
      </c>
      <c r="T55" s="106">
        <v>2.0925240960254006E-2</v>
      </c>
      <c r="U55" s="105">
        <v>722.90088200000002</v>
      </c>
      <c r="V55" s="106">
        <v>8.5865316398083587E-3</v>
      </c>
      <c r="W55" s="105">
        <v>1841.7601460000001</v>
      </c>
      <c r="X55" s="107">
        <v>2.0211450353260635E-2</v>
      </c>
      <c r="Y55" s="105">
        <v>1766.3118529999999</v>
      </c>
      <c r="Z55" s="106">
        <v>1.925159519168361E-2</v>
      </c>
      <c r="AA55" s="105">
        <v>572.98694899999998</v>
      </c>
      <c r="AB55" s="107">
        <v>3.607072842086164E-2</v>
      </c>
      <c r="AC55" s="105">
        <v>496.408343</v>
      </c>
      <c r="AD55" s="106">
        <v>2.8334235079114672E-2</v>
      </c>
      <c r="AE55" s="105">
        <v>496.38815099999999</v>
      </c>
      <c r="AF55" s="106">
        <v>2.7952126016186876E-2</v>
      </c>
      <c r="AG55" s="108">
        <v>-82.417878000000002</v>
      </c>
      <c r="AH55" s="106">
        <v>-4.7962278643727305E-2</v>
      </c>
      <c r="AI55" s="108">
        <v>-59.599379999999996</v>
      </c>
      <c r="AJ55" s="107">
        <v>-3.9087667034124557E-2</v>
      </c>
      <c r="AK55" s="108">
        <v>-71.619572000000005</v>
      </c>
      <c r="AL55" s="106">
        <v>-4.0138644297459745E-2</v>
      </c>
      <c r="AM55" s="110"/>
    </row>
    <row r="56" spans="1:102" ht="18.75" customHeight="1">
      <c r="A56" s="93"/>
      <c r="B56" s="104" t="s">
        <v>54</v>
      </c>
      <c r="C56" s="105">
        <v>3166.0066689999999</v>
      </c>
      <c r="D56" s="106">
        <v>2.2216188106959231E-2</v>
      </c>
      <c r="E56" s="105">
        <v>2245.939241</v>
      </c>
      <c r="F56" s="106">
        <v>1.4687246242668492E-2</v>
      </c>
      <c r="G56" s="105">
        <v>2234.5522019999999</v>
      </c>
      <c r="H56" s="106">
        <v>1.452135844926025E-2</v>
      </c>
      <c r="I56" s="105">
        <v>1907.617191</v>
      </c>
      <c r="J56" s="106">
        <v>5.0657824406511454E-2</v>
      </c>
      <c r="K56" s="105">
        <v>1952.3984720000001</v>
      </c>
      <c r="L56" s="107">
        <v>4.8575109901736489E-2</v>
      </c>
      <c r="M56" s="105">
        <v>1919.9655359999999</v>
      </c>
      <c r="N56" s="106">
        <v>4.7378353133084569E-2</v>
      </c>
      <c r="O56" s="105">
        <v>0</v>
      </c>
      <c r="P56" s="107">
        <v>0</v>
      </c>
      <c r="Q56" s="105">
        <v>0</v>
      </c>
      <c r="R56" s="106">
        <v>0</v>
      </c>
      <c r="S56" s="105">
        <v>0</v>
      </c>
      <c r="T56" s="106">
        <v>0</v>
      </c>
      <c r="U56" s="105">
        <v>0</v>
      </c>
      <c r="V56" s="106">
        <v>0</v>
      </c>
      <c r="W56" s="105">
        <v>0</v>
      </c>
      <c r="X56" s="107">
        <v>0</v>
      </c>
      <c r="Y56" s="105">
        <v>0</v>
      </c>
      <c r="Z56" s="106">
        <v>0</v>
      </c>
      <c r="AA56" s="105">
        <v>2274.5733989999999</v>
      </c>
      <c r="AB56" s="107">
        <v>0.14318915900586271</v>
      </c>
      <c r="AC56" s="105">
        <v>2160.7635460000001</v>
      </c>
      <c r="AD56" s="106">
        <v>0.12333310494490504</v>
      </c>
      <c r="AE56" s="105">
        <v>2148.1451699999998</v>
      </c>
      <c r="AF56" s="106">
        <v>0.12096425825624343</v>
      </c>
      <c r="AG56" s="108">
        <v>-258.57246900000001</v>
      </c>
      <c r="AH56" s="106">
        <v>-0.15047372134204354</v>
      </c>
      <c r="AI56" s="108">
        <v>-58.521191000000002</v>
      </c>
      <c r="AJ56" s="107">
        <v>-3.8380547385701111E-2</v>
      </c>
      <c r="AK56" s="108">
        <v>-71.139567</v>
      </c>
      <c r="AL56" s="106">
        <v>-3.9869629146740859E-2</v>
      </c>
      <c r="AM56" s="110"/>
    </row>
    <row r="57" spans="1:102" ht="18.75" customHeight="1">
      <c r="A57" s="93"/>
      <c r="B57" s="104" t="s">
        <v>238</v>
      </c>
      <c r="C57" s="105">
        <v>0</v>
      </c>
      <c r="D57" s="106">
        <v>0</v>
      </c>
      <c r="E57" s="105">
        <v>1574.06159912</v>
      </c>
      <c r="F57" s="106">
        <v>1.0293524368500038E-2</v>
      </c>
      <c r="G57" s="105">
        <v>1569.3264401199999</v>
      </c>
      <c r="H57" s="106">
        <v>1.0198352824555796E-2</v>
      </c>
      <c r="I57" s="105">
        <v>0</v>
      </c>
      <c r="J57" s="106">
        <v>0</v>
      </c>
      <c r="K57" s="105">
        <v>0</v>
      </c>
      <c r="L57" s="107">
        <v>0</v>
      </c>
      <c r="M57" s="105">
        <v>0</v>
      </c>
      <c r="N57" s="106">
        <v>0</v>
      </c>
      <c r="O57" s="105">
        <v>0</v>
      </c>
      <c r="P57" s="107">
        <v>0</v>
      </c>
      <c r="Q57" s="105">
        <v>0</v>
      </c>
      <c r="R57" s="106">
        <v>0</v>
      </c>
      <c r="S57" s="105">
        <v>0</v>
      </c>
      <c r="T57" s="106">
        <v>0</v>
      </c>
      <c r="U57" s="105">
        <v>0</v>
      </c>
      <c r="V57" s="106">
        <v>0</v>
      </c>
      <c r="W57" s="105">
        <v>2.5000000000000001E-2</v>
      </c>
      <c r="X57" s="107">
        <v>2.7434965401380551E-7</v>
      </c>
      <c r="Y57" s="105">
        <v>2.5000000000000001E-2</v>
      </c>
      <c r="Z57" s="106">
        <v>2.7248295875648539E-7</v>
      </c>
      <c r="AA57" s="105">
        <v>0</v>
      </c>
      <c r="AB57" s="107">
        <v>0</v>
      </c>
      <c r="AC57" s="105">
        <v>1562.1966641400002</v>
      </c>
      <c r="AD57" s="106">
        <v>8.9167815460248059E-2</v>
      </c>
      <c r="AE57" s="105">
        <v>1564.8290018299999</v>
      </c>
      <c r="AF57" s="106">
        <v>8.8117126415727193E-2</v>
      </c>
      <c r="AG57" s="108">
        <v>0</v>
      </c>
      <c r="AH57" s="106">
        <v>0</v>
      </c>
      <c r="AI57" s="108">
        <v>41.554930119999995</v>
      </c>
      <c r="AJ57" s="107">
        <v>2.7253392101677459E-2</v>
      </c>
      <c r="AK57" s="108">
        <v>44.187267810000002</v>
      </c>
      <c r="AL57" s="106">
        <v>2.4764418099317644E-2</v>
      </c>
      <c r="AM57" s="110"/>
    </row>
    <row r="58" spans="1:102" ht="18.75" customHeight="1">
      <c r="A58" s="93"/>
      <c r="B58" s="104" t="s">
        <v>56</v>
      </c>
      <c r="C58" s="105">
        <v>838.24655199999995</v>
      </c>
      <c r="D58" s="106">
        <v>5.882060597529961E-3</v>
      </c>
      <c r="E58" s="105">
        <v>899.27572399999997</v>
      </c>
      <c r="F58" s="106">
        <v>5.8807841981340526E-3</v>
      </c>
      <c r="G58" s="105">
        <v>913.07317399999999</v>
      </c>
      <c r="H58" s="106">
        <v>5.9336554492620342E-3</v>
      </c>
      <c r="I58" s="105">
        <v>0</v>
      </c>
      <c r="J58" s="106">
        <v>0</v>
      </c>
      <c r="K58" s="105">
        <v>0</v>
      </c>
      <c r="L58" s="107">
        <v>0</v>
      </c>
      <c r="M58" s="105">
        <v>0</v>
      </c>
      <c r="N58" s="106">
        <v>0</v>
      </c>
      <c r="O58" s="105">
        <v>500.79683199999999</v>
      </c>
      <c r="P58" s="107">
        <v>6.9270854662235965E-3</v>
      </c>
      <c r="Q58" s="105">
        <v>364.49305800000002</v>
      </c>
      <c r="R58" s="106">
        <v>4.674336322414035E-3</v>
      </c>
      <c r="S58" s="105">
        <v>381.862345</v>
      </c>
      <c r="T58" s="106">
        <v>4.8709033971605338E-3</v>
      </c>
      <c r="U58" s="105">
        <v>190.18842000000001</v>
      </c>
      <c r="V58" s="106">
        <v>2.2590356804339335E-3</v>
      </c>
      <c r="W58" s="105">
        <v>234.20879300000001</v>
      </c>
      <c r="X58" s="107">
        <v>2.5702040530616397E-3</v>
      </c>
      <c r="Y58" s="105">
        <v>247.028571</v>
      </c>
      <c r="Z58" s="106">
        <v>2.6924430369386606E-3</v>
      </c>
      <c r="AA58" s="105">
        <v>590.45571900000004</v>
      </c>
      <c r="AB58" s="107">
        <v>3.7170424076436677E-2</v>
      </c>
      <c r="AC58" s="105">
        <v>616.93773699999997</v>
      </c>
      <c r="AD58" s="106">
        <v>3.5213870024209129E-2</v>
      </c>
      <c r="AE58" s="105">
        <v>618.63044000000002</v>
      </c>
      <c r="AF58" s="106">
        <v>3.4835714715376304E-2</v>
      </c>
      <c r="AG58" s="108">
        <v>0.52119300000000002</v>
      </c>
      <c r="AH58" s="106">
        <v>3.0330317280384436E-4</v>
      </c>
      <c r="AI58" s="108">
        <v>-17.195948999999999</v>
      </c>
      <c r="AJ58" s="107">
        <v>-1.1277793977853248E-2</v>
      </c>
      <c r="AK58" s="108">
        <v>-22.003246000000001</v>
      </c>
      <c r="AL58" s="106">
        <v>-1.2331551835907426E-2</v>
      </c>
      <c r="AM58" s="110"/>
    </row>
    <row r="59" spans="1:102" ht="18.75" customHeight="1">
      <c r="A59" s="93"/>
      <c r="B59" s="104" t="s">
        <v>69</v>
      </c>
      <c r="C59" s="105">
        <v>395.438872</v>
      </c>
      <c r="D59" s="106">
        <v>2.7748344471840952E-3</v>
      </c>
      <c r="E59" s="105">
        <v>342.51926099999997</v>
      </c>
      <c r="F59" s="106">
        <v>2.2398935097300071E-3</v>
      </c>
      <c r="G59" s="105">
        <v>353.01674400000002</v>
      </c>
      <c r="H59" s="106">
        <v>2.2940984209841001E-3</v>
      </c>
      <c r="I59" s="105">
        <v>0</v>
      </c>
      <c r="J59" s="106">
        <v>0</v>
      </c>
      <c r="K59" s="105">
        <v>0</v>
      </c>
      <c r="L59" s="107">
        <v>0</v>
      </c>
      <c r="M59" s="105">
        <v>0</v>
      </c>
      <c r="N59" s="106">
        <v>0</v>
      </c>
      <c r="O59" s="105">
        <v>0</v>
      </c>
      <c r="P59" s="107">
        <v>0</v>
      </c>
      <c r="Q59" s="105">
        <v>0</v>
      </c>
      <c r="R59" s="106">
        <v>0</v>
      </c>
      <c r="S59" s="105">
        <v>0</v>
      </c>
      <c r="T59" s="106">
        <v>0</v>
      </c>
      <c r="U59" s="105">
        <v>26.174596999999999</v>
      </c>
      <c r="V59" s="106">
        <v>3.1089878418454184E-4</v>
      </c>
      <c r="W59" s="105">
        <v>21.57985</v>
      </c>
      <c r="X59" s="107">
        <v>2.3681697524679282E-4</v>
      </c>
      <c r="Y59" s="105">
        <v>27.968025000000001</v>
      </c>
      <c r="Z59" s="106">
        <v>3.0483240810301405E-4</v>
      </c>
      <c r="AA59" s="105">
        <v>353.59993800000001</v>
      </c>
      <c r="AB59" s="107">
        <v>2.2259856625864466E-2</v>
      </c>
      <c r="AC59" s="105">
        <v>302.345147</v>
      </c>
      <c r="AD59" s="106">
        <v>1.7257402279654038E-2</v>
      </c>
      <c r="AE59" s="105">
        <v>311.01369399999999</v>
      </c>
      <c r="AF59" s="106">
        <v>1.751350017105421E-2</v>
      </c>
      <c r="AG59" s="108">
        <v>-41.751170999999999</v>
      </c>
      <c r="AH59" s="106">
        <v>-2.4296685935106293E-2</v>
      </c>
      <c r="AI59" s="108">
        <v>-41.171633999999997</v>
      </c>
      <c r="AJ59" s="107">
        <v>-2.7002011112243818E-2</v>
      </c>
      <c r="AK59" s="108">
        <v>-47.503086000000003</v>
      </c>
      <c r="AL59" s="106">
        <v>-2.6622743179554886E-2</v>
      </c>
      <c r="AM59" s="110"/>
    </row>
    <row r="60" spans="1:102" ht="22.5" customHeight="1">
      <c r="B60" s="111"/>
      <c r="C60" s="112"/>
      <c r="D60" s="113"/>
      <c r="E60" s="112"/>
      <c r="F60" s="113"/>
      <c r="G60" s="114"/>
      <c r="H60" s="113"/>
      <c r="I60" s="112"/>
      <c r="J60" s="113"/>
      <c r="K60" s="114"/>
      <c r="L60" s="115"/>
      <c r="M60" s="112"/>
      <c r="N60" s="113"/>
      <c r="O60" s="114"/>
      <c r="P60" s="115"/>
      <c r="Q60" s="112"/>
      <c r="R60" s="113"/>
      <c r="S60" s="114"/>
      <c r="T60" s="113"/>
      <c r="U60" s="112"/>
      <c r="V60" s="113"/>
      <c r="W60" s="114"/>
      <c r="X60" s="115"/>
      <c r="Y60" s="112"/>
      <c r="Z60" s="113"/>
      <c r="AA60" s="114"/>
      <c r="AB60" s="115"/>
      <c r="AC60" s="112"/>
      <c r="AD60" s="113"/>
      <c r="AE60" s="114"/>
      <c r="AF60" s="113"/>
      <c r="AG60" s="112"/>
      <c r="AH60" s="113"/>
      <c r="AI60" s="114"/>
      <c r="AJ60" s="115"/>
      <c r="AK60" s="112"/>
      <c r="AL60" s="113"/>
    </row>
    <row r="61" spans="1:102" ht="20.100000000000001" customHeight="1">
      <c r="C61" s="109"/>
      <c r="D61" s="110"/>
      <c r="E61" s="109"/>
      <c r="F61" s="110"/>
      <c r="G61" s="109"/>
      <c r="H61" s="110"/>
      <c r="I61" s="109"/>
      <c r="J61" s="110"/>
      <c r="K61" s="109"/>
      <c r="L61" s="110"/>
      <c r="M61" s="109"/>
      <c r="N61" s="110"/>
      <c r="O61" s="109"/>
      <c r="P61" s="110"/>
      <c r="Q61" s="109"/>
      <c r="R61" s="110"/>
      <c r="S61" s="109"/>
      <c r="T61" s="110"/>
      <c r="U61" s="109"/>
      <c r="V61" s="110"/>
      <c r="W61" s="109"/>
      <c r="X61" s="110"/>
      <c r="Y61" s="109"/>
      <c r="Z61" s="110"/>
      <c r="AA61" s="109"/>
      <c r="AB61" s="110"/>
      <c r="AC61" s="109"/>
      <c r="AD61" s="110"/>
      <c r="AE61" s="109"/>
      <c r="AF61" s="110"/>
      <c r="AG61" s="109"/>
      <c r="AH61" s="110"/>
      <c r="AI61" s="109"/>
      <c r="AJ61" s="110"/>
      <c r="AK61" s="109"/>
      <c r="AL61" s="110"/>
    </row>
    <row r="62" spans="1:102" s="52" customFormat="1" ht="20.100000000000001" customHeight="1">
      <c r="A62" s="44"/>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row>
    <row r="63" spans="1:102" s="52" customFormat="1" ht="20.100000000000001" customHeight="1">
      <c r="A63" s="44"/>
      <c r="B63" s="44"/>
      <c r="C63" s="116"/>
      <c r="D63" s="116"/>
      <c r="E63" s="116"/>
      <c r="F63" s="116"/>
      <c r="G63" s="116"/>
      <c r="H63" s="116"/>
      <c r="I63" s="116"/>
      <c r="J63" s="116"/>
      <c r="K63" s="116"/>
      <c r="L63" s="116"/>
      <c r="M63" s="116"/>
      <c r="N63" s="116"/>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2" customFormat="1" ht="20.100000000000001" customHeight="1">
      <c r="A64" s="44"/>
      <c r="B64" s="117"/>
      <c r="C64" s="116"/>
      <c r="D64" s="116"/>
      <c r="E64" s="116"/>
      <c r="F64" s="116"/>
      <c r="G64" s="116"/>
      <c r="H64" s="116"/>
      <c r="I64" s="116"/>
      <c r="J64" s="116"/>
      <c r="K64" s="116"/>
      <c r="L64" s="116"/>
      <c r="M64" s="116"/>
      <c r="N64" s="116"/>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2" customFormat="1" ht="20.100000000000001" customHeight="1">
      <c r="A65" s="44"/>
      <c r="B65" s="117"/>
      <c r="C65" s="116"/>
      <c r="D65" s="116"/>
      <c r="E65" s="116"/>
      <c r="F65" s="116"/>
      <c r="G65" s="116"/>
      <c r="H65" s="116"/>
      <c r="I65" s="116"/>
      <c r="J65" s="116"/>
      <c r="K65" s="116"/>
      <c r="L65" s="116"/>
      <c r="M65" s="116"/>
      <c r="N65" s="116"/>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2" customFormat="1" ht="20.100000000000001" customHeight="1">
      <c r="A66" s="44"/>
      <c r="B66" s="117"/>
      <c r="C66" s="118"/>
      <c r="D66" s="118"/>
      <c r="E66" s="118"/>
      <c r="F66" s="118"/>
      <c r="G66" s="118"/>
      <c r="H66" s="118"/>
      <c r="I66" s="118"/>
      <c r="J66" s="118"/>
      <c r="K66" s="118"/>
      <c r="L66" s="118"/>
      <c r="M66" s="118"/>
      <c r="N66" s="118"/>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c r="B67" s="84"/>
      <c r="C67" s="84"/>
      <c r="D67" s="84"/>
      <c r="E67" s="84"/>
      <c r="F67" s="84"/>
      <c r="G67" s="84"/>
      <c r="H67" s="8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row>
    <row r="68" spans="1:102">
      <c r="B68" s="63"/>
      <c r="C68" s="63"/>
      <c r="D68" s="63"/>
      <c r="E68" s="63"/>
      <c r="F68" s="63"/>
      <c r="G68" s="63"/>
      <c r="H68" s="63"/>
      <c r="I68" s="44"/>
      <c r="J68" s="44"/>
      <c r="K68" s="44"/>
      <c r="L68" s="44"/>
      <c r="M68" s="44"/>
      <c r="N68" s="44"/>
    </row>
    <row r="69" spans="1:102" hidden="1">
      <c r="B69" s="63"/>
      <c r="C69" s="63"/>
      <c r="D69" s="63"/>
      <c r="E69" s="63"/>
      <c r="F69" s="63"/>
      <c r="G69" s="63"/>
      <c r="H69" s="63"/>
      <c r="I69" s="44"/>
      <c r="J69" s="44"/>
      <c r="K69" s="44"/>
      <c r="L69" s="44"/>
      <c r="M69" s="44"/>
      <c r="N69" s="44"/>
    </row>
    <row r="70" spans="1:102">
      <c r="B70" s="44"/>
    </row>
    <row r="71" spans="1:102"/>
    <row r="72" spans="1:102"/>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119" customWidth="1"/>
    <col min="2" max="2" width="35.6640625" style="119" customWidth="1"/>
    <col min="3" max="9" width="16.6640625" style="119" customWidth="1"/>
    <col min="10" max="14" width="16.6640625" style="119" hidden="1" customWidth="1"/>
    <col min="15" max="102" width="0" style="119" hidden="1" customWidth="1"/>
    <col min="103" max="16384" width="0" style="120" hidden="1"/>
  </cols>
  <sheetData>
    <row r="1" spans="1:102" ht="90" customHeight="1"/>
    <row r="2" spans="1:102" s="123" customFormat="1" ht="24.9" customHeight="1">
      <c r="A2" s="44"/>
      <c r="B2" s="121" t="s">
        <v>9</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row>
    <row r="3" spans="1:102" s="123" customFormat="1" ht="24.9" customHeight="1">
      <c r="A3" s="44"/>
      <c r="B3" s="124" t="s">
        <v>1</v>
      </c>
      <c r="C3" s="464"/>
      <c r="D3" s="465"/>
      <c r="E3" s="465"/>
      <c r="F3" s="466"/>
      <c r="G3" s="467"/>
      <c r="H3" s="467"/>
      <c r="I3" s="125"/>
      <c r="J3" s="125"/>
      <c r="K3" s="125"/>
      <c r="L3" s="125"/>
      <c r="M3" s="125"/>
      <c r="N3" s="125"/>
      <c r="O3" s="125">
        <v>1.58534433534839</v>
      </c>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row>
    <row r="4" spans="1:102" s="123" customFormat="1" ht="5.0999999999999996" customHeight="1">
      <c r="A4" s="44"/>
      <c r="B4" s="126"/>
      <c r="C4" s="464"/>
      <c r="D4" s="465"/>
      <c r="E4" s="465"/>
      <c r="F4" s="466"/>
      <c r="G4" s="467"/>
      <c r="H4" s="467"/>
      <c r="I4" s="125"/>
      <c r="J4" s="125"/>
      <c r="K4" s="125"/>
      <c r="L4" s="125"/>
      <c r="M4" s="125"/>
      <c r="N4" s="125"/>
      <c r="O4" s="125"/>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row>
    <row r="5" spans="1:102" s="129" customFormat="1" ht="24" customHeight="1">
      <c r="A5" s="127"/>
      <c r="B5" s="128"/>
      <c r="C5" s="707" t="s">
        <v>195</v>
      </c>
      <c r="D5" s="708"/>
      <c r="E5" s="709"/>
      <c r="F5" s="707" t="s">
        <v>196</v>
      </c>
      <c r="G5" s="708"/>
      <c r="H5" s="709"/>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127"/>
      <c r="BC5" s="127"/>
      <c r="BD5" s="127"/>
      <c r="BE5" s="127"/>
      <c r="BF5" s="127"/>
      <c r="BG5" s="127"/>
      <c r="BH5" s="127"/>
      <c r="BI5" s="127"/>
      <c r="BJ5" s="127"/>
      <c r="BK5" s="127"/>
      <c r="BL5" s="127"/>
      <c r="BM5" s="127"/>
      <c r="BN5" s="127"/>
      <c r="BO5" s="127"/>
      <c r="BP5" s="127"/>
      <c r="BQ5" s="127"/>
      <c r="BR5" s="127"/>
      <c r="BS5" s="127"/>
      <c r="BT5" s="127"/>
      <c r="BU5" s="127"/>
      <c r="BV5" s="127"/>
      <c r="BW5" s="127"/>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row>
    <row r="6" spans="1:102" s="135" customFormat="1" ht="20.100000000000001" customHeight="1">
      <c r="A6" s="93"/>
      <c r="B6" s="130"/>
      <c r="C6" s="131">
        <v>45474</v>
      </c>
      <c r="D6" s="132">
        <v>45809</v>
      </c>
      <c r="E6" s="133">
        <v>45839</v>
      </c>
      <c r="F6" s="131">
        <f>+C6</f>
        <v>45474</v>
      </c>
      <c r="G6" s="132">
        <f>+D6</f>
        <v>45809</v>
      </c>
      <c r="H6" s="133">
        <f>+E6</f>
        <v>45839</v>
      </c>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34"/>
      <c r="BH6" s="134"/>
      <c r="BI6" s="134"/>
      <c r="BJ6" s="134"/>
      <c r="BK6" s="134"/>
      <c r="BL6" s="134"/>
      <c r="BM6" s="134"/>
      <c r="BN6" s="134"/>
      <c r="BO6" s="134"/>
      <c r="BP6" s="134"/>
      <c r="BQ6" s="134"/>
      <c r="BR6" s="134"/>
      <c r="BS6" s="134"/>
      <c r="BT6" s="134"/>
      <c r="BU6" s="134"/>
      <c r="BV6" s="134"/>
      <c r="BW6" s="134"/>
      <c r="BX6" s="134"/>
      <c r="BY6" s="134"/>
      <c r="BZ6" s="134"/>
      <c r="CA6" s="134"/>
      <c r="CB6" s="134"/>
      <c r="CC6" s="134"/>
      <c r="CD6" s="134"/>
      <c r="CE6" s="134"/>
      <c r="CF6" s="134"/>
      <c r="CG6" s="134"/>
      <c r="CH6" s="134"/>
      <c r="CI6" s="134"/>
      <c r="CJ6" s="134"/>
      <c r="CK6" s="134"/>
      <c r="CL6" s="134"/>
      <c r="CM6" s="134"/>
      <c r="CN6" s="134"/>
      <c r="CO6" s="134"/>
      <c r="CP6" s="134"/>
      <c r="CQ6" s="134"/>
      <c r="CR6" s="134"/>
      <c r="CS6" s="134"/>
      <c r="CT6" s="134"/>
      <c r="CU6" s="134"/>
      <c r="CV6" s="134"/>
      <c r="CW6" s="134"/>
      <c r="CX6" s="134"/>
    </row>
    <row r="7" spans="1:102" s="138" customFormat="1" ht="20.100000000000001" customHeight="1">
      <c r="A7" s="93"/>
      <c r="B7" s="136" t="s">
        <v>240</v>
      </c>
      <c r="C7" s="421">
        <v>2.1000991244202316</v>
      </c>
      <c r="D7" s="422">
        <v>1.9872540645726098</v>
      </c>
      <c r="E7" s="423">
        <v>1.9686733519369009</v>
      </c>
      <c r="F7" s="421">
        <v>18.689215891700762</v>
      </c>
      <c r="G7" s="422">
        <v>17.729082651068779</v>
      </c>
      <c r="H7" s="423">
        <v>17.511634218090553</v>
      </c>
      <c r="I7" s="137"/>
      <c r="J7" s="137"/>
      <c r="K7" s="137"/>
      <c r="L7" s="137"/>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7"/>
      <c r="BK7" s="137"/>
      <c r="BL7" s="137"/>
      <c r="BM7" s="137"/>
      <c r="BN7" s="137"/>
      <c r="BO7" s="137"/>
      <c r="BP7" s="137"/>
      <c r="BQ7" s="137"/>
      <c r="BR7" s="137"/>
      <c r="BS7" s="137"/>
      <c r="BT7" s="137"/>
      <c r="BU7" s="137"/>
      <c r="BV7" s="137"/>
      <c r="BW7" s="137"/>
      <c r="BX7" s="137"/>
      <c r="BY7" s="137"/>
      <c r="BZ7" s="137"/>
      <c r="CA7" s="137"/>
      <c r="CB7" s="137"/>
      <c r="CC7" s="137"/>
      <c r="CD7" s="137"/>
      <c r="CE7" s="137"/>
      <c r="CF7" s="137"/>
      <c r="CG7" s="137"/>
      <c r="CH7" s="137"/>
      <c r="CI7" s="137"/>
      <c r="CJ7" s="137"/>
      <c r="CK7" s="137"/>
      <c r="CL7" s="137"/>
      <c r="CM7" s="137"/>
      <c r="CN7" s="137"/>
      <c r="CO7" s="137"/>
      <c r="CP7" s="137"/>
      <c r="CQ7" s="137"/>
      <c r="CR7" s="137"/>
      <c r="CS7" s="137"/>
      <c r="CT7" s="137"/>
      <c r="CU7" s="137"/>
      <c r="CV7" s="137"/>
      <c r="CW7" s="137"/>
      <c r="CX7" s="137"/>
    </row>
    <row r="8" spans="1:102" s="138" customFormat="1" ht="20.100000000000001" customHeight="1">
      <c r="A8" s="93"/>
      <c r="B8" s="104" t="s">
        <v>48</v>
      </c>
      <c r="C8" s="139">
        <v>3.0337262422497373</v>
      </c>
      <c r="D8" s="140">
        <v>2.9519932996799878</v>
      </c>
      <c r="E8" s="141">
        <v>2.9236000948964347</v>
      </c>
      <c r="F8" s="139">
        <v>26.634878892275498</v>
      </c>
      <c r="G8" s="140">
        <v>26.077725652742632</v>
      </c>
      <c r="H8" s="141">
        <v>25.75040017717361</v>
      </c>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BY8" s="137"/>
      <c r="BZ8" s="137"/>
      <c r="CA8" s="137"/>
      <c r="CB8" s="137"/>
      <c r="CC8" s="137"/>
      <c r="CD8" s="137"/>
      <c r="CE8" s="137"/>
      <c r="CF8" s="137"/>
      <c r="CG8" s="137"/>
      <c r="CH8" s="137"/>
      <c r="CI8" s="137"/>
      <c r="CJ8" s="137"/>
      <c r="CK8" s="137"/>
      <c r="CL8" s="137"/>
      <c r="CM8" s="137"/>
      <c r="CN8" s="137"/>
      <c r="CO8" s="137"/>
      <c r="CP8" s="137"/>
      <c r="CQ8" s="137"/>
      <c r="CR8" s="137"/>
      <c r="CS8" s="137"/>
      <c r="CT8" s="137"/>
      <c r="CU8" s="137"/>
      <c r="CV8" s="137"/>
      <c r="CW8" s="137"/>
      <c r="CX8" s="137"/>
    </row>
    <row r="9" spans="1:102" s="138" customFormat="1" ht="20.100000000000001" customHeight="1">
      <c r="A9" s="93"/>
      <c r="B9" s="104" t="s">
        <v>71</v>
      </c>
      <c r="C9" s="139">
        <v>1.5187939812263878</v>
      </c>
      <c r="D9" s="140">
        <v>1.5013879758864974</v>
      </c>
      <c r="E9" s="141">
        <v>1.5078758396614771</v>
      </c>
      <c r="F9" s="139">
        <v>17.241765834703781</v>
      </c>
      <c r="G9" s="140">
        <v>18.462192271763765</v>
      </c>
      <c r="H9" s="141">
        <v>18.619495550917822</v>
      </c>
      <c r="I9" s="137"/>
      <c r="J9" s="137"/>
      <c r="K9" s="137"/>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7"/>
      <c r="AP9" s="137"/>
      <c r="AQ9" s="137"/>
      <c r="AR9" s="137"/>
      <c r="AS9" s="137"/>
      <c r="AT9" s="137"/>
      <c r="AU9" s="137"/>
      <c r="AV9" s="137"/>
      <c r="AW9" s="137"/>
      <c r="AX9" s="137"/>
      <c r="AY9" s="137"/>
      <c r="AZ9" s="137"/>
      <c r="BA9" s="137"/>
      <c r="BB9" s="137"/>
      <c r="BC9" s="137"/>
      <c r="BD9" s="137"/>
      <c r="BE9" s="137"/>
      <c r="BF9" s="137"/>
      <c r="BG9" s="137"/>
      <c r="BH9" s="137"/>
      <c r="BI9" s="137"/>
      <c r="BJ9" s="137"/>
      <c r="BK9" s="137"/>
      <c r="BL9" s="137"/>
      <c r="BM9" s="137"/>
      <c r="BN9" s="137"/>
      <c r="BO9" s="137"/>
      <c r="BP9" s="137"/>
      <c r="BQ9" s="137"/>
      <c r="BR9" s="137"/>
      <c r="BS9" s="137"/>
      <c r="BT9" s="137"/>
      <c r="BU9" s="137"/>
      <c r="BV9" s="137"/>
      <c r="BW9" s="137"/>
      <c r="BX9" s="137"/>
      <c r="BY9" s="137"/>
      <c r="BZ9" s="137"/>
      <c r="CA9" s="137"/>
      <c r="CB9" s="137"/>
      <c r="CC9" s="137"/>
      <c r="CD9" s="137"/>
      <c r="CE9" s="137"/>
      <c r="CF9" s="137"/>
      <c r="CG9" s="137"/>
      <c r="CH9" s="137"/>
      <c r="CI9" s="137"/>
      <c r="CJ9" s="137"/>
      <c r="CK9" s="137"/>
      <c r="CL9" s="137"/>
      <c r="CM9" s="137"/>
      <c r="CN9" s="137"/>
      <c r="CO9" s="137"/>
      <c r="CP9" s="137"/>
      <c r="CQ9" s="137"/>
      <c r="CR9" s="137"/>
      <c r="CS9" s="137"/>
      <c r="CT9" s="137"/>
      <c r="CU9" s="137"/>
      <c r="CV9" s="137"/>
      <c r="CW9" s="137"/>
      <c r="CX9" s="137"/>
    </row>
    <row r="10" spans="1:102" s="138" customFormat="1" ht="20.100000000000001" customHeight="1">
      <c r="A10" s="93"/>
      <c r="B10" s="104" t="s">
        <v>44</v>
      </c>
      <c r="C10" s="139">
        <v>2.5334255197499882</v>
      </c>
      <c r="D10" s="140">
        <v>2.486497674997302</v>
      </c>
      <c r="E10" s="141">
        <v>2.4773688922685331</v>
      </c>
      <c r="F10" s="139">
        <v>29.117599903573993</v>
      </c>
      <c r="G10" s="140">
        <v>29.283778191234237</v>
      </c>
      <c r="H10" s="141">
        <v>29.008944882990289</v>
      </c>
      <c r="I10" s="137"/>
      <c r="J10" s="137"/>
      <c r="K10" s="137"/>
      <c r="L10" s="137"/>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7"/>
      <c r="CU10" s="137"/>
      <c r="CV10" s="137"/>
      <c r="CW10" s="137"/>
      <c r="CX10" s="137"/>
    </row>
    <row r="11" spans="1:102" s="138" customFormat="1" ht="20.100000000000001" customHeight="1">
      <c r="A11" s="93"/>
      <c r="B11" s="104" t="s">
        <v>34</v>
      </c>
      <c r="C11" s="139">
        <v>1.6678524084063477</v>
      </c>
      <c r="D11" s="140">
        <v>1.3417185057963261</v>
      </c>
      <c r="E11" s="141">
        <v>1.3808034966649141</v>
      </c>
      <c r="F11" s="139">
        <v>11.584076946663366</v>
      </c>
      <c r="G11" s="140">
        <v>8.6366770347857251</v>
      </c>
      <c r="H11" s="141">
        <v>8.8335010932464257</v>
      </c>
      <c r="I11" s="137"/>
      <c r="J11" s="137"/>
      <c r="K11" s="137"/>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row>
    <row r="12" spans="1:102" s="138" customFormat="1" ht="20.100000000000001" customHeight="1">
      <c r="A12" s="93"/>
      <c r="B12" s="104" t="s">
        <v>57</v>
      </c>
      <c r="C12" s="139">
        <v>1.0255330094247688</v>
      </c>
      <c r="D12" s="140">
        <v>0.71001546138023253</v>
      </c>
      <c r="E12" s="141">
        <v>0.70730797935143075</v>
      </c>
      <c r="F12" s="139">
        <v>10.718761340688152</v>
      </c>
      <c r="G12" s="140">
        <v>7.818073885739536</v>
      </c>
      <c r="H12" s="141">
        <v>7.7701024113186037</v>
      </c>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c r="AN12" s="137"/>
      <c r="AO12" s="137"/>
      <c r="AP12" s="137"/>
      <c r="AQ12" s="137"/>
      <c r="AR12" s="137"/>
      <c r="AS12" s="137"/>
      <c r="AT12" s="137"/>
      <c r="AU12" s="137"/>
      <c r="AV12" s="137"/>
      <c r="AW12" s="137"/>
      <c r="AX12" s="137"/>
      <c r="AY12" s="137"/>
      <c r="AZ12" s="137"/>
      <c r="BA12" s="137"/>
      <c r="BB12" s="137"/>
      <c r="BC12" s="137"/>
      <c r="BD12" s="137"/>
      <c r="BE12" s="137"/>
      <c r="BF12" s="137"/>
      <c r="BG12" s="137"/>
      <c r="BH12" s="137"/>
      <c r="BI12" s="137"/>
      <c r="BJ12" s="137"/>
      <c r="BK12" s="137"/>
      <c r="BL12" s="137"/>
      <c r="BM12" s="137"/>
      <c r="BN12" s="137"/>
      <c r="BO12" s="137"/>
      <c r="BP12" s="137"/>
      <c r="BQ12" s="137"/>
      <c r="BR12" s="137"/>
      <c r="BS12" s="137"/>
      <c r="BT12" s="137"/>
      <c r="BU12" s="137"/>
      <c r="BV12" s="137"/>
      <c r="BW12" s="137"/>
      <c r="BX12" s="137"/>
      <c r="BY12" s="137"/>
      <c r="BZ12" s="137"/>
      <c r="CA12" s="137"/>
      <c r="CB12" s="137"/>
      <c r="CC12" s="137"/>
      <c r="CD12" s="137"/>
      <c r="CE12" s="137"/>
      <c r="CF12" s="137"/>
      <c r="CG12" s="137"/>
      <c r="CH12" s="137"/>
      <c r="CI12" s="137"/>
      <c r="CJ12" s="137"/>
      <c r="CK12" s="137"/>
      <c r="CL12" s="137"/>
      <c r="CM12" s="137"/>
      <c r="CN12" s="137"/>
      <c r="CO12" s="137"/>
      <c r="CP12" s="137"/>
      <c r="CQ12" s="137"/>
      <c r="CR12" s="137"/>
      <c r="CS12" s="137"/>
      <c r="CT12" s="137"/>
      <c r="CU12" s="137"/>
      <c r="CV12" s="137"/>
      <c r="CW12" s="137"/>
      <c r="CX12" s="137"/>
    </row>
    <row r="13" spans="1:102" s="138" customFormat="1" ht="20.100000000000001" customHeight="1">
      <c r="A13" s="93"/>
      <c r="B13" s="104" t="s">
        <v>72</v>
      </c>
      <c r="C13" s="139">
        <v>1.3129002309892657</v>
      </c>
      <c r="D13" s="140">
        <v>1.2275886648219552</v>
      </c>
      <c r="E13" s="141">
        <v>1.1895721875553447</v>
      </c>
      <c r="F13" s="139">
        <v>13.605503551258419</v>
      </c>
      <c r="G13" s="140">
        <v>12.234088247665879</v>
      </c>
      <c r="H13" s="141">
        <v>11.752307168137987</v>
      </c>
      <c r="I13" s="137"/>
      <c r="J13" s="137"/>
      <c r="K13" s="137"/>
      <c r="L13" s="137"/>
      <c r="M13" s="137"/>
      <c r="N13" s="137"/>
      <c r="O13" s="137"/>
      <c r="P13" s="137"/>
      <c r="Q13" s="137"/>
      <c r="R13" s="137"/>
      <c r="S13" s="137"/>
      <c r="T13" s="137"/>
      <c r="U13" s="137"/>
      <c r="V13" s="137"/>
      <c r="W13" s="137"/>
      <c r="X13" s="137"/>
      <c r="Y13" s="137"/>
      <c r="Z13" s="137"/>
      <c r="AA13" s="137"/>
      <c r="AB13" s="137"/>
      <c r="AC13" s="137"/>
      <c r="AD13" s="137"/>
      <c r="AE13" s="137"/>
      <c r="AF13" s="137"/>
      <c r="AG13" s="137"/>
      <c r="AH13" s="137"/>
      <c r="AI13" s="137"/>
      <c r="AJ13" s="137"/>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7"/>
      <c r="BI13" s="137"/>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row>
    <row r="14" spans="1:102" s="138" customFormat="1" ht="20.100000000000001" customHeight="1">
      <c r="A14" s="93"/>
      <c r="B14" s="104" t="s">
        <v>59</v>
      </c>
      <c r="C14" s="139">
        <v>4.1965767318893024</v>
      </c>
      <c r="D14" s="140">
        <v>3.6814905872402126</v>
      </c>
      <c r="E14" s="141">
        <v>3.621548069969434</v>
      </c>
      <c r="F14" s="139">
        <v>15.653389459071597</v>
      </c>
      <c r="G14" s="140">
        <v>13.236335600591733</v>
      </c>
      <c r="H14" s="141">
        <v>12.961587725392345</v>
      </c>
      <c r="I14" s="137"/>
      <c r="J14" s="137"/>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c r="AQ14" s="137"/>
      <c r="AR14" s="137"/>
      <c r="AS14" s="137"/>
      <c r="AT14" s="137"/>
      <c r="AU14" s="137"/>
      <c r="AV14" s="137"/>
      <c r="AW14" s="137"/>
      <c r="AX14" s="137"/>
      <c r="AY14" s="137"/>
      <c r="AZ14" s="137"/>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c r="BW14" s="137"/>
      <c r="BX14" s="137"/>
      <c r="BY14" s="137"/>
      <c r="BZ14" s="137"/>
      <c r="CA14" s="137"/>
      <c r="CB14" s="137"/>
      <c r="CC14" s="137"/>
      <c r="CD14" s="137"/>
      <c r="CE14" s="137"/>
      <c r="CF14" s="137"/>
      <c r="CG14" s="137"/>
      <c r="CH14" s="137"/>
      <c r="CI14" s="137"/>
      <c r="CJ14" s="137"/>
      <c r="CK14" s="137"/>
      <c r="CL14" s="137"/>
      <c r="CM14" s="137"/>
      <c r="CN14" s="137"/>
      <c r="CO14" s="137"/>
      <c r="CP14" s="137"/>
      <c r="CQ14" s="137"/>
      <c r="CR14" s="137"/>
      <c r="CS14" s="137"/>
      <c r="CT14" s="137"/>
      <c r="CU14" s="137"/>
      <c r="CV14" s="137"/>
      <c r="CW14" s="137"/>
      <c r="CX14" s="137"/>
    </row>
    <row r="15" spans="1:102" s="138" customFormat="1" ht="20.100000000000001" customHeight="1">
      <c r="A15" s="93"/>
      <c r="B15" s="104" t="s">
        <v>231</v>
      </c>
      <c r="C15" s="139">
        <v>3.0791410481537023</v>
      </c>
      <c r="D15" s="140">
        <v>1.2497226024793611</v>
      </c>
      <c r="E15" s="141">
        <v>1.2665408107697975</v>
      </c>
      <c r="F15" s="139">
        <v>3.3864122618084385</v>
      </c>
      <c r="G15" s="140">
        <v>10.250186123957395</v>
      </c>
      <c r="H15" s="141">
        <v>10.327017970340952</v>
      </c>
      <c r="I15" s="137"/>
      <c r="J15" s="137"/>
      <c r="K15" s="137"/>
      <c r="L15" s="137"/>
      <c r="M15" s="137"/>
      <c r="N15" s="137"/>
      <c r="O15" s="137"/>
      <c r="P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c r="AN15" s="137"/>
      <c r="AO15" s="137"/>
      <c r="AP15" s="137"/>
      <c r="AQ15" s="137"/>
      <c r="AR15" s="137"/>
      <c r="AS15" s="137"/>
      <c r="AT15" s="137"/>
      <c r="AU15" s="137"/>
      <c r="AV15" s="137"/>
      <c r="AW15" s="137"/>
      <c r="AX15" s="137"/>
      <c r="AY15" s="137"/>
      <c r="AZ15" s="137"/>
      <c r="BA15" s="137"/>
      <c r="BB15" s="137"/>
      <c r="BC15" s="137"/>
      <c r="BD15" s="137"/>
      <c r="BE15" s="137"/>
      <c r="BF15" s="137"/>
      <c r="BG15" s="137"/>
      <c r="BH15" s="137"/>
      <c r="BI15" s="137"/>
      <c r="BJ15" s="137"/>
      <c r="BK15" s="137"/>
      <c r="BL15" s="137"/>
      <c r="BM15" s="137"/>
      <c r="BN15" s="137"/>
      <c r="BO15" s="137"/>
      <c r="BP15" s="137"/>
      <c r="BQ15" s="137"/>
      <c r="BR15" s="137"/>
      <c r="BS15" s="137"/>
      <c r="BT15" s="137"/>
      <c r="BU15" s="137"/>
      <c r="BV15" s="137"/>
      <c r="BW15" s="137"/>
      <c r="BX15" s="137"/>
      <c r="BY15" s="137"/>
      <c r="BZ15" s="137"/>
      <c r="CA15" s="137"/>
      <c r="CB15" s="137"/>
      <c r="CC15" s="137"/>
      <c r="CD15" s="137"/>
      <c r="CE15" s="137"/>
      <c r="CF15" s="137"/>
      <c r="CG15" s="137"/>
      <c r="CH15" s="137"/>
      <c r="CI15" s="137"/>
      <c r="CJ15" s="137"/>
      <c r="CK15" s="137"/>
      <c r="CL15" s="137"/>
      <c r="CM15" s="137"/>
      <c r="CN15" s="137"/>
      <c r="CO15" s="137"/>
      <c r="CP15" s="137"/>
      <c r="CQ15" s="137"/>
      <c r="CR15" s="137"/>
      <c r="CS15" s="137"/>
      <c r="CT15" s="137"/>
      <c r="CU15" s="137"/>
      <c r="CV15" s="137"/>
      <c r="CW15" s="137"/>
      <c r="CX15" s="137"/>
    </row>
    <row r="16" spans="1:102" s="138" customFormat="1" ht="20.100000000000001" customHeight="1">
      <c r="A16" s="93"/>
      <c r="B16" s="104" t="s">
        <v>38</v>
      </c>
      <c r="C16" s="139">
        <v>3.2971941778626621</v>
      </c>
      <c r="D16" s="140">
        <v>2.7030850953458736</v>
      </c>
      <c r="E16" s="141">
        <v>2.6363784290826446</v>
      </c>
      <c r="F16" s="139">
        <v>27.176524475152309</v>
      </c>
      <c r="G16" s="140">
        <v>21.810485969790616</v>
      </c>
      <c r="H16" s="141">
        <v>21.28144831360385</v>
      </c>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c r="CG16" s="137"/>
      <c r="CH16" s="137"/>
      <c r="CI16" s="137"/>
      <c r="CJ16" s="137"/>
      <c r="CK16" s="137"/>
      <c r="CL16" s="137"/>
      <c r="CM16" s="137"/>
      <c r="CN16" s="137"/>
      <c r="CO16" s="137"/>
      <c r="CP16" s="137"/>
      <c r="CQ16" s="137"/>
      <c r="CR16" s="137"/>
      <c r="CS16" s="137"/>
      <c r="CT16" s="137"/>
      <c r="CU16" s="137"/>
      <c r="CV16" s="137"/>
      <c r="CW16" s="137"/>
      <c r="CX16" s="137"/>
    </row>
    <row r="17" spans="1:102" s="138" customFormat="1" ht="20.100000000000001" customHeight="1">
      <c r="A17" s="93"/>
      <c r="B17" s="104" t="s">
        <v>36</v>
      </c>
      <c r="C17" s="139">
        <v>1.3062663635444993</v>
      </c>
      <c r="D17" s="140">
        <v>1.7919506608189997</v>
      </c>
      <c r="E17" s="141">
        <v>1.7763660876729155</v>
      </c>
      <c r="F17" s="139">
        <v>10.934429824371675</v>
      </c>
      <c r="G17" s="140">
        <v>14.640318970332746</v>
      </c>
      <c r="H17" s="141">
        <v>14.456230076916313</v>
      </c>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c r="CG17" s="137"/>
      <c r="CH17" s="137"/>
      <c r="CI17" s="137"/>
      <c r="CJ17" s="137"/>
      <c r="CK17" s="137"/>
      <c r="CL17" s="137"/>
      <c r="CM17" s="137"/>
      <c r="CN17" s="137"/>
      <c r="CO17" s="137"/>
      <c r="CP17" s="137"/>
      <c r="CQ17" s="137"/>
      <c r="CR17" s="137"/>
      <c r="CS17" s="137"/>
      <c r="CT17" s="137"/>
      <c r="CU17" s="137"/>
      <c r="CV17" s="137"/>
      <c r="CW17" s="137"/>
      <c r="CX17" s="137"/>
    </row>
    <row r="18" spans="1:102" s="138" customFormat="1" ht="20.100000000000001" customHeight="1">
      <c r="A18" s="93"/>
      <c r="B18" s="104" t="s">
        <v>32</v>
      </c>
      <c r="C18" s="139">
        <v>0.14473993821368961</v>
      </c>
      <c r="D18" s="140">
        <v>0.23656955315492764</v>
      </c>
      <c r="E18" s="141">
        <v>0.24656215017975408</v>
      </c>
      <c r="F18" s="139">
        <v>4.9271381654434876</v>
      </c>
      <c r="G18" s="140">
        <v>8.1256616183489747</v>
      </c>
      <c r="H18" s="141">
        <v>8.4441540822041414</v>
      </c>
      <c r="I18" s="137"/>
      <c r="J18" s="137"/>
      <c r="K18" s="137"/>
      <c r="L18" s="137"/>
      <c r="M18" s="137"/>
      <c r="N18" s="137"/>
      <c r="O18" s="137"/>
      <c r="P18" s="137"/>
      <c r="Q18" s="137"/>
      <c r="R18" s="137"/>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c r="BK18" s="137"/>
      <c r="BL18" s="137"/>
      <c r="BM18" s="137"/>
      <c r="BN18" s="137"/>
      <c r="BO18" s="137"/>
      <c r="BP18" s="137"/>
      <c r="BQ18" s="137"/>
      <c r="BR18" s="137"/>
      <c r="BS18" s="137"/>
      <c r="BT18" s="137"/>
      <c r="BU18" s="137"/>
      <c r="BV18" s="137"/>
      <c r="BW18" s="137"/>
      <c r="BX18" s="137"/>
      <c r="BY18" s="137"/>
      <c r="BZ18" s="137"/>
      <c r="CA18" s="137"/>
      <c r="CB18" s="137"/>
      <c r="CC18" s="137"/>
      <c r="CD18" s="137"/>
      <c r="CE18" s="137"/>
      <c r="CF18" s="137"/>
      <c r="CG18" s="137"/>
      <c r="CH18" s="137"/>
      <c r="CI18" s="137"/>
      <c r="CJ18" s="137"/>
      <c r="CK18" s="137"/>
      <c r="CL18" s="137"/>
      <c r="CM18" s="137"/>
      <c r="CN18" s="137"/>
      <c r="CO18" s="137"/>
      <c r="CP18" s="137"/>
      <c r="CQ18" s="137"/>
      <c r="CR18" s="137"/>
      <c r="CS18" s="137"/>
      <c r="CT18" s="137"/>
      <c r="CU18" s="137"/>
      <c r="CV18" s="137"/>
      <c r="CW18" s="137"/>
      <c r="CX18" s="137"/>
    </row>
    <row r="19" spans="1:102" s="138" customFormat="1" ht="20.100000000000001" customHeight="1">
      <c r="A19" s="93"/>
      <c r="B19" s="104" t="s">
        <v>66</v>
      </c>
      <c r="C19" s="139">
        <v>1.2700871439393786</v>
      </c>
      <c r="D19" s="140">
        <v>1.2455330038404167</v>
      </c>
      <c r="E19" s="141">
        <v>1.2118135928644995</v>
      </c>
      <c r="F19" s="139">
        <v>24.58908049180069</v>
      </c>
      <c r="G19" s="140">
        <v>25.851059506461642</v>
      </c>
      <c r="H19" s="141">
        <v>24.943971570410913</v>
      </c>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row>
    <row r="20" spans="1:102" s="138" customFormat="1" ht="20.100000000000001" customHeight="1">
      <c r="A20" s="93"/>
      <c r="B20" s="104" t="s">
        <v>45</v>
      </c>
      <c r="C20" s="139">
        <v>2.6766518084309614</v>
      </c>
      <c r="D20" s="140">
        <v>2.633899997505937</v>
      </c>
      <c r="E20" s="141">
        <v>2.6225287326472051</v>
      </c>
      <c r="F20" s="139">
        <v>21.837245913081688</v>
      </c>
      <c r="G20" s="140">
        <v>21.439614384085822</v>
      </c>
      <c r="H20" s="141">
        <v>21.343431172012554</v>
      </c>
      <c r="I20" s="137"/>
      <c r="J20" s="137"/>
      <c r="K20" s="137"/>
      <c r="L20" s="137"/>
      <c r="M20" s="137"/>
      <c r="N20" s="137"/>
      <c r="O20" s="137"/>
      <c r="P20" s="137"/>
      <c r="Q20" s="137"/>
      <c r="R20" s="137"/>
      <c r="S20" s="137"/>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7"/>
      <c r="AU20" s="137"/>
      <c r="AV20" s="137"/>
      <c r="AW20" s="137"/>
      <c r="AX20" s="137"/>
      <c r="AY20" s="137"/>
      <c r="AZ20" s="137"/>
      <c r="BA20" s="137"/>
      <c r="BB20" s="137"/>
      <c r="BC20" s="137"/>
      <c r="BD20" s="137"/>
      <c r="BE20" s="137"/>
      <c r="BF20" s="137"/>
      <c r="BG20" s="137"/>
      <c r="BH20" s="137"/>
      <c r="BI20" s="137"/>
      <c r="BJ20" s="137"/>
      <c r="BK20" s="137"/>
      <c r="BL20" s="137"/>
      <c r="BM20" s="137"/>
      <c r="BN20" s="137"/>
      <c r="BO20" s="137"/>
      <c r="BP20" s="137"/>
      <c r="BQ20" s="137"/>
      <c r="BR20" s="137"/>
      <c r="BS20" s="137"/>
      <c r="BT20" s="137"/>
      <c r="BU20" s="137"/>
      <c r="BV20" s="137"/>
      <c r="BW20" s="137"/>
      <c r="BX20" s="137"/>
      <c r="BY20" s="137"/>
      <c r="BZ20" s="137"/>
      <c r="CA20" s="137"/>
      <c r="CB20" s="137"/>
      <c r="CC20" s="137"/>
      <c r="CD20" s="137"/>
      <c r="CE20" s="137"/>
      <c r="CF20" s="137"/>
      <c r="CG20" s="137"/>
      <c r="CH20" s="137"/>
      <c r="CI20" s="137"/>
      <c r="CJ20" s="137"/>
      <c r="CK20" s="137"/>
      <c r="CL20" s="137"/>
      <c r="CM20" s="137"/>
      <c r="CN20" s="137"/>
      <c r="CO20" s="137"/>
      <c r="CP20" s="137"/>
      <c r="CQ20" s="137"/>
      <c r="CR20" s="137"/>
      <c r="CS20" s="137"/>
      <c r="CT20" s="137"/>
      <c r="CU20" s="137"/>
      <c r="CV20" s="137"/>
      <c r="CW20" s="137"/>
      <c r="CX20" s="137"/>
    </row>
    <row r="21" spans="1:102" s="138" customFormat="1" ht="20.100000000000001" customHeight="1">
      <c r="A21" s="93"/>
      <c r="B21" s="104" t="s">
        <v>63</v>
      </c>
      <c r="C21" s="139">
        <v>2.2069964998947524</v>
      </c>
      <c r="D21" s="140">
        <v>2.185138000420475</v>
      </c>
      <c r="E21" s="141">
        <v>2.1093705059220453</v>
      </c>
      <c r="F21" s="139">
        <v>14.369380634267042</v>
      </c>
      <c r="G21" s="140">
        <v>13.101517284133729</v>
      </c>
      <c r="H21" s="141">
        <v>12.928365892252442</v>
      </c>
      <c r="I21" s="137"/>
      <c r="J21" s="137"/>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c r="BJ21" s="137"/>
      <c r="BK21" s="137"/>
      <c r="BL21" s="137"/>
      <c r="BM21" s="137"/>
      <c r="BN21" s="137"/>
      <c r="BO21" s="137"/>
      <c r="BP21" s="137"/>
      <c r="BQ21" s="137"/>
      <c r="BR21" s="137"/>
      <c r="BS21" s="137"/>
      <c r="BT21" s="137"/>
      <c r="BU21" s="137"/>
      <c r="BV21" s="137"/>
      <c r="BW21" s="137"/>
      <c r="BX21" s="137"/>
      <c r="BY21" s="137"/>
      <c r="BZ21" s="137"/>
      <c r="CA21" s="137"/>
      <c r="CB21" s="137"/>
      <c r="CC21" s="137"/>
      <c r="CD21" s="137"/>
      <c r="CE21" s="137"/>
      <c r="CF21" s="137"/>
      <c r="CG21" s="137"/>
      <c r="CH21" s="137"/>
      <c r="CI21" s="137"/>
      <c r="CJ21" s="137"/>
      <c r="CK21" s="137"/>
      <c r="CL21" s="137"/>
      <c r="CM21" s="137"/>
      <c r="CN21" s="137"/>
      <c r="CO21" s="137"/>
      <c r="CP21" s="137"/>
      <c r="CQ21" s="137"/>
      <c r="CR21" s="137"/>
      <c r="CS21" s="137"/>
      <c r="CT21" s="137"/>
      <c r="CU21" s="137"/>
      <c r="CV21" s="137"/>
      <c r="CW21" s="137"/>
      <c r="CX21" s="137"/>
    </row>
    <row r="22" spans="1:102" s="138" customFormat="1" ht="20.100000000000001" customHeight="1">
      <c r="A22" s="93"/>
      <c r="B22" s="104" t="s">
        <v>62</v>
      </c>
      <c r="C22" s="139">
        <v>0.70628968315268892</v>
      </c>
      <c r="D22" s="140">
        <v>0.84175734935965107</v>
      </c>
      <c r="E22" s="141">
        <v>0.89500420537274861</v>
      </c>
      <c r="F22" s="139">
        <v>13.672844801600604</v>
      </c>
      <c r="G22" s="140">
        <v>16.076579154812027</v>
      </c>
      <c r="H22" s="141">
        <v>16.821119666413594</v>
      </c>
      <c r="I22" s="137"/>
      <c r="J22" s="137"/>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7"/>
      <c r="BC22" s="137"/>
      <c r="BD22" s="137"/>
      <c r="BE22" s="137"/>
      <c r="BF22" s="137"/>
      <c r="BG22" s="137"/>
      <c r="BH22" s="137"/>
      <c r="BI22" s="137"/>
      <c r="BJ22" s="137"/>
      <c r="BK22" s="137"/>
      <c r="BL22" s="137"/>
      <c r="BM22" s="137"/>
      <c r="BN22" s="137"/>
      <c r="BO22" s="137"/>
      <c r="BP22" s="137"/>
      <c r="BQ22" s="137"/>
      <c r="BR22" s="137"/>
      <c r="BS22" s="137"/>
      <c r="BT22" s="137"/>
      <c r="BU22" s="137"/>
      <c r="BV22" s="137"/>
      <c r="BW22" s="137"/>
      <c r="BX22" s="137"/>
      <c r="BY22" s="137"/>
      <c r="BZ22" s="137"/>
      <c r="CA22" s="137"/>
      <c r="CB22" s="137"/>
      <c r="CC22" s="137"/>
      <c r="CD22" s="137"/>
      <c r="CE22" s="137"/>
      <c r="CF22" s="137"/>
      <c r="CG22" s="137"/>
      <c r="CH22" s="137"/>
      <c r="CI22" s="137"/>
      <c r="CJ22" s="137"/>
      <c r="CK22" s="137"/>
      <c r="CL22" s="137"/>
      <c r="CM22" s="137"/>
      <c r="CN22" s="137"/>
      <c r="CO22" s="137"/>
      <c r="CP22" s="137"/>
      <c r="CQ22" s="137"/>
      <c r="CR22" s="137"/>
      <c r="CS22" s="137"/>
      <c r="CT22" s="137"/>
      <c r="CU22" s="137"/>
      <c r="CV22" s="137"/>
      <c r="CW22" s="137"/>
      <c r="CX22" s="137"/>
    </row>
    <row r="23" spans="1:102" s="138" customFormat="1" ht="20.100000000000001" customHeight="1">
      <c r="A23" s="93"/>
      <c r="B23" s="104" t="s">
        <v>41</v>
      </c>
      <c r="C23" s="139">
        <v>2.1986737931007223</v>
      </c>
      <c r="D23" s="140">
        <v>1.4605376272082269</v>
      </c>
      <c r="E23" s="141">
        <v>1.2436878638712137</v>
      </c>
      <c r="F23" s="139">
        <v>18.021755977987677</v>
      </c>
      <c r="G23" s="140">
        <v>11.432955399450256</v>
      </c>
      <c r="H23" s="141">
        <v>9.625339904686788</v>
      </c>
      <c r="I23" s="137"/>
      <c r="J23" s="137"/>
      <c r="K23" s="137"/>
      <c r="L23" s="137"/>
      <c r="M23" s="137"/>
      <c r="N23" s="137"/>
      <c r="O23" s="137"/>
      <c r="P23" s="137"/>
      <c r="Q23" s="137"/>
      <c r="R23" s="137"/>
      <c r="S23" s="137"/>
      <c r="T23" s="137"/>
      <c r="U23" s="137"/>
      <c r="V23" s="137"/>
      <c r="W23" s="137"/>
      <c r="X23" s="137"/>
      <c r="Y23" s="137"/>
      <c r="Z23" s="137"/>
      <c r="AA23" s="137"/>
      <c r="AB23" s="137"/>
      <c r="AC23" s="137"/>
      <c r="AD23" s="137"/>
      <c r="AE23" s="137"/>
      <c r="AF23" s="137"/>
      <c r="AG23" s="137"/>
      <c r="AH23" s="137"/>
      <c r="AI23" s="137"/>
      <c r="AJ23" s="137"/>
      <c r="AK23" s="137"/>
      <c r="AL23" s="137"/>
      <c r="AM23" s="137"/>
      <c r="AN23" s="137"/>
      <c r="AO23" s="137"/>
      <c r="AP23" s="137"/>
      <c r="AQ23" s="137"/>
      <c r="AR23" s="137"/>
      <c r="AS23" s="137"/>
      <c r="AT23" s="137"/>
      <c r="AU23" s="137"/>
      <c r="AV23" s="137"/>
      <c r="AW23" s="137"/>
      <c r="AX23" s="137"/>
      <c r="AY23" s="137"/>
      <c r="AZ23" s="137"/>
      <c r="BA23" s="137"/>
      <c r="BB23" s="137"/>
      <c r="BC23" s="137"/>
      <c r="BD23" s="137"/>
      <c r="BE23" s="137"/>
      <c r="BF23" s="137"/>
      <c r="BG23" s="137"/>
      <c r="BH23" s="137"/>
      <c r="BI23" s="137"/>
      <c r="BJ23" s="137"/>
      <c r="BK23" s="137"/>
      <c r="BL23" s="137"/>
      <c r="BM23" s="137"/>
      <c r="BN23" s="137"/>
      <c r="BO23" s="137"/>
      <c r="BP23" s="137"/>
      <c r="BQ23" s="137"/>
      <c r="BR23" s="137"/>
      <c r="BS23" s="137"/>
      <c r="BT23" s="137"/>
      <c r="BU23" s="137"/>
      <c r="BV23" s="137"/>
      <c r="BW23" s="137"/>
      <c r="BX23" s="137"/>
      <c r="BY23" s="137"/>
      <c r="BZ23" s="137"/>
      <c r="CA23" s="137"/>
      <c r="CB23" s="137"/>
      <c r="CC23" s="137"/>
      <c r="CD23" s="137"/>
      <c r="CE23" s="137"/>
      <c r="CF23" s="137"/>
      <c r="CG23" s="137"/>
      <c r="CH23" s="137"/>
      <c r="CI23" s="137"/>
      <c r="CJ23" s="137"/>
      <c r="CK23" s="137"/>
      <c r="CL23" s="137"/>
      <c r="CM23" s="137"/>
      <c r="CN23" s="137"/>
      <c r="CO23" s="137"/>
      <c r="CP23" s="137"/>
      <c r="CQ23" s="137"/>
      <c r="CR23" s="137"/>
      <c r="CS23" s="137"/>
      <c r="CT23" s="137"/>
      <c r="CU23" s="137"/>
      <c r="CV23" s="137"/>
      <c r="CW23" s="137"/>
      <c r="CX23" s="137"/>
    </row>
    <row r="24" spans="1:102" s="138" customFormat="1" ht="20.100000000000001" customHeight="1">
      <c r="A24" s="93"/>
      <c r="B24" s="104" t="s">
        <v>230</v>
      </c>
      <c r="C24" s="139">
        <v>1.442958242515886</v>
      </c>
      <c r="D24" s="140">
        <v>2.23231983925313</v>
      </c>
      <c r="E24" s="141">
        <v>2.1434538360664281</v>
      </c>
      <c r="F24" s="139">
        <v>12.23972416603805</v>
      </c>
      <c r="G24" s="140">
        <v>18.43868901352246</v>
      </c>
      <c r="H24" s="141">
        <v>17.550709530421742</v>
      </c>
      <c r="I24" s="137"/>
      <c r="J24" s="137"/>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7"/>
      <c r="AP24" s="137"/>
      <c r="AQ24" s="137"/>
      <c r="AR24" s="137"/>
      <c r="AS24" s="137"/>
      <c r="AT24" s="137"/>
      <c r="AU24" s="137"/>
      <c r="AV24" s="137"/>
      <c r="AW24" s="137"/>
      <c r="AX24" s="137"/>
      <c r="AY24" s="137"/>
      <c r="AZ24" s="137"/>
      <c r="BA24" s="137"/>
      <c r="BB24" s="137"/>
      <c r="BC24" s="137"/>
      <c r="BD24" s="137"/>
      <c r="BE24" s="137"/>
      <c r="BF24" s="137"/>
      <c r="BG24" s="137"/>
      <c r="BH24" s="137"/>
      <c r="BI24" s="137"/>
      <c r="BJ24" s="137"/>
      <c r="BK24" s="137"/>
      <c r="BL24" s="137"/>
      <c r="BM24" s="137"/>
      <c r="BN24" s="137"/>
      <c r="BO24" s="137"/>
      <c r="BP24" s="137"/>
      <c r="BQ24" s="137"/>
      <c r="BR24" s="137"/>
      <c r="BS24" s="137"/>
      <c r="BT24" s="137"/>
      <c r="BU24" s="137"/>
      <c r="BV24" s="137"/>
      <c r="BW24" s="137"/>
      <c r="BX24" s="137"/>
      <c r="BY24" s="137"/>
      <c r="BZ24" s="137"/>
      <c r="CA24" s="137"/>
      <c r="CB24" s="137"/>
      <c r="CC24" s="137"/>
      <c r="CD24" s="137"/>
      <c r="CE24" s="137"/>
      <c r="CF24" s="137"/>
      <c r="CG24" s="137"/>
      <c r="CH24" s="137"/>
      <c r="CI24" s="137"/>
      <c r="CJ24" s="137"/>
      <c r="CK24" s="137"/>
      <c r="CL24" s="137"/>
      <c r="CM24" s="137"/>
      <c r="CN24" s="137"/>
      <c r="CO24" s="137"/>
      <c r="CP24" s="137"/>
      <c r="CQ24" s="137"/>
      <c r="CR24" s="137"/>
      <c r="CS24" s="137"/>
      <c r="CT24" s="137"/>
      <c r="CU24" s="137"/>
      <c r="CV24" s="137"/>
      <c r="CW24" s="137"/>
      <c r="CX24" s="137"/>
    </row>
    <row r="25" spans="1:102" s="138" customFormat="1" ht="20.100000000000001" customHeight="1">
      <c r="A25" s="93"/>
      <c r="B25" s="104" t="s">
        <v>35</v>
      </c>
      <c r="C25" s="139">
        <v>1.9099712463468439</v>
      </c>
      <c r="D25" s="140">
        <v>2.1459447903951481</v>
      </c>
      <c r="E25" s="141">
        <v>2.1438457206548871</v>
      </c>
      <c r="F25" s="139">
        <v>22.098437362312346</v>
      </c>
      <c r="G25" s="140">
        <v>23.152391783547944</v>
      </c>
      <c r="H25" s="141">
        <v>23.002408092764629</v>
      </c>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c r="BN25" s="137"/>
      <c r="BO25" s="137"/>
      <c r="BP25" s="137"/>
      <c r="BQ25" s="137"/>
      <c r="BR25" s="137"/>
      <c r="BS25" s="137"/>
      <c r="BT25" s="137"/>
      <c r="BU25" s="137"/>
      <c r="BV25" s="137"/>
      <c r="BW25" s="137"/>
      <c r="BX25" s="137"/>
      <c r="BY25" s="137"/>
      <c r="BZ25" s="137"/>
      <c r="CA25" s="137"/>
      <c r="CB25" s="137"/>
      <c r="CC25" s="137"/>
      <c r="CD25" s="137"/>
      <c r="CE25" s="137"/>
      <c r="CF25" s="137"/>
      <c r="CG25" s="137"/>
      <c r="CH25" s="137"/>
      <c r="CI25" s="137"/>
      <c r="CJ25" s="137"/>
      <c r="CK25" s="137"/>
      <c r="CL25" s="137"/>
      <c r="CM25" s="137"/>
      <c r="CN25" s="137"/>
      <c r="CO25" s="137"/>
      <c r="CP25" s="137"/>
      <c r="CQ25" s="137"/>
      <c r="CR25" s="137"/>
      <c r="CS25" s="137"/>
      <c r="CT25" s="137"/>
      <c r="CU25" s="137"/>
      <c r="CV25" s="137"/>
      <c r="CW25" s="137"/>
      <c r="CX25" s="137"/>
    </row>
    <row r="26" spans="1:102" s="138" customFormat="1" ht="20.100000000000001" customHeight="1">
      <c r="A26" s="93"/>
      <c r="B26" s="104" t="s">
        <v>68</v>
      </c>
      <c r="C26" s="139">
        <v>0.50354071195060079</v>
      </c>
      <c r="D26" s="140">
        <v>0.85272385103912751</v>
      </c>
      <c r="E26" s="141">
        <v>0.84898580764672538</v>
      </c>
      <c r="F26" s="139">
        <v>7.0319666416058064</v>
      </c>
      <c r="G26" s="140">
        <v>12.521810096261238</v>
      </c>
      <c r="H26" s="141">
        <v>12.553176101948024</v>
      </c>
      <c r="I26" s="137"/>
      <c r="J26" s="137"/>
      <c r="K26" s="137"/>
      <c r="L26" s="137"/>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7"/>
      <c r="AX26" s="137"/>
      <c r="AY26" s="137"/>
      <c r="AZ26" s="137"/>
      <c r="BA26" s="137"/>
      <c r="BB26" s="137"/>
      <c r="BC26" s="137"/>
      <c r="BD26" s="137"/>
      <c r="BE26" s="137"/>
      <c r="BF26" s="137"/>
      <c r="BG26" s="137"/>
      <c r="BH26" s="137"/>
      <c r="BI26" s="137"/>
      <c r="BJ26" s="137"/>
      <c r="BK26" s="137"/>
      <c r="BL26" s="137"/>
      <c r="BM26" s="137"/>
      <c r="BN26" s="137"/>
      <c r="BO26" s="137"/>
      <c r="BP26" s="137"/>
      <c r="BQ26" s="137"/>
      <c r="BR26" s="137"/>
      <c r="BS26" s="137"/>
      <c r="BT26" s="137"/>
      <c r="BU26" s="137"/>
      <c r="BV26" s="137"/>
      <c r="BW26" s="137"/>
      <c r="BX26" s="137"/>
      <c r="BY26" s="137"/>
      <c r="BZ26" s="137"/>
      <c r="CA26" s="137"/>
      <c r="CB26" s="137"/>
      <c r="CC26" s="137"/>
      <c r="CD26" s="137"/>
      <c r="CE26" s="137"/>
      <c r="CF26" s="137"/>
      <c r="CG26" s="137"/>
      <c r="CH26" s="137"/>
      <c r="CI26" s="137"/>
      <c r="CJ26" s="137"/>
      <c r="CK26" s="137"/>
      <c r="CL26" s="137"/>
      <c r="CM26" s="137"/>
      <c r="CN26" s="137"/>
      <c r="CO26" s="137"/>
      <c r="CP26" s="137"/>
      <c r="CQ26" s="137"/>
      <c r="CR26" s="137"/>
      <c r="CS26" s="137"/>
      <c r="CT26" s="137"/>
      <c r="CU26" s="137"/>
      <c r="CV26" s="137"/>
      <c r="CW26" s="137"/>
      <c r="CX26" s="137"/>
    </row>
    <row r="27" spans="1:102" s="138" customFormat="1" ht="20.100000000000001" customHeight="1">
      <c r="A27" s="93"/>
      <c r="B27" s="104" t="s">
        <v>37</v>
      </c>
      <c r="C27" s="139">
        <v>1.8959000273626296</v>
      </c>
      <c r="D27" s="140">
        <v>1.4161594621067279</v>
      </c>
      <c r="E27" s="141">
        <v>1.3207124694311967</v>
      </c>
      <c r="F27" s="139">
        <v>33.364524412662561</v>
      </c>
      <c r="G27" s="140">
        <v>27.354574115661162</v>
      </c>
      <c r="H27" s="141">
        <v>25.810450647603766</v>
      </c>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row>
    <row r="28" spans="1:102" s="138" customFormat="1" ht="20.100000000000001" customHeight="1">
      <c r="A28" s="93"/>
      <c r="B28" s="104" t="s">
        <v>47</v>
      </c>
      <c r="C28" s="139">
        <v>1.2221243872967713</v>
      </c>
      <c r="D28" s="140">
        <v>0.70921316529041578</v>
      </c>
      <c r="E28" s="141">
        <v>0.80881191207097336</v>
      </c>
      <c r="F28" s="139">
        <v>12.428905122988944</v>
      </c>
      <c r="G28" s="140">
        <v>9.0962474934871569</v>
      </c>
      <c r="H28" s="141">
        <v>10.769190076590556</v>
      </c>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7"/>
      <c r="AU28" s="137"/>
      <c r="AV28" s="137"/>
      <c r="AW28" s="137"/>
      <c r="AX28" s="137"/>
      <c r="AY28" s="137"/>
      <c r="AZ28" s="137"/>
      <c r="BA28" s="137"/>
      <c r="BB28" s="137"/>
      <c r="BC28" s="137"/>
      <c r="BD28" s="137"/>
      <c r="BE28" s="137"/>
      <c r="BF28" s="137"/>
      <c r="BG28" s="137"/>
      <c r="BH28" s="137"/>
      <c r="BI28" s="137"/>
      <c r="BJ28" s="137"/>
      <c r="BK28" s="137"/>
      <c r="BL28" s="137"/>
      <c r="BM28" s="137"/>
      <c r="BN28" s="137"/>
      <c r="BO28" s="137"/>
      <c r="BP28" s="137"/>
      <c r="BQ28" s="137"/>
      <c r="BR28" s="137"/>
      <c r="BS28" s="137"/>
      <c r="BT28" s="137"/>
      <c r="BU28" s="137"/>
      <c r="BV28" s="137"/>
      <c r="BW28" s="137"/>
      <c r="BX28" s="137"/>
      <c r="BY28" s="137"/>
      <c r="BZ28" s="137"/>
      <c r="CA28" s="137"/>
      <c r="CB28" s="137"/>
      <c r="CC28" s="137"/>
      <c r="CD28" s="137"/>
      <c r="CE28" s="137"/>
      <c r="CF28" s="137"/>
      <c r="CG28" s="137"/>
      <c r="CH28" s="137"/>
      <c r="CI28" s="137"/>
      <c r="CJ28" s="137"/>
      <c r="CK28" s="137"/>
      <c r="CL28" s="137"/>
      <c r="CM28" s="137"/>
      <c r="CN28" s="137"/>
      <c r="CO28" s="137"/>
      <c r="CP28" s="137"/>
      <c r="CQ28" s="137"/>
      <c r="CR28" s="137"/>
      <c r="CS28" s="137"/>
      <c r="CT28" s="137"/>
      <c r="CU28" s="137"/>
      <c r="CV28" s="137"/>
      <c r="CW28" s="137"/>
      <c r="CX28" s="137"/>
    </row>
    <row r="29" spans="1:102" s="138" customFormat="1" ht="20.100000000000001" customHeight="1">
      <c r="A29" s="93"/>
      <c r="B29" s="104" t="s">
        <v>70</v>
      </c>
      <c r="C29" s="139">
        <v>0.76212032788517969</v>
      </c>
      <c r="D29" s="140">
        <v>0.93953470629822811</v>
      </c>
      <c r="E29" s="141">
        <v>0.89033811820109987</v>
      </c>
      <c r="F29" s="139">
        <v>6.253474877220877</v>
      </c>
      <c r="G29" s="140">
        <v>7.8313330924357523</v>
      </c>
      <c r="H29" s="141">
        <v>7.402449727984016</v>
      </c>
      <c r="I29" s="137"/>
      <c r="J29" s="137"/>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37"/>
      <c r="AH29" s="137"/>
      <c r="AI29" s="137"/>
      <c r="AJ29" s="137"/>
      <c r="AK29" s="137"/>
      <c r="AL29" s="137"/>
      <c r="AM29" s="137"/>
      <c r="AN29" s="137"/>
      <c r="AO29" s="137"/>
      <c r="AP29" s="137"/>
      <c r="AQ29" s="137"/>
      <c r="AR29" s="137"/>
      <c r="AS29" s="137"/>
      <c r="AT29" s="137"/>
      <c r="AU29" s="137"/>
      <c r="AV29" s="137"/>
      <c r="AW29" s="137"/>
      <c r="AX29" s="137"/>
      <c r="AY29" s="137"/>
      <c r="AZ29" s="137"/>
      <c r="BA29" s="137"/>
      <c r="BB29" s="137"/>
      <c r="BC29" s="137"/>
      <c r="BD29" s="137"/>
      <c r="BE29" s="137"/>
      <c r="BF29" s="137"/>
      <c r="BG29" s="137"/>
      <c r="BH29" s="137"/>
      <c r="BI29" s="137"/>
      <c r="BJ29" s="137"/>
      <c r="BK29" s="137"/>
      <c r="BL29" s="137"/>
      <c r="BM29" s="137"/>
      <c r="BN29" s="137"/>
      <c r="BO29" s="137"/>
      <c r="BP29" s="137"/>
      <c r="BQ29" s="137"/>
      <c r="BR29" s="137"/>
      <c r="BS29" s="137"/>
      <c r="BT29" s="137"/>
      <c r="BU29" s="137"/>
      <c r="BV29" s="137"/>
      <c r="BW29" s="137"/>
      <c r="BX29" s="137"/>
      <c r="BY29" s="137"/>
      <c r="BZ29" s="137"/>
      <c r="CA29" s="137"/>
      <c r="CB29" s="137"/>
      <c r="CC29" s="137"/>
      <c r="CD29" s="137"/>
      <c r="CE29" s="137"/>
      <c r="CF29" s="137"/>
      <c r="CG29" s="137"/>
      <c r="CH29" s="137"/>
      <c r="CI29" s="137"/>
      <c r="CJ29" s="137"/>
      <c r="CK29" s="137"/>
      <c r="CL29" s="137"/>
      <c r="CM29" s="137"/>
      <c r="CN29" s="137"/>
      <c r="CO29" s="137"/>
      <c r="CP29" s="137"/>
      <c r="CQ29" s="137"/>
      <c r="CR29" s="137"/>
      <c r="CS29" s="137"/>
      <c r="CT29" s="137"/>
      <c r="CU29" s="137"/>
      <c r="CV29" s="137"/>
      <c r="CW29" s="137"/>
      <c r="CX29" s="137"/>
    </row>
    <row r="30" spans="1:102" s="138" customFormat="1" ht="20.100000000000001" customHeight="1">
      <c r="A30" s="93"/>
      <c r="B30" s="104" t="s">
        <v>74</v>
      </c>
      <c r="C30" s="139">
        <v>0.89061405767139334</v>
      </c>
      <c r="D30" s="140">
        <v>1.5006118579913488</v>
      </c>
      <c r="E30" s="141">
        <v>1.5168413633444522</v>
      </c>
      <c r="F30" s="139">
        <v>8.5791817764801657</v>
      </c>
      <c r="G30" s="140">
        <v>14.914766169453033</v>
      </c>
      <c r="H30" s="141">
        <v>15.106957956521677</v>
      </c>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W30" s="137"/>
      <c r="AX30" s="137"/>
      <c r="AY30" s="137"/>
      <c r="AZ30" s="137"/>
      <c r="BA30" s="137"/>
      <c r="BB30" s="137"/>
      <c r="BC30" s="137"/>
      <c r="BD30" s="137"/>
      <c r="BE30" s="137"/>
      <c r="BF30" s="137"/>
      <c r="BG30" s="137"/>
      <c r="BH30" s="137"/>
      <c r="BI30" s="137"/>
      <c r="BJ30" s="137"/>
      <c r="BK30" s="137"/>
      <c r="BL30" s="137"/>
      <c r="BM30" s="137"/>
      <c r="BN30" s="137"/>
      <c r="BO30" s="137"/>
      <c r="BP30" s="137"/>
      <c r="BQ30" s="137"/>
      <c r="BR30" s="137"/>
      <c r="BS30" s="137"/>
      <c r="BT30" s="137"/>
      <c r="BU30" s="137"/>
      <c r="BV30" s="137"/>
      <c r="BW30" s="137"/>
      <c r="BX30" s="137"/>
      <c r="BY30" s="137"/>
      <c r="BZ30" s="137"/>
      <c r="CA30" s="137"/>
      <c r="CB30" s="137"/>
      <c r="CC30" s="137"/>
      <c r="CD30" s="137"/>
      <c r="CE30" s="137"/>
      <c r="CF30" s="137"/>
      <c r="CG30" s="137"/>
      <c r="CH30" s="137"/>
      <c r="CI30" s="137"/>
      <c r="CJ30" s="137"/>
      <c r="CK30" s="137"/>
      <c r="CL30" s="137"/>
      <c r="CM30" s="137"/>
      <c r="CN30" s="137"/>
      <c r="CO30" s="137"/>
      <c r="CP30" s="137"/>
      <c r="CQ30" s="137"/>
      <c r="CR30" s="137"/>
      <c r="CS30" s="137"/>
      <c r="CT30" s="137"/>
      <c r="CU30" s="137"/>
      <c r="CV30" s="137"/>
      <c r="CW30" s="137"/>
      <c r="CX30" s="137"/>
    </row>
    <row r="31" spans="1:102" s="138" customFormat="1" ht="20.100000000000001" customHeight="1">
      <c r="A31" s="93"/>
      <c r="B31" s="104" t="s">
        <v>51</v>
      </c>
      <c r="C31" s="139">
        <v>0.49947820831546103</v>
      </c>
      <c r="D31" s="140">
        <v>0.47818797646546141</v>
      </c>
      <c r="E31" s="141">
        <v>0.50871000086866702</v>
      </c>
      <c r="F31" s="139">
        <v>10.777043064887277</v>
      </c>
      <c r="G31" s="140">
        <v>12.66506282833191</v>
      </c>
      <c r="H31" s="141">
        <v>13.082080393828502</v>
      </c>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7"/>
      <c r="AZ31" s="137"/>
      <c r="BA31" s="137"/>
      <c r="BB31" s="137"/>
      <c r="BC31" s="137"/>
      <c r="BD31" s="137"/>
      <c r="BE31" s="137"/>
      <c r="BF31" s="137"/>
      <c r="BG31" s="137"/>
      <c r="BH31" s="137"/>
      <c r="BI31" s="137"/>
      <c r="BJ31" s="137"/>
      <c r="BK31" s="137"/>
      <c r="BL31" s="137"/>
      <c r="BM31" s="137"/>
      <c r="BN31" s="137"/>
      <c r="BO31" s="137"/>
      <c r="BP31" s="137"/>
      <c r="BQ31" s="137"/>
      <c r="BR31" s="137"/>
      <c r="BS31" s="137"/>
      <c r="BT31" s="137"/>
      <c r="BU31" s="137"/>
      <c r="BV31" s="137"/>
      <c r="BW31" s="137"/>
      <c r="BX31" s="137"/>
      <c r="BY31" s="137"/>
      <c r="BZ31" s="137"/>
      <c r="CA31" s="137"/>
      <c r="CB31" s="137"/>
      <c r="CC31" s="137"/>
      <c r="CD31" s="137"/>
      <c r="CE31" s="137"/>
      <c r="CF31" s="137"/>
      <c r="CG31" s="137"/>
      <c r="CH31" s="137"/>
      <c r="CI31" s="137"/>
      <c r="CJ31" s="137"/>
      <c r="CK31" s="137"/>
      <c r="CL31" s="137"/>
      <c r="CM31" s="137"/>
      <c r="CN31" s="137"/>
      <c r="CO31" s="137"/>
      <c r="CP31" s="137"/>
      <c r="CQ31" s="137"/>
      <c r="CR31" s="137"/>
      <c r="CS31" s="137"/>
      <c r="CT31" s="137"/>
      <c r="CU31" s="137"/>
      <c r="CV31" s="137"/>
      <c r="CW31" s="137"/>
      <c r="CX31" s="137"/>
    </row>
    <row r="32" spans="1:102" s="138" customFormat="1" ht="20.100000000000001" customHeight="1">
      <c r="A32" s="93"/>
      <c r="B32" s="104" t="s">
        <v>46</v>
      </c>
      <c r="C32" s="139">
        <v>2.5690100284953821</v>
      </c>
      <c r="D32" s="140">
        <v>1.724156734458651</v>
      </c>
      <c r="E32" s="141">
        <v>1.7033922779473285</v>
      </c>
      <c r="F32" s="139">
        <v>23.482394384348467</v>
      </c>
      <c r="G32" s="140">
        <v>16.174715902455443</v>
      </c>
      <c r="H32" s="141">
        <v>15.970624957108029</v>
      </c>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c r="AV32" s="137"/>
      <c r="AW32" s="137"/>
      <c r="AX32" s="137"/>
      <c r="AY32" s="137"/>
      <c r="AZ32" s="137"/>
      <c r="BA32" s="137"/>
      <c r="BB32" s="137"/>
      <c r="BC32" s="137"/>
      <c r="BD32" s="137"/>
      <c r="BE32" s="137"/>
      <c r="BF32" s="137"/>
      <c r="BG32" s="137"/>
      <c r="BH32" s="137"/>
      <c r="BI32" s="137"/>
      <c r="BJ32" s="137"/>
      <c r="BK32" s="137"/>
      <c r="BL32" s="137"/>
      <c r="BM32" s="137"/>
      <c r="BN32" s="137"/>
      <c r="BO32" s="137"/>
      <c r="BP32" s="137"/>
      <c r="BQ32" s="137"/>
      <c r="BR32" s="137"/>
      <c r="BS32" s="137"/>
      <c r="BT32" s="137"/>
      <c r="BU32" s="137"/>
      <c r="BV32" s="137"/>
      <c r="BW32" s="137"/>
      <c r="BX32" s="137"/>
      <c r="BY32" s="137"/>
      <c r="BZ32" s="137"/>
      <c r="CA32" s="137"/>
      <c r="CB32" s="137"/>
      <c r="CC32" s="137"/>
      <c r="CD32" s="137"/>
      <c r="CE32" s="137"/>
      <c r="CF32" s="137"/>
      <c r="CG32" s="137"/>
      <c r="CH32" s="137"/>
      <c r="CI32" s="137"/>
      <c r="CJ32" s="137"/>
      <c r="CK32" s="137"/>
      <c r="CL32" s="137"/>
      <c r="CM32" s="137"/>
      <c r="CN32" s="137"/>
      <c r="CO32" s="137"/>
      <c r="CP32" s="137"/>
      <c r="CQ32" s="137"/>
      <c r="CR32" s="137"/>
      <c r="CS32" s="137"/>
      <c r="CT32" s="137"/>
      <c r="CU32" s="137"/>
      <c r="CV32" s="137"/>
      <c r="CW32" s="137"/>
      <c r="CX32" s="137"/>
    </row>
    <row r="33" spans="1:132" s="138" customFormat="1" ht="20.100000000000001" customHeight="1">
      <c r="A33" s="93"/>
      <c r="B33" s="104" t="s">
        <v>31</v>
      </c>
      <c r="C33" s="139">
        <v>1.1501049053032024</v>
      </c>
      <c r="D33" s="140">
        <v>1.0767003449168426</v>
      </c>
      <c r="E33" s="141">
        <v>0.99097756656784752</v>
      </c>
      <c r="F33" s="139">
        <v>11.104201357021457</v>
      </c>
      <c r="G33" s="140">
        <v>10.162616611168744</v>
      </c>
      <c r="H33" s="141">
        <v>9.43630131393863</v>
      </c>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W33" s="137"/>
      <c r="AX33" s="137"/>
      <c r="AY33" s="137"/>
      <c r="AZ33" s="137"/>
      <c r="BA33" s="137"/>
      <c r="BB33" s="137"/>
      <c r="BC33" s="137"/>
      <c r="BD33" s="137"/>
      <c r="BE33" s="137"/>
      <c r="BF33" s="137"/>
      <c r="BG33" s="137"/>
      <c r="BH33" s="137"/>
      <c r="BI33" s="137"/>
      <c r="BJ33" s="137"/>
      <c r="BK33" s="137"/>
      <c r="BL33" s="137"/>
      <c r="BM33" s="137"/>
      <c r="BN33" s="137"/>
      <c r="BO33" s="137"/>
      <c r="BP33" s="137"/>
      <c r="BQ33" s="137"/>
      <c r="BR33" s="137"/>
      <c r="BS33" s="137"/>
      <c r="BT33" s="137"/>
      <c r="BU33" s="137"/>
      <c r="BV33" s="137"/>
      <c r="BW33" s="137"/>
      <c r="BX33" s="137"/>
      <c r="BY33" s="137"/>
      <c r="BZ33" s="137"/>
      <c r="CA33" s="137"/>
      <c r="CB33" s="137"/>
      <c r="CC33" s="137"/>
      <c r="CD33" s="137"/>
      <c r="CE33" s="137"/>
      <c r="CF33" s="137"/>
      <c r="CG33" s="137"/>
      <c r="CH33" s="137"/>
      <c r="CI33" s="137"/>
      <c r="CJ33" s="137"/>
      <c r="CK33" s="137"/>
      <c r="CL33" s="137"/>
      <c r="CM33" s="137"/>
      <c r="CN33" s="137"/>
      <c r="CO33" s="137"/>
      <c r="CP33" s="137"/>
      <c r="CQ33" s="137"/>
      <c r="CR33" s="137"/>
      <c r="CS33" s="137"/>
      <c r="CT33" s="137"/>
      <c r="CU33" s="137"/>
      <c r="CV33" s="137"/>
      <c r="CW33" s="137"/>
      <c r="CX33" s="137"/>
    </row>
    <row r="34" spans="1:132" s="138" customFormat="1" ht="20.100000000000001" customHeight="1">
      <c r="A34" s="93"/>
      <c r="B34" s="104" t="s">
        <v>52</v>
      </c>
      <c r="C34" s="139">
        <v>7.9875737117413328</v>
      </c>
      <c r="D34" s="140">
        <v>9.2719359771151293</v>
      </c>
      <c r="E34" s="141">
        <v>9.07565208590308</v>
      </c>
      <c r="F34" s="139">
        <v>28.85680960056342</v>
      </c>
      <c r="G34" s="140">
        <v>34.009682746761413</v>
      </c>
      <c r="H34" s="141">
        <v>33.228203647132702</v>
      </c>
      <c r="I34" s="137"/>
      <c r="J34" s="137"/>
      <c r="K34" s="137"/>
      <c r="L34" s="137"/>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c r="AV34" s="137"/>
      <c r="AW34" s="137"/>
      <c r="AX34" s="137"/>
      <c r="AY34" s="137"/>
      <c r="AZ34" s="137"/>
      <c r="BA34" s="137"/>
      <c r="BB34" s="137"/>
      <c r="BC34" s="137"/>
      <c r="BD34" s="137"/>
      <c r="BE34" s="137"/>
      <c r="BF34" s="137"/>
      <c r="BG34" s="137"/>
      <c r="BH34" s="137"/>
      <c r="BI34" s="137"/>
      <c r="BJ34" s="137"/>
      <c r="BK34" s="137"/>
      <c r="BL34" s="137"/>
      <c r="BM34" s="137"/>
      <c r="BN34" s="137"/>
      <c r="BO34" s="137"/>
      <c r="BP34" s="137"/>
      <c r="BQ34" s="137"/>
      <c r="BR34" s="137"/>
      <c r="BS34" s="137"/>
      <c r="BT34" s="137"/>
      <c r="BU34" s="137"/>
      <c r="BV34" s="137"/>
      <c r="BW34" s="137"/>
      <c r="BX34" s="137"/>
      <c r="BY34" s="137"/>
      <c r="BZ34" s="137"/>
      <c r="CA34" s="137"/>
      <c r="CB34" s="137"/>
      <c r="CC34" s="137"/>
      <c r="CD34" s="137"/>
      <c r="CE34" s="137"/>
      <c r="CF34" s="137"/>
      <c r="CG34" s="137"/>
      <c r="CH34" s="137"/>
      <c r="CI34" s="137"/>
      <c r="CJ34" s="137"/>
      <c r="CK34" s="137"/>
      <c r="CL34" s="137"/>
      <c r="CM34" s="137"/>
      <c r="CN34" s="137"/>
      <c r="CO34" s="137"/>
      <c r="CP34" s="137"/>
      <c r="CQ34" s="137"/>
      <c r="CR34" s="137"/>
      <c r="CS34" s="137"/>
      <c r="CT34" s="137"/>
      <c r="CU34" s="137"/>
      <c r="CV34" s="137"/>
      <c r="CW34" s="137"/>
      <c r="CX34" s="137"/>
    </row>
    <row r="35" spans="1:132" s="138" customFormat="1" ht="20.100000000000001" customHeight="1">
      <c r="A35" s="93"/>
      <c r="B35" s="104" t="s">
        <v>49</v>
      </c>
      <c r="C35" s="139">
        <v>5.6340333621577796E-2</v>
      </c>
      <c r="D35" s="140">
        <v>0.24633440199575235</v>
      </c>
      <c r="E35" s="141">
        <v>0.24310194609414804</v>
      </c>
      <c r="F35" s="139">
        <v>3.293893514997368</v>
      </c>
      <c r="G35" s="140">
        <v>12.73423874411184</v>
      </c>
      <c r="H35" s="141">
        <v>12.492047455948267</v>
      </c>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7"/>
      <c r="BG35" s="137"/>
      <c r="BH35" s="137"/>
      <c r="BI35" s="137"/>
      <c r="BJ35" s="137"/>
      <c r="BK35" s="137"/>
      <c r="BL35" s="137"/>
      <c r="BM35" s="137"/>
      <c r="BN35" s="137"/>
      <c r="BO35" s="137"/>
      <c r="BP35" s="137"/>
      <c r="BQ35" s="137"/>
      <c r="BR35" s="137"/>
      <c r="BS35" s="137"/>
      <c r="BT35" s="137"/>
      <c r="BU35" s="137"/>
      <c r="BV35" s="137"/>
      <c r="BW35" s="137"/>
      <c r="BX35" s="137"/>
      <c r="BY35" s="137"/>
      <c r="BZ35" s="137"/>
      <c r="CA35" s="137"/>
      <c r="CB35" s="137"/>
      <c r="CC35" s="137"/>
      <c r="CD35" s="137"/>
      <c r="CE35" s="137"/>
      <c r="CF35" s="137"/>
      <c r="CG35" s="137"/>
      <c r="CH35" s="137"/>
      <c r="CI35" s="137"/>
      <c r="CJ35" s="137"/>
      <c r="CK35" s="137"/>
      <c r="CL35" s="137"/>
      <c r="CM35" s="137"/>
      <c r="CN35" s="137"/>
      <c r="CO35" s="137"/>
      <c r="CP35" s="137"/>
      <c r="CQ35" s="137"/>
      <c r="CR35" s="137"/>
      <c r="CS35" s="137"/>
      <c r="CT35" s="137"/>
      <c r="CU35" s="137"/>
      <c r="CV35" s="137"/>
      <c r="CW35" s="137"/>
      <c r="CX35" s="137"/>
    </row>
    <row r="36" spans="1:132" s="138" customFormat="1" ht="20.100000000000001" customHeight="1">
      <c r="A36" s="93"/>
      <c r="B36" s="104" t="s">
        <v>61</v>
      </c>
      <c r="C36" s="139">
        <v>4.4887791863529829</v>
      </c>
      <c r="D36" s="140">
        <v>3.4861917759806587</v>
      </c>
      <c r="E36" s="141">
        <v>2.9831111811284017</v>
      </c>
      <c r="F36" s="139">
        <v>31.304847085808074</v>
      </c>
      <c r="G36" s="140">
        <v>26.867213229736631</v>
      </c>
      <c r="H36" s="141">
        <v>22.357570063618887</v>
      </c>
      <c r="I36" s="137"/>
      <c r="J36" s="137"/>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7"/>
      <c r="AX36" s="137"/>
      <c r="AY36" s="137"/>
      <c r="AZ36" s="137"/>
      <c r="BA36" s="137"/>
      <c r="BB36" s="137"/>
      <c r="BC36" s="137"/>
      <c r="BD36" s="137"/>
      <c r="BE36" s="137"/>
      <c r="BF36" s="137"/>
      <c r="BG36" s="137"/>
      <c r="BH36" s="137"/>
      <c r="BI36" s="137"/>
      <c r="BJ36" s="137"/>
      <c r="BK36" s="137"/>
      <c r="BL36" s="137"/>
      <c r="BM36" s="137"/>
      <c r="BN36" s="137"/>
      <c r="BO36" s="137"/>
      <c r="BP36" s="137"/>
      <c r="BQ36" s="137"/>
      <c r="BR36" s="137"/>
      <c r="BS36" s="137"/>
      <c r="BT36" s="137"/>
      <c r="BU36" s="137"/>
      <c r="BV36" s="137"/>
      <c r="BW36" s="137"/>
      <c r="BX36" s="137"/>
      <c r="BY36" s="137"/>
      <c r="BZ36" s="137"/>
      <c r="CA36" s="137"/>
      <c r="CB36" s="137"/>
      <c r="CC36" s="137"/>
      <c r="CD36" s="137"/>
      <c r="CE36" s="137"/>
      <c r="CF36" s="137"/>
      <c r="CG36" s="137"/>
      <c r="CH36" s="137"/>
      <c r="CI36" s="137"/>
      <c r="CJ36" s="137"/>
      <c r="CK36" s="137"/>
      <c r="CL36" s="137"/>
      <c r="CM36" s="137"/>
      <c r="CN36" s="137"/>
      <c r="CO36" s="137"/>
      <c r="CP36" s="137"/>
      <c r="CQ36" s="137"/>
      <c r="CR36" s="137"/>
      <c r="CS36" s="137"/>
      <c r="CT36" s="137"/>
      <c r="CU36" s="137"/>
      <c r="CV36" s="137"/>
      <c r="CW36" s="137"/>
      <c r="CX36" s="137"/>
    </row>
    <row r="37" spans="1:132" s="138" customFormat="1" ht="20.100000000000001" customHeight="1">
      <c r="A37" s="93"/>
      <c r="B37" s="104" t="s">
        <v>40</v>
      </c>
      <c r="C37" s="139">
        <v>2.0018946404978153</v>
      </c>
      <c r="D37" s="140">
        <v>1.8582808427670419</v>
      </c>
      <c r="E37" s="141">
        <v>1.8936791907782358</v>
      </c>
      <c r="F37" s="139">
        <v>22.049540737698266</v>
      </c>
      <c r="G37" s="140">
        <v>20.562909614084834</v>
      </c>
      <c r="H37" s="141">
        <v>20.986034450462736</v>
      </c>
      <c r="I37" s="137"/>
      <c r="J37" s="137"/>
      <c r="K37" s="137"/>
      <c r="L37" s="137"/>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7"/>
      <c r="BH37" s="137"/>
      <c r="BI37" s="137"/>
      <c r="BJ37" s="137"/>
      <c r="BK37" s="137"/>
      <c r="BL37" s="137"/>
      <c r="BM37" s="137"/>
      <c r="BN37" s="137"/>
      <c r="BO37" s="137"/>
      <c r="BP37" s="137"/>
      <c r="BQ37" s="137"/>
      <c r="BR37" s="137"/>
      <c r="BS37" s="137"/>
      <c r="BT37" s="137"/>
      <c r="BU37" s="137"/>
      <c r="BV37" s="137"/>
      <c r="BW37" s="137"/>
      <c r="BX37" s="137"/>
      <c r="BY37" s="137"/>
      <c r="BZ37" s="137"/>
      <c r="CA37" s="137"/>
      <c r="CB37" s="137"/>
      <c r="CC37" s="137"/>
      <c r="CD37" s="137"/>
      <c r="CE37" s="137"/>
      <c r="CF37" s="137"/>
      <c r="CG37" s="137"/>
      <c r="CH37" s="137"/>
      <c r="CI37" s="137"/>
      <c r="CJ37" s="137"/>
      <c r="CK37" s="137"/>
      <c r="CL37" s="137"/>
      <c r="CM37" s="137"/>
      <c r="CN37" s="137"/>
      <c r="CO37" s="137"/>
      <c r="CP37" s="137"/>
      <c r="CQ37" s="137"/>
      <c r="CR37" s="137"/>
      <c r="CS37" s="137"/>
      <c r="CT37" s="137"/>
      <c r="CU37" s="137"/>
      <c r="CV37" s="137"/>
      <c r="CW37" s="137"/>
      <c r="CX37" s="137"/>
    </row>
    <row r="38" spans="1:132" s="138" customFormat="1" ht="20.100000000000001" customHeight="1">
      <c r="A38" s="93"/>
      <c r="B38" s="104" t="s">
        <v>67</v>
      </c>
      <c r="C38" s="139">
        <v>3.1090656245801638</v>
      </c>
      <c r="D38" s="140">
        <v>2.5940855153023112</v>
      </c>
      <c r="E38" s="141">
        <v>2.5992451392416478</v>
      </c>
      <c r="F38" s="139">
        <v>16.680463633775108</v>
      </c>
      <c r="G38" s="140">
        <v>13.238638640429329</v>
      </c>
      <c r="H38" s="141">
        <v>12.976823303968676</v>
      </c>
      <c r="I38" s="137"/>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7"/>
      <c r="BI38" s="137"/>
      <c r="BJ38" s="137"/>
      <c r="BK38" s="137"/>
      <c r="BL38" s="137"/>
      <c r="BM38" s="137"/>
      <c r="BN38" s="137"/>
      <c r="BO38" s="137"/>
      <c r="BP38" s="137"/>
      <c r="BQ38" s="137"/>
      <c r="BR38" s="137"/>
      <c r="BS38" s="137"/>
      <c r="BT38" s="137"/>
      <c r="BU38" s="137"/>
      <c r="BV38" s="137"/>
      <c r="BW38" s="137"/>
      <c r="BX38" s="137"/>
      <c r="BY38" s="137"/>
      <c r="BZ38" s="137"/>
      <c r="CA38" s="137"/>
      <c r="CB38" s="137"/>
      <c r="CC38" s="137"/>
      <c r="CD38" s="137"/>
      <c r="CE38" s="137"/>
      <c r="CF38" s="137"/>
      <c r="CG38" s="137"/>
      <c r="CH38" s="137"/>
      <c r="CI38" s="137"/>
      <c r="CJ38" s="137"/>
      <c r="CK38" s="137"/>
      <c r="CL38" s="137"/>
      <c r="CM38" s="137"/>
      <c r="CN38" s="137"/>
      <c r="CO38" s="137"/>
      <c r="CP38" s="137"/>
      <c r="CQ38" s="137"/>
      <c r="CR38" s="137"/>
      <c r="CS38" s="137"/>
      <c r="CT38" s="137"/>
      <c r="CU38" s="137"/>
      <c r="CV38" s="137"/>
      <c r="CW38" s="137"/>
      <c r="CX38" s="137"/>
    </row>
    <row r="39" spans="1:132" s="138" customFormat="1" ht="20.100000000000001" customHeight="1">
      <c r="A39" s="93"/>
      <c r="B39" s="104" t="s">
        <v>53</v>
      </c>
      <c r="C39" s="139">
        <v>1.867853101663888</v>
      </c>
      <c r="D39" s="140">
        <v>2.4281174922586026</v>
      </c>
      <c r="E39" s="141">
        <v>2.5770234914429175</v>
      </c>
      <c r="F39" s="139">
        <v>12.468466400131108</v>
      </c>
      <c r="G39" s="140">
        <v>17.674231976029915</v>
      </c>
      <c r="H39" s="141">
        <v>18.821043992259032</v>
      </c>
      <c r="I39" s="137"/>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137"/>
      <c r="BE39" s="137"/>
      <c r="BF39" s="137"/>
      <c r="BG39" s="137"/>
      <c r="BH39" s="137"/>
      <c r="BI39" s="137"/>
      <c r="BJ39" s="137"/>
      <c r="BK39" s="137"/>
      <c r="BL39" s="137"/>
      <c r="BM39" s="137"/>
      <c r="BN39" s="137"/>
      <c r="BO39" s="137"/>
      <c r="BP39" s="137"/>
      <c r="BQ39" s="137"/>
      <c r="BR39" s="137"/>
      <c r="BS39" s="137"/>
      <c r="BT39" s="137"/>
      <c r="BU39" s="137"/>
      <c r="BV39" s="137"/>
      <c r="BW39" s="137"/>
      <c r="BX39" s="137"/>
      <c r="BY39" s="137"/>
      <c r="BZ39" s="137"/>
      <c r="CA39" s="137"/>
      <c r="CB39" s="137"/>
      <c r="CC39" s="137"/>
      <c r="CD39" s="137"/>
      <c r="CE39" s="137"/>
      <c r="CF39" s="137"/>
      <c r="CG39" s="137"/>
      <c r="CH39" s="137"/>
      <c r="CI39" s="137"/>
      <c r="CJ39" s="137"/>
      <c r="CK39" s="137"/>
      <c r="CL39" s="137"/>
      <c r="CM39" s="137"/>
      <c r="CN39" s="137"/>
      <c r="CO39" s="137"/>
      <c r="CP39" s="137"/>
      <c r="CQ39" s="137"/>
      <c r="CR39" s="137"/>
      <c r="CS39" s="137"/>
      <c r="CT39" s="137"/>
      <c r="CU39" s="137"/>
      <c r="CV39" s="137"/>
      <c r="CW39" s="137"/>
      <c r="CX39" s="137"/>
    </row>
    <row r="40" spans="1:132" s="138" customFormat="1" ht="20.100000000000001" customHeight="1">
      <c r="A40" s="93"/>
      <c r="B40" s="104" t="s">
        <v>50</v>
      </c>
      <c r="C40" s="139">
        <v>3.2777272423864106</v>
      </c>
      <c r="D40" s="140">
        <v>1.7955568595701754</v>
      </c>
      <c r="E40" s="141">
        <v>1.5031218011354164</v>
      </c>
      <c r="F40" s="139">
        <v>12.07011101948053</v>
      </c>
      <c r="G40" s="140">
        <v>8.4940090473030487</v>
      </c>
      <c r="H40" s="141">
        <v>7.2436600286907478</v>
      </c>
      <c r="I40" s="137"/>
      <c r="J40" s="137"/>
      <c r="K40" s="137"/>
      <c r="L40" s="137"/>
      <c r="M40" s="137"/>
      <c r="N40" s="137"/>
      <c r="O40" s="137"/>
      <c r="P40" s="137"/>
      <c r="Q40" s="137"/>
      <c r="R40" s="137"/>
      <c r="S40" s="137"/>
      <c r="T40" s="137"/>
      <c r="U40" s="137"/>
      <c r="V40" s="137"/>
      <c r="W40" s="137"/>
      <c r="X40" s="137"/>
      <c r="Y40" s="137"/>
      <c r="Z40" s="137"/>
      <c r="AA40" s="137"/>
      <c r="AB40" s="137"/>
      <c r="AC40" s="137"/>
      <c r="AD40" s="137"/>
      <c r="AE40" s="137"/>
      <c r="AF40" s="137"/>
      <c r="AG40" s="137"/>
      <c r="AH40" s="137"/>
      <c r="AI40" s="137"/>
      <c r="AJ40" s="137"/>
      <c r="AK40" s="137"/>
      <c r="AL40" s="137"/>
      <c r="AM40" s="137"/>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7"/>
      <c r="BJ40" s="137"/>
      <c r="BK40" s="137"/>
      <c r="BL40" s="137"/>
      <c r="BM40" s="137"/>
      <c r="BN40" s="137"/>
      <c r="BO40" s="137"/>
      <c r="BP40" s="137"/>
      <c r="BQ40" s="137"/>
      <c r="BR40" s="137"/>
      <c r="BS40" s="137"/>
      <c r="BT40" s="137"/>
      <c r="BU40" s="137"/>
      <c r="BV40" s="137"/>
      <c r="BW40" s="137"/>
      <c r="BX40" s="137"/>
      <c r="BY40" s="137"/>
      <c r="BZ40" s="137"/>
      <c r="CA40" s="137"/>
      <c r="CB40" s="137"/>
      <c r="CC40" s="137"/>
      <c r="CD40" s="137"/>
      <c r="CE40" s="137"/>
      <c r="CF40" s="137"/>
      <c r="CG40" s="137"/>
      <c r="CH40" s="137"/>
      <c r="CI40" s="137"/>
      <c r="CJ40" s="137"/>
      <c r="CK40" s="137"/>
      <c r="CL40" s="137"/>
      <c r="CM40" s="137"/>
      <c r="CN40" s="137"/>
      <c r="CO40" s="137"/>
      <c r="CP40" s="137"/>
      <c r="CQ40" s="137"/>
      <c r="CR40" s="137"/>
      <c r="CS40" s="137"/>
      <c r="CT40" s="137"/>
      <c r="CU40" s="137"/>
      <c r="CV40" s="137"/>
      <c r="CW40" s="137"/>
      <c r="CX40" s="137"/>
    </row>
    <row r="41" spans="1:132" s="138" customFormat="1" ht="20.100000000000001" customHeight="1">
      <c r="A41" s="93"/>
      <c r="B41" s="104" t="s">
        <v>33</v>
      </c>
      <c r="C41" s="139">
        <v>-10.314820310355209</v>
      </c>
      <c r="D41" s="140">
        <v>0.62841009413417293</v>
      </c>
      <c r="E41" s="141">
        <v>0.86596186122941921</v>
      </c>
      <c r="F41" s="139">
        <v>-63.793440858584091</v>
      </c>
      <c r="G41" s="140">
        <v>6.4166715061003003</v>
      </c>
      <c r="H41" s="141">
        <v>9.1113700397344353</v>
      </c>
      <c r="I41" s="137"/>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c r="BW41" s="137"/>
      <c r="BX41" s="137"/>
      <c r="BY41" s="137"/>
      <c r="BZ41" s="137"/>
      <c r="CA41" s="137"/>
      <c r="CB41" s="137"/>
      <c r="CC41" s="137"/>
      <c r="CD41" s="137"/>
      <c r="CE41" s="137"/>
      <c r="CF41" s="137"/>
      <c r="CG41" s="137"/>
      <c r="CH41" s="137"/>
      <c r="CI41" s="137"/>
      <c r="CJ41" s="137"/>
      <c r="CK41" s="137"/>
      <c r="CL41" s="137"/>
      <c r="CM41" s="137"/>
      <c r="CN41" s="137"/>
      <c r="CO41" s="137"/>
      <c r="CP41" s="137"/>
      <c r="CQ41" s="137"/>
      <c r="CR41" s="137"/>
      <c r="CS41" s="137"/>
      <c r="CT41" s="137"/>
      <c r="CU41" s="137"/>
      <c r="CV41" s="137"/>
      <c r="CW41" s="137"/>
      <c r="CX41" s="137"/>
    </row>
    <row r="42" spans="1:132" s="138" customFormat="1" ht="20.100000000000001" customHeight="1">
      <c r="A42" s="93"/>
      <c r="B42" s="104" t="s">
        <v>43</v>
      </c>
      <c r="C42" s="139">
        <v>2.1966128481704983</v>
      </c>
      <c r="D42" s="140">
        <v>2.3234598001167361</v>
      </c>
      <c r="E42" s="141">
        <v>2.3500784984854741</v>
      </c>
      <c r="F42" s="139">
        <v>18.020212745036478</v>
      </c>
      <c r="G42" s="140">
        <v>22.800957533084077</v>
      </c>
      <c r="H42" s="141">
        <v>23.2183460560362</v>
      </c>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7"/>
      <c r="CD42" s="137"/>
      <c r="CE42" s="137"/>
      <c r="CF42" s="137"/>
      <c r="CG42" s="137"/>
      <c r="CH42" s="137"/>
      <c r="CI42" s="137"/>
      <c r="CJ42" s="137"/>
      <c r="CK42" s="137"/>
      <c r="CL42" s="137"/>
      <c r="CM42" s="137"/>
      <c r="CN42" s="137"/>
      <c r="CO42" s="137"/>
      <c r="CP42" s="137"/>
      <c r="CQ42" s="137"/>
      <c r="CR42" s="137"/>
      <c r="CS42" s="137"/>
      <c r="CT42" s="137"/>
      <c r="CU42" s="137"/>
      <c r="CV42" s="137"/>
      <c r="CW42" s="137"/>
      <c r="CX42" s="137"/>
    </row>
    <row r="43" spans="1:132" s="138" customFormat="1" ht="20.100000000000001" customHeight="1">
      <c r="A43" s="93"/>
      <c r="B43" s="104" t="s">
        <v>60</v>
      </c>
      <c r="C43" s="139">
        <v>1.3145393834293762</v>
      </c>
      <c r="D43" s="140">
        <v>1.2650781913858531</v>
      </c>
      <c r="E43" s="141">
        <v>1.1540369946388125</v>
      </c>
      <c r="F43" s="139">
        <v>10.247458050394128</v>
      </c>
      <c r="G43" s="140">
        <v>10.877720428547869</v>
      </c>
      <c r="H43" s="141">
        <v>9.9709650389807862</v>
      </c>
      <c r="I43" s="137"/>
      <c r="J43" s="137"/>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c r="BK43" s="137"/>
      <c r="BL43" s="137"/>
      <c r="BM43" s="137"/>
      <c r="BN43" s="137"/>
      <c r="BO43" s="137"/>
      <c r="BP43" s="137"/>
      <c r="BQ43" s="137"/>
      <c r="BR43" s="137"/>
      <c r="BS43" s="137"/>
      <c r="BT43" s="137"/>
      <c r="BU43" s="137"/>
      <c r="BV43" s="137"/>
      <c r="BW43" s="137"/>
      <c r="BX43" s="137"/>
      <c r="BY43" s="137"/>
      <c r="BZ43" s="137"/>
      <c r="CA43" s="137"/>
      <c r="CB43" s="137"/>
      <c r="CC43" s="137"/>
      <c r="CD43" s="137"/>
      <c r="CE43" s="137"/>
      <c r="CF43" s="137"/>
      <c r="CG43" s="137"/>
      <c r="CH43" s="137"/>
      <c r="CI43" s="137"/>
      <c r="CJ43" s="137"/>
      <c r="CK43" s="137"/>
      <c r="CL43" s="137"/>
      <c r="CM43" s="137"/>
      <c r="CN43" s="137"/>
      <c r="CO43" s="137"/>
      <c r="CP43" s="137"/>
      <c r="CQ43" s="137"/>
      <c r="CR43" s="137"/>
      <c r="CS43" s="137"/>
      <c r="CT43" s="137"/>
      <c r="CU43" s="137"/>
      <c r="CV43" s="137"/>
      <c r="CW43" s="137"/>
      <c r="CX43" s="137"/>
    </row>
    <row r="44" spans="1:132" s="138" customFormat="1" ht="20.100000000000001" customHeight="1">
      <c r="A44" s="93"/>
      <c r="B44" s="104" t="s">
        <v>65</v>
      </c>
      <c r="C44" s="139">
        <v>4.6973980750654647</v>
      </c>
      <c r="D44" s="140">
        <v>3.9330713290998505</v>
      </c>
      <c r="E44" s="141">
        <v>3.7690170155029046</v>
      </c>
      <c r="F44" s="139">
        <v>11.311871027846625</v>
      </c>
      <c r="G44" s="140">
        <v>10.558790635536816</v>
      </c>
      <c r="H44" s="141">
        <v>10.347389675618313</v>
      </c>
      <c r="I44" s="137"/>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137"/>
      <c r="BU44" s="137"/>
      <c r="BV44" s="137"/>
      <c r="BW44" s="137"/>
      <c r="BX44" s="137"/>
      <c r="BY44" s="137"/>
      <c r="BZ44" s="137"/>
      <c r="CA44" s="137"/>
      <c r="CB44" s="137"/>
      <c r="CC44" s="137"/>
      <c r="CD44" s="137"/>
      <c r="CE44" s="137"/>
      <c r="CF44" s="137"/>
      <c r="CG44" s="137"/>
      <c r="CH44" s="137"/>
      <c r="CI44" s="137"/>
      <c r="CJ44" s="137"/>
      <c r="CK44" s="137"/>
      <c r="CL44" s="137"/>
      <c r="CM44" s="137"/>
      <c r="CN44" s="137"/>
      <c r="CO44" s="137"/>
      <c r="CP44" s="137"/>
      <c r="CQ44" s="137"/>
      <c r="CR44" s="137"/>
      <c r="CS44" s="137"/>
      <c r="CT44" s="137"/>
      <c r="CU44" s="137"/>
      <c r="CV44" s="137"/>
      <c r="CW44" s="137"/>
      <c r="CX44" s="137"/>
    </row>
    <row r="45" spans="1:132" s="138" customFormat="1" ht="20.100000000000001" customHeight="1">
      <c r="A45" s="93"/>
      <c r="B45" s="104" t="s">
        <v>58</v>
      </c>
      <c r="C45" s="139">
        <v>2.832594286852236</v>
      </c>
      <c r="D45" s="140">
        <v>2.4050431316386223</v>
      </c>
      <c r="E45" s="141">
        <v>2.3246326532542594</v>
      </c>
      <c r="F45" s="139">
        <v>23.604518575809884</v>
      </c>
      <c r="G45" s="140">
        <v>21.31581722418802</v>
      </c>
      <c r="H45" s="141">
        <v>20.658862567623032</v>
      </c>
      <c r="I45" s="137"/>
      <c r="J45" s="137"/>
      <c r="K45" s="137"/>
      <c r="L45" s="137"/>
      <c r="M45" s="137"/>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137"/>
      <c r="BU45" s="137"/>
      <c r="BV45" s="137"/>
      <c r="BW45" s="137"/>
      <c r="BX45" s="137"/>
      <c r="BY45" s="137"/>
      <c r="BZ45" s="137"/>
      <c r="CA45" s="137"/>
      <c r="CB45" s="137"/>
      <c r="CC45" s="137"/>
      <c r="CD45" s="137"/>
      <c r="CE45" s="137"/>
      <c r="CF45" s="137"/>
      <c r="CG45" s="137"/>
      <c r="CH45" s="137"/>
      <c r="CI45" s="137"/>
      <c r="CJ45" s="137"/>
      <c r="CK45" s="137"/>
      <c r="CL45" s="137"/>
      <c r="CM45" s="137"/>
      <c r="CN45" s="137"/>
      <c r="CO45" s="137"/>
      <c r="CP45" s="137"/>
      <c r="CQ45" s="137"/>
      <c r="CR45" s="137"/>
      <c r="CS45" s="137"/>
      <c r="CT45" s="137"/>
      <c r="CU45" s="137"/>
      <c r="CV45" s="137"/>
      <c r="CW45" s="137"/>
      <c r="CX45" s="137"/>
    </row>
    <row r="46" spans="1:132" s="138" customFormat="1" ht="20.100000000000001" customHeight="1">
      <c r="A46" s="93"/>
      <c r="B46" s="104" t="s">
        <v>229</v>
      </c>
      <c r="C46" s="139">
        <v>0.2140410594986274</v>
      </c>
      <c r="D46" s="140">
        <v>1.1355032420145719</v>
      </c>
      <c r="E46" s="141">
        <v>1.518937957673814</v>
      </c>
      <c r="F46" s="139">
        <v>1.5692643805106816</v>
      </c>
      <c r="G46" s="140">
        <v>9.179037017248632</v>
      </c>
      <c r="H46" s="141">
        <v>12.329477609866888</v>
      </c>
      <c r="I46" s="137"/>
      <c r="J46" s="137"/>
      <c r="K46" s="137"/>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c r="BO46" s="137"/>
      <c r="BP46" s="137"/>
      <c r="BQ46" s="137"/>
      <c r="BR46" s="137"/>
      <c r="BS46" s="137"/>
      <c r="BT46" s="137"/>
      <c r="BU46" s="137"/>
      <c r="BV46" s="137"/>
      <c r="BW46" s="137"/>
      <c r="BX46" s="137"/>
      <c r="BY46" s="137"/>
      <c r="BZ46" s="137"/>
      <c r="CA46" s="137"/>
      <c r="CB46" s="137"/>
      <c r="CC46" s="137"/>
      <c r="CD46" s="137"/>
      <c r="CE46" s="137"/>
      <c r="CF46" s="137"/>
      <c r="CG46" s="137"/>
      <c r="CH46" s="137"/>
      <c r="CI46" s="137"/>
      <c r="CJ46" s="137"/>
      <c r="CK46" s="137"/>
      <c r="CL46" s="137"/>
      <c r="CM46" s="137"/>
      <c r="CN46" s="137"/>
      <c r="CO46" s="137"/>
      <c r="CP46" s="137"/>
      <c r="CQ46" s="137"/>
      <c r="CR46" s="137"/>
      <c r="CS46" s="137"/>
      <c r="CT46" s="137"/>
      <c r="CU46" s="137"/>
      <c r="CV46" s="137"/>
      <c r="CW46" s="137"/>
      <c r="CX46" s="137"/>
    </row>
    <row r="47" spans="1:132" s="142" customFormat="1" ht="20.100000000000001" customHeight="1">
      <c r="A47" s="93"/>
      <c r="B47" s="104" t="s">
        <v>42</v>
      </c>
      <c r="C47" s="139">
        <v>2.2389260819426382</v>
      </c>
      <c r="D47" s="140">
        <v>1.5848202798583895</v>
      </c>
      <c r="E47" s="141">
        <v>1.7082272366553484</v>
      </c>
      <c r="F47" s="139">
        <v>11.447560634023382</v>
      </c>
      <c r="G47" s="140">
        <v>7.5467545001119714</v>
      </c>
      <c r="H47" s="141">
        <v>7.8845710157599376</v>
      </c>
      <c r="I47" s="137"/>
      <c r="J47" s="137"/>
      <c r="K47" s="137"/>
      <c r="L47" s="137"/>
      <c r="M47" s="137"/>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c r="AN47" s="137"/>
      <c r="AO47" s="137"/>
      <c r="AP47" s="137"/>
      <c r="AQ47" s="137"/>
      <c r="AR47" s="137"/>
      <c r="AS47" s="137"/>
      <c r="AT47" s="137"/>
      <c r="AU47" s="137"/>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137"/>
      <c r="BU47" s="137"/>
      <c r="BV47" s="137"/>
      <c r="BW47" s="137"/>
      <c r="BX47" s="137"/>
      <c r="BY47" s="137"/>
      <c r="BZ47" s="137"/>
      <c r="CA47" s="137"/>
      <c r="CB47" s="137"/>
      <c r="CC47" s="137"/>
      <c r="CD47" s="137"/>
      <c r="CE47" s="137"/>
      <c r="CF47" s="137"/>
      <c r="CG47" s="137"/>
      <c r="CH47" s="137"/>
      <c r="CI47" s="137"/>
      <c r="CJ47" s="137"/>
      <c r="CK47" s="137"/>
      <c r="CL47" s="137"/>
      <c r="CM47" s="137"/>
      <c r="CN47" s="137"/>
      <c r="CO47" s="137"/>
      <c r="CP47" s="137"/>
      <c r="CQ47" s="137"/>
      <c r="CR47" s="137"/>
      <c r="CS47" s="137"/>
      <c r="CT47" s="137"/>
      <c r="CU47" s="137"/>
      <c r="CV47" s="137"/>
      <c r="CW47" s="137"/>
      <c r="CX47" s="137"/>
      <c r="CY47" s="138"/>
      <c r="CZ47" s="138"/>
      <c r="DA47" s="138"/>
      <c r="DB47" s="138"/>
      <c r="DC47" s="138"/>
      <c r="DD47" s="138"/>
      <c r="DE47" s="138"/>
      <c r="DF47" s="138"/>
      <c r="DG47" s="138"/>
      <c r="DH47" s="138"/>
      <c r="DI47" s="138"/>
      <c r="DJ47" s="138"/>
      <c r="DK47" s="138"/>
      <c r="DL47" s="138"/>
      <c r="DM47" s="138"/>
      <c r="DN47" s="138"/>
      <c r="DO47" s="138"/>
      <c r="DP47" s="138"/>
      <c r="DQ47" s="138"/>
      <c r="DR47" s="138"/>
      <c r="DS47" s="138"/>
      <c r="DT47" s="138"/>
      <c r="DU47" s="138"/>
      <c r="DV47" s="138"/>
      <c r="DW47" s="138"/>
      <c r="DX47" s="138"/>
      <c r="DY47" s="138"/>
      <c r="DZ47" s="138"/>
      <c r="EA47" s="138"/>
      <c r="EB47" s="138"/>
    </row>
    <row r="48" spans="1:132" s="138" customFormat="1" ht="20.100000000000001" customHeight="1">
      <c r="A48" s="93"/>
      <c r="B48" s="104" t="s">
        <v>75</v>
      </c>
      <c r="C48" s="139">
        <v>7.5986233198186373</v>
      </c>
      <c r="D48" s="140">
        <v>5.8534165011057882</v>
      </c>
      <c r="E48" s="141">
        <v>5.9361469047065114</v>
      </c>
      <c r="F48" s="139">
        <v>10.508124175878542</v>
      </c>
      <c r="G48" s="140">
        <v>11.821858589797648</v>
      </c>
      <c r="H48" s="141">
        <v>12.266385247914803</v>
      </c>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A48" s="143"/>
      <c r="BB48" s="143"/>
      <c r="BC48" s="143"/>
      <c r="BD48" s="143"/>
      <c r="BE48" s="143"/>
      <c r="BF48" s="143"/>
      <c r="BG48" s="143"/>
      <c r="BH48" s="143"/>
      <c r="BI48" s="143"/>
      <c r="BJ48" s="143"/>
      <c r="BK48" s="143"/>
      <c r="BL48" s="143"/>
      <c r="BM48" s="143"/>
      <c r="BN48" s="143"/>
      <c r="BO48" s="143"/>
      <c r="BP48" s="143"/>
      <c r="BQ48" s="143"/>
      <c r="BR48" s="143"/>
      <c r="BS48" s="143"/>
      <c r="BT48" s="143"/>
      <c r="BU48" s="143"/>
      <c r="BV48" s="143"/>
      <c r="BW48" s="143"/>
      <c r="BX48" s="143"/>
      <c r="BY48" s="143"/>
      <c r="BZ48" s="143"/>
      <c r="CA48" s="143"/>
      <c r="CB48" s="143"/>
      <c r="CC48" s="143"/>
      <c r="CD48" s="143"/>
      <c r="CE48" s="143"/>
      <c r="CF48" s="143"/>
      <c r="CG48" s="143"/>
      <c r="CH48" s="143"/>
      <c r="CI48" s="143"/>
      <c r="CJ48" s="143"/>
      <c r="CK48" s="143"/>
      <c r="CL48" s="143"/>
      <c r="CM48" s="143"/>
      <c r="CN48" s="143"/>
      <c r="CO48" s="143"/>
      <c r="CP48" s="143"/>
      <c r="CQ48" s="143"/>
      <c r="CR48" s="143"/>
      <c r="CS48" s="143"/>
      <c r="CT48" s="143"/>
      <c r="CU48" s="143"/>
      <c r="CV48" s="143"/>
      <c r="CW48" s="143"/>
      <c r="CX48" s="143"/>
      <c r="CY48" s="142"/>
      <c r="CZ48" s="142"/>
      <c r="DA48" s="142"/>
      <c r="DB48" s="142"/>
      <c r="DC48" s="142"/>
      <c r="DD48" s="142"/>
      <c r="DE48" s="142"/>
      <c r="DF48" s="142"/>
      <c r="DG48" s="142"/>
      <c r="DH48" s="142"/>
      <c r="DI48" s="142"/>
      <c r="DJ48" s="142"/>
      <c r="DK48" s="142"/>
      <c r="DL48" s="142"/>
      <c r="DM48" s="142"/>
      <c r="DN48" s="142"/>
      <c r="DO48" s="142"/>
      <c r="DP48" s="142"/>
      <c r="DQ48" s="142"/>
      <c r="DR48" s="142"/>
      <c r="DS48" s="142"/>
      <c r="DT48" s="142"/>
      <c r="DU48" s="142"/>
      <c r="DV48" s="142"/>
      <c r="DW48" s="142"/>
      <c r="DX48" s="142"/>
      <c r="DY48" s="142"/>
      <c r="DZ48" s="142"/>
      <c r="EA48" s="142"/>
      <c r="EB48" s="142"/>
    </row>
    <row r="49" spans="1:132" s="138" customFormat="1" ht="20.100000000000001" customHeight="1">
      <c r="A49" s="93"/>
      <c r="B49" s="104" t="s">
        <v>237</v>
      </c>
      <c r="C49" s="139" t="s">
        <v>241</v>
      </c>
      <c r="D49" s="140">
        <v>-28.036862453690993</v>
      </c>
      <c r="E49" s="141">
        <v>-26.245312451567731</v>
      </c>
      <c r="F49" s="139" t="s">
        <v>241</v>
      </c>
      <c r="G49" s="140">
        <v>-35.430955021860747</v>
      </c>
      <c r="H49" s="141">
        <v>-35.059006916982419</v>
      </c>
      <c r="I49" s="137"/>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c r="BW49" s="137"/>
      <c r="BX49" s="137"/>
      <c r="BY49" s="137"/>
      <c r="BZ49" s="137"/>
      <c r="CA49" s="137"/>
      <c r="CB49" s="137"/>
      <c r="CC49" s="137"/>
      <c r="CD49" s="137"/>
      <c r="CE49" s="137"/>
      <c r="CF49" s="137"/>
      <c r="CG49" s="137"/>
      <c r="CH49" s="137"/>
      <c r="CI49" s="137"/>
      <c r="CJ49" s="137"/>
      <c r="CK49" s="137"/>
      <c r="CL49" s="137"/>
      <c r="CM49" s="137"/>
      <c r="CN49" s="137"/>
      <c r="CO49" s="137"/>
      <c r="CP49" s="137"/>
      <c r="CQ49" s="137"/>
      <c r="CR49" s="137"/>
      <c r="CS49" s="137"/>
      <c r="CT49" s="137"/>
      <c r="CU49" s="137"/>
      <c r="CV49" s="137"/>
      <c r="CW49" s="137"/>
      <c r="CX49" s="137"/>
    </row>
    <row r="50" spans="1:132" s="138" customFormat="1" ht="20.100000000000001" customHeight="1">
      <c r="A50" s="93"/>
      <c r="B50" s="104" t="s">
        <v>73</v>
      </c>
      <c r="C50" s="139">
        <v>2.4855954667807101</v>
      </c>
      <c r="D50" s="140">
        <v>1.9308331328373662</v>
      </c>
      <c r="E50" s="141">
        <v>1.7688039012339662</v>
      </c>
      <c r="F50" s="139">
        <v>7.5678009042071936</v>
      </c>
      <c r="G50" s="140">
        <v>6.658239084523923</v>
      </c>
      <c r="H50" s="141">
        <v>6.1589318875119519</v>
      </c>
      <c r="I50" s="137"/>
      <c r="J50" s="137"/>
      <c r="K50" s="137"/>
      <c r="L50" s="137"/>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c r="BJ50" s="137"/>
      <c r="BK50" s="137"/>
      <c r="BL50" s="137"/>
      <c r="BM50" s="137"/>
      <c r="BN50" s="137"/>
      <c r="BO50" s="137"/>
      <c r="BP50" s="137"/>
      <c r="BQ50" s="137"/>
      <c r="BR50" s="137"/>
      <c r="BS50" s="137"/>
      <c r="BT50" s="137"/>
      <c r="BU50" s="137"/>
      <c r="BV50" s="137"/>
      <c r="BW50" s="137"/>
      <c r="BX50" s="137"/>
      <c r="BY50" s="137"/>
      <c r="BZ50" s="137"/>
      <c r="CA50" s="137"/>
      <c r="CB50" s="137"/>
      <c r="CC50" s="137"/>
      <c r="CD50" s="137"/>
      <c r="CE50" s="137"/>
      <c r="CF50" s="137"/>
      <c r="CG50" s="137"/>
      <c r="CH50" s="137"/>
      <c r="CI50" s="137"/>
      <c r="CJ50" s="137"/>
      <c r="CK50" s="137"/>
      <c r="CL50" s="137"/>
      <c r="CM50" s="137"/>
      <c r="CN50" s="137"/>
      <c r="CO50" s="137"/>
      <c r="CP50" s="137"/>
      <c r="CQ50" s="137"/>
      <c r="CR50" s="137"/>
      <c r="CS50" s="137"/>
      <c r="CT50" s="137"/>
      <c r="CU50" s="137"/>
      <c r="CV50" s="137"/>
      <c r="CW50" s="137"/>
      <c r="CX50" s="137"/>
    </row>
    <row r="51" spans="1:132" s="138" customFormat="1" ht="20.100000000000001" customHeight="1">
      <c r="A51" s="93"/>
      <c r="B51" s="104" t="s">
        <v>235</v>
      </c>
      <c r="C51" s="139">
        <v>-25.426725335612211</v>
      </c>
      <c r="D51" s="140">
        <v>-18.264548688988903</v>
      </c>
      <c r="E51" s="141">
        <v>-18.776095191427565</v>
      </c>
      <c r="F51" s="139">
        <v>-128.50114576512783</v>
      </c>
      <c r="G51" s="140">
        <v>-151.57140551603726</v>
      </c>
      <c r="H51" s="141">
        <v>-154.29549727146804</v>
      </c>
      <c r="I51" s="137"/>
      <c r="J51" s="137"/>
      <c r="K51" s="137"/>
      <c r="L51" s="137"/>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37"/>
      <c r="BF51" s="137"/>
      <c r="BG51" s="137"/>
      <c r="BH51" s="137"/>
      <c r="BI51" s="137"/>
      <c r="BJ51" s="137"/>
      <c r="BK51" s="137"/>
      <c r="BL51" s="137"/>
      <c r="BM51" s="137"/>
      <c r="BN51" s="137"/>
      <c r="BO51" s="137"/>
      <c r="BP51" s="137"/>
      <c r="BQ51" s="137"/>
      <c r="BR51" s="137"/>
      <c r="BS51" s="137"/>
      <c r="BT51" s="137"/>
      <c r="BU51" s="137"/>
      <c r="BV51" s="137"/>
      <c r="BW51" s="137"/>
      <c r="BX51" s="137"/>
      <c r="BY51" s="137"/>
      <c r="BZ51" s="137"/>
      <c r="CA51" s="137"/>
      <c r="CB51" s="137"/>
      <c r="CC51" s="137"/>
      <c r="CD51" s="137"/>
      <c r="CE51" s="137"/>
      <c r="CF51" s="137"/>
      <c r="CG51" s="137"/>
      <c r="CH51" s="137"/>
      <c r="CI51" s="137"/>
      <c r="CJ51" s="137"/>
      <c r="CK51" s="137"/>
      <c r="CL51" s="137"/>
      <c r="CM51" s="137"/>
      <c r="CN51" s="137"/>
      <c r="CO51" s="137"/>
      <c r="CP51" s="137"/>
      <c r="CQ51" s="137"/>
      <c r="CR51" s="137"/>
      <c r="CS51" s="137"/>
      <c r="CT51" s="137"/>
      <c r="CU51" s="137"/>
      <c r="CV51" s="137"/>
      <c r="CW51" s="137"/>
      <c r="CX51" s="137"/>
    </row>
    <row r="52" spans="1:132" s="138" customFormat="1" ht="20.100000000000001" customHeight="1">
      <c r="A52" s="93"/>
      <c r="B52" s="104" t="s">
        <v>39</v>
      </c>
      <c r="C52" s="139">
        <v>5.8080374053714605</v>
      </c>
      <c r="D52" s="140">
        <v>5.6348783828155034</v>
      </c>
      <c r="E52" s="141">
        <v>5.5992687925760354</v>
      </c>
      <c r="F52" s="139">
        <v>13.964315828304134</v>
      </c>
      <c r="G52" s="140">
        <v>13.186145859648471</v>
      </c>
      <c r="H52" s="141">
        <v>13.236180039329589</v>
      </c>
      <c r="I52" s="137"/>
      <c r="J52" s="137"/>
      <c r="K52" s="137"/>
      <c r="L52" s="137"/>
      <c r="M52" s="137"/>
      <c r="N52" s="137"/>
      <c r="O52" s="137"/>
      <c r="P52" s="137"/>
      <c r="Q52" s="137"/>
      <c r="R52" s="137"/>
      <c r="S52" s="137"/>
      <c r="T52" s="137"/>
      <c r="U52" s="137"/>
      <c r="V52" s="137"/>
      <c r="W52" s="137"/>
      <c r="X52" s="137"/>
      <c r="Y52" s="137"/>
      <c r="Z52" s="137"/>
      <c r="AA52" s="137"/>
      <c r="AB52" s="137"/>
      <c r="AC52" s="137"/>
      <c r="AD52" s="137"/>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7"/>
      <c r="BA52" s="137"/>
      <c r="BB52" s="137"/>
      <c r="BC52" s="137"/>
      <c r="BD52" s="137"/>
      <c r="BE52" s="137"/>
      <c r="BF52" s="137"/>
      <c r="BG52" s="137"/>
      <c r="BH52" s="137"/>
      <c r="BI52" s="137"/>
      <c r="BJ52" s="137"/>
      <c r="BK52" s="137"/>
      <c r="BL52" s="137"/>
      <c r="BM52" s="137"/>
      <c r="BN52" s="137"/>
      <c r="BO52" s="137"/>
      <c r="BP52" s="137"/>
      <c r="BQ52" s="137"/>
      <c r="BR52" s="137"/>
      <c r="BS52" s="137"/>
      <c r="BT52" s="137"/>
      <c r="BU52" s="137"/>
      <c r="BV52" s="137"/>
      <c r="BW52" s="137"/>
      <c r="BX52" s="137"/>
      <c r="BY52" s="137"/>
      <c r="BZ52" s="137"/>
      <c r="CA52" s="137"/>
      <c r="CB52" s="137"/>
      <c r="CC52" s="137"/>
      <c r="CD52" s="137"/>
      <c r="CE52" s="137"/>
      <c r="CF52" s="137"/>
      <c r="CG52" s="137"/>
      <c r="CH52" s="137"/>
      <c r="CI52" s="137"/>
      <c r="CJ52" s="137"/>
      <c r="CK52" s="137"/>
      <c r="CL52" s="137"/>
      <c r="CM52" s="137"/>
      <c r="CN52" s="137"/>
      <c r="CO52" s="137"/>
      <c r="CP52" s="137"/>
      <c r="CQ52" s="137"/>
      <c r="CR52" s="137"/>
      <c r="CS52" s="137"/>
      <c r="CT52" s="137"/>
      <c r="CU52" s="137"/>
      <c r="CV52" s="137"/>
      <c r="CW52" s="137"/>
      <c r="CX52" s="137"/>
    </row>
    <row r="53" spans="1:132" s="138" customFormat="1" ht="20.100000000000001" customHeight="1">
      <c r="A53" s="93"/>
      <c r="B53" s="104" t="s">
        <v>64</v>
      </c>
      <c r="C53" s="139">
        <v>0.87764407208547646</v>
      </c>
      <c r="D53" s="140">
        <v>0.86597337213564929</v>
      </c>
      <c r="E53" s="141">
        <v>0.80838528326136772</v>
      </c>
      <c r="F53" s="139">
        <v>2.5460910013740676</v>
      </c>
      <c r="G53" s="140">
        <v>2.8422865194484737</v>
      </c>
      <c r="H53" s="141">
        <v>2.6714134087829127</v>
      </c>
      <c r="I53" s="137"/>
      <c r="J53" s="137"/>
      <c r="K53" s="137"/>
      <c r="L53" s="137"/>
      <c r="M53" s="137"/>
      <c r="N53" s="137"/>
      <c r="O53" s="137"/>
      <c r="P53" s="137"/>
      <c r="Q53" s="137"/>
      <c r="R53" s="137"/>
      <c r="S53" s="137"/>
      <c r="T53" s="137"/>
      <c r="U53" s="137"/>
      <c r="V53" s="137"/>
      <c r="W53" s="137"/>
      <c r="X53" s="137"/>
      <c r="Y53" s="137"/>
      <c r="Z53" s="137"/>
      <c r="AA53" s="137"/>
      <c r="AB53" s="137"/>
      <c r="AC53" s="137"/>
      <c r="AD53" s="137"/>
      <c r="AE53" s="137"/>
      <c r="AF53" s="137"/>
      <c r="AG53" s="137"/>
      <c r="AH53" s="137"/>
      <c r="AI53" s="137"/>
      <c r="AJ53" s="137"/>
      <c r="AK53" s="137"/>
      <c r="AL53" s="137"/>
      <c r="AM53" s="137"/>
      <c r="AN53" s="137"/>
      <c r="AO53" s="137"/>
      <c r="AP53" s="137"/>
      <c r="AQ53" s="137"/>
      <c r="AR53" s="137"/>
      <c r="AS53" s="137"/>
      <c r="AT53" s="137"/>
      <c r="AU53" s="137"/>
      <c r="AV53" s="137"/>
      <c r="AW53" s="137"/>
      <c r="AX53" s="137"/>
      <c r="AY53" s="137"/>
      <c r="AZ53" s="137"/>
      <c r="BA53" s="137"/>
      <c r="BB53" s="137"/>
      <c r="BC53" s="137"/>
      <c r="BD53" s="137"/>
      <c r="BE53" s="137"/>
      <c r="BF53" s="137"/>
      <c r="BG53" s="137"/>
      <c r="BH53" s="137"/>
      <c r="BI53" s="137"/>
      <c r="BJ53" s="137"/>
      <c r="BK53" s="137"/>
      <c r="BL53" s="137"/>
      <c r="BM53" s="137"/>
      <c r="BN53" s="137"/>
      <c r="BO53" s="137"/>
      <c r="BP53" s="137"/>
      <c r="BQ53" s="137"/>
      <c r="BR53" s="137"/>
      <c r="BS53" s="137"/>
      <c r="BT53" s="137"/>
      <c r="BU53" s="137"/>
      <c r="BV53" s="137"/>
      <c r="BW53" s="137"/>
      <c r="BX53" s="137"/>
      <c r="BY53" s="137"/>
      <c r="BZ53" s="137"/>
      <c r="CA53" s="137"/>
      <c r="CB53" s="137"/>
      <c r="CC53" s="137"/>
      <c r="CD53" s="137"/>
      <c r="CE53" s="137"/>
      <c r="CF53" s="137"/>
      <c r="CG53" s="137"/>
      <c r="CH53" s="137"/>
      <c r="CI53" s="137"/>
      <c r="CJ53" s="137"/>
      <c r="CK53" s="137"/>
      <c r="CL53" s="137"/>
      <c r="CM53" s="137"/>
      <c r="CN53" s="137"/>
      <c r="CO53" s="137"/>
      <c r="CP53" s="137"/>
      <c r="CQ53" s="137"/>
      <c r="CR53" s="137"/>
      <c r="CS53" s="137"/>
      <c r="CT53" s="137"/>
      <c r="CU53" s="137"/>
      <c r="CV53" s="137"/>
      <c r="CW53" s="137"/>
      <c r="CX53" s="137"/>
    </row>
    <row r="54" spans="1:132" s="138" customFormat="1" ht="20.100000000000001" customHeight="1">
      <c r="A54" s="93"/>
      <c r="B54" s="104" t="s">
        <v>188</v>
      </c>
      <c r="C54" s="139">
        <v>-27.397433944025789</v>
      </c>
      <c r="D54" s="140">
        <v>-30.520194346610623</v>
      </c>
      <c r="E54" s="141">
        <v>-30.346280882959714</v>
      </c>
      <c r="F54" s="139">
        <v>-29.910084567112843</v>
      </c>
      <c r="G54" s="140">
        <v>-32.953983558116768</v>
      </c>
      <c r="H54" s="141">
        <v>-32.608705444836218</v>
      </c>
      <c r="I54" s="137"/>
      <c r="J54" s="137"/>
      <c r="K54" s="137"/>
      <c r="L54" s="137"/>
      <c r="M54" s="137"/>
      <c r="N54" s="137"/>
      <c r="O54" s="137"/>
      <c r="P54" s="137"/>
      <c r="Q54" s="137"/>
      <c r="R54" s="137"/>
      <c r="S54" s="137"/>
      <c r="T54" s="137"/>
      <c r="U54" s="137"/>
      <c r="V54" s="137"/>
      <c r="W54" s="137"/>
      <c r="X54" s="137"/>
      <c r="Y54" s="137"/>
      <c r="Z54" s="137"/>
      <c r="AA54" s="137"/>
      <c r="AB54" s="137"/>
      <c r="AC54" s="137"/>
      <c r="AD54" s="137"/>
      <c r="AE54" s="137"/>
      <c r="AF54" s="137"/>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c r="BJ54" s="137"/>
      <c r="BK54" s="137"/>
      <c r="BL54" s="137"/>
      <c r="BM54" s="137"/>
      <c r="BN54" s="137"/>
      <c r="BO54" s="137"/>
      <c r="BP54" s="137"/>
      <c r="BQ54" s="137"/>
      <c r="BR54" s="137"/>
      <c r="BS54" s="137"/>
      <c r="BT54" s="137"/>
      <c r="BU54" s="137"/>
      <c r="BV54" s="137"/>
      <c r="BW54" s="137"/>
      <c r="BX54" s="137"/>
      <c r="BY54" s="137"/>
      <c r="BZ54" s="137"/>
      <c r="CA54" s="137"/>
      <c r="CB54" s="137"/>
      <c r="CC54" s="137"/>
      <c r="CD54" s="137"/>
      <c r="CE54" s="137"/>
      <c r="CF54" s="137"/>
      <c r="CG54" s="137"/>
      <c r="CH54" s="137"/>
      <c r="CI54" s="137"/>
      <c r="CJ54" s="137"/>
      <c r="CK54" s="137"/>
      <c r="CL54" s="137"/>
      <c r="CM54" s="137"/>
      <c r="CN54" s="137"/>
      <c r="CO54" s="137"/>
      <c r="CP54" s="137"/>
      <c r="CQ54" s="137"/>
      <c r="CR54" s="137"/>
      <c r="CS54" s="137"/>
      <c r="CT54" s="137"/>
      <c r="CU54" s="137"/>
      <c r="CV54" s="137"/>
      <c r="CW54" s="137"/>
      <c r="CX54" s="137"/>
    </row>
    <row r="55" spans="1:132" s="138" customFormat="1" ht="20.100000000000001" customHeight="1">
      <c r="A55" s="93"/>
      <c r="B55" s="104" t="s">
        <v>55</v>
      </c>
      <c r="C55" s="139">
        <v>-10.909767983379568</v>
      </c>
      <c r="D55" s="140">
        <v>-5.3406472396735376</v>
      </c>
      <c r="E55" s="141">
        <v>-5.0866478316288957</v>
      </c>
      <c r="F55" s="139">
        <v>-19.174580537214098</v>
      </c>
      <c r="G55" s="140">
        <v>-22.466151034337813</v>
      </c>
      <c r="H55" s="141">
        <v>-22.52918198673845</v>
      </c>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20"/>
      <c r="CZ55" s="120"/>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row>
    <row r="56" spans="1:132" s="138" customFormat="1" ht="20.100000000000001" customHeight="1">
      <c r="A56" s="93"/>
      <c r="B56" s="104" t="s">
        <v>54</v>
      </c>
      <c r="C56" s="139">
        <v>-12.590114376344236</v>
      </c>
      <c r="D56" s="140">
        <v>-5.1695375306888254</v>
      </c>
      <c r="E56" s="141">
        <v>-4.8495628030487561</v>
      </c>
      <c r="F56" s="139">
        <v>-19.99181272341751</v>
      </c>
      <c r="G56" s="140">
        <v>-5.7376741463043137</v>
      </c>
      <c r="H56" s="141">
        <v>-5.2370058016832566</v>
      </c>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20"/>
      <c r="CZ56" s="120"/>
      <c r="DA56" s="120"/>
      <c r="DB56" s="120"/>
      <c r="DC56" s="120"/>
      <c r="DD56" s="120"/>
      <c r="DE56" s="120"/>
      <c r="DF56" s="120"/>
      <c r="DG56" s="120"/>
      <c r="DH56" s="120"/>
      <c r="DI56" s="120"/>
      <c r="DJ56" s="120"/>
      <c r="DK56" s="120"/>
      <c r="DL56" s="120"/>
      <c r="DM56" s="120"/>
      <c r="DN56" s="120"/>
      <c r="DO56" s="120"/>
      <c r="DP56" s="120"/>
      <c r="DQ56" s="120"/>
      <c r="DR56" s="120"/>
      <c r="DS56" s="120"/>
      <c r="DT56" s="120"/>
      <c r="DU56" s="120"/>
      <c r="DV56" s="120"/>
      <c r="DW56" s="120"/>
      <c r="DX56" s="120"/>
      <c r="DY56" s="120"/>
      <c r="DZ56" s="120"/>
      <c r="EA56" s="120"/>
      <c r="EB56" s="120"/>
    </row>
    <row r="57" spans="1:132" s="138" customFormat="1" ht="20.100000000000001" customHeight="1">
      <c r="A57" s="93"/>
      <c r="B57" s="104" t="s">
        <v>238</v>
      </c>
      <c r="C57" s="139" t="s">
        <v>241</v>
      </c>
      <c r="D57" s="140">
        <v>6.3969043832122718</v>
      </c>
      <c r="E57" s="141">
        <v>5.6622235748497349</v>
      </c>
      <c r="F57" s="139" t="s">
        <v>241</v>
      </c>
      <c r="G57" s="140">
        <v>6.429626340187296</v>
      </c>
      <c r="H57" s="141">
        <v>5.6890568576180787</v>
      </c>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20"/>
      <c r="CZ57" s="120"/>
      <c r="DA57" s="120"/>
      <c r="DB57" s="120"/>
      <c r="DC57" s="120"/>
      <c r="DD57" s="120"/>
      <c r="DE57" s="120"/>
      <c r="DF57" s="120"/>
      <c r="DG57" s="120"/>
      <c r="DH57" s="120"/>
      <c r="DI57" s="120"/>
      <c r="DJ57" s="120"/>
      <c r="DK57" s="120"/>
      <c r="DL57" s="120"/>
      <c r="DM57" s="120"/>
      <c r="DN57" s="120"/>
      <c r="DO57" s="120"/>
      <c r="DP57" s="120"/>
      <c r="DQ57" s="120"/>
      <c r="DR57" s="120"/>
      <c r="DS57" s="120"/>
      <c r="DT57" s="120"/>
      <c r="DU57" s="120"/>
      <c r="DV57" s="120"/>
      <c r="DW57" s="120"/>
      <c r="DX57" s="120"/>
      <c r="DY57" s="120"/>
      <c r="DZ57" s="120"/>
      <c r="EA57" s="120"/>
      <c r="EB57" s="120"/>
    </row>
    <row r="58" spans="1:132" s="138" customFormat="1" ht="20.100000000000001" customHeight="1">
      <c r="A58" s="93"/>
      <c r="B58" s="104" t="s">
        <v>56</v>
      </c>
      <c r="C58" s="139">
        <v>0.2299569991468475</v>
      </c>
      <c r="D58" s="140">
        <v>-1.201370289292069</v>
      </c>
      <c r="E58" s="141">
        <v>-1.8791917769242013</v>
      </c>
      <c r="F58" s="139">
        <v>0.32953564509503941</v>
      </c>
      <c r="G58" s="140">
        <v>-1.7240702564523769</v>
      </c>
      <c r="H58" s="141">
        <v>-2.7057417894320448</v>
      </c>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20"/>
      <c r="CZ58" s="120"/>
      <c r="DA58" s="120"/>
      <c r="DB58" s="120"/>
      <c r="DC58" s="120"/>
      <c r="DD58" s="120"/>
      <c r="DE58" s="120"/>
      <c r="DF58" s="120"/>
      <c r="DG58" s="120"/>
      <c r="DH58" s="120"/>
      <c r="DI58" s="120"/>
      <c r="DJ58" s="120"/>
      <c r="DK58" s="120"/>
      <c r="DL58" s="120"/>
      <c r="DM58" s="120"/>
      <c r="DN58" s="120"/>
      <c r="DO58" s="120"/>
      <c r="DP58" s="120"/>
      <c r="DQ58" s="120"/>
      <c r="DR58" s="120"/>
      <c r="DS58" s="120"/>
      <c r="DT58" s="120"/>
      <c r="DU58" s="120"/>
      <c r="DV58" s="120"/>
      <c r="DW58" s="120"/>
      <c r="DX58" s="120"/>
      <c r="DY58" s="120"/>
      <c r="DZ58" s="120"/>
      <c r="EA58" s="120"/>
      <c r="EB58" s="120"/>
    </row>
    <row r="59" spans="1:132" s="138" customFormat="1" ht="20.100000000000001" customHeight="1">
      <c r="A59" s="93"/>
      <c r="B59" s="104" t="s">
        <v>69</v>
      </c>
      <c r="C59" s="139">
        <v>-11.665991377047561</v>
      </c>
      <c r="D59" s="140">
        <v>-21.086738203964149</v>
      </c>
      <c r="E59" s="141">
        <v>-21.537665710173314</v>
      </c>
      <c r="F59" s="139">
        <v>-17.967557307034671</v>
      </c>
      <c r="G59" s="140">
        <v>-24.151553363650084</v>
      </c>
      <c r="H59" s="141">
        <v>-24.703061161164353</v>
      </c>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20"/>
      <c r="CZ59" s="120"/>
      <c r="DA59" s="120"/>
      <c r="DB59" s="120"/>
      <c r="DC59" s="120"/>
      <c r="DD59" s="120"/>
      <c r="DE59" s="120"/>
      <c r="DF59" s="120"/>
      <c r="DG59" s="120"/>
      <c r="DH59" s="120"/>
      <c r="DI59" s="120"/>
      <c r="DJ59" s="120"/>
      <c r="DK59" s="120"/>
      <c r="DL59" s="120"/>
      <c r="DM59" s="120"/>
      <c r="DN59" s="120"/>
      <c r="DO59" s="120"/>
      <c r="DP59" s="120"/>
      <c r="DQ59" s="120"/>
      <c r="DR59" s="120"/>
      <c r="DS59" s="120"/>
      <c r="DT59" s="120"/>
      <c r="DU59" s="120"/>
      <c r="DV59" s="120"/>
      <c r="DW59" s="120"/>
      <c r="DX59" s="120"/>
      <c r="DY59" s="120"/>
      <c r="DZ59" s="120"/>
      <c r="EA59" s="120"/>
      <c r="EB59" s="120"/>
    </row>
    <row r="60" spans="1:132" s="149" customFormat="1" ht="17.25" customHeight="1">
      <c r="A60" s="93"/>
      <c r="B60" s="144"/>
      <c r="C60" s="145"/>
      <c r="D60" s="146"/>
      <c r="E60" s="147"/>
      <c r="F60" s="145"/>
      <c r="G60" s="146"/>
      <c r="H60" s="147"/>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c r="BN60" s="148"/>
      <c r="BO60" s="148"/>
      <c r="BP60" s="148"/>
      <c r="BQ60" s="148"/>
      <c r="BR60" s="148"/>
      <c r="BS60" s="148"/>
      <c r="BT60" s="148"/>
      <c r="BU60" s="148"/>
      <c r="BV60" s="148"/>
      <c r="BW60" s="148"/>
      <c r="BX60" s="148"/>
      <c r="BY60" s="148"/>
      <c r="BZ60" s="148"/>
      <c r="CA60" s="148"/>
      <c r="CB60" s="148"/>
      <c r="CC60" s="148"/>
      <c r="CD60" s="148"/>
      <c r="CE60" s="148"/>
      <c r="CF60" s="148"/>
      <c r="CG60" s="148"/>
      <c r="CH60" s="148"/>
      <c r="CI60" s="148"/>
      <c r="CJ60" s="148"/>
      <c r="CK60" s="148"/>
      <c r="CL60" s="148"/>
      <c r="CM60" s="148"/>
      <c r="CN60" s="148"/>
      <c r="CO60" s="148"/>
      <c r="CP60" s="148"/>
      <c r="CQ60" s="148"/>
      <c r="CR60" s="148"/>
      <c r="CS60" s="148"/>
      <c r="CT60" s="148"/>
      <c r="CU60" s="148"/>
      <c r="CV60" s="148"/>
      <c r="CW60" s="148"/>
      <c r="CX60" s="148"/>
    </row>
    <row r="61" spans="1:132" s="149" customFormat="1" ht="5.25" customHeight="1">
      <c r="A61" s="148"/>
      <c r="B61" s="148"/>
      <c r="C61" s="150"/>
      <c r="D61" s="150"/>
      <c r="E61" s="150"/>
      <c r="F61" s="150"/>
      <c r="G61" s="150"/>
      <c r="H61" s="150"/>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c r="AM61" s="148"/>
      <c r="AN61" s="148"/>
      <c r="AO61" s="148"/>
      <c r="AP61" s="148"/>
      <c r="AQ61" s="148"/>
      <c r="AR61" s="148"/>
      <c r="AS61" s="148"/>
      <c r="AT61" s="148"/>
      <c r="AU61" s="148"/>
      <c r="AV61" s="148"/>
      <c r="AW61" s="148"/>
      <c r="AX61" s="148"/>
      <c r="AY61" s="148"/>
      <c r="AZ61" s="148"/>
      <c r="BA61" s="148"/>
      <c r="BB61" s="148"/>
      <c r="BC61" s="148"/>
      <c r="BD61" s="148"/>
      <c r="BE61" s="148"/>
      <c r="BF61" s="148"/>
      <c r="BG61" s="148"/>
      <c r="BH61" s="148"/>
      <c r="BI61" s="148"/>
      <c r="BJ61" s="148"/>
      <c r="BK61" s="148"/>
      <c r="BL61" s="148"/>
      <c r="BM61" s="148"/>
      <c r="BN61" s="148"/>
      <c r="BO61" s="148"/>
      <c r="BP61" s="148"/>
      <c r="BQ61" s="148"/>
      <c r="BR61" s="148"/>
      <c r="BS61" s="148"/>
      <c r="BT61" s="148"/>
      <c r="BU61" s="148"/>
      <c r="BV61" s="148"/>
      <c r="BW61" s="148"/>
      <c r="BX61" s="148"/>
      <c r="BY61" s="148"/>
      <c r="BZ61" s="148"/>
      <c r="CA61" s="148"/>
      <c r="CB61" s="148"/>
      <c r="CC61" s="148"/>
      <c r="CD61" s="148"/>
      <c r="CE61" s="148"/>
      <c r="CF61" s="148"/>
      <c r="CG61" s="148"/>
      <c r="CH61" s="148"/>
      <c r="CI61" s="148"/>
      <c r="CJ61" s="148"/>
      <c r="CK61" s="148"/>
      <c r="CL61" s="148"/>
      <c r="CM61" s="148"/>
      <c r="CN61" s="148"/>
      <c r="CO61" s="148"/>
      <c r="CP61" s="148"/>
      <c r="CQ61" s="148"/>
      <c r="CR61" s="148"/>
      <c r="CS61" s="148"/>
      <c r="CT61" s="148"/>
      <c r="CU61" s="148"/>
      <c r="CV61" s="148"/>
      <c r="CW61" s="148"/>
      <c r="CX61" s="148"/>
    </row>
    <row r="62" spans="1:132" s="149" customFormat="1" ht="27.75" customHeight="1">
      <c r="A62" s="148"/>
      <c r="B62" s="710"/>
      <c r="C62" s="710"/>
      <c r="D62" s="710"/>
      <c r="E62" s="710"/>
      <c r="F62" s="710"/>
      <c r="G62" s="710"/>
      <c r="H62" s="710"/>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48"/>
      <c r="AZ62" s="148"/>
      <c r="BA62" s="148"/>
      <c r="BB62" s="148"/>
      <c r="BC62" s="148"/>
      <c r="BD62" s="148"/>
      <c r="BE62" s="148"/>
      <c r="BF62" s="148"/>
      <c r="BG62" s="148"/>
      <c r="BH62" s="148"/>
      <c r="BI62" s="148"/>
      <c r="BJ62" s="148"/>
      <c r="BK62" s="148"/>
      <c r="BL62" s="148"/>
      <c r="BM62" s="148"/>
      <c r="BN62" s="148"/>
      <c r="BO62" s="148"/>
      <c r="BP62" s="148"/>
      <c r="BQ62" s="148"/>
      <c r="BR62" s="148"/>
      <c r="BS62" s="148"/>
      <c r="BT62" s="148"/>
      <c r="BU62" s="148"/>
      <c r="BV62" s="148"/>
      <c r="BW62" s="148"/>
      <c r="BX62" s="148"/>
      <c r="BY62" s="148"/>
      <c r="BZ62" s="148"/>
      <c r="CA62" s="148"/>
      <c r="CB62" s="148"/>
      <c r="CC62" s="148"/>
      <c r="CD62" s="148"/>
      <c r="CE62" s="148"/>
      <c r="CF62" s="148"/>
      <c r="CG62" s="148"/>
      <c r="CH62" s="148"/>
      <c r="CI62" s="148"/>
      <c r="CJ62" s="148"/>
      <c r="CK62" s="148"/>
      <c r="CL62" s="148"/>
      <c r="CM62" s="148"/>
      <c r="CN62" s="148"/>
      <c r="CO62" s="148"/>
      <c r="CP62" s="148"/>
      <c r="CQ62" s="148"/>
      <c r="CR62" s="148"/>
      <c r="CS62" s="148"/>
      <c r="CT62" s="148"/>
      <c r="CU62" s="148"/>
      <c r="CV62" s="148"/>
      <c r="CW62" s="148"/>
      <c r="CX62" s="148"/>
    </row>
    <row r="63" spans="1:132" ht="30.75" customHeight="1">
      <c r="B63" s="711"/>
      <c r="C63" s="711"/>
      <c r="D63" s="711"/>
      <c r="E63" s="711"/>
      <c r="F63" s="711"/>
      <c r="G63" s="711"/>
      <c r="H63" s="711"/>
    </row>
    <row r="64" spans="1:132" ht="17.399999999999999">
      <c r="B64" s="148"/>
      <c r="C64" s="151"/>
      <c r="D64" s="151"/>
      <c r="E64" s="151"/>
      <c r="F64" s="151"/>
      <c r="G64" s="151"/>
      <c r="H64" s="151"/>
    </row>
    <row r="65" spans="1:102">
      <c r="B65" s="152"/>
      <c r="C65" s="151"/>
      <c r="D65" s="151"/>
      <c r="E65" s="151"/>
      <c r="F65" s="151"/>
      <c r="G65" s="151"/>
      <c r="H65" s="151"/>
    </row>
    <row r="66" spans="1:102">
      <c r="C66" s="151"/>
      <c r="D66" s="151"/>
      <c r="E66" s="151"/>
      <c r="F66" s="151"/>
      <c r="G66" s="151"/>
      <c r="H66" s="151"/>
    </row>
    <row r="67" spans="1:102">
      <c r="C67" s="151"/>
      <c r="D67" s="151"/>
      <c r="E67" s="151"/>
      <c r="F67" s="151"/>
      <c r="G67" s="151"/>
      <c r="H67" s="151"/>
    </row>
    <row r="68" spans="1:102" s="52" customFormat="1" ht="17.399999999999999">
      <c r="A68" s="119"/>
      <c r="B68" s="119"/>
      <c r="C68" s="151"/>
      <c r="D68" s="151"/>
      <c r="E68" s="151"/>
      <c r="F68" s="151"/>
      <c r="G68" s="151"/>
      <c r="H68" s="151"/>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row>
    <row r="69" spans="1:102" s="52" customFormat="1" ht="17.399999999999999">
      <c r="A69" s="119"/>
      <c r="B69" s="119"/>
      <c r="C69" s="151"/>
      <c r="D69" s="151"/>
      <c r="E69" s="151"/>
      <c r="F69" s="151"/>
      <c r="G69" s="151"/>
      <c r="H69" s="151"/>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2" customFormat="1" ht="17.399999999999999">
      <c r="A70" s="119"/>
      <c r="B70" s="119"/>
      <c r="C70" s="151"/>
      <c r="D70" s="151"/>
      <c r="E70" s="151"/>
      <c r="F70" s="151"/>
      <c r="G70" s="151"/>
      <c r="H70" s="151"/>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2" customFormat="1" ht="17.399999999999999">
      <c r="A71" s="119"/>
      <c r="B71" s="119"/>
      <c r="C71" s="151"/>
      <c r="D71" s="151"/>
      <c r="E71" s="151"/>
      <c r="F71" s="151"/>
      <c r="G71" s="151"/>
      <c r="H71" s="151"/>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2" customFormat="1" ht="17.399999999999999">
      <c r="A72" s="119"/>
      <c r="B72" s="119"/>
      <c r="C72" s="151"/>
      <c r="D72" s="151"/>
      <c r="E72" s="151"/>
      <c r="F72" s="151"/>
      <c r="G72" s="151"/>
      <c r="H72" s="151"/>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2" customFormat="1" ht="17.399999999999999">
      <c r="A73" s="119"/>
      <c r="B73" s="119"/>
      <c r="C73" s="151"/>
      <c r="D73" s="151"/>
      <c r="E73" s="151"/>
      <c r="F73" s="151"/>
      <c r="G73" s="151"/>
      <c r="H73" s="151"/>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2" customFormat="1" ht="17.399999999999999">
      <c r="A74" s="119"/>
      <c r="B74" s="119"/>
      <c r="C74" s="151"/>
      <c r="D74" s="151"/>
      <c r="E74" s="151"/>
      <c r="F74" s="151"/>
      <c r="G74" s="151"/>
      <c r="H74" s="151"/>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2" customFormat="1" ht="17.399999999999999">
      <c r="A75" s="119"/>
      <c r="B75" s="119"/>
      <c r="C75" s="151"/>
      <c r="D75" s="151"/>
      <c r="E75" s="151"/>
      <c r="F75" s="151"/>
      <c r="G75" s="151"/>
      <c r="H75" s="151"/>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c r="B76" s="153"/>
      <c r="C76" s="151"/>
      <c r="D76" s="151"/>
      <c r="E76" s="151"/>
      <c r="F76" s="151"/>
      <c r="G76" s="151"/>
      <c r="H76" s="151"/>
    </row>
    <row r="77" spans="1:102" s="52" customFormat="1" ht="17.399999999999999">
      <c r="A77" s="119"/>
      <c r="B77" s="119"/>
      <c r="C77" s="119"/>
      <c r="D77" s="119"/>
      <c r="E77" s="119"/>
      <c r="F77" s="119"/>
      <c r="G77" s="119"/>
      <c r="H77" s="119"/>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row>
    <row r="78" spans="1:102" s="52" customFormat="1" ht="17.399999999999999">
      <c r="A78" s="119"/>
      <c r="B78" s="153"/>
      <c r="C78" s="151"/>
      <c r="D78" s="151"/>
      <c r="E78" s="151"/>
      <c r="F78" s="151"/>
      <c r="G78" s="151"/>
      <c r="H78" s="151"/>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2" customFormat="1" ht="17.399999999999999">
      <c r="A79" s="119"/>
      <c r="B79" s="153"/>
      <c r="C79" s="151"/>
      <c r="D79" s="151"/>
      <c r="E79" s="151"/>
      <c r="F79" s="151"/>
      <c r="G79" s="151"/>
      <c r="H79" s="151"/>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2" customFormat="1" ht="17.399999999999999">
      <c r="A80" s="119"/>
      <c r="B80" s="153"/>
      <c r="C80" s="151"/>
      <c r="D80" s="151"/>
      <c r="E80" s="151"/>
      <c r="F80" s="151"/>
      <c r="G80" s="151"/>
      <c r="H80" s="151"/>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2" customFormat="1" ht="17.399999999999999">
      <c r="A81" s="119"/>
      <c r="B81" s="154"/>
      <c r="C81" s="151"/>
      <c r="D81" s="151"/>
      <c r="E81" s="151"/>
      <c r="F81" s="151"/>
      <c r="G81" s="151"/>
      <c r="H81" s="151"/>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2" customFormat="1" ht="17.399999999999999">
      <c r="A82" s="119"/>
      <c r="B82" s="154"/>
      <c r="C82" s="151"/>
      <c r="D82" s="151"/>
      <c r="E82" s="151"/>
      <c r="F82" s="151"/>
      <c r="G82" s="151"/>
      <c r="H82" s="151"/>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2" customFormat="1" ht="17.399999999999999">
      <c r="A83" s="119"/>
      <c r="B83" s="153"/>
      <c r="C83" s="151"/>
      <c r="D83" s="151"/>
      <c r="E83" s="151"/>
      <c r="F83" s="151"/>
      <c r="G83" s="151"/>
      <c r="H83" s="151"/>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2" customFormat="1" ht="17.399999999999999">
      <c r="A84" s="119"/>
      <c r="B84" s="153"/>
      <c r="C84" s="151"/>
      <c r="D84" s="151"/>
      <c r="E84" s="151"/>
      <c r="F84" s="151"/>
      <c r="G84" s="151"/>
      <c r="H84" s="151"/>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2" customFormat="1" ht="17.399999999999999">
      <c r="A85" s="119"/>
      <c r="B85" s="153"/>
      <c r="C85" s="151"/>
      <c r="D85" s="151"/>
      <c r="E85" s="151"/>
      <c r="F85" s="151"/>
      <c r="G85" s="151"/>
      <c r="H85" s="151"/>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2" customFormat="1" ht="17.399999999999999">
      <c r="A86" s="119"/>
      <c r="B86" s="155"/>
      <c r="C86" s="151"/>
      <c r="D86" s="151"/>
      <c r="E86" s="151"/>
      <c r="F86" s="151"/>
      <c r="G86" s="151"/>
      <c r="H86" s="151"/>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2" customFormat="1" ht="17.399999999999999">
      <c r="A87" s="119"/>
      <c r="B87" s="153"/>
      <c r="C87" s="151"/>
      <c r="D87" s="151"/>
      <c r="E87" s="151"/>
      <c r="F87" s="151"/>
      <c r="G87" s="151"/>
      <c r="H87" s="151"/>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2" customFormat="1" ht="17.399999999999999">
      <c r="A88" s="119"/>
      <c r="B88" s="153"/>
      <c r="C88" s="151"/>
      <c r="D88" s="151"/>
      <c r="E88" s="151"/>
      <c r="F88" s="151"/>
      <c r="G88" s="151"/>
      <c r="H88" s="151"/>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2" customFormat="1" ht="17.399999999999999">
      <c r="A89" s="119"/>
      <c r="B89" s="153"/>
      <c r="C89" s="151"/>
      <c r="D89" s="151"/>
      <c r="E89" s="151"/>
      <c r="F89" s="151"/>
      <c r="G89" s="151"/>
      <c r="H89" s="151"/>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2" customFormat="1" ht="17.399999999999999">
      <c r="A90" s="119"/>
      <c r="B90" s="153"/>
      <c r="C90" s="151"/>
      <c r="D90" s="151"/>
      <c r="E90" s="151"/>
      <c r="F90" s="151"/>
      <c r="G90" s="151"/>
      <c r="H90" s="151"/>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2" customFormat="1" ht="17.399999999999999">
      <c r="A91" s="119"/>
      <c r="B91" s="154"/>
      <c r="C91" s="151"/>
      <c r="D91" s="151"/>
      <c r="E91" s="151"/>
      <c r="F91" s="151"/>
      <c r="G91" s="151"/>
      <c r="H91" s="151"/>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2" customFormat="1" ht="17.399999999999999">
      <c r="A92" s="119"/>
      <c r="B92" s="153"/>
      <c r="C92" s="151"/>
      <c r="D92" s="151"/>
      <c r="E92" s="151"/>
      <c r="F92" s="151"/>
      <c r="G92" s="151"/>
      <c r="H92" s="151"/>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2" customFormat="1" ht="17.399999999999999">
      <c r="A93" s="119"/>
      <c r="B93" s="153"/>
      <c r="C93" s="151"/>
      <c r="D93" s="151"/>
      <c r="E93" s="151"/>
      <c r="F93" s="151"/>
      <c r="G93" s="151"/>
      <c r="H93" s="151"/>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2" customFormat="1" ht="17.399999999999999">
      <c r="A94" s="119"/>
      <c r="B94" s="153"/>
      <c r="C94" s="151"/>
      <c r="D94" s="151"/>
      <c r="E94" s="151"/>
      <c r="F94" s="151"/>
      <c r="G94" s="151"/>
      <c r="H94" s="151"/>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2" customFormat="1" ht="17.399999999999999">
      <c r="A95" s="119"/>
      <c r="B95" s="153"/>
      <c r="C95" s="151"/>
      <c r="D95" s="151"/>
      <c r="E95" s="151"/>
      <c r="F95" s="151"/>
      <c r="G95" s="151"/>
      <c r="H95" s="151"/>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2" customFormat="1" ht="17.399999999999999">
      <c r="A96" s="119"/>
      <c r="B96" s="153"/>
      <c r="C96" s="151"/>
      <c r="D96" s="151"/>
      <c r="E96" s="151"/>
      <c r="F96" s="151"/>
      <c r="G96" s="151"/>
      <c r="H96" s="151"/>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2" customFormat="1" ht="17.399999999999999">
      <c r="A97" s="119"/>
      <c r="B97" s="153"/>
      <c r="C97" s="151"/>
      <c r="D97" s="151"/>
      <c r="E97" s="151"/>
      <c r="F97" s="151"/>
      <c r="G97" s="151"/>
      <c r="H97" s="151"/>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2" customFormat="1" ht="17.399999999999999">
      <c r="A98" s="119"/>
      <c r="B98" s="153"/>
      <c r="C98" s="151"/>
      <c r="D98" s="151"/>
      <c r="E98" s="151"/>
      <c r="F98" s="151"/>
      <c r="G98" s="151"/>
      <c r="H98" s="151"/>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2" customFormat="1" ht="17.399999999999999">
      <c r="A99" s="119"/>
      <c r="B99" s="153"/>
      <c r="C99" s="151"/>
      <c r="D99" s="151"/>
      <c r="E99" s="151"/>
      <c r="F99" s="151"/>
      <c r="G99" s="151"/>
      <c r="H99" s="151"/>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2" customFormat="1" ht="17.399999999999999">
      <c r="A100" s="119"/>
      <c r="B100" s="153"/>
      <c r="C100" s="151"/>
      <c r="D100" s="151"/>
      <c r="E100" s="151"/>
      <c r="F100" s="151"/>
      <c r="G100" s="151"/>
      <c r="H100" s="151"/>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2" customFormat="1" ht="17.399999999999999">
      <c r="A101" s="119"/>
      <c r="B101" s="153"/>
      <c r="C101" s="151"/>
      <c r="D101" s="151"/>
      <c r="E101" s="151"/>
      <c r="F101" s="151"/>
      <c r="G101" s="151"/>
      <c r="H101" s="151"/>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2" customFormat="1" ht="17.399999999999999">
      <c r="A102" s="119"/>
      <c r="B102" s="153"/>
      <c r="C102" s="119"/>
      <c r="D102" s="119"/>
      <c r="E102" s="119"/>
      <c r="F102" s="119"/>
      <c r="G102" s="119"/>
      <c r="H102" s="119"/>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2" customFormat="1" ht="17.399999999999999">
      <c r="A103" s="119"/>
      <c r="B103" s="153"/>
      <c r="C103" s="119"/>
      <c r="D103" s="119"/>
      <c r="E103" s="119"/>
      <c r="F103" s="119"/>
      <c r="G103" s="119"/>
      <c r="H103" s="119"/>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2" customFormat="1" ht="17.399999999999999">
      <c r="A104" s="119"/>
      <c r="B104" s="153"/>
      <c r="C104" s="119"/>
      <c r="D104" s="119"/>
      <c r="E104" s="119"/>
      <c r="F104" s="119"/>
      <c r="G104" s="119"/>
      <c r="H104" s="119"/>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2" customFormat="1" ht="17.399999999999999">
      <c r="A105" s="119"/>
      <c r="B105" s="153"/>
      <c r="C105" s="119"/>
      <c r="D105" s="119"/>
      <c r="E105" s="119"/>
      <c r="F105" s="119"/>
      <c r="G105" s="119"/>
      <c r="H105" s="119"/>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2" customFormat="1" ht="17.399999999999999">
      <c r="A106" s="119"/>
      <c r="B106" s="153"/>
      <c r="C106" s="119"/>
      <c r="D106" s="119"/>
      <c r="E106" s="119"/>
      <c r="F106" s="119"/>
      <c r="G106" s="119"/>
      <c r="H106" s="119"/>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2" customFormat="1" ht="17.399999999999999">
      <c r="A107" s="119"/>
      <c r="B107" s="153"/>
      <c r="C107" s="119"/>
      <c r="D107" s="119"/>
      <c r="E107" s="119"/>
      <c r="F107" s="119"/>
      <c r="G107" s="119"/>
      <c r="H107" s="119"/>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2" customFormat="1" ht="17.399999999999999">
      <c r="A108" s="119"/>
      <c r="B108" s="153"/>
      <c r="C108" s="119"/>
      <c r="D108" s="119"/>
      <c r="E108" s="119"/>
      <c r="F108" s="119"/>
      <c r="G108" s="119"/>
      <c r="H108" s="119"/>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2" customFormat="1" ht="17.399999999999999">
      <c r="A109" s="119"/>
      <c r="B109" s="153"/>
      <c r="C109" s="119"/>
      <c r="D109" s="119"/>
      <c r="E109" s="119"/>
      <c r="F109" s="119"/>
      <c r="G109" s="119"/>
      <c r="H109" s="119"/>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2" customFormat="1" ht="17.399999999999999">
      <c r="A110" s="119"/>
      <c r="B110" s="153"/>
      <c r="C110" s="119"/>
      <c r="D110" s="119"/>
      <c r="E110" s="119"/>
      <c r="F110" s="119"/>
      <c r="G110" s="119"/>
      <c r="H110" s="119"/>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2" customFormat="1" ht="17.399999999999999">
      <c r="A111" s="119"/>
      <c r="B111" s="153"/>
      <c r="C111" s="119"/>
      <c r="D111" s="119"/>
      <c r="E111" s="119"/>
      <c r="F111" s="119"/>
      <c r="G111" s="119"/>
      <c r="H111" s="119"/>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2" customFormat="1" ht="17.399999999999999">
      <c r="A112" s="119"/>
      <c r="B112" s="153"/>
      <c r="C112" s="119"/>
      <c r="D112" s="119"/>
      <c r="E112" s="119"/>
      <c r="F112" s="119"/>
      <c r="G112" s="119"/>
      <c r="H112" s="119"/>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2" customFormat="1" ht="17.399999999999999">
      <c r="A113" s="119"/>
      <c r="B113" s="153"/>
      <c r="C113" s="119"/>
      <c r="D113" s="119"/>
      <c r="E113" s="119"/>
      <c r="F113" s="119"/>
      <c r="G113" s="119"/>
      <c r="H113" s="119"/>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2" customFormat="1" ht="25.5" customHeight="1">
      <c r="A114" s="119"/>
      <c r="B114" s="154"/>
      <c r="C114" s="119"/>
      <c r="D114" s="119"/>
      <c r="E114" s="119"/>
      <c r="F114" s="119"/>
      <c r="G114" s="119"/>
      <c r="H114" s="119"/>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ht="20.100000000000001" customHeight="1">
      <c r="B115" s="153"/>
    </row>
    <row r="116" spans="1:102" ht="17.399999999999999">
      <c r="B116" s="44"/>
    </row>
    <row r="117" spans="1:102"/>
    <row r="118" spans="1:102"/>
    <row r="119" spans="1:102"/>
    <row r="120" spans="1:102"/>
    <row r="121" spans="1:102"/>
    <row r="123" spans="1:102"/>
    <row r="124" spans="1:102"/>
    <row r="125" spans="1:102"/>
    <row r="126" spans="1:102"/>
    <row r="127" spans="1:102"/>
    <row r="128" spans="1:102"/>
    <row r="129"/>
    <row r="130"/>
  </sheetData>
  <mergeCells count="4">
    <mergeCell ref="C5:E5"/>
    <mergeCell ref="F5:H5"/>
    <mergeCell ref="B62:H62"/>
    <mergeCell ref="B63:H63"/>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C7" sqref="C7"/>
    </sheetView>
  </sheetViews>
  <sheetFormatPr baseColWidth="10" defaultColWidth="0" defaultRowHeight="17.399999999999999" zeroHeight="1"/>
  <cols>
    <col min="1" max="1" width="5.6640625" style="44" customWidth="1"/>
    <col min="2" max="2" width="35.6640625" style="44" customWidth="1"/>
    <col min="3" max="14" width="16.6640625" style="44" customWidth="1"/>
    <col min="15" max="15" width="19.6640625" style="44" customWidth="1"/>
    <col min="16" max="102" width="0" style="44" hidden="1" customWidth="1"/>
    <col min="103" max="124" width="0" style="52" hidden="1" customWidth="1"/>
    <col min="125" max="16384" width="11.44140625" style="52" hidden="1"/>
  </cols>
  <sheetData>
    <row r="1" spans="1:124" ht="93" customHeight="1"/>
    <row r="2" spans="1:124" s="158" customFormat="1" ht="20.100000000000001" customHeight="1">
      <c r="A2" s="74"/>
      <c r="B2" s="87" t="s">
        <v>12</v>
      </c>
      <c r="C2" s="156"/>
      <c r="D2" s="156"/>
      <c r="E2" s="156"/>
      <c r="F2" s="156"/>
      <c r="G2" s="156"/>
      <c r="H2" s="157"/>
      <c r="I2" s="157"/>
      <c r="J2" s="157"/>
      <c r="K2" s="156"/>
      <c r="L2" s="156"/>
      <c r="M2" s="156"/>
      <c r="N2" s="156"/>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24" s="158" customFormat="1" ht="20.100000000000001" customHeight="1">
      <c r="A3" s="74"/>
      <c r="B3" s="91" t="s">
        <v>2</v>
      </c>
      <c r="C3" s="159"/>
      <c r="D3" s="159"/>
      <c r="E3" s="159"/>
      <c r="F3" s="159"/>
      <c r="G3" s="159"/>
      <c r="H3" s="159"/>
      <c r="I3" s="159"/>
      <c r="J3" s="159"/>
      <c r="K3" s="159"/>
      <c r="L3" s="160"/>
      <c r="M3" s="159"/>
      <c r="N3" s="159"/>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24" ht="20.100000000000001" customHeight="1">
      <c r="B4" s="161"/>
      <c r="C4" s="468"/>
      <c r="D4" s="468"/>
      <c r="E4" s="468"/>
      <c r="F4" s="469"/>
      <c r="G4" s="469"/>
      <c r="H4" s="469"/>
      <c r="I4" s="469"/>
      <c r="J4" s="469"/>
      <c r="K4" s="469"/>
      <c r="L4" s="469"/>
      <c r="M4" s="469"/>
      <c r="N4" s="469"/>
    </row>
    <row r="5" spans="1:124" s="95" customFormat="1" ht="20.100000000000001" customHeight="1">
      <c r="A5" s="93"/>
      <c r="B5" s="162"/>
      <c r="C5" s="712" t="s">
        <v>197</v>
      </c>
      <c r="D5" s="713"/>
      <c r="E5" s="714"/>
      <c r="F5" s="712" t="s">
        <v>198</v>
      </c>
      <c r="G5" s="713"/>
      <c r="H5" s="714"/>
      <c r="I5" s="712" t="s">
        <v>199</v>
      </c>
      <c r="J5" s="713"/>
      <c r="K5" s="714"/>
      <c r="L5" s="712" t="s">
        <v>200</v>
      </c>
      <c r="M5" s="713"/>
      <c r="N5" s="714"/>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24" s="95" customFormat="1" ht="20.100000000000001" customHeight="1">
      <c r="A6" s="93"/>
      <c r="B6" s="163"/>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24" s="171" customFormat="1" ht="20.100000000000001" customHeight="1">
      <c r="A7" s="93"/>
      <c r="B7" s="164" t="s">
        <v>240</v>
      </c>
      <c r="C7" s="165">
        <v>7229546.025408241</v>
      </c>
      <c r="D7" s="166">
        <v>7797749.9447827395</v>
      </c>
      <c r="E7" s="167">
        <v>7839661.6369481813</v>
      </c>
      <c r="F7" s="168">
        <v>2.0071311891922283</v>
      </c>
      <c r="G7" s="169">
        <v>2.1016540567419377</v>
      </c>
      <c r="H7" s="170">
        <v>2.1254588136589194</v>
      </c>
      <c r="I7" s="168">
        <v>157.05015931682803</v>
      </c>
      <c r="J7" s="169">
        <v>152.26446355276386</v>
      </c>
      <c r="K7" s="170">
        <v>151.25757643083006</v>
      </c>
      <c r="L7" s="168">
        <v>3.1522027303241393</v>
      </c>
      <c r="M7" s="169">
        <v>3.2000722752330111</v>
      </c>
      <c r="N7" s="170">
        <v>3.2149174895759534</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5"/>
      <c r="CZ7" s="95"/>
      <c r="DA7" s="95"/>
      <c r="DB7" s="95"/>
      <c r="DC7" s="95"/>
      <c r="DD7" s="95"/>
      <c r="DE7" s="95"/>
      <c r="DF7" s="95"/>
      <c r="DG7" s="95"/>
      <c r="DH7" s="95"/>
      <c r="DI7" s="95"/>
      <c r="DJ7" s="95"/>
      <c r="DK7" s="95"/>
      <c r="DL7" s="95"/>
      <c r="DM7" s="95"/>
      <c r="DN7" s="95"/>
      <c r="DO7" s="95"/>
      <c r="DP7" s="95"/>
      <c r="DQ7" s="95"/>
      <c r="DR7" s="95"/>
      <c r="DS7" s="95"/>
      <c r="DT7" s="95"/>
    </row>
    <row r="8" spans="1:124" s="86" customFormat="1" ht="20.100000000000001" customHeight="1">
      <c r="A8" s="93"/>
      <c r="B8" s="104" t="s">
        <v>48</v>
      </c>
      <c r="C8" s="105">
        <v>1814429.6625085797</v>
      </c>
      <c r="D8" s="172">
        <v>1992989.5404640599</v>
      </c>
      <c r="E8" s="173">
        <v>2015513.1636712898</v>
      </c>
      <c r="F8" s="174">
        <v>1.6482459638258371</v>
      </c>
      <c r="G8" s="175">
        <v>1.6626646056728205</v>
      </c>
      <c r="H8" s="176">
        <v>1.6346424851328971</v>
      </c>
      <c r="I8" s="174">
        <v>189.79507941056912</v>
      </c>
      <c r="J8" s="175">
        <v>185.95196575464442</v>
      </c>
      <c r="K8" s="176">
        <v>189.1028008309836</v>
      </c>
      <c r="L8" s="174">
        <v>3.1282897359247483</v>
      </c>
      <c r="M8" s="175">
        <v>3.0917575181553167</v>
      </c>
      <c r="N8" s="176">
        <v>3.0911547229595029</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c r="CY8" s="171"/>
      <c r="CZ8" s="171"/>
      <c r="DA8" s="171"/>
      <c r="DB8" s="171"/>
      <c r="DC8" s="171"/>
      <c r="DD8" s="171"/>
      <c r="DE8" s="171"/>
      <c r="DF8" s="171"/>
      <c r="DG8" s="171"/>
      <c r="DH8" s="171"/>
      <c r="DI8" s="171"/>
      <c r="DJ8" s="171"/>
      <c r="DK8" s="171"/>
      <c r="DL8" s="171"/>
      <c r="DM8" s="171"/>
      <c r="DN8" s="171"/>
      <c r="DO8" s="171"/>
      <c r="DP8" s="171"/>
      <c r="DQ8" s="171"/>
      <c r="DR8" s="171"/>
      <c r="DS8" s="171"/>
      <c r="DT8" s="171"/>
    </row>
    <row r="9" spans="1:124" s="86" customFormat="1" ht="20.100000000000001" customHeight="1">
      <c r="A9" s="93"/>
      <c r="B9" s="104" t="s">
        <v>71</v>
      </c>
      <c r="C9" s="105">
        <v>880156.90389399999</v>
      </c>
      <c r="D9" s="172">
        <v>932042.923067</v>
      </c>
      <c r="E9" s="173">
        <v>934236.43448300008</v>
      </c>
      <c r="F9" s="174">
        <v>2.1755973861344766</v>
      </c>
      <c r="G9" s="175">
        <v>2.3068185766863478</v>
      </c>
      <c r="H9" s="176">
        <v>2.3224120733427478</v>
      </c>
      <c r="I9" s="174">
        <v>140.45230240172714</v>
      </c>
      <c r="J9" s="175">
        <v>136.50074768087356</v>
      </c>
      <c r="K9" s="176">
        <v>134.65925500760628</v>
      </c>
      <c r="L9" s="174">
        <v>3.0556766198176657</v>
      </c>
      <c r="M9" s="175">
        <v>3.1488246048181505</v>
      </c>
      <c r="N9" s="176">
        <v>3.1273427961700468</v>
      </c>
      <c r="O9" s="178"/>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24" s="86" customFormat="1" ht="20.100000000000001" customHeight="1">
      <c r="A10" s="93"/>
      <c r="B10" s="104" t="s">
        <v>44</v>
      </c>
      <c r="C10" s="105">
        <v>1061820.316319</v>
      </c>
      <c r="D10" s="172">
        <v>1141382.6953589399</v>
      </c>
      <c r="E10" s="173">
        <v>1148959.58536824</v>
      </c>
      <c r="F10" s="174">
        <v>0.9581561101439201</v>
      </c>
      <c r="G10" s="175">
        <v>1.0977862696156968</v>
      </c>
      <c r="H10" s="176">
        <v>1.1035814359324199</v>
      </c>
      <c r="I10" s="174">
        <v>175.86451201731347</v>
      </c>
      <c r="J10" s="175">
        <v>152.2890830749846</v>
      </c>
      <c r="K10" s="176">
        <v>152.29448865274605</v>
      </c>
      <c r="L10" s="174">
        <v>1.6850565674686779</v>
      </c>
      <c r="M10" s="175">
        <v>1.6718086441208229</v>
      </c>
      <c r="N10" s="176">
        <v>1.6806937047199111</v>
      </c>
      <c r="O10" s="178"/>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24" s="86" customFormat="1" ht="20.100000000000001" customHeight="1">
      <c r="A11" s="93"/>
      <c r="B11" s="104" t="s">
        <v>34</v>
      </c>
      <c r="C11" s="105">
        <v>612393.59627853008</v>
      </c>
      <c r="D11" s="172">
        <v>484729.32438398001</v>
      </c>
      <c r="E11" s="173">
        <v>486300.07212032005</v>
      </c>
      <c r="F11" s="174">
        <v>2.1375269982405802</v>
      </c>
      <c r="G11" s="175">
        <v>2.78707752014363</v>
      </c>
      <c r="H11" s="176">
        <v>2.8293088718041099</v>
      </c>
      <c r="I11" s="174">
        <v>201.70284775343478</v>
      </c>
      <c r="J11" s="175">
        <v>192.25650362300587</v>
      </c>
      <c r="K11" s="176">
        <v>189.17816077847971</v>
      </c>
      <c r="L11" s="174">
        <v>4.3114528269497621</v>
      </c>
      <c r="M11" s="175">
        <v>5.3583377934909198</v>
      </c>
      <c r="N11" s="176">
        <v>5.3524344864213687</v>
      </c>
      <c r="O11" s="178"/>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24" s="86" customFormat="1" ht="20.100000000000001" customHeight="1">
      <c r="A12" s="93"/>
      <c r="B12" s="104" t="s">
        <v>57</v>
      </c>
      <c r="C12" s="105">
        <v>498407.65962599998</v>
      </c>
      <c r="D12" s="172">
        <v>497726.33188100002</v>
      </c>
      <c r="E12" s="173">
        <v>493741.75073699997</v>
      </c>
      <c r="F12" s="174">
        <v>2.2095560227272064</v>
      </c>
      <c r="G12" s="175">
        <v>2.5020972511009312</v>
      </c>
      <c r="H12" s="176">
        <v>2.7387882069553835</v>
      </c>
      <c r="I12" s="174">
        <v>154.1645601028257</v>
      </c>
      <c r="J12" s="175">
        <v>150.94050894887215</v>
      </c>
      <c r="K12" s="176">
        <v>139.95075160150884</v>
      </c>
      <c r="L12" s="174">
        <v>3.4063523226628893</v>
      </c>
      <c r="M12" s="175">
        <v>3.7766783252074854</v>
      </c>
      <c r="N12" s="176">
        <v>3.8329546804075458</v>
      </c>
      <c r="O12" s="178"/>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24" s="86" customFormat="1" ht="20.100000000000001" customHeight="1">
      <c r="A13" s="93"/>
      <c r="B13" s="104" t="s">
        <v>72</v>
      </c>
      <c r="C13" s="105">
        <v>523954.06768899999</v>
      </c>
      <c r="D13" s="172">
        <v>521395.83216400002</v>
      </c>
      <c r="E13" s="173">
        <v>527986.99117699999</v>
      </c>
      <c r="F13" s="174">
        <v>3.6628193938159033</v>
      </c>
      <c r="G13" s="175">
        <v>4.0162303024342902</v>
      </c>
      <c r="H13" s="176">
        <v>4.0517553094084464</v>
      </c>
      <c r="I13" s="174">
        <v>75.725386349636437</v>
      </c>
      <c r="J13" s="175">
        <v>69.283656135181374</v>
      </c>
      <c r="K13" s="176">
        <v>68.652290834069333</v>
      </c>
      <c r="L13" s="174">
        <v>2.7736841372565042</v>
      </c>
      <c r="M13" s="175">
        <v>2.7825911923355284</v>
      </c>
      <c r="N13" s="176">
        <v>2.7816228388999322</v>
      </c>
      <c r="O13" s="178"/>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24" s="86" customFormat="1" ht="20.100000000000001" customHeight="1">
      <c r="A14" s="93"/>
      <c r="B14" s="104" t="s">
        <v>59</v>
      </c>
      <c r="C14" s="105">
        <v>430414.23880400002</v>
      </c>
      <c r="D14" s="172">
        <v>462573.50075599999</v>
      </c>
      <c r="E14" s="173">
        <v>461921.58024099999</v>
      </c>
      <c r="F14" s="174">
        <v>1.547403545827607</v>
      </c>
      <c r="G14" s="175">
        <v>1.4633673519855639</v>
      </c>
      <c r="H14" s="176">
        <v>1.4786003452007099</v>
      </c>
      <c r="I14" s="174">
        <v>141.91650643634196</v>
      </c>
      <c r="J14" s="175">
        <v>150.92453772334565</v>
      </c>
      <c r="K14" s="176">
        <v>149.75023766122405</v>
      </c>
      <c r="L14" s="174">
        <v>2.1960210527106194</v>
      </c>
      <c r="M14" s="175">
        <v>2.2085804111785765</v>
      </c>
      <c r="N14" s="176">
        <v>2.2142075309977418</v>
      </c>
      <c r="O14" s="178"/>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24" s="86" customFormat="1" ht="20.100000000000001" customHeight="1">
      <c r="A15" s="93"/>
      <c r="B15" s="104" t="s">
        <v>231</v>
      </c>
      <c r="C15" s="105">
        <v>0</v>
      </c>
      <c r="D15" s="172">
        <v>182823.18013370998</v>
      </c>
      <c r="E15" s="173">
        <v>167718.59107952999</v>
      </c>
      <c r="F15" s="174" t="s">
        <v>96</v>
      </c>
      <c r="G15" s="175">
        <v>1.2394048924555365</v>
      </c>
      <c r="H15" s="176">
        <v>1.3503660083014017</v>
      </c>
      <c r="I15" s="174" t="s">
        <v>96</v>
      </c>
      <c r="J15" s="175">
        <v>185.60963194584554</v>
      </c>
      <c r="K15" s="176">
        <v>189.67716995246414</v>
      </c>
      <c r="L15" s="174" t="s">
        <v>96</v>
      </c>
      <c r="M15" s="175">
        <v>2.3004548592055243</v>
      </c>
      <c r="N15" s="176">
        <v>2.5613360285461555</v>
      </c>
      <c r="O15" s="178"/>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24" s="86" customFormat="1" ht="20.100000000000001" customHeight="1">
      <c r="A16" s="93"/>
      <c r="B16" s="104" t="s">
        <v>38</v>
      </c>
      <c r="C16" s="105">
        <v>246819.31277260999</v>
      </c>
      <c r="D16" s="172">
        <v>265190.04591902997</v>
      </c>
      <c r="E16" s="173">
        <v>264080.64770418999</v>
      </c>
      <c r="F16" s="174">
        <v>1.5594083581036218</v>
      </c>
      <c r="G16" s="175">
        <v>1.8343591449564742</v>
      </c>
      <c r="H16" s="176">
        <v>1.8704085850481764</v>
      </c>
      <c r="I16" s="174">
        <v>145.43873649488086</v>
      </c>
      <c r="J16" s="175">
        <v>119.09660990578517</v>
      </c>
      <c r="K16" s="176">
        <v>121.5759225714808</v>
      </c>
      <c r="L16" s="174">
        <v>2.2679838128214747</v>
      </c>
      <c r="M16" s="175">
        <v>2.1846595551399086</v>
      </c>
      <c r="N16" s="176">
        <v>2.2739664931285009</v>
      </c>
      <c r="O16" s="178"/>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177632.41762058999</v>
      </c>
      <c r="D17" s="172">
        <v>193792.00030938</v>
      </c>
      <c r="E17" s="173">
        <v>201079.60250157997</v>
      </c>
      <c r="F17" s="174">
        <v>3.2442473223378627</v>
      </c>
      <c r="G17" s="175">
        <v>4.0653889943302612</v>
      </c>
      <c r="H17" s="176">
        <v>4.2294726388984065</v>
      </c>
      <c r="I17" s="174">
        <v>342.15309178162983</v>
      </c>
      <c r="J17" s="175">
        <v>288.43673061346817</v>
      </c>
      <c r="K17" s="176">
        <v>274.0441071021383</v>
      </c>
      <c r="L17" s="174">
        <v>11.100292518421734</v>
      </c>
      <c r="M17" s="175">
        <v>11.726075101965959</v>
      </c>
      <c r="N17" s="176">
        <v>11.590620528398384</v>
      </c>
      <c r="O17" s="178"/>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64129.658948999997</v>
      </c>
      <c r="D18" s="172">
        <v>68546.656801999998</v>
      </c>
      <c r="E18" s="173">
        <v>68150.646307000003</v>
      </c>
      <c r="F18" s="174">
        <v>5.5273862095835673</v>
      </c>
      <c r="G18" s="175">
        <v>3.9902362312149919</v>
      </c>
      <c r="H18" s="176">
        <v>3.9543660919371129</v>
      </c>
      <c r="I18" s="174">
        <v>68.158151736612922</v>
      </c>
      <c r="J18" s="175">
        <v>85.247518819678845</v>
      </c>
      <c r="K18" s="176">
        <v>86.624196603325785</v>
      </c>
      <c r="L18" s="174">
        <v>3.7673642797965847</v>
      </c>
      <c r="M18" s="175">
        <v>3.4015773821546449</v>
      </c>
      <c r="N18" s="176">
        <v>3.4254378578948552</v>
      </c>
      <c r="O18" s="178"/>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42410.257347260005</v>
      </c>
      <c r="D19" s="172">
        <v>55217.342158480002</v>
      </c>
      <c r="E19" s="173">
        <v>55679.670252339994</v>
      </c>
      <c r="F19" s="174">
        <v>1.4063107418718195</v>
      </c>
      <c r="G19" s="175">
        <v>1.4519537620607375</v>
      </c>
      <c r="H19" s="176">
        <v>1.4838624344677718</v>
      </c>
      <c r="I19" s="174">
        <v>153.8810558669102</v>
      </c>
      <c r="J19" s="175">
        <v>130.06921973038476</v>
      </c>
      <c r="K19" s="176">
        <v>128.40820965601071</v>
      </c>
      <c r="L19" s="174">
        <v>2.1640458183621343</v>
      </c>
      <c r="M19" s="175">
        <v>1.8885449291583682</v>
      </c>
      <c r="N19" s="176">
        <v>1.9054011858581612</v>
      </c>
      <c r="O19" s="178"/>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167647.78174219999</v>
      </c>
      <c r="D20" s="172">
        <v>184117.85244578999</v>
      </c>
      <c r="E20" s="173">
        <v>184818.18683484997</v>
      </c>
      <c r="F20" s="174">
        <v>1.3012450380253824</v>
      </c>
      <c r="G20" s="175">
        <v>1.5028618753277614</v>
      </c>
      <c r="H20" s="176">
        <v>1.4945680753530386</v>
      </c>
      <c r="I20" s="174">
        <v>164.65929669528856</v>
      </c>
      <c r="J20" s="175">
        <v>140.32032611872233</v>
      </c>
      <c r="K20" s="176">
        <v>143.51829544028891</v>
      </c>
      <c r="L20" s="174">
        <v>2.1426209278949346</v>
      </c>
      <c r="M20" s="175">
        <v>2.1088206845738608</v>
      </c>
      <c r="N20" s="176">
        <v>2.1449786259414139</v>
      </c>
      <c r="O20" s="178"/>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19096.845127000001</v>
      </c>
      <c r="D21" s="172">
        <v>24623.542128000001</v>
      </c>
      <c r="E21" s="173">
        <v>25545.122399</v>
      </c>
      <c r="F21" s="174">
        <v>0</v>
      </c>
      <c r="G21" s="175">
        <v>0</v>
      </c>
      <c r="H21" s="176">
        <v>0</v>
      </c>
      <c r="I21" s="174" t="s">
        <v>96</v>
      </c>
      <c r="J21" s="175" t="s">
        <v>96</v>
      </c>
      <c r="K21" s="176" t="s">
        <v>96</v>
      </c>
      <c r="L21" s="174">
        <v>0.7163301377283039</v>
      </c>
      <c r="M21" s="175">
        <v>0.65361509389417927</v>
      </c>
      <c r="N21" s="176">
        <v>0.61994841726105598</v>
      </c>
      <c r="O21" s="178"/>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40370.847249999999</v>
      </c>
      <c r="D22" s="172">
        <v>47571.073654</v>
      </c>
      <c r="E22" s="173">
        <v>49386.651297000004</v>
      </c>
      <c r="F22" s="174">
        <v>2.1941927314889336</v>
      </c>
      <c r="G22" s="175">
        <v>2.3495375658943503</v>
      </c>
      <c r="H22" s="176">
        <v>2.1702776354571509</v>
      </c>
      <c r="I22" s="174">
        <v>228.72151893126804</v>
      </c>
      <c r="J22" s="175">
        <v>244.16324428365562</v>
      </c>
      <c r="K22" s="176">
        <v>257.61507947499399</v>
      </c>
      <c r="L22" s="174">
        <v>5.0185909437409686</v>
      </c>
      <c r="M22" s="175">
        <v>5.7367071465508781</v>
      </c>
      <c r="N22" s="176">
        <v>5.5909624554109598</v>
      </c>
      <c r="O22" s="178"/>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105">
        <v>32183.869298000001</v>
      </c>
      <c r="D23" s="172">
        <v>40215.167926000002</v>
      </c>
      <c r="E23" s="173">
        <v>41861.689534999998</v>
      </c>
      <c r="F23" s="174">
        <v>0</v>
      </c>
      <c r="G23" s="175">
        <v>0</v>
      </c>
      <c r="H23" s="176">
        <v>0</v>
      </c>
      <c r="I23" s="174" t="s">
        <v>96</v>
      </c>
      <c r="J23" s="175" t="s">
        <v>96</v>
      </c>
      <c r="K23" s="176" t="s">
        <v>96</v>
      </c>
      <c r="L23" s="174">
        <v>0.81279813057237327</v>
      </c>
      <c r="M23" s="175">
        <v>0.81053786620958035</v>
      </c>
      <c r="N23" s="176">
        <v>1.0426333261945349</v>
      </c>
      <c r="O23" s="178"/>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105">
        <v>60875.435073279994</v>
      </c>
      <c r="D24" s="172">
        <v>70278.65249102001</v>
      </c>
      <c r="E24" s="173">
        <v>69846.328875899999</v>
      </c>
      <c r="F24" s="174">
        <v>8.0218693148912603</v>
      </c>
      <c r="G24" s="175">
        <v>5.9584280038452171</v>
      </c>
      <c r="H24" s="176">
        <v>5.8811270468323089</v>
      </c>
      <c r="I24" s="174">
        <v>137.87663663760142</v>
      </c>
      <c r="J24" s="175">
        <v>145.97488799632112</v>
      </c>
      <c r="K24" s="176">
        <v>149.55988016072212</v>
      </c>
      <c r="L24" s="174">
        <v>11.060283606835869</v>
      </c>
      <c r="M24" s="175">
        <v>8.6978086049544885</v>
      </c>
      <c r="N24" s="176">
        <v>8.7958065633422144</v>
      </c>
      <c r="O24" s="178"/>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75813.116502000004</v>
      </c>
      <c r="D25" s="172">
        <v>82455.168464000002</v>
      </c>
      <c r="E25" s="173">
        <v>83334.565505999999</v>
      </c>
      <c r="F25" s="174">
        <v>2.4526773357891787</v>
      </c>
      <c r="G25" s="175">
        <v>2.5616519817338008</v>
      </c>
      <c r="H25" s="176">
        <v>2.6526098571196646</v>
      </c>
      <c r="I25" s="174">
        <v>86.497934498548375</v>
      </c>
      <c r="J25" s="175">
        <v>88.758728583969727</v>
      </c>
      <c r="K25" s="176">
        <v>86.550689329724989</v>
      </c>
      <c r="L25" s="174">
        <v>2.1215152353716649</v>
      </c>
      <c r="M25" s="175">
        <v>2.2736897297329861</v>
      </c>
      <c r="N25" s="176">
        <v>2.2958521165653032</v>
      </c>
      <c r="O25" s="178"/>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105">
        <v>67072.41393699999</v>
      </c>
      <c r="D26" s="172">
        <v>76473.215010999993</v>
      </c>
      <c r="E26" s="173">
        <v>80241.469262999992</v>
      </c>
      <c r="F26" s="174">
        <v>3.3096588294631615</v>
      </c>
      <c r="G26" s="175">
        <v>2.8116235634799995</v>
      </c>
      <c r="H26" s="176">
        <v>2.6201475774440421</v>
      </c>
      <c r="I26" s="174">
        <v>99.36861274823417</v>
      </c>
      <c r="J26" s="175">
        <v>108.13525127680666</v>
      </c>
      <c r="K26" s="176">
        <v>112.41907069172281</v>
      </c>
      <c r="L26" s="174">
        <v>3.2887620655369885</v>
      </c>
      <c r="M26" s="175">
        <v>3.0403562053270035</v>
      </c>
      <c r="N26" s="176">
        <v>2.9455455573142797</v>
      </c>
      <c r="O26" s="178"/>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105">
        <v>11389.210846</v>
      </c>
      <c r="D27" s="172">
        <v>11001.653414</v>
      </c>
      <c r="E27" s="173">
        <v>10522.092604000001</v>
      </c>
      <c r="F27" s="174">
        <v>1.9015700291127968</v>
      </c>
      <c r="G27" s="175">
        <v>2.8754750317568951</v>
      </c>
      <c r="H27" s="176">
        <v>3.1417018500134839</v>
      </c>
      <c r="I27" s="174">
        <v>140.72343323860656</v>
      </c>
      <c r="J27" s="175">
        <v>104.71268454773181</v>
      </c>
      <c r="K27" s="176">
        <v>104.19205782274061</v>
      </c>
      <c r="L27" s="174">
        <v>2.6759546304038979</v>
      </c>
      <c r="M27" s="175">
        <v>3.0109870992523891</v>
      </c>
      <c r="N27" s="176">
        <v>3.273403808184161</v>
      </c>
      <c r="O27" s="178"/>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2">
        <v>0</v>
      </c>
      <c r="E28" s="173">
        <v>0</v>
      </c>
      <c r="F28" s="174" t="s">
        <v>96</v>
      </c>
      <c r="G28" s="175" t="s">
        <v>96</v>
      </c>
      <c r="H28" s="176" t="s">
        <v>96</v>
      </c>
      <c r="I28" s="174" t="s">
        <v>96</v>
      </c>
      <c r="J28" s="175" t="s">
        <v>96</v>
      </c>
      <c r="K28" s="176" t="s">
        <v>96</v>
      </c>
      <c r="L28" s="174" t="s">
        <v>96</v>
      </c>
      <c r="M28" s="175" t="s">
        <v>96</v>
      </c>
      <c r="N28" s="176" t="s">
        <v>96</v>
      </c>
      <c r="O28" s="178"/>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93792.059905999995</v>
      </c>
      <c r="D29" s="172">
        <v>97906.151775999999</v>
      </c>
      <c r="E29" s="173">
        <v>100065.77567900001</v>
      </c>
      <c r="F29" s="174">
        <v>1.8691659238074267</v>
      </c>
      <c r="G29" s="175">
        <v>2.3014467202788653</v>
      </c>
      <c r="H29" s="176">
        <v>2.2519243094948629</v>
      </c>
      <c r="I29" s="174">
        <v>75.265189621449835</v>
      </c>
      <c r="J29" s="175">
        <v>65.037883397315596</v>
      </c>
      <c r="K29" s="176">
        <v>66.052912425446053</v>
      </c>
      <c r="L29" s="174">
        <v>1.4068312768931843</v>
      </c>
      <c r="M29" s="175">
        <v>1.4968122343863126</v>
      </c>
      <c r="N29" s="176">
        <v>1.4874615920379728</v>
      </c>
      <c r="O29" s="178"/>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57184.649250000002</v>
      </c>
      <c r="D30" s="172">
        <v>59053.049649</v>
      </c>
      <c r="E30" s="173">
        <v>60019.799621999999</v>
      </c>
      <c r="F30" s="174">
        <v>3.0448065220929896</v>
      </c>
      <c r="G30" s="175">
        <v>2.9198691384250952</v>
      </c>
      <c r="H30" s="176">
        <v>2.8738416370316484</v>
      </c>
      <c r="I30" s="174">
        <v>102.42263101858656</v>
      </c>
      <c r="J30" s="175">
        <v>105.19546259787636</v>
      </c>
      <c r="K30" s="176">
        <v>107.71404245278919</v>
      </c>
      <c r="L30" s="174">
        <v>3.1185709493531606</v>
      </c>
      <c r="M30" s="175">
        <v>3.0715698474189059</v>
      </c>
      <c r="N30" s="176">
        <v>3.0955310009382022</v>
      </c>
      <c r="O30" s="178"/>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13301.434895</v>
      </c>
      <c r="D31" s="172">
        <v>17706.214758000002</v>
      </c>
      <c r="E31" s="173">
        <v>16743.919238000002</v>
      </c>
      <c r="F31" s="174">
        <v>3.5038435001865267</v>
      </c>
      <c r="G31" s="175">
        <v>2.9305621505892723</v>
      </c>
      <c r="H31" s="176">
        <v>3.327257878404251</v>
      </c>
      <c r="I31" s="174">
        <v>102.5179857072156</v>
      </c>
      <c r="J31" s="175">
        <v>103.63729206284285</v>
      </c>
      <c r="K31" s="176">
        <v>102.0288708848295</v>
      </c>
      <c r="L31" s="174">
        <v>3.5920697787244258</v>
      </c>
      <c r="M31" s="175">
        <v>3.0371552550893322</v>
      </c>
      <c r="N31" s="176">
        <v>3.3947636447623908</v>
      </c>
      <c r="O31" s="178"/>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22336.472507999999</v>
      </c>
      <c r="D32" s="172">
        <v>27225.967129999997</v>
      </c>
      <c r="E32" s="173">
        <v>29730.698555999999</v>
      </c>
      <c r="F32" s="174">
        <v>4.4739279653136172</v>
      </c>
      <c r="G32" s="175">
        <v>4.0523093403147001</v>
      </c>
      <c r="H32" s="176">
        <v>3.6975681715966471</v>
      </c>
      <c r="I32" s="174">
        <v>153.94530622188825</v>
      </c>
      <c r="J32" s="175">
        <v>163.16402532984705</v>
      </c>
      <c r="K32" s="176">
        <v>166.68465087081802</v>
      </c>
      <c r="L32" s="174">
        <v>6.8874021063487429</v>
      </c>
      <c r="M32" s="175">
        <v>6.6119110384748341</v>
      </c>
      <c r="N32" s="176">
        <v>6.1632785975363609</v>
      </c>
      <c r="O32" s="178"/>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26631.982862000001</v>
      </c>
      <c r="D33" s="172">
        <v>27833.813441999999</v>
      </c>
      <c r="E33" s="173">
        <v>28375.64416</v>
      </c>
      <c r="F33" s="174">
        <v>3.3676055840351644</v>
      </c>
      <c r="G33" s="175">
        <v>3.3312494492791105</v>
      </c>
      <c r="H33" s="176">
        <v>3.3318946546868453</v>
      </c>
      <c r="I33" s="174">
        <v>111.48461038421307</v>
      </c>
      <c r="J33" s="175">
        <v>118.54875649779646</v>
      </c>
      <c r="K33" s="176">
        <v>107.55651320670981</v>
      </c>
      <c r="L33" s="174">
        <v>3.7543619646386057</v>
      </c>
      <c r="M33" s="175">
        <v>3.9491547979600785</v>
      </c>
      <c r="N33" s="176">
        <v>3.5836697143019145</v>
      </c>
      <c r="O33" s="178"/>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45844.850759000001</v>
      </c>
      <c r="D34" s="172">
        <v>54933.984318000003</v>
      </c>
      <c r="E34" s="173">
        <v>58883.972261999996</v>
      </c>
      <c r="F34" s="174">
        <v>2.9944215179509603</v>
      </c>
      <c r="G34" s="175">
        <v>3.3150180432175511</v>
      </c>
      <c r="H34" s="176">
        <v>3.1850153801704471</v>
      </c>
      <c r="I34" s="174">
        <v>250.62135898097648</v>
      </c>
      <c r="J34" s="175">
        <v>237.57629560432437</v>
      </c>
      <c r="K34" s="176">
        <v>234.46743942704131</v>
      </c>
      <c r="L34" s="174">
        <v>7.5046599019074804</v>
      </c>
      <c r="M34" s="175">
        <v>7.8756970656912184</v>
      </c>
      <c r="N34" s="176">
        <v>7.4678240072430944</v>
      </c>
      <c r="O34" s="178"/>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273.32896399999998</v>
      </c>
      <c r="D35" s="172">
        <v>245.00795400000001</v>
      </c>
      <c r="E35" s="173">
        <v>244.16607500000001</v>
      </c>
      <c r="F35" s="174">
        <v>0</v>
      </c>
      <c r="G35" s="175">
        <v>0</v>
      </c>
      <c r="H35" s="176">
        <v>0</v>
      </c>
      <c r="I35" s="174" t="s">
        <v>96</v>
      </c>
      <c r="J35" s="175" t="s">
        <v>96</v>
      </c>
      <c r="K35" s="176" t="s">
        <v>96</v>
      </c>
      <c r="L35" s="174">
        <v>0.52316263123874429</v>
      </c>
      <c r="M35" s="175">
        <v>0.44387456906807199</v>
      </c>
      <c r="N35" s="176">
        <v>0.44172885197093814</v>
      </c>
      <c r="O35" s="178"/>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105">
        <v>20157.505448</v>
      </c>
      <c r="D36" s="172">
        <v>25340.782324</v>
      </c>
      <c r="E36" s="173">
        <v>18997.184222999997</v>
      </c>
      <c r="F36" s="174">
        <v>2.5172952640841078</v>
      </c>
      <c r="G36" s="175">
        <v>3.2699456765200696</v>
      </c>
      <c r="H36" s="176">
        <v>4.8650034928915904</v>
      </c>
      <c r="I36" s="174">
        <v>217.23128509134364</v>
      </c>
      <c r="J36" s="175">
        <v>164.63898820169896</v>
      </c>
      <c r="K36" s="176">
        <v>144.79065066334294</v>
      </c>
      <c r="L36" s="174">
        <v>5.4683528517134397</v>
      </c>
      <c r="M36" s="175">
        <v>5.3836054765678432</v>
      </c>
      <c r="N36" s="176">
        <v>7.0440702121520937</v>
      </c>
      <c r="O36" s="178"/>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35240.320432439992</v>
      </c>
      <c r="D37" s="172">
        <v>42730.049889640002</v>
      </c>
      <c r="E37" s="173">
        <v>43235.348847590009</v>
      </c>
      <c r="F37" s="174">
        <v>0.82656863977281314</v>
      </c>
      <c r="G37" s="175">
        <v>1.0398350809970081</v>
      </c>
      <c r="H37" s="176">
        <v>1.03517195614104</v>
      </c>
      <c r="I37" s="174">
        <v>124.16797805431656</v>
      </c>
      <c r="J37" s="175">
        <v>151.16893704084507</v>
      </c>
      <c r="K37" s="176">
        <v>149.35786685146729</v>
      </c>
      <c r="L37" s="174">
        <v>1.0263335672369696</v>
      </c>
      <c r="M37" s="175">
        <v>1.5719076389209872</v>
      </c>
      <c r="N37" s="176">
        <v>1.5461107519368638</v>
      </c>
      <c r="O37" s="178"/>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11647.883991999999</v>
      </c>
      <c r="D38" s="172">
        <v>7306.8788640000002</v>
      </c>
      <c r="E38" s="173">
        <v>6866.0949149999997</v>
      </c>
      <c r="F38" s="174">
        <v>0</v>
      </c>
      <c r="G38" s="175">
        <v>0</v>
      </c>
      <c r="H38" s="176">
        <v>0</v>
      </c>
      <c r="I38" s="174" t="s">
        <v>96</v>
      </c>
      <c r="J38" s="175" t="s">
        <v>96</v>
      </c>
      <c r="K38" s="176" t="s">
        <v>96</v>
      </c>
      <c r="L38" s="174">
        <v>0.53643139855199895</v>
      </c>
      <c r="M38" s="175">
        <v>0.8135637268175191</v>
      </c>
      <c r="N38" s="176">
        <v>0.78265205572096286</v>
      </c>
      <c r="O38" s="178"/>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22999.082089999996</v>
      </c>
      <c r="D39" s="172">
        <v>30230.936206999999</v>
      </c>
      <c r="E39" s="173">
        <v>30750.111315999999</v>
      </c>
      <c r="F39" s="174">
        <v>1.7633556652955973</v>
      </c>
      <c r="G39" s="175">
        <v>1.6858285549290797</v>
      </c>
      <c r="H39" s="176">
        <v>1.6180694921293144</v>
      </c>
      <c r="I39" s="174">
        <v>210.41225327178742</v>
      </c>
      <c r="J39" s="175">
        <v>216.2817287213839</v>
      </c>
      <c r="K39" s="176">
        <v>224.02721937014923</v>
      </c>
      <c r="L39" s="174">
        <v>3.7103163885441832</v>
      </c>
      <c r="M39" s="175">
        <v>3.6461391418793383</v>
      </c>
      <c r="N39" s="176">
        <v>3.6249160906939983</v>
      </c>
      <c r="O39" s="178"/>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2">
        <v>0</v>
      </c>
      <c r="E40" s="173">
        <v>0</v>
      </c>
      <c r="F40" s="174" t="s">
        <v>96</v>
      </c>
      <c r="G40" s="175" t="s">
        <v>96</v>
      </c>
      <c r="H40" s="176" t="s">
        <v>96</v>
      </c>
      <c r="I40" s="174" t="s">
        <v>96</v>
      </c>
      <c r="J40" s="175" t="s">
        <v>96</v>
      </c>
      <c r="K40" s="176" t="s">
        <v>96</v>
      </c>
      <c r="L40" s="174" t="s">
        <v>96</v>
      </c>
      <c r="M40" s="175" t="s">
        <v>96</v>
      </c>
      <c r="N40" s="176" t="s">
        <v>96</v>
      </c>
      <c r="O40" s="178"/>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3639.7168937699998</v>
      </c>
      <c r="D41" s="172">
        <v>9289.4391535699997</v>
      </c>
      <c r="E41" s="173">
        <v>9513.4426892200008</v>
      </c>
      <c r="F41" s="174">
        <v>3.1805317160284403</v>
      </c>
      <c r="G41" s="175">
        <v>3.7459694373074059</v>
      </c>
      <c r="H41" s="176">
        <v>3.2162557956722897</v>
      </c>
      <c r="I41" s="174">
        <v>157.94980466938546</v>
      </c>
      <c r="J41" s="175">
        <v>117.03857589593602</v>
      </c>
      <c r="K41" s="176">
        <v>131.8812196051592</v>
      </c>
      <c r="L41" s="174">
        <v>5.0236436329147756</v>
      </c>
      <c r="M41" s="175">
        <v>4.3842292829215959</v>
      </c>
      <c r="N41" s="176">
        <v>4.2416373689542324</v>
      </c>
      <c r="O41" s="178"/>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7214.4852359999995</v>
      </c>
      <c r="D42" s="172">
        <v>11775.755782999999</v>
      </c>
      <c r="E42" s="173">
        <v>12586.945581</v>
      </c>
      <c r="F42" s="174">
        <v>1.436338180899148</v>
      </c>
      <c r="G42" s="175">
        <v>0.94051364550110095</v>
      </c>
      <c r="H42" s="176">
        <v>0.88075598870740834</v>
      </c>
      <c r="I42" s="174">
        <v>197.18340580885936</v>
      </c>
      <c r="J42" s="175">
        <v>215.23400310548041</v>
      </c>
      <c r="K42" s="176">
        <v>209.12365391257319</v>
      </c>
      <c r="L42" s="174">
        <v>2.8322205440299553</v>
      </c>
      <c r="M42" s="175">
        <v>2.0243051689653067</v>
      </c>
      <c r="N42" s="176">
        <v>1.8418691056387431</v>
      </c>
      <c r="O42" s="178"/>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11125.018017709999</v>
      </c>
      <c r="D43" s="172">
        <v>12503.221580870002</v>
      </c>
      <c r="E43" s="173">
        <v>12477.74686202</v>
      </c>
      <c r="F43" s="174">
        <v>3.9699465605981268</v>
      </c>
      <c r="G43" s="175">
        <v>2.8683247671840868</v>
      </c>
      <c r="H43" s="176">
        <v>2.8705838691138035</v>
      </c>
      <c r="I43" s="174">
        <v>60.240819195303786</v>
      </c>
      <c r="J43" s="175">
        <v>63.388932294558465</v>
      </c>
      <c r="K43" s="176">
        <v>65.885063748751264</v>
      </c>
      <c r="L43" s="174">
        <v>2.3915283297200989</v>
      </c>
      <c r="M43" s="175">
        <v>1.8182004446583726</v>
      </c>
      <c r="N43" s="176">
        <v>1.8912860121270005</v>
      </c>
      <c r="O43" s="178"/>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5742.0744196400001</v>
      </c>
      <c r="D44" s="172">
        <v>5806.0211449099997</v>
      </c>
      <c r="E44" s="173">
        <v>6063.7802737299999</v>
      </c>
      <c r="F44" s="174">
        <v>0</v>
      </c>
      <c r="G44" s="175">
        <v>0</v>
      </c>
      <c r="H44" s="176">
        <v>0</v>
      </c>
      <c r="I44" s="174" t="s">
        <v>96</v>
      </c>
      <c r="J44" s="175" t="s">
        <v>96</v>
      </c>
      <c r="K44" s="176" t="s">
        <v>96</v>
      </c>
      <c r="L44" s="174">
        <v>0.43826500913894029</v>
      </c>
      <c r="M44" s="175">
        <v>0.43035416176368957</v>
      </c>
      <c r="N44" s="176">
        <v>0.46593332994601877</v>
      </c>
      <c r="O44" s="178"/>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3333.0607580000001</v>
      </c>
      <c r="D45" s="172">
        <v>4250.5851280000006</v>
      </c>
      <c r="E45" s="173">
        <v>4847.7864609999997</v>
      </c>
      <c r="F45" s="174">
        <v>0</v>
      </c>
      <c r="G45" s="175">
        <v>0</v>
      </c>
      <c r="H45" s="176">
        <v>0</v>
      </c>
      <c r="I45" s="174" t="s">
        <v>96</v>
      </c>
      <c r="J45" s="175" t="s">
        <v>96</v>
      </c>
      <c r="K45" s="176" t="s">
        <v>96</v>
      </c>
      <c r="L45" s="174">
        <v>3.2745827911487475</v>
      </c>
      <c r="M45" s="175">
        <v>2.1659089096591781</v>
      </c>
      <c r="N45" s="176">
        <v>1.9621832101156158</v>
      </c>
      <c r="O45" s="178"/>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105">
        <v>4515.1619938200001</v>
      </c>
      <c r="D46" s="172">
        <v>6910.2811297600001</v>
      </c>
      <c r="E46" s="173">
        <v>6995.6593138300004</v>
      </c>
      <c r="F46" s="174">
        <v>6.738730118132052</v>
      </c>
      <c r="G46" s="175">
        <v>5.0542019667748317</v>
      </c>
      <c r="H46" s="176">
        <v>5.1230231612549497</v>
      </c>
      <c r="I46" s="174">
        <v>62.684988250309679</v>
      </c>
      <c r="J46" s="175">
        <v>67.940321464427967</v>
      </c>
      <c r="K46" s="176">
        <v>69.276736070291108</v>
      </c>
      <c r="L46" s="174">
        <v>4.2241721827711567</v>
      </c>
      <c r="M46" s="175">
        <v>3.4338410636882615</v>
      </c>
      <c r="N46" s="176">
        <v>3.5490632342424755</v>
      </c>
      <c r="O46" s="178"/>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4404.5731083600003</v>
      </c>
      <c r="D47" s="172">
        <v>3588.8459363799998</v>
      </c>
      <c r="E47" s="173">
        <v>3537.13015963</v>
      </c>
      <c r="F47" s="174">
        <v>3.952112047807844</v>
      </c>
      <c r="G47" s="175">
        <v>3.6674514730705257</v>
      </c>
      <c r="H47" s="176">
        <v>3.3687604462501435</v>
      </c>
      <c r="I47" s="174">
        <v>97.412491542753571</v>
      </c>
      <c r="J47" s="175">
        <v>110.38833989220147</v>
      </c>
      <c r="K47" s="176">
        <v>111.31277791972234</v>
      </c>
      <c r="L47" s="174">
        <v>3.8498508143309609</v>
      </c>
      <c r="M47" s="175">
        <v>4.048438797474641</v>
      </c>
      <c r="N47" s="176">
        <v>3.7498608341818693</v>
      </c>
      <c r="O47" s="178"/>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4774.4336350000003</v>
      </c>
      <c r="D48" s="172">
        <v>7208.5168030000004</v>
      </c>
      <c r="E48" s="173">
        <v>7276.9720219999999</v>
      </c>
      <c r="F48" s="174">
        <v>0.95822710079412377</v>
      </c>
      <c r="G48" s="175">
        <v>1.2097472945295429</v>
      </c>
      <c r="H48" s="176">
        <v>1.0732015838991227</v>
      </c>
      <c r="I48" s="174">
        <v>246.68678196727654</v>
      </c>
      <c r="J48" s="175">
        <v>217.48819391750024</v>
      </c>
      <c r="K48" s="176">
        <v>210.49930753048733</v>
      </c>
      <c r="L48" s="174">
        <v>2.3638195988873556</v>
      </c>
      <c r="M48" s="175">
        <v>2.6310575418381248</v>
      </c>
      <c r="N48" s="176">
        <v>2.2590819025138749</v>
      </c>
      <c r="O48" s="178"/>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24" s="86" customFormat="1" ht="20.100000000000001" customHeight="1">
      <c r="A49" s="93"/>
      <c r="B49" s="104" t="s">
        <v>237</v>
      </c>
      <c r="C49" s="105">
        <v>0</v>
      </c>
      <c r="D49" s="172">
        <v>86.174941000000004</v>
      </c>
      <c r="E49" s="173">
        <v>137.80433500000001</v>
      </c>
      <c r="F49" s="174" t="s">
        <v>96</v>
      </c>
      <c r="G49" s="175">
        <v>7.1860797676670307E-2</v>
      </c>
      <c r="H49" s="176">
        <v>0.90948807960214006</v>
      </c>
      <c r="I49" s="174" t="s">
        <v>96</v>
      </c>
      <c r="J49" s="175">
        <v>24627.673352065365</v>
      </c>
      <c r="K49" s="176">
        <v>2173.6899133018542</v>
      </c>
      <c r="L49" s="174" t="s">
        <v>96</v>
      </c>
      <c r="M49" s="175">
        <v>17.69764251999894</v>
      </c>
      <c r="N49" s="176">
        <v>19.769450648994457</v>
      </c>
      <c r="O49" s="178"/>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24" s="86" customFormat="1" ht="20.100000000000001" customHeight="1">
      <c r="A50" s="93"/>
      <c r="B50" s="104" t="s">
        <v>73</v>
      </c>
      <c r="C50" s="105">
        <v>3276.784705</v>
      </c>
      <c r="D50" s="172">
        <v>3931.25956</v>
      </c>
      <c r="E50" s="173">
        <v>4552.7843990000001</v>
      </c>
      <c r="F50" s="174">
        <v>1.6993355381277637</v>
      </c>
      <c r="G50" s="175">
        <v>1.4164306922537568</v>
      </c>
      <c r="H50" s="176">
        <v>1.2230661968581393</v>
      </c>
      <c r="I50" s="174">
        <v>58.945473087239542</v>
      </c>
      <c r="J50" s="175">
        <v>66.062441725401683</v>
      </c>
      <c r="K50" s="176">
        <v>82.618728430238676</v>
      </c>
      <c r="L50" s="174">
        <v>1.0016813722889979</v>
      </c>
      <c r="M50" s="175">
        <v>0.93572870065084179</v>
      </c>
      <c r="N50" s="176">
        <v>1.0104817397042745</v>
      </c>
      <c r="O50" s="178"/>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24" s="86" customFormat="1" ht="20.100000000000001" customHeight="1">
      <c r="A51" s="93"/>
      <c r="B51" s="104" t="s">
        <v>235</v>
      </c>
      <c r="C51" s="105">
        <v>481.590081</v>
      </c>
      <c r="D51" s="172">
        <v>727.32726400000001</v>
      </c>
      <c r="E51" s="173">
        <v>753.47902999999997</v>
      </c>
      <c r="F51" s="174">
        <v>28.291761681860716</v>
      </c>
      <c r="G51" s="175">
        <v>16.879521650930439</v>
      </c>
      <c r="H51" s="176">
        <v>16.617521127296669</v>
      </c>
      <c r="I51" s="174">
        <v>80.032005503282576</v>
      </c>
      <c r="J51" s="175">
        <v>112.65052096099906</v>
      </c>
      <c r="K51" s="176">
        <v>119.81876668068823</v>
      </c>
      <c r="L51" s="174">
        <v>22.64246426620236</v>
      </c>
      <c r="M51" s="175">
        <v>19.014869075497767</v>
      </c>
      <c r="N51" s="176">
        <v>19.910908867629669</v>
      </c>
      <c r="O51" s="178"/>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24" s="86" customFormat="1" ht="20.100000000000001" customHeight="1">
      <c r="A52" s="93"/>
      <c r="B52" s="104" t="s">
        <v>39</v>
      </c>
      <c r="C52" s="105">
        <v>8.5668399999999991</v>
      </c>
      <c r="D52" s="172">
        <v>187.93514400000001</v>
      </c>
      <c r="E52" s="173">
        <v>159.36079100000001</v>
      </c>
      <c r="F52" s="174">
        <v>0</v>
      </c>
      <c r="G52" s="175">
        <v>0</v>
      </c>
      <c r="H52" s="176">
        <v>0</v>
      </c>
      <c r="I52" s="174" t="s">
        <v>96</v>
      </c>
      <c r="J52" s="175" t="s">
        <v>96</v>
      </c>
      <c r="K52" s="176" t="s">
        <v>96</v>
      </c>
      <c r="L52" s="174">
        <v>0.31325436216854757</v>
      </c>
      <c r="M52" s="175">
        <v>0.85881488988562982</v>
      </c>
      <c r="N52" s="176">
        <v>1.059565523868415</v>
      </c>
      <c r="O52" s="178"/>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24" s="86" customFormat="1" ht="20.100000000000001" customHeight="1">
      <c r="A53" s="93"/>
      <c r="B53" s="104" t="s">
        <v>64</v>
      </c>
      <c r="C53" s="105">
        <v>3335.1595349999998</v>
      </c>
      <c r="D53" s="172">
        <v>3824.6539859999998</v>
      </c>
      <c r="E53" s="173">
        <v>3885.1295150000001</v>
      </c>
      <c r="F53" s="174">
        <v>1.6654725933522698</v>
      </c>
      <c r="G53" s="175">
        <v>1.5047377412613869</v>
      </c>
      <c r="H53" s="176">
        <v>1.4855819806563126</v>
      </c>
      <c r="I53" s="174">
        <v>105.85197704367293</v>
      </c>
      <c r="J53" s="175">
        <v>126.51900717228047</v>
      </c>
      <c r="K53" s="176">
        <v>128.45375099208579</v>
      </c>
      <c r="L53" s="174">
        <v>1.7629356671839089</v>
      </c>
      <c r="M53" s="175">
        <v>1.9037792507905054</v>
      </c>
      <c r="N53" s="176">
        <v>1.9082857782155558</v>
      </c>
      <c r="O53" s="178"/>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24" s="86" customFormat="1" ht="20.100000000000001" customHeight="1">
      <c r="A54" s="93"/>
      <c r="B54" s="104" t="s">
        <v>188</v>
      </c>
      <c r="C54" s="105">
        <v>31.283640450000004</v>
      </c>
      <c r="D54" s="172">
        <v>18.537722220000003</v>
      </c>
      <c r="E54" s="173">
        <v>13.728231920000001</v>
      </c>
      <c r="F54" s="174">
        <v>1.9831527631561177</v>
      </c>
      <c r="G54" s="175">
        <v>39.966388923482313</v>
      </c>
      <c r="H54" s="176">
        <v>41.156656173390168</v>
      </c>
      <c r="I54" s="174">
        <v>489.84201188912266</v>
      </c>
      <c r="J54" s="175">
        <v>100.3292003905768</v>
      </c>
      <c r="K54" s="176">
        <v>98.108709485257123</v>
      </c>
      <c r="L54" s="174">
        <v>9.7143153938786551</v>
      </c>
      <c r="M54" s="175">
        <v>40.097958431917853</v>
      </c>
      <c r="N54" s="176">
        <v>40.378264238997495</v>
      </c>
      <c r="O54" s="137"/>
      <c r="P54" s="137"/>
      <c r="Q54" s="137"/>
      <c r="R54" s="137"/>
      <c r="S54" s="137"/>
      <c r="T54" s="137"/>
      <c r="U54" s="137"/>
      <c r="V54" s="137"/>
      <c r="W54" s="137"/>
      <c r="X54" s="137"/>
      <c r="Y54" s="137"/>
      <c r="Z54" s="137"/>
      <c r="AA54" s="137"/>
      <c r="AB54" s="137"/>
      <c r="AC54" s="137"/>
      <c r="AD54" s="137"/>
      <c r="AE54" s="137"/>
      <c r="AF54" s="137"/>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c r="BJ54" s="137"/>
      <c r="BK54" s="137"/>
      <c r="BL54" s="137"/>
      <c r="BM54" s="137"/>
      <c r="BN54" s="137"/>
      <c r="BO54" s="137"/>
      <c r="BP54" s="137"/>
      <c r="BQ54" s="137"/>
      <c r="BR54" s="137"/>
      <c r="BS54" s="137"/>
      <c r="BT54" s="137"/>
      <c r="BU54" s="137"/>
      <c r="BV54" s="137"/>
      <c r="BW54" s="137"/>
      <c r="BX54" s="137"/>
      <c r="BY54" s="137"/>
      <c r="BZ54" s="137"/>
      <c r="CA54" s="137"/>
      <c r="CB54" s="137"/>
      <c r="CC54" s="137"/>
      <c r="CD54" s="137"/>
      <c r="CE54" s="137"/>
      <c r="CF54" s="137"/>
      <c r="CG54" s="137"/>
      <c r="CH54" s="137"/>
      <c r="CI54" s="137"/>
      <c r="CJ54" s="137"/>
      <c r="CK54" s="137"/>
      <c r="CL54" s="137"/>
      <c r="CM54" s="137"/>
      <c r="CN54" s="137"/>
      <c r="CO54" s="137"/>
      <c r="CP54" s="137"/>
      <c r="CQ54" s="137"/>
      <c r="CR54" s="137"/>
      <c r="CS54" s="137"/>
      <c r="CT54" s="137"/>
      <c r="CU54" s="137"/>
      <c r="CV54" s="137"/>
      <c r="CW54" s="137"/>
      <c r="CX54" s="137"/>
      <c r="CY54" s="138"/>
      <c r="CZ54" s="138"/>
      <c r="DA54" s="138"/>
      <c r="DB54" s="138"/>
      <c r="DC54" s="138"/>
      <c r="DD54" s="138"/>
      <c r="DE54" s="138"/>
      <c r="DF54" s="138"/>
      <c r="DG54" s="138"/>
      <c r="DH54" s="138"/>
      <c r="DI54" s="138"/>
      <c r="DJ54" s="138"/>
      <c r="DK54" s="138"/>
      <c r="DL54" s="138"/>
      <c r="DM54" s="138"/>
      <c r="DN54" s="138"/>
      <c r="DO54" s="138"/>
      <c r="DP54" s="138"/>
      <c r="DQ54" s="138"/>
      <c r="DR54" s="138"/>
      <c r="DS54" s="138"/>
      <c r="DT54" s="138"/>
    </row>
    <row r="55" spans="1:124" s="86" customFormat="1" ht="18.75" customHeight="1">
      <c r="A55" s="93"/>
      <c r="B55" s="104" t="s">
        <v>55</v>
      </c>
      <c r="C55" s="105">
        <v>736.137022</v>
      </c>
      <c r="D55" s="172">
        <v>1618.3612049999999</v>
      </c>
      <c r="E55" s="173">
        <v>1640.4680879999999</v>
      </c>
      <c r="F55" s="174">
        <v>0.44077052274651113</v>
      </c>
      <c r="G55" s="175">
        <v>0.20049139771612356</v>
      </c>
      <c r="H55" s="176">
        <v>0.1977895835789035</v>
      </c>
      <c r="I55" s="174">
        <v>172.83851233174357</v>
      </c>
      <c r="J55" s="175">
        <v>390.27517393883829</v>
      </c>
      <c r="K55" s="176">
        <v>388.35683080739989</v>
      </c>
      <c r="L55" s="174">
        <v>0.76182121431191929</v>
      </c>
      <c r="M55" s="175">
        <v>0.78246815116900925</v>
      </c>
      <c r="N55" s="176">
        <v>0.76812935845418295</v>
      </c>
      <c r="O55" s="178"/>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24" s="86" customFormat="1" ht="18.75" customHeight="1">
      <c r="A56" s="93"/>
      <c r="B56" s="104" t="s">
        <v>54</v>
      </c>
      <c r="C56" s="105">
        <v>0</v>
      </c>
      <c r="D56" s="172">
        <v>0</v>
      </c>
      <c r="E56" s="173">
        <v>0</v>
      </c>
      <c r="F56" s="174" t="s">
        <v>96</v>
      </c>
      <c r="G56" s="175" t="s">
        <v>96</v>
      </c>
      <c r="H56" s="176" t="s">
        <v>96</v>
      </c>
      <c r="I56" s="174" t="s">
        <v>96</v>
      </c>
      <c r="J56" s="175" t="s">
        <v>96</v>
      </c>
      <c r="K56" s="176" t="s">
        <v>96</v>
      </c>
      <c r="L56" s="174" t="s">
        <v>96</v>
      </c>
      <c r="M56" s="175" t="s">
        <v>96</v>
      </c>
      <c r="N56" s="176" t="s">
        <v>96</v>
      </c>
      <c r="O56" s="178"/>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24" s="86" customFormat="1" ht="18.75" customHeight="1">
      <c r="A57" s="93"/>
      <c r="B57" s="104" t="s">
        <v>238</v>
      </c>
      <c r="C57" s="105">
        <v>0</v>
      </c>
      <c r="D57" s="172">
        <v>0</v>
      </c>
      <c r="E57" s="173">
        <v>0</v>
      </c>
      <c r="F57" s="174" t="s">
        <v>96</v>
      </c>
      <c r="G57" s="175" t="s">
        <v>96</v>
      </c>
      <c r="H57" s="176" t="s">
        <v>96</v>
      </c>
      <c r="I57" s="174" t="s">
        <v>96</v>
      </c>
      <c r="J57" s="175" t="s">
        <v>96</v>
      </c>
      <c r="K57" s="176" t="s">
        <v>96</v>
      </c>
      <c r="L57" s="174" t="s">
        <v>96</v>
      </c>
      <c r="M57" s="175" t="s">
        <v>96</v>
      </c>
      <c r="N57" s="176" t="s">
        <v>96</v>
      </c>
      <c r="O57" s="178"/>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24" s="86" customFormat="1" ht="18.75" customHeight="1">
      <c r="A58" s="93"/>
      <c r="B58" s="104" t="s">
        <v>56</v>
      </c>
      <c r="C58" s="105">
        <v>500.79683199999999</v>
      </c>
      <c r="D58" s="172">
        <v>364.49305800000002</v>
      </c>
      <c r="E58" s="173">
        <v>381.86234499999995</v>
      </c>
      <c r="F58" s="174">
        <v>6.3837568365448449</v>
      </c>
      <c r="G58" s="175">
        <v>11.51853953827565</v>
      </c>
      <c r="H58" s="176">
        <v>9.7035951528554101</v>
      </c>
      <c r="I58" s="174">
        <v>146.98541291597417</v>
      </c>
      <c r="J58" s="175">
        <v>120.36458553281746</v>
      </c>
      <c r="K58" s="176">
        <v>125.55923219432978</v>
      </c>
      <c r="L58" s="174">
        <v>9.3831913457471696</v>
      </c>
      <c r="M58" s="175">
        <v>13.864242374679192</v>
      </c>
      <c r="N58" s="176">
        <v>12.183759569171453</v>
      </c>
      <c r="O58" s="178"/>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24" s="86" customFormat="1" ht="18.75" customHeight="1">
      <c r="A59" s="93"/>
      <c r="B59" s="104" t="s">
        <v>69</v>
      </c>
      <c r="C59" s="105">
        <v>0</v>
      </c>
      <c r="D59" s="172">
        <v>0</v>
      </c>
      <c r="E59" s="173">
        <v>0</v>
      </c>
      <c r="F59" s="174" t="s">
        <v>96</v>
      </c>
      <c r="G59" s="175" t="s">
        <v>96</v>
      </c>
      <c r="H59" s="176" t="s">
        <v>96</v>
      </c>
      <c r="I59" s="174" t="s">
        <v>96</v>
      </c>
      <c r="J59" s="175" t="s">
        <v>96</v>
      </c>
      <c r="K59" s="176" t="s">
        <v>96</v>
      </c>
      <c r="L59" s="174" t="s">
        <v>96</v>
      </c>
      <c r="M59" s="175" t="s">
        <v>96</v>
      </c>
      <c r="N59" s="176" t="s">
        <v>96</v>
      </c>
      <c r="O59" s="178"/>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24" s="86" customFormat="1" ht="19.8">
      <c r="A60" s="85"/>
      <c r="B60" s="179"/>
      <c r="C60" s="180"/>
      <c r="D60" s="181"/>
      <c r="E60" s="182"/>
      <c r="F60" s="183"/>
      <c r="G60" s="184"/>
      <c r="H60" s="185"/>
      <c r="I60" s="183"/>
      <c r="J60" s="184"/>
      <c r="K60" s="185"/>
      <c r="L60" s="183"/>
      <c r="M60" s="184"/>
      <c r="N60" s="1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24" ht="20.100000000000001" customHeight="1">
      <c r="B61" s="85"/>
      <c r="C61" s="116"/>
      <c r="D61" s="116"/>
      <c r="E61" s="116"/>
      <c r="F61" s="116"/>
      <c r="G61" s="116"/>
      <c r="H61" s="116"/>
      <c r="I61" s="116"/>
      <c r="J61" s="116"/>
      <c r="K61" s="116"/>
      <c r="L61" s="116"/>
      <c r="M61" s="116"/>
      <c r="N61" s="116"/>
    </row>
    <row r="62" spans="1:124" ht="20.100000000000001" customHeight="1">
      <c r="B62" s="117"/>
      <c r="C62" s="116"/>
      <c r="D62" s="116"/>
      <c r="E62" s="116"/>
      <c r="F62" s="116"/>
      <c r="G62" s="116"/>
      <c r="H62" s="116"/>
      <c r="I62" s="116"/>
      <c r="J62" s="116"/>
      <c r="K62" s="116"/>
      <c r="L62" s="116"/>
      <c r="M62" s="116"/>
      <c r="N62" s="116"/>
    </row>
    <row r="63" spans="1:124" ht="20.100000000000001" customHeight="1">
      <c r="B63" s="117"/>
      <c r="C63" s="63"/>
      <c r="D63" s="63"/>
      <c r="E63" s="63"/>
      <c r="F63" s="63"/>
      <c r="G63" s="186"/>
      <c r="H63" s="187"/>
      <c r="I63" s="187"/>
      <c r="J63" s="187"/>
      <c r="K63" s="187"/>
      <c r="L63" s="187"/>
      <c r="M63" s="187"/>
      <c r="N63" s="187"/>
    </row>
    <row r="64" spans="1:124" ht="20.100000000000001" customHeight="1">
      <c r="B64" s="63"/>
      <c r="C64" s="63"/>
      <c r="D64" s="63"/>
      <c r="E64" s="63"/>
      <c r="F64" s="63"/>
      <c r="G64" s="63"/>
      <c r="H64" s="63"/>
      <c r="I64" s="63"/>
      <c r="J64" s="186"/>
      <c r="K64" s="187"/>
      <c r="L64" s="187"/>
      <c r="M64" s="187"/>
      <c r="N64" s="187"/>
    </row>
    <row r="65" spans="2:14" ht="20.100000000000001" customHeight="1">
      <c r="B65" s="63"/>
      <c r="C65" s="188"/>
      <c r="D65" s="188"/>
      <c r="E65" s="188"/>
      <c r="F65" s="188"/>
      <c r="G65" s="188"/>
      <c r="H65" s="188"/>
      <c r="I65" s="188"/>
      <c r="J65" s="188"/>
      <c r="K65" s="188"/>
      <c r="L65" s="188"/>
      <c r="M65" s="188"/>
      <c r="N65" s="188"/>
    </row>
    <row r="66" spans="2:14" ht="20.100000000000001" customHeight="1">
      <c r="B66" s="63"/>
    </row>
    <row r="67" spans="2:14" ht="20.100000000000001" customHeight="1">
      <c r="B67" s="84"/>
      <c r="C67" s="189"/>
      <c r="D67" s="189"/>
      <c r="E67" s="189"/>
      <c r="F67" s="189"/>
      <c r="G67" s="189"/>
      <c r="H67" s="189"/>
      <c r="I67" s="189"/>
      <c r="J67" s="189"/>
      <c r="K67" s="189"/>
      <c r="L67" s="189"/>
      <c r="M67" s="189"/>
      <c r="N67" s="189"/>
    </row>
    <row r="68" spans="2:14" ht="20.100000000000001" customHeight="1">
      <c r="B68" s="63"/>
    </row>
    <row r="69" spans="2:14" ht="20.100000000000001" customHeight="1"/>
    <row r="70" spans="2:14" ht="20.100000000000001" customHeight="1"/>
    <row r="77" spans="2:14"/>
    <row r="78" spans="2:14"/>
    <row r="79" spans="2:14"/>
    <row r="80" spans="2:14"/>
    <row r="82" ht="9.75" hidden="1" customHeight="1"/>
    <row r="98"/>
    <row r="114"/>
    <row r="120" ht="12.75" hidden="1" customHeight="1"/>
    <row r="125"/>
    <row r="126"/>
    <row r="127"/>
    <row r="128"/>
    <row r="129" spans="2:14"/>
    <row r="130" spans="2:14"/>
    <row r="136" spans="2:14" hidden="1">
      <c r="B136" s="190"/>
      <c r="C136" s="191"/>
      <c r="D136" s="192"/>
      <c r="E136" s="191"/>
      <c r="F136" s="192"/>
      <c r="G136" s="192"/>
      <c r="H136" s="192"/>
      <c r="I136" s="192"/>
      <c r="J136" s="192"/>
      <c r="K136" s="192"/>
      <c r="L136" s="192"/>
      <c r="M136" s="192"/>
      <c r="N136" s="192"/>
    </row>
    <row r="137" spans="2:14" hidden="1">
      <c r="B137" s="190"/>
      <c r="C137" s="191"/>
      <c r="D137" s="192"/>
      <c r="E137" s="191"/>
      <c r="F137" s="192"/>
      <c r="G137" s="192"/>
      <c r="H137" s="192"/>
      <c r="I137" s="192"/>
      <c r="J137" s="192"/>
      <c r="K137" s="192"/>
      <c r="L137" s="192"/>
      <c r="M137" s="192"/>
      <c r="N137" s="192"/>
    </row>
    <row r="138" spans="2:14" hidden="1">
      <c r="B138" s="190"/>
      <c r="C138" s="191"/>
      <c r="D138" s="192"/>
      <c r="E138" s="191"/>
      <c r="F138" s="192"/>
      <c r="G138" s="192"/>
      <c r="H138" s="192"/>
      <c r="I138" s="192"/>
      <c r="J138" s="192"/>
      <c r="K138" s="192"/>
      <c r="L138" s="192"/>
      <c r="M138" s="192"/>
      <c r="N138" s="192"/>
    </row>
    <row r="139" spans="2:14" hidden="1">
      <c r="B139" s="190"/>
      <c r="C139" s="191"/>
      <c r="D139" s="192"/>
      <c r="E139" s="191"/>
      <c r="F139" s="192"/>
      <c r="G139" s="192"/>
      <c r="H139" s="192"/>
      <c r="I139" s="192"/>
      <c r="J139" s="192"/>
      <c r="K139" s="192"/>
      <c r="L139" s="192"/>
      <c r="M139" s="192"/>
      <c r="N139" s="192"/>
    </row>
    <row r="140" spans="2:14" hidden="1">
      <c r="B140" s="190"/>
      <c r="C140" s="191"/>
      <c r="D140" s="192"/>
      <c r="E140" s="191"/>
      <c r="F140" s="192"/>
      <c r="G140" s="192"/>
      <c r="H140" s="192"/>
      <c r="I140" s="192"/>
      <c r="J140" s="192"/>
      <c r="K140" s="192"/>
      <c r="L140" s="192"/>
      <c r="M140" s="192"/>
      <c r="N140" s="192"/>
    </row>
    <row r="141" spans="2:14" hidden="1">
      <c r="B141" s="190"/>
      <c r="C141" s="191"/>
      <c r="D141" s="192"/>
      <c r="E141" s="191"/>
      <c r="F141" s="192"/>
      <c r="G141" s="192"/>
      <c r="H141" s="192"/>
      <c r="I141" s="192"/>
      <c r="J141" s="192"/>
      <c r="K141" s="192"/>
      <c r="L141" s="192"/>
      <c r="M141" s="192"/>
      <c r="N141" s="192"/>
    </row>
    <row r="142" spans="2:14" hidden="1">
      <c r="B142" s="190"/>
      <c r="C142" s="191"/>
      <c r="D142" s="192"/>
      <c r="E142" s="191"/>
      <c r="F142" s="192"/>
      <c r="G142" s="192"/>
      <c r="H142" s="192"/>
      <c r="I142" s="192"/>
      <c r="J142" s="192"/>
      <c r="K142" s="192"/>
      <c r="L142" s="192"/>
      <c r="M142" s="192"/>
      <c r="N142" s="192"/>
    </row>
    <row r="143" spans="2:14" hidden="1">
      <c r="B143" s="190"/>
      <c r="C143" s="191"/>
      <c r="D143" s="192"/>
      <c r="E143" s="191"/>
      <c r="F143" s="192"/>
      <c r="G143" s="192"/>
      <c r="H143" s="192"/>
      <c r="I143" s="192"/>
      <c r="J143" s="192"/>
      <c r="K143" s="192"/>
      <c r="L143" s="192"/>
      <c r="M143" s="192"/>
      <c r="N143" s="192"/>
    </row>
    <row r="144" spans="2:14" hidden="1">
      <c r="B144" s="190"/>
      <c r="C144" s="191"/>
      <c r="D144" s="192"/>
      <c r="E144" s="191"/>
      <c r="F144" s="192"/>
      <c r="G144" s="192"/>
      <c r="H144" s="192"/>
      <c r="I144" s="192"/>
      <c r="J144" s="192"/>
      <c r="K144" s="192"/>
      <c r="L144" s="192"/>
      <c r="M144" s="192"/>
      <c r="N144" s="192"/>
    </row>
    <row r="145" spans="2:14" hidden="1">
      <c r="B145" s="190"/>
      <c r="C145" s="191"/>
      <c r="D145" s="192"/>
      <c r="E145" s="191"/>
      <c r="F145" s="192"/>
      <c r="G145" s="192"/>
      <c r="H145" s="192"/>
      <c r="I145" s="192"/>
      <c r="J145" s="192"/>
      <c r="K145" s="192"/>
      <c r="L145" s="192"/>
      <c r="M145" s="192"/>
      <c r="N145" s="192"/>
    </row>
    <row r="146" spans="2:14" hidden="1">
      <c r="B146" s="190"/>
      <c r="C146" s="191"/>
      <c r="D146" s="192"/>
      <c r="E146" s="191"/>
      <c r="F146" s="192"/>
      <c r="G146" s="192"/>
      <c r="H146" s="192"/>
      <c r="I146" s="192"/>
      <c r="J146" s="192"/>
      <c r="K146" s="192"/>
      <c r="L146" s="192"/>
      <c r="M146" s="192"/>
      <c r="N146" s="192"/>
    </row>
    <row r="147" spans="2:14" hidden="1">
      <c r="B147" s="190"/>
      <c r="C147" s="191"/>
      <c r="D147" s="192"/>
      <c r="E147" s="191"/>
      <c r="F147" s="192"/>
      <c r="G147" s="192"/>
      <c r="H147" s="192"/>
      <c r="I147" s="192"/>
      <c r="J147" s="192"/>
      <c r="K147" s="192"/>
      <c r="L147" s="192"/>
      <c r="M147" s="192"/>
      <c r="N147" s="192"/>
    </row>
    <row r="148" spans="2:14" hidden="1">
      <c r="B148" s="190"/>
      <c r="C148" s="191"/>
      <c r="D148" s="192"/>
      <c r="E148" s="191"/>
      <c r="F148" s="192"/>
      <c r="G148" s="192"/>
      <c r="H148" s="192"/>
      <c r="I148" s="192"/>
      <c r="J148" s="192"/>
      <c r="K148" s="192"/>
      <c r="L148" s="192"/>
      <c r="M148" s="192"/>
      <c r="N148" s="192"/>
    </row>
    <row r="149" spans="2:14" hidden="1">
      <c r="B149" s="190"/>
      <c r="C149" s="191"/>
      <c r="D149" s="192"/>
      <c r="E149" s="191"/>
      <c r="F149" s="192"/>
      <c r="G149" s="192"/>
      <c r="H149" s="192"/>
      <c r="I149" s="192"/>
      <c r="J149" s="192"/>
      <c r="K149" s="192"/>
      <c r="L149" s="192"/>
      <c r="M149" s="192"/>
      <c r="N149" s="192"/>
    </row>
    <row r="150" spans="2:14" hidden="1">
      <c r="B150" s="190"/>
      <c r="C150" s="191"/>
      <c r="D150" s="192"/>
      <c r="E150" s="191"/>
      <c r="F150" s="192"/>
      <c r="G150" s="192"/>
      <c r="H150" s="192"/>
      <c r="I150" s="192"/>
      <c r="J150" s="192"/>
      <c r="K150" s="192"/>
      <c r="L150" s="192"/>
      <c r="M150" s="192"/>
      <c r="N150" s="192"/>
    </row>
    <row r="151" spans="2:14" hidden="1">
      <c r="B151" s="190"/>
      <c r="C151" s="191"/>
      <c r="D151" s="192"/>
      <c r="E151" s="191"/>
      <c r="F151" s="192"/>
      <c r="G151" s="192"/>
      <c r="H151" s="192"/>
      <c r="I151" s="192"/>
      <c r="J151" s="192"/>
      <c r="K151" s="192"/>
      <c r="L151" s="192"/>
      <c r="M151" s="192"/>
      <c r="N151" s="192"/>
    </row>
    <row r="152" spans="2:14" hidden="1">
      <c r="B152" s="190"/>
      <c r="C152" s="191"/>
      <c r="D152" s="192"/>
      <c r="E152" s="191"/>
      <c r="F152" s="192"/>
      <c r="G152" s="192"/>
      <c r="H152" s="192"/>
      <c r="I152" s="192"/>
      <c r="J152" s="192"/>
      <c r="K152" s="192"/>
      <c r="L152" s="192"/>
      <c r="M152" s="192"/>
      <c r="N152" s="192"/>
    </row>
    <row r="153" spans="2:14" hidden="1">
      <c r="B153" s="190"/>
      <c r="C153" s="191"/>
      <c r="D153" s="192"/>
      <c r="E153" s="191"/>
      <c r="F153" s="192"/>
      <c r="G153" s="192"/>
      <c r="H153" s="192"/>
      <c r="I153" s="192"/>
      <c r="J153" s="192"/>
      <c r="K153" s="192"/>
      <c r="L153" s="192"/>
      <c r="M153" s="192"/>
      <c r="N153" s="192"/>
    </row>
    <row r="154" spans="2:14" hidden="1">
      <c r="B154" s="190"/>
      <c r="C154" s="191"/>
      <c r="D154" s="192"/>
      <c r="E154" s="191"/>
      <c r="F154" s="192"/>
      <c r="G154" s="192"/>
      <c r="H154" s="192"/>
      <c r="I154" s="192"/>
      <c r="J154" s="192"/>
      <c r="K154" s="192"/>
      <c r="L154" s="192"/>
      <c r="M154" s="192"/>
      <c r="N154" s="192"/>
    </row>
    <row r="155" spans="2:14" hidden="1">
      <c r="B155" s="190"/>
      <c r="C155" s="191"/>
      <c r="D155" s="192"/>
      <c r="E155" s="191"/>
      <c r="F155" s="192"/>
      <c r="G155" s="192"/>
      <c r="H155" s="192"/>
      <c r="I155" s="192"/>
      <c r="J155" s="192"/>
      <c r="K155" s="192"/>
      <c r="L155" s="192"/>
      <c r="M155" s="192"/>
      <c r="N155" s="192"/>
    </row>
    <row r="156" spans="2:14" hidden="1">
      <c r="B156" s="190"/>
      <c r="C156" s="191"/>
      <c r="D156" s="192"/>
      <c r="E156" s="191"/>
      <c r="F156" s="192"/>
      <c r="G156" s="192"/>
      <c r="H156" s="192"/>
      <c r="I156" s="192"/>
      <c r="J156" s="192"/>
      <c r="K156" s="192"/>
      <c r="L156" s="192"/>
      <c r="M156" s="192"/>
      <c r="N156" s="192"/>
    </row>
    <row r="157" spans="2:14" hidden="1">
      <c r="B157" s="190"/>
      <c r="C157" s="193"/>
      <c r="D157" s="193"/>
      <c r="E157" s="193"/>
      <c r="F157" s="193"/>
      <c r="G157" s="193"/>
      <c r="H157" s="193"/>
      <c r="I157" s="193"/>
      <c r="J157" s="193"/>
      <c r="K157" s="193"/>
      <c r="L157" s="193"/>
      <c r="M157" s="193"/>
      <c r="N157" s="193"/>
    </row>
    <row r="158" spans="2:14" hidden="1">
      <c r="B158" s="190"/>
      <c r="C158" s="191"/>
      <c r="D158" s="192"/>
      <c r="E158" s="191"/>
      <c r="F158" s="192"/>
      <c r="G158" s="192"/>
      <c r="H158" s="192"/>
      <c r="I158" s="192"/>
      <c r="J158" s="192"/>
      <c r="K158" s="192"/>
      <c r="L158" s="192"/>
      <c r="M158" s="192"/>
      <c r="N158" s="192"/>
    </row>
    <row r="159" spans="2:14"/>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7" width="16.6640625" style="44" customWidth="1"/>
    <col min="8" max="8" width="17.44140625" style="44" customWidth="1"/>
    <col min="9"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158" customFormat="1" ht="20.100000000000001" customHeight="1">
      <c r="A2" s="74"/>
      <c r="B2" s="87" t="s">
        <v>13</v>
      </c>
      <c r="C2" s="156"/>
      <c r="D2" s="156"/>
      <c r="E2" s="156"/>
      <c r="F2" s="156"/>
      <c r="G2" s="156"/>
      <c r="H2" s="157"/>
      <c r="I2" s="157"/>
      <c r="J2" s="157"/>
      <c r="K2" s="156"/>
      <c r="L2" s="156"/>
      <c r="M2" s="156"/>
      <c r="N2" s="156"/>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58" customFormat="1" ht="20.100000000000001" customHeight="1">
      <c r="A3" s="74"/>
      <c r="B3" s="91" t="s">
        <v>2</v>
      </c>
      <c r="C3" s="470"/>
      <c r="D3" s="470"/>
      <c r="E3" s="470"/>
      <c r="F3" s="470"/>
      <c r="G3" s="470"/>
      <c r="H3" s="470"/>
      <c r="I3" s="470"/>
      <c r="J3" s="470"/>
      <c r="K3" s="470"/>
      <c r="L3" s="471"/>
      <c r="M3" s="470"/>
      <c r="N3" s="470"/>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44"/>
      <c r="C4" s="472"/>
      <c r="D4" s="472"/>
      <c r="E4" s="472"/>
      <c r="F4" s="473"/>
      <c r="G4" s="473"/>
      <c r="H4" s="473"/>
      <c r="I4" s="472"/>
      <c r="J4" s="473"/>
      <c r="K4" s="473"/>
      <c r="L4" s="473"/>
      <c r="M4" s="473"/>
      <c r="N4" s="473"/>
    </row>
    <row r="5" spans="1:102" s="95" customFormat="1" ht="20.100000000000001" customHeight="1">
      <c r="A5" s="93"/>
      <c r="B5" s="227"/>
      <c r="C5" s="712" t="s">
        <v>197</v>
      </c>
      <c r="D5" s="713"/>
      <c r="E5" s="714"/>
      <c r="F5" s="712" t="s">
        <v>205</v>
      </c>
      <c r="G5" s="713"/>
      <c r="H5" s="714"/>
      <c r="I5" s="712" t="s">
        <v>199</v>
      </c>
      <c r="J5" s="713"/>
      <c r="K5" s="714"/>
      <c r="L5" s="712" t="s">
        <v>200</v>
      </c>
      <c r="M5" s="713"/>
      <c r="N5" s="714"/>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8"/>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171" customFormat="1" ht="20.100000000000001" customHeight="1">
      <c r="A7" s="93"/>
      <c r="B7" s="164" t="s">
        <v>240</v>
      </c>
      <c r="C7" s="229">
        <v>3415147.8241908601</v>
      </c>
      <c r="D7" s="245">
        <v>3704272.7969465805</v>
      </c>
      <c r="E7" s="246">
        <v>3727749.3443206795</v>
      </c>
      <c r="F7" s="247">
        <v>1.6869629484921453</v>
      </c>
      <c r="G7" s="233">
        <v>1.7032783082590259</v>
      </c>
      <c r="H7" s="234">
        <v>1.729174508384987</v>
      </c>
      <c r="I7" s="232">
        <v>98.588435295272404</v>
      </c>
      <c r="J7" s="233">
        <v>97.355877207181535</v>
      </c>
      <c r="K7" s="234">
        <v>97.092334847401659</v>
      </c>
      <c r="L7" s="232">
        <v>1.6631503749293983</v>
      </c>
      <c r="M7" s="233">
        <v>1.6582415382852163</v>
      </c>
      <c r="N7" s="234">
        <v>1.678895903777063</v>
      </c>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c r="BL7" s="177"/>
      <c r="BM7" s="177"/>
      <c r="BN7" s="177"/>
      <c r="BO7" s="177"/>
      <c r="BP7" s="177"/>
      <c r="BQ7" s="177"/>
      <c r="BR7" s="177"/>
      <c r="BS7" s="177"/>
      <c r="BT7" s="177"/>
      <c r="BU7" s="177"/>
      <c r="BV7" s="177"/>
      <c r="BW7" s="177"/>
      <c r="BX7" s="177"/>
      <c r="BY7" s="177"/>
      <c r="BZ7" s="177"/>
      <c r="CA7" s="177"/>
      <c r="CB7" s="177"/>
      <c r="CC7" s="177"/>
      <c r="CD7" s="177"/>
      <c r="CE7" s="177"/>
      <c r="CF7" s="177"/>
      <c r="CG7" s="177"/>
      <c r="CH7" s="177"/>
      <c r="CI7" s="177"/>
      <c r="CJ7" s="177"/>
      <c r="CK7" s="177"/>
      <c r="CL7" s="177"/>
      <c r="CM7" s="177"/>
      <c r="CN7" s="177"/>
      <c r="CO7" s="177"/>
      <c r="CP7" s="177"/>
      <c r="CQ7" s="177"/>
      <c r="CR7" s="177"/>
      <c r="CS7" s="177"/>
      <c r="CT7" s="177"/>
      <c r="CU7" s="177"/>
      <c r="CV7" s="177"/>
      <c r="CW7" s="177"/>
      <c r="CX7" s="177"/>
    </row>
    <row r="8" spans="1:102" s="86" customFormat="1" ht="20.100000000000001" customHeight="1">
      <c r="A8" s="93"/>
      <c r="B8" s="104" t="s">
        <v>48</v>
      </c>
      <c r="C8" s="105">
        <v>758333.8541910199</v>
      </c>
      <c r="D8" s="172">
        <v>829730.83142608986</v>
      </c>
      <c r="E8" s="173">
        <v>845064.71344198997</v>
      </c>
      <c r="F8" s="174">
        <v>1.2981380040922892</v>
      </c>
      <c r="G8" s="175">
        <v>1.1445644359478808</v>
      </c>
      <c r="H8" s="176">
        <v>1.0930512307195537</v>
      </c>
      <c r="I8" s="174">
        <v>94.680976308798847</v>
      </c>
      <c r="J8" s="175">
        <v>101.99606524988366</v>
      </c>
      <c r="K8" s="176">
        <v>107.45245629718644</v>
      </c>
      <c r="L8" s="174">
        <v>1.2290897361101345</v>
      </c>
      <c r="M8" s="175">
        <v>1.1674106889163631</v>
      </c>
      <c r="N8" s="176">
        <v>1.1745103959947871</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367828.50161199999</v>
      </c>
      <c r="D9" s="172">
        <v>386570.23625400005</v>
      </c>
      <c r="E9" s="173">
        <v>387976.99452399998</v>
      </c>
      <c r="F9" s="174">
        <v>1.353562453475077</v>
      </c>
      <c r="G9" s="175">
        <v>1.5088914789516841</v>
      </c>
      <c r="H9" s="176">
        <v>1.5405652683951252</v>
      </c>
      <c r="I9" s="174">
        <v>98.845606795631198</v>
      </c>
      <c r="J9" s="175">
        <v>98.467596727885777</v>
      </c>
      <c r="K9" s="176">
        <v>97.156531186776576</v>
      </c>
      <c r="L9" s="174">
        <v>1.337937020495273</v>
      </c>
      <c r="M9" s="175">
        <v>1.4857691765555756</v>
      </c>
      <c r="N9" s="176">
        <v>1.4967597754409578</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416460.26677873003</v>
      </c>
      <c r="D10" s="172">
        <v>452770.23778290005</v>
      </c>
      <c r="E10" s="173">
        <v>454619.90143754007</v>
      </c>
      <c r="F10" s="174">
        <v>0.94395419434303141</v>
      </c>
      <c r="G10" s="175">
        <v>1.1629067691138018</v>
      </c>
      <c r="H10" s="176">
        <v>1.1437796547242454</v>
      </c>
      <c r="I10" s="174">
        <v>96.632432138795892</v>
      </c>
      <c r="J10" s="175">
        <v>66.291952000032737</v>
      </c>
      <c r="K10" s="176">
        <v>68.126720882097331</v>
      </c>
      <c r="L10" s="174">
        <v>0.91216589626984745</v>
      </c>
      <c r="M10" s="175">
        <v>0.77091359718605301</v>
      </c>
      <c r="N10" s="176">
        <v>0.77921957288020305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243153.39167471</v>
      </c>
      <c r="D11" s="172">
        <v>132126.95069711001</v>
      </c>
      <c r="E11" s="173">
        <v>130847.46900652999</v>
      </c>
      <c r="F11" s="174">
        <v>1.1369856719821128</v>
      </c>
      <c r="G11" s="175">
        <v>2.8298142060518936</v>
      </c>
      <c r="H11" s="176">
        <v>2.9437061754230616</v>
      </c>
      <c r="I11" s="174">
        <v>163.57328264465525</v>
      </c>
      <c r="J11" s="175">
        <v>100.5962326326963</v>
      </c>
      <c r="K11" s="176">
        <v>96.59147870028923</v>
      </c>
      <c r="L11" s="174">
        <v>1.8598047868605341</v>
      </c>
      <c r="M11" s="175">
        <v>2.8466864817930508</v>
      </c>
      <c r="N11" s="176">
        <v>2.8433693234328654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215072.54623199999</v>
      </c>
      <c r="D12" s="172">
        <v>223079.65403199999</v>
      </c>
      <c r="E12" s="173">
        <v>222562.96842199998</v>
      </c>
      <c r="F12" s="174">
        <v>2.0672704307894012</v>
      </c>
      <c r="G12" s="175">
        <v>2.2910928785405282</v>
      </c>
      <c r="H12" s="176">
        <v>2.8024905325550344</v>
      </c>
      <c r="I12" s="174">
        <v>90.444959238025419</v>
      </c>
      <c r="J12" s="175">
        <v>106.09173053758842</v>
      </c>
      <c r="K12" s="176">
        <v>86.598884661860865</v>
      </c>
      <c r="L12" s="174">
        <v>1.8697418984672265</v>
      </c>
      <c r="M12" s="175">
        <v>2.4306600830670955</v>
      </c>
      <c r="N12" s="176">
        <v>2.4269255439469046</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199544.448343</v>
      </c>
      <c r="D13" s="172">
        <v>187923.943424</v>
      </c>
      <c r="E13" s="173">
        <v>192263.08268799999</v>
      </c>
      <c r="F13" s="174">
        <v>3.5503582113305758</v>
      </c>
      <c r="G13" s="175">
        <v>2.8123065377974861</v>
      </c>
      <c r="H13" s="176">
        <v>2.8542654082506873</v>
      </c>
      <c r="I13" s="174">
        <v>86.783429690178309</v>
      </c>
      <c r="J13" s="175">
        <v>78.052042946465448</v>
      </c>
      <c r="K13" s="176">
        <v>78.30860097616636</v>
      </c>
      <c r="L13" s="174">
        <v>3.0811226220795422</v>
      </c>
      <c r="M13" s="175">
        <v>2.1950627066679496</v>
      </c>
      <c r="N13" s="176">
        <v>2.2351353093477764</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298404.99411899998</v>
      </c>
      <c r="D14" s="172">
        <v>320032.28216299997</v>
      </c>
      <c r="E14" s="173">
        <v>321335.89172099996</v>
      </c>
      <c r="F14" s="174">
        <v>1.5994124713263675</v>
      </c>
      <c r="G14" s="175">
        <v>1.515980183689392</v>
      </c>
      <c r="H14" s="176">
        <v>1.494834956429514</v>
      </c>
      <c r="I14" s="174">
        <v>115.05627653800217</v>
      </c>
      <c r="J14" s="175">
        <v>118.90261058806982</v>
      </c>
      <c r="K14" s="176">
        <v>120.13973069032883</v>
      </c>
      <c r="L14" s="174">
        <v>1.8402244359925601</v>
      </c>
      <c r="M14" s="175">
        <v>1.8025400144045034</v>
      </c>
      <c r="N14" s="176">
        <v>1.7958906909193126</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105">
        <v>0</v>
      </c>
      <c r="D15" s="172">
        <v>142814.02726698</v>
      </c>
      <c r="E15" s="173">
        <v>137893.36981137001</v>
      </c>
      <c r="F15" s="174" t="s">
        <v>96</v>
      </c>
      <c r="G15" s="175">
        <v>7.1214278629557941E-3</v>
      </c>
      <c r="H15" s="176">
        <v>6.5067991247684896E-3</v>
      </c>
      <c r="I15" s="174" t="s">
        <v>96</v>
      </c>
      <c r="J15" s="175">
        <v>15729.189685697971</v>
      </c>
      <c r="K15" s="176">
        <v>17977.824247647794</v>
      </c>
      <c r="L15" s="174" t="s">
        <v>96</v>
      </c>
      <c r="M15" s="175">
        <v>1.1201428968944644</v>
      </c>
      <c r="N15" s="176">
        <v>1.1697809107983637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207166.70889824</v>
      </c>
      <c r="D16" s="172">
        <v>229015.87013271998</v>
      </c>
      <c r="E16" s="173">
        <v>228199.90845954002</v>
      </c>
      <c r="F16" s="174">
        <v>1.6684894557106928</v>
      </c>
      <c r="G16" s="175">
        <v>1.9241310145171573</v>
      </c>
      <c r="H16" s="176">
        <v>1.9698939978220975</v>
      </c>
      <c r="I16" s="174">
        <v>100.61681978557428</v>
      </c>
      <c r="J16" s="175">
        <v>92.820771431671346</v>
      </c>
      <c r="K16" s="176">
        <v>95.214421475609328</v>
      </c>
      <c r="L16" s="174">
        <v>1.6787810287937373</v>
      </c>
      <c r="M16" s="175">
        <v>1.7859932510308694</v>
      </c>
      <c r="N16" s="176">
        <v>1.8756231737090623</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45138.056537439996</v>
      </c>
      <c r="D17" s="172">
        <v>40345.131269760008</v>
      </c>
      <c r="E17" s="173">
        <v>44433.970187639992</v>
      </c>
      <c r="F17" s="174">
        <v>0.95833728023092568</v>
      </c>
      <c r="G17" s="175">
        <v>3.0459158904040664</v>
      </c>
      <c r="H17" s="176">
        <v>2.7649932249397629</v>
      </c>
      <c r="I17" s="174">
        <v>81.159453422399039</v>
      </c>
      <c r="J17" s="175">
        <v>49.958857676634402</v>
      </c>
      <c r="K17" s="176">
        <v>56.704016618719713</v>
      </c>
      <c r="L17" s="174">
        <v>0.77778129857850375</v>
      </c>
      <c r="M17" s="175">
        <v>1.5217047846369589</v>
      </c>
      <c r="N17" s="176">
        <v>1.5678622177763173</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36536.423981</v>
      </c>
      <c r="D18" s="172">
        <v>39927.422789000004</v>
      </c>
      <c r="E18" s="173">
        <v>39323.977856000005</v>
      </c>
      <c r="F18" s="174">
        <v>6.6277771088360415</v>
      </c>
      <c r="G18" s="175">
        <v>4.4904680236309957</v>
      </c>
      <c r="H18" s="176">
        <v>4.5647443414123359</v>
      </c>
      <c r="I18" s="174">
        <v>44.46908782901609</v>
      </c>
      <c r="J18" s="175">
        <v>53.27734886652761</v>
      </c>
      <c r="K18" s="176">
        <v>54.302092694190485</v>
      </c>
      <c r="L18" s="174">
        <v>2.9473120236397228</v>
      </c>
      <c r="M18" s="175">
        <v>2.3924023146897526</v>
      </c>
      <c r="N18" s="176">
        <v>2.4787517035265414</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32667.157683379999</v>
      </c>
      <c r="D19" s="172">
        <v>41710.674654839997</v>
      </c>
      <c r="E19" s="173">
        <v>41614.195521599999</v>
      </c>
      <c r="F19" s="174">
        <v>1.6761536842814357</v>
      </c>
      <c r="G19" s="175">
        <v>1.8160797061384903</v>
      </c>
      <c r="H19" s="176">
        <v>1.8939995085352448</v>
      </c>
      <c r="I19" s="174">
        <v>134.78390868550147</v>
      </c>
      <c r="J19" s="175">
        <v>112.70551686625463</v>
      </c>
      <c r="K19" s="176">
        <v>110.35243955540437</v>
      </c>
      <c r="L19" s="174">
        <v>2.2591854512505591</v>
      </c>
      <c r="M19" s="175">
        <v>2.0468220195065436</v>
      </c>
      <c r="N19" s="176">
        <v>2.0900746628360118</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134939.08427759999</v>
      </c>
      <c r="D20" s="172">
        <v>147943.19272804001</v>
      </c>
      <c r="E20" s="173">
        <v>148361.92334015999</v>
      </c>
      <c r="F20" s="174">
        <v>1.212415205222777</v>
      </c>
      <c r="G20" s="175">
        <v>1.5176600094114689</v>
      </c>
      <c r="H20" s="176">
        <v>1.5097902932980301</v>
      </c>
      <c r="I20" s="174">
        <v>133.99829006552372</v>
      </c>
      <c r="J20" s="175">
        <v>110.42066617046578</v>
      </c>
      <c r="K20" s="176">
        <v>114.66077104303353</v>
      </c>
      <c r="L20" s="174">
        <v>1.6246156434929313</v>
      </c>
      <c r="M20" s="175">
        <v>1.6758102925948974</v>
      </c>
      <c r="N20" s="176">
        <v>1.7311371914283988</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19085.340177999999</v>
      </c>
      <c r="D21" s="172">
        <v>23770.6774</v>
      </c>
      <c r="E21" s="173">
        <v>24248.485702000002</v>
      </c>
      <c r="F21" s="174">
        <v>0</v>
      </c>
      <c r="G21" s="175">
        <v>0</v>
      </c>
      <c r="H21" s="176">
        <v>0</v>
      </c>
      <c r="I21" s="174" t="s">
        <v>96</v>
      </c>
      <c r="J21" s="175" t="s">
        <v>96</v>
      </c>
      <c r="K21" s="176" t="s">
        <v>96</v>
      </c>
      <c r="L21" s="174">
        <v>0.70097688986552587</v>
      </c>
      <c r="M21" s="175">
        <v>0.63402604588794764</v>
      </c>
      <c r="N21" s="176">
        <v>0.60987203826836311</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14172.765561</v>
      </c>
      <c r="D22" s="172">
        <v>13834.512567999998</v>
      </c>
      <c r="E22" s="173">
        <v>14881.706458000001</v>
      </c>
      <c r="F22" s="174">
        <v>2.4631532039211157</v>
      </c>
      <c r="G22" s="175">
        <v>1.9966560342641195</v>
      </c>
      <c r="H22" s="176">
        <v>1.8285654186769338</v>
      </c>
      <c r="I22" s="174">
        <v>80.052621717563156</v>
      </c>
      <c r="J22" s="175">
        <v>111.74423861943137</v>
      </c>
      <c r="K22" s="176">
        <v>119.84949067170814</v>
      </c>
      <c r="L22" s="174">
        <v>1.9718187166590078</v>
      </c>
      <c r="M22" s="175">
        <v>2.2311480833373731</v>
      </c>
      <c r="N22" s="176">
        <v>2.1915263408832923</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105">
        <v>27684.477105999998</v>
      </c>
      <c r="D23" s="172">
        <v>27325.406589999999</v>
      </c>
      <c r="E23" s="173">
        <v>28411.346242</v>
      </c>
      <c r="F23" s="174">
        <v>0</v>
      </c>
      <c r="G23" s="175">
        <v>0</v>
      </c>
      <c r="H23" s="176">
        <v>0</v>
      </c>
      <c r="I23" s="174" t="s">
        <v>96</v>
      </c>
      <c r="J23" s="175" t="s">
        <v>96</v>
      </c>
      <c r="K23" s="176" t="s">
        <v>96</v>
      </c>
      <c r="L23" s="174">
        <v>0.88510385463229058</v>
      </c>
      <c r="M23" s="175">
        <v>0.84781328408405576</v>
      </c>
      <c r="N23" s="176">
        <v>1.1874196003471451</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105">
        <v>32202.064518130002</v>
      </c>
      <c r="D24" s="172">
        <v>41959.664715339997</v>
      </c>
      <c r="E24" s="173">
        <v>41303.116780010008</v>
      </c>
      <c r="F24" s="174">
        <v>3.9970272617003753</v>
      </c>
      <c r="G24" s="175">
        <v>3.7912870209814065</v>
      </c>
      <c r="H24" s="176">
        <v>3.7822898984128952</v>
      </c>
      <c r="I24" s="174">
        <v>78.692540999923054</v>
      </c>
      <c r="J24" s="175">
        <v>81.059188175413496</v>
      </c>
      <c r="K24" s="176">
        <v>86.626422437010149</v>
      </c>
      <c r="L24" s="174">
        <v>3.1453623166916698</v>
      </c>
      <c r="M24" s="175">
        <v>3.0731864806073466</v>
      </c>
      <c r="N24" s="176">
        <v>3.2764624251915162</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50746.734964999996</v>
      </c>
      <c r="D25" s="172">
        <v>58930.894598999992</v>
      </c>
      <c r="E25" s="173">
        <v>59764.998120000004</v>
      </c>
      <c r="F25" s="174">
        <v>1.3874606701014585</v>
      </c>
      <c r="G25" s="175">
        <v>1.2249575267982604</v>
      </c>
      <c r="H25" s="176">
        <v>1.1732696997531502</v>
      </c>
      <c r="I25" s="174">
        <v>123.28408736388472</v>
      </c>
      <c r="J25" s="175">
        <v>145.07861073654553</v>
      </c>
      <c r="K25" s="176">
        <v>146.55306674864519</v>
      </c>
      <c r="L25" s="174">
        <v>1.7105182246674222</v>
      </c>
      <c r="M25" s="175">
        <v>1.7771513619916639</v>
      </c>
      <c r="N25" s="176">
        <v>1.7194627262208635</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105">
        <v>32952.945166000005</v>
      </c>
      <c r="D26" s="172">
        <v>40751.421028000004</v>
      </c>
      <c r="E26" s="173">
        <v>42771.104244999995</v>
      </c>
      <c r="F26" s="174">
        <v>5.2346614340856688</v>
      </c>
      <c r="G26" s="175">
        <v>4.1869802229170006</v>
      </c>
      <c r="H26" s="176">
        <v>3.8824296807677618</v>
      </c>
      <c r="I26" s="174">
        <v>86.524647550972887</v>
      </c>
      <c r="J26" s="175">
        <v>94.250580481736847</v>
      </c>
      <c r="K26" s="176">
        <v>97.585617552088848</v>
      </c>
      <c r="L26" s="174">
        <v>4.5292723563293285</v>
      </c>
      <c r="M26" s="175">
        <v>3.946253164754792</v>
      </c>
      <c r="N26" s="176">
        <v>3.7886929800028128</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105">
        <v>10994.780122</v>
      </c>
      <c r="D27" s="172">
        <v>10694.103576000001</v>
      </c>
      <c r="E27" s="173">
        <v>10225.456794</v>
      </c>
      <c r="F27" s="174">
        <v>1.9697876410156374</v>
      </c>
      <c r="G27" s="175">
        <v>2.9581703108801083</v>
      </c>
      <c r="H27" s="176">
        <v>3.2328411792221399</v>
      </c>
      <c r="I27" s="174">
        <v>107.53339069329802</v>
      </c>
      <c r="J27" s="175">
        <v>84.896894054273716</v>
      </c>
      <c r="K27" s="176">
        <v>85.596186326025915</v>
      </c>
      <c r="L27" s="174">
        <v>2.118179439841644</v>
      </c>
      <c r="M27" s="175">
        <v>2.511394714772865</v>
      </c>
      <c r="N27" s="176">
        <v>2.7671887593914763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2">
        <v>0</v>
      </c>
      <c r="E28" s="173">
        <v>0</v>
      </c>
      <c r="F28" s="174" t="s">
        <v>96</v>
      </c>
      <c r="G28" s="175" t="s">
        <v>96</v>
      </c>
      <c r="H28" s="176" t="s">
        <v>96</v>
      </c>
      <c r="I28" s="174" t="s">
        <v>96</v>
      </c>
      <c r="J28" s="175" t="s">
        <v>96</v>
      </c>
      <c r="K28" s="176" t="s">
        <v>96</v>
      </c>
      <c r="L28" s="174" t="s">
        <v>96</v>
      </c>
      <c r="M28" s="175" t="s">
        <v>96</v>
      </c>
      <c r="N28" s="176"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91103.874345999997</v>
      </c>
      <c r="D29" s="172">
        <v>95521.632421000002</v>
      </c>
      <c r="E29" s="173">
        <v>97372.270896999995</v>
      </c>
      <c r="F29" s="174">
        <v>1.8163116364465048</v>
      </c>
      <c r="G29" s="175">
        <v>2.3574068752042647</v>
      </c>
      <c r="H29" s="176">
        <v>2.312779007056498</v>
      </c>
      <c r="I29" s="174">
        <v>74.14405486512068</v>
      </c>
      <c r="J29" s="175">
        <v>64.522403261310359</v>
      </c>
      <c r="K29" s="176">
        <v>65.43145366469453</v>
      </c>
      <c r="L29" s="174">
        <v>1.3466870962484676</v>
      </c>
      <c r="M29" s="175">
        <v>1.5210555705291511</v>
      </c>
      <c r="N29" s="176">
        <v>1.5132849243689546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40081.370761000006</v>
      </c>
      <c r="D30" s="172">
        <v>43602.428240000001</v>
      </c>
      <c r="E30" s="173">
        <v>43982.270325999998</v>
      </c>
      <c r="F30" s="174">
        <v>3.9300210050019246</v>
      </c>
      <c r="G30" s="175">
        <v>3.6638170819451594</v>
      </c>
      <c r="H30" s="176">
        <v>3.6700939765853238</v>
      </c>
      <c r="I30" s="174">
        <v>77.022858701256197</v>
      </c>
      <c r="J30" s="175">
        <v>81.341646730190988</v>
      </c>
      <c r="K30" s="176">
        <v>83.361919774812421</v>
      </c>
      <c r="L30" s="174">
        <v>3.0270145256123215</v>
      </c>
      <c r="M30" s="175">
        <v>2.9802091476362236</v>
      </c>
      <c r="N30" s="176">
        <v>3.0594607964212801</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4720.7779120000005</v>
      </c>
      <c r="D31" s="172">
        <v>6938.5337939999999</v>
      </c>
      <c r="E31" s="173">
        <v>6578.9623500000007</v>
      </c>
      <c r="F31" s="174">
        <v>4.4231855404427671</v>
      </c>
      <c r="G31" s="175">
        <v>4.4765561316224094</v>
      </c>
      <c r="H31" s="176">
        <v>5.0529098711136404</v>
      </c>
      <c r="I31" s="174">
        <v>73.49608588750533</v>
      </c>
      <c r="J31" s="175">
        <v>70.999904187717888</v>
      </c>
      <c r="K31" s="176">
        <v>71.063815429986604</v>
      </c>
      <c r="L31" s="174">
        <v>3.2508682437675325</v>
      </c>
      <c r="M31" s="175">
        <v>3.1783505643613217</v>
      </c>
      <c r="N31" s="176">
        <v>3.5907905446517714</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17505.077882000001</v>
      </c>
      <c r="D32" s="172">
        <v>18974.08556</v>
      </c>
      <c r="E32" s="173">
        <v>19102.033913999996</v>
      </c>
      <c r="F32" s="174">
        <v>5.3930417640172141</v>
      </c>
      <c r="G32" s="175">
        <v>5.404991775529866</v>
      </c>
      <c r="H32" s="176">
        <v>5.35043088396435</v>
      </c>
      <c r="I32" s="174">
        <v>130.63498147119236</v>
      </c>
      <c r="J32" s="175">
        <v>150.20063931415291</v>
      </c>
      <c r="K32" s="176">
        <v>151.00091804329571</v>
      </c>
      <c r="L32" s="174">
        <v>7.0451991091575534</v>
      </c>
      <c r="M32" s="175">
        <v>8.1183322017232431</v>
      </c>
      <c r="N32" s="176">
        <v>8.079199754058191</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22051.468676</v>
      </c>
      <c r="D33" s="172">
        <v>22313.882000999998</v>
      </c>
      <c r="E33" s="173">
        <v>22346.736335000001</v>
      </c>
      <c r="F33" s="174">
        <v>3.0658475221462385</v>
      </c>
      <c r="G33" s="175">
        <v>3.0878393592344069</v>
      </c>
      <c r="H33" s="176">
        <v>3.2085731189166959</v>
      </c>
      <c r="I33" s="174">
        <v>99.170821307814876</v>
      </c>
      <c r="J33" s="175">
        <v>96.256211918283313</v>
      </c>
      <c r="K33" s="176">
        <v>85.317737392938838</v>
      </c>
      <c r="L33" s="174">
        <v>3.0404261677577158</v>
      </c>
      <c r="M33" s="175">
        <v>2.9722371973208324</v>
      </c>
      <c r="N33" s="176">
        <v>2.7374819876577741</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2">
        <v>0</v>
      </c>
      <c r="E34" s="173">
        <v>0</v>
      </c>
      <c r="F34" s="174" t="s">
        <v>96</v>
      </c>
      <c r="G34" s="175" t="s">
        <v>96</v>
      </c>
      <c r="H34" s="176" t="s">
        <v>96</v>
      </c>
      <c r="I34" s="174" t="s">
        <v>96</v>
      </c>
      <c r="J34" s="175" t="s">
        <v>96</v>
      </c>
      <c r="K34" s="176" t="s">
        <v>96</v>
      </c>
      <c r="L34" s="174" t="s">
        <v>96</v>
      </c>
      <c r="M34" s="175" t="s">
        <v>96</v>
      </c>
      <c r="N34" s="176" t="s">
        <v>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273.32896399999998</v>
      </c>
      <c r="D35" s="172">
        <v>245.00795400000001</v>
      </c>
      <c r="E35" s="173">
        <v>244.16607500000001</v>
      </c>
      <c r="F35" s="174">
        <v>0</v>
      </c>
      <c r="G35" s="175">
        <v>0</v>
      </c>
      <c r="H35" s="176">
        <v>0</v>
      </c>
      <c r="I35" s="174" t="s">
        <v>96</v>
      </c>
      <c r="J35" s="175" t="s">
        <v>96</v>
      </c>
      <c r="K35" s="176" t="s">
        <v>96</v>
      </c>
      <c r="L35" s="174">
        <v>0.52316263123874429</v>
      </c>
      <c r="M35" s="175">
        <v>0.44387456906807199</v>
      </c>
      <c r="N35" s="176">
        <v>0.44172885197093814</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105">
        <v>16842.357051999999</v>
      </c>
      <c r="D36" s="172">
        <v>22289.924388000003</v>
      </c>
      <c r="E36" s="173">
        <v>17071.350129999999</v>
      </c>
      <c r="F36" s="174">
        <v>3.0065603492230251</v>
      </c>
      <c r="G36" s="175">
        <v>3.7070250513942651</v>
      </c>
      <c r="H36" s="176">
        <v>5.400140785466979</v>
      </c>
      <c r="I36" s="174">
        <v>107.49437153500922</v>
      </c>
      <c r="J36" s="175">
        <v>92.253875958571641</v>
      </c>
      <c r="K36" s="176">
        <v>84.4972526544625</v>
      </c>
      <c r="L36" s="174">
        <v>3.23188315221807</v>
      </c>
      <c r="M36" s="175">
        <v>3.4198742926664423</v>
      </c>
      <c r="N36" s="176">
        <v>4.5629706031927082</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30144.91567826</v>
      </c>
      <c r="D37" s="172">
        <v>36379.643109930003</v>
      </c>
      <c r="E37" s="173">
        <v>36516.344614250003</v>
      </c>
      <c r="F37" s="174">
        <v>0.8768786189394896</v>
      </c>
      <c r="G37" s="175">
        <v>1.1162774202673629</v>
      </c>
      <c r="H37" s="176">
        <v>1.1203137703447874</v>
      </c>
      <c r="I37" s="174">
        <v>117.52444490028064</v>
      </c>
      <c r="J37" s="175">
        <v>145.15618680689664</v>
      </c>
      <c r="K37" s="176">
        <v>142.8027991885165</v>
      </c>
      <c r="L37" s="174">
        <v>1.0305467293578825</v>
      </c>
      <c r="M37" s="175">
        <v>1.6203457374464998</v>
      </c>
      <c r="N37" s="176">
        <v>1.5998394237467648</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8272.5406750000002</v>
      </c>
      <c r="D38" s="172">
        <v>7306.8788640000002</v>
      </c>
      <c r="E38" s="173">
        <v>6866.0949149999997</v>
      </c>
      <c r="F38" s="174">
        <v>0</v>
      </c>
      <c r="G38" s="175">
        <v>0</v>
      </c>
      <c r="H38" s="176">
        <v>0</v>
      </c>
      <c r="I38" s="174" t="s">
        <v>96</v>
      </c>
      <c r="J38" s="175" t="s">
        <v>96</v>
      </c>
      <c r="K38" s="176" t="s">
        <v>96</v>
      </c>
      <c r="L38" s="174">
        <v>0.51399902001690667</v>
      </c>
      <c r="M38" s="175">
        <v>0.80921763040740069</v>
      </c>
      <c r="N38" s="176">
        <v>0.77800166850737451</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3477.0636469999999</v>
      </c>
      <c r="D39" s="172">
        <v>7093.1818760000006</v>
      </c>
      <c r="E39" s="173">
        <v>7043.5293389999997</v>
      </c>
      <c r="F39" s="174">
        <v>0</v>
      </c>
      <c r="G39" s="175">
        <v>0</v>
      </c>
      <c r="H39" s="176">
        <v>0</v>
      </c>
      <c r="I39" s="174" t="s">
        <v>96</v>
      </c>
      <c r="J39" s="175" t="s">
        <v>96</v>
      </c>
      <c r="K39" s="176" t="s">
        <v>96</v>
      </c>
      <c r="L39" s="174">
        <v>1.1384981990236198</v>
      </c>
      <c r="M39" s="175">
        <v>1.3486013001254669</v>
      </c>
      <c r="N39" s="176">
        <v>1.5676168251139302</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2">
        <v>0</v>
      </c>
      <c r="E40" s="173">
        <v>0</v>
      </c>
      <c r="F40" s="174" t="s">
        <v>96</v>
      </c>
      <c r="G40" s="175" t="s">
        <v>96</v>
      </c>
      <c r="H40" s="176" t="s">
        <v>96</v>
      </c>
      <c r="I40" s="174" t="s">
        <v>96</v>
      </c>
      <c r="J40" s="175" t="s">
        <v>96</v>
      </c>
      <c r="K40" s="176" t="s">
        <v>96</v>
      </c>
      <c r="L40" s="174" t="s">
        <v>96</v>
      </c>
      <c r="M40" s="175" t="s">
        <v>96</v>
      </c>
      <c r="N40" s="176"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2120.0041502200002</v>
      </c>
      <c r="D41" s="172">
        <v>7169.7077537599998</v>
      </c>
      <c r="E41" s="173">
        <v>7390.6897950700004</v>
      </c>
      <c r="F41" s="174">
        <v>2.4326547240319392</v>
      </c>
      <c r="G41" s="175">
        <v>4.2001956470551081</v>
      </c>
      <c r="H41" s="176">
        <v>3.5535934428636438</v>
      </c>
      <c r="I41" s="174">
        <v>219.85527580772194</v>
      </c>
      <c r="J41" s="175">
        <v>111.68179397970641</v>
      </c>
      <c r="K41" s="176">
        <v>126.70123143495091</v>
      </c>
      <c r="L41" s="174">
        <v>5.3483197529699975</v>
      </c>
      <c r="M41" s="175">
        <v>4.6908538492886818</v>
      </c>
      <c r="N41" s="176">
        <v>4.5024466522999056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7165.7304760000006</v>
      </c>
      <c r="D42" s="172">
        <v>11194.804559</v>
      </c>
      <c r="E42" s="173">
        <v>12001.764498</v>
      </c>
      <c r="F42" s="174">
        <v>1.4242152609815797</v>
      </c>
      <c r="G42" s="175">
        <v>0.98137731142144902</v>
      </c>
      <c r="H42" s="176">
        <v>0.91539266595597535</v>
      </c>
      <c r="I42" s="174">
        <v>197.03182467699637</v>
      </c>
      <c r="J42" s="175">
        <v>172.42836714347993</v>
      </c>
      <c r="K42" s="176">
        <v>185.93478355532685</v>
      </c>
      <c r="L42" s="174">
        <v>2.806157316040252</v>
      </c>
      <c r="M42" s="175">
        <v>1.6921728736005885</v>
      </c>
      <c r="N42" s="176">
        <v>1.7020333721265788</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10819.180799269998</v>
      </c>
      <c r="D43" s="172">
        <v>12251.10029627</v>
      </c>
      <c r="E43" s="173">
        <v>12233.37664606</v>
      </c>
      <c r="F43" s="174">
        <v>3.9653709881523307</v>
      </c>
      <c r="G43" s="175">
        <v>2.8691417945294182</v>
      </c>
      <c r="H43" s="176">
        <v>2.8732985917114546</v>
      </c>
      <c r="I43" s="174">
        <v>60.646052546784027</v>
      </c>
      <c r="J43" s="175">
        <v>63.923472828319149</v>
      </c>
      <c r="K43" s="176">
        <v>66.385031886888953</v>
      </c>
      <c r="L43" s="174">
        <v>2.4048409731497915</v>
      </c>
      <c r="M43" s="175">
        <v>1.8340550754319613</v>
      </c>
      <c r="N43" s="176">
        <v>1.9074401863131807</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738.03226570000004</v>
      </c>
      <c r="D44" s="172">
        <v>1137.49325677</v>
      </c>
      <c r="E44" s="173">
        <v>1416.46154768</v>
      </c>
      <c r="F44" s="174">
        <v>0</v>
      </c>
      <c r="G44" s="175">
        <v>0</v>
      </c>
      <c r="H44" s="176">
        <v>0</v>
      </c>
      <c r="I44" s="174" t="s">
        <v>96</v>
      </c>
      <c r="J44" s="175" t="s">
        <v>96</v>
      </c>
      <c r="K44" s="176" t="s">
        <v>96</v>
      </c>
      <c r="L44" s="174">
        <v>0.36802455342840984</v>
      </c>
      <c r="M44" s="175">
        <v>0.42059806873803518</v>
      </c>
      <c r="N44" s="176">
        <v>0.56292148509500872</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2395.6666340000002</v>
      </c>
      <c r="D45" s="172">
        <v>3279.8709190000004</v>
      </c>
      <c r="E45" s="173">
        <v>3429.4464590000002</v>
      </c>
      <c r="F45" s="174">
        <v>0</v>
      </c>
      <c r="G45" s="175">
        <v>0</v>
      </c>
      <c r="H45" s="176">
        <v>0</v>
      </c>
      <c r="I45" s="174" t="s">
        <v>96</v>
      </c>
      <c r="J45" s="175" t="s">
        <v>96</v>
      </c>
      <c r="K45" s="176" t="s">
        <v>96</v>
      </c>
      <c r="L45" s="174">
        <v>2.1439261319194043</v>
      </c>
      <c r="M45" s="175">
        <v>1.7825790539898985</v>
      </c>
      <c r="N45" s="176">
        <v>1.7337215119356961</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105">
        <v>4424.8959702100001</v>
      </c>
      <c r="D46" s="172">
        <v>6314.9971631400003</v>
      </c>
      <c r="E46" s="173">
        <v>6339.6709546599996</v>
      </c>
      <c r="F46" s="174">
        <v>6.8761973887842611</v>
      </c>
      <c r="G46" s="175">
        <v>5.530636922667088</v>
      </c>
      <c r="H46" s="176">
        <v>5.6531206350159957</v>
      </c>
      <c r="I46" s="174">
        <v>62.371121980907205</v>
      </c>
      <c r="J46" s="175">
        <v>67.116619928324155</v>
      </c>
      <c r="K46" s="176">
        <v>68.78469977592529</v>
      </c>
      <c r="L46" s="174">
        <v>4.2887614610065876</v>
      </c>
      <c r="M46" s="175">
        <v>3.711976563002032</v>
      </c>
      <c r="N46" s="176">
        <v>3.8884820567666329</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2586.5764489499998</v>
      </c>
      <c r="D47" s="172">
        <v>2095.5805709299998</v>
      </c>
      <c r="E47" s="173">
        <v>2097.05936458</v>
      </c>
      <c r="F47" s="174">
        <v>4.6784012005182847</v>
      </c>
      <c r="G47" s="175">
        <v>3.7305186536114032</v>
      </c>
      <c r="H47" s="176">
        <v>3.1197057567849424</v>
      </c>
      <c r="I47" s="174">
        <v>88.508997066758795</v>
      </c>
      <c r="J47" s="175">
        <v>107.88292137000607</v>
      </c>
      <c r="K47" s="176">
        <v>110.0539257037876</v>
      </c>
      <c r="L47" s="174">
        <v>4.1408059813379365</v>
      </c>
      <c r="M47" s="175">
        <v>4.0245925057690002</v>
      </c>
      <c r="N47" s="176">
        <v>3.4333586557488851</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2">
        <v>0</v>
      </c>
      <c r="E48" s="173">
        <v>0</v>
      </c>
      <c r="F48" s="174" t="s">
        <v>96</v>
      </c>
      <c r="G48" s="175" t="s">
        <v>96</v>
      </c>
      <c r="H48" s="176" t="s">
        <v>96</v>
      </c>
      <c r="I48" s="174" t="s">
        <v>96</v>
      </c>
      <c r="J48" s="175" t="s">
        <v>96</v>
      </c>
      <c r="K48" s="176" t="s">
        <v>96</v>
      </c>
      <c r="L48" s="174" t="s">
        <v>96</v>
      </c>
      <c r="M48" s="175" t="s">
        <v>96</v>
      </c>
      <c r="N48" s="176"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105">
        <v>0</v>
      </c>
      <c r="D49" s="172">
        <v>0</v>
      </c>
      <c r="E49" s="173">
        <v>0</v>
      </c>
      <c r="F49" s="174" t="s">
        <v>96</v>
      </c>
      <c r="G49" s="175" t="s">
        <v>96</v>
      </c>
      <c r="H49" s="176" t="s">
        <v>96</v>
      </c>
      <c r="I49" s="174" t="s">
        <v>96</v>
      </c>
      <c r="J49" s="175" t="s">
        <v>96</v>
      </c>
      <c r="K49" s="176" t="s">
        <v>96</v>
      </c>
      <c r="L49" s="174" t="s">
        <v>96</v>
      </c>
      <c r="M49" s="175" t="s">
        <v>96</v>
      </c>
      <c r="N49" s="176"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3276.784705</v>
      </c>
      <c r="D50" s="172">
        <v>3931.25956</v>
      </c>
      <c r="E50" s="173">
        <v>4552.7843990000001</v>
      </c>
      <c r="F50" s="174">
        <v>1.6993355381277637</v>
      </c>
      <c r="G50" s="175">
        <v>1.4164306922537568</v>
      </c>
      <c r="H50" s="176">
        <v>1.2230661968581393</v>
      </c>
      <c r="I50" s="174">
        <v>58.945473087239542</v>
      </c>
      <c r="J50" s="175">
        <v>66.062441725401683</v>
      </c>
      <c r="K50" s="176">
        <v>82.618728430238676</v>
      </c>
      <c r="L50" s="174">
        <v>1.0016813722889979</v>
      </c>
      <c r="M50" s="175">
        <v>0.93572870065084179</v>
      </c>
      <c r="N50" s="176">
        <v>1.0104817397042745</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105">
        <v>240.43579600000001</v>
      </c>
      <c r="D51" s="172">
        <v>203.17236700000001</v>
      </c>
      <c r="E51" s="173">
        <v>196.85592300000002</v>
      </c>
      <c r="F51" s="174">
        <v>41.705529986890973</v>
      </c>
      <c r="G51" s="175">
        <v>36.164262928531024</v>
      </c>
      <c r="H51" s="176">
        <v>36.80981902688292</v>
      </c>
      <c r="I51" s="174">
        <v>40.786115800741321</v>
      </c>
      <c r="J51" s="175">
        <v>35.240715822731758</v>
      </c>
      <c r="K51" s="176">
        <v>36.441596140691573</v>
      </c>
      <c r="L51" s="174">
        <v>17.010065755766249</v>
      </c>
      <c r="M51" s="175">
        <v>12.744545128029147</v>
      </c>
      <c r="N51" s="176">
        <v>13.414085589896118</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2">
        <v>0</v>
      </c>
      <c r="E52" s="173">
        <v>0</v>
      </c>
      <c r="F52" s="174" t="s">
        <v>96</v>
      </c>
      <c r="G52" s="175" t="s">
        <v>96</v>
      </c>
      <c r="H52" s="176" t="s">
        <v>96</v>
      </c>
      <c r="I52" s="174" t="s">
        <v>96</v>
      </c>
      <c r="J52" s="175" t="s">
        <v>96</v>
      </c>
      <c r="K52" s="176" t="s">
        <v>96</v>
      </c>
      <c r="L52" s="174" t="s">
        <v>96</v>
      </c>
      <c r="M52" s="175" t="s">
        <v>96</v>
      </c>
      <c r="N52" s="176"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3279.6133669999999</v>
      </c>
      <c r="D53" s="172">
        <v>3767.1029739999999</v>
      </c>
      <c r="E53" s="173">
        <v>3827.4127309999999</v>
      </c>
      <c r="F53" s="174">
        <v>0</v>
      </c>
      <c r="G53" s="175">
        <v>0</v>
      </c>
      <c r="H53" s="176">
        <v>0</v>
      </c>
      <c r="I53" s="174" t="s">
        <v>96</v>
      </c>
      <c r="J53" s="175" t="s">
        <v>96</v>
      </c>
      <c r="K53" s="176" t="s">
        <v>96</v>
      </c>
      <c r="L53" s="174">
        <v>0.47172347068922044</v>
      </c>
      <c r="M53" s="175">
        <v>0.49680133856622316</v>
      </c>
      <c r="N53" s="176">
        <v>0.51955718908852622</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188</v>
      </c>
      <c r="C54" s="105">
        <v>0</v>
      </c>
      <c r="D54" s="172">
        <v>0</v>
      </c>
      <c r="E54" s="173">
        <v>0</v>
      </c>
      <c r="F54" s="174" t="s">
        <v>96</v>
      </c>
      <c r="G54" s="175" t="s">
        <v>96</v>
      </c>
      <c r="H54" s="176" t="s">
        <v>96</v>
      </c>
      <c r="I54" s="174" t="s">
        <v>96</v>
      </c>
      <c r="J54" s="175" t="s">
        <v>96</v>
      </c>
      <c r="K54" s="176" t="s">
        <v>96</v>
      </c>
      <c r="L54" s="174" t="s">
        <v>96</v>
      </c>
      <c r="M54" s="175" t="s">
        <v>96</v>
      </c>
      <c r="N54" s="176"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55</v>
      </c>
      <c r="C55" s="105">
        <v>543.44888600000002</v>
      </c>
      <c r="D55" s="172">
        <v>1005.374222</v>
      </c>
      <c r="E55" s="173">
        <v>1035.4823489999999</v>
      </c>
      <c r="F55" s="174">
        <v>0.59705247054274024</v>
      </c>
      <c r="G55" s="175">
        <v>0.3227330608840695</v>
      </c>
      <c r="H55" s="176">
        <v>0.31334913657712193</v>
      </c>
      <c r="I55" s="174">
        <v>146.06880504210747</v>
      </c>
      <c r="J55" s="175">
        <v>207.88436438164069</v>
      </c>
      <c r="K55" s="176">
        <v>213.79888586684336</v>
      </c>
      <c r="L55" s="174">
        <v>0.87210740919616125</v>
      </c>
      <c r="M55" s="175">
        <v>0.67091157226826137</v>
      </c>
      <c r="N55" s="176">
        <v>0.66993696287526017</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54</v>
      </c>
      <c r="C56" s="105">
        <v>0</v>
      </c>
      <c r="D56" s="172">
        <v>0</v>
      </c>
      <c r="E56" s="173">
        <v>0</v>
      </c>
      <c r="F56" s="174" t="s">
        <v>96</v>
      </c>
      <c r="G56" s="175" t="s">
        <v>96</v>
      </c>
      <c r="H56" s="176" t="s">
        <v>96</v>
      </c>
      <c r="I56" s="174" t="s">
        <v>96</v>
      </c>
      <c r="J56" s="175" t="s">
        <v>96</v>
      </c>
      <c r="K56" s="176" t="s">
        <v>96</v>
      </c>
      <c r="L56" s="174" t="s">
        <v>96</v>
      </c>
      <c r="M56" s="175" t="s">
        <v>96</v>
      </c>
      <c r="N56" s="176"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238</v>
      </c>
      <c r="C57" s="105">
        <v>0</v>
      </c>
      <c r="D57" s="172">
        <v>0</v>
      </c>
      <c r="E57" s="173">
        <v>0</v>
      </c>
      <c r="F57" s="174" t="s">
        <v>96</v>
      </c>
      <c r="G57" s="175" t="s">
        <v>96</v>
      </c>
      <c r="H57" s="176" t="s">
        <v>96</v>
      </c>
      <c r="I57" s="174" t="s">
        <v>96</v>
      </c>
      <c r="J57" s="175" t="s">
        <v>96</v>
      </c>
      <c r="K57" s="176" t="s">
        <v>96</v>
      </c>
      <c r="L57" s="174" t="s">
        <v>96</v>
      </c>
      <c r="M57" s="175" t="s">
        <v>96</v>
      </c>
      <c r="N57" s="176"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56</v>
      </c>
      <c r="C58" s="105">
        <v>0.137155</v>
      </c>
      <c r="D58" s="172">
        <v>0</v>
      </c>
      <c r="E58" s="173">
        <v>0</v>
      </c>
      <c r="F58" s="174">
        <v>0</v>
      </c>
      <c r="G58" s="175" t="s">
        <v>96</v>
      </c>
      <c r="H58" s="176" t="s">
        <v>96</v>
      </c>
      <c r="I58" s="174" t="s">
        <v>96</v>
      </c>
      <c r="J58" s="175" t="s">
        <v>96</v>
      </c>
      <c r="K58" s="176" t="s">
        <v>96</v>
      </c>
      <c r="L58" s="174">
        <v>10.717801028033975</v>
      </c>
      <c r="M58" s="175" t="s">
        <v>96</v>
      </c>
      <c r="N58" s="176" t="s">
        <v>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69</v>
      </c>
      <c r="C59" s="105">
        <v>0</v>
      </c>
      <c r="D59" s="172">
        <v>0</v>
      </c>
      <c r="E59" s="173">
        <v>0</v>
      </c>
      <c r="F59" s="174" t="s">
        <v>96</v>
      </c>
      <c r="G59" s="175" t="s">
        <v>96</v>
      </c>
      <c r="H59" s="176" t="s">
        <v>96</v>
      </c>
      <c r="I59" s="174" t="s">
        <v>96</v>
      </c>
      <c r="J59" s="175" t="s">
        <v>96</v>
      </c>
      <c r="K59" s="176" t="s">
        <v>96</v>
      </c>
      <c r="L59" s="174" t="s">
        <v>96</v>
      </c>
      <c r="M59" s="175" t="s">
        <v>96</v>
      </c>
      <c r="N59" s="176"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11"/>
      <c r="C60" s="248"/>
      <c r="D60" s="249"/>
      <c r="E60" s="250"/>
      <c r="F60" s="248"/>
      <c r="G60" s="249"/>
      <c r="H60" s="250"/>
      <c r="I60" s="248"/>
      <c r="J60" s="249"/>
      <c r="K60" s="250"/>
      <c r="L60" s="248"/>
      <c r="M60" s="249"/>
      <c r="N60" s="25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51"/>
      <c r="D61" s="251"/>
      <c r="E61" s="251"/>
      <c r="F61" s="251"/>
      <c r="G61" s="251"/>
      <c r="H61" s="251"/>
      <c r="I61" s="251"/>
      <c r="J61" s="251"/>
      <c r="K61" s="251"/>
      <c r="L61" s="251"/>
      <c r="M61" s="251"/>
      <c r="N61" s="251"/>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row>
    <row r="65" spans="2:2" ht="20.100000000000001" customHeight="1">
      <c r="B65" s="63"/>
    </row>
    <row r="66" spans="2:2" ht="20.100000000000001" customHeight="1">
      <c r="B66" s="63"/>
    </row>
    <row r="67" spans="2:2" ht="20.100000000000001" customHeight="1">
      <c r="B67" s="63"/>
    </row>
    <row r="68" spans="2:2" ht="20.100000000000001" customHeight="1">
      <c r="B68" s="84"/>
    </row>
    <row r="69" spans="2:2" ht="20.100000000000001" customHeight="1">
      <c r="B69" s="63"/>
    </row>
    <row r="70" spans="2:2">
      <c r="B70" s="63"/>
    </row>
    <row r="71" spans="2:2"/>
    <row r="72" spans="2:2"/>
    <row r="73" spans="2:2"/>
    <row r="74" spans="2:2"/>
    <row r="75" spans="2:2"/>
    <row r="76" spans="2:2"/>
    <row r="77" spans="2:2"/>
    <row r="78" spans="2:2"/>
    <row r="79" spans="2:2"/>
    <row r="80" spans="2:2"/>
    <row r="81"/>
    <row r="82"/>
    <row r="83"/>
    <row r="84"/>
    <row r="86"/>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158" customFormat="1" ht="20.100000000000001" customHeight="1">
      <c r="A2" s="74"/>
      <c r="B2" s="87" t="s">
        <v>14</v>
      </c>
      <c r="C2" s="156"/>
      <c r="D2" s="156"/>
      <c r="E2" s="156"/>
      <c r="F2" s="156"/>
      <c r="G2" s="156"/>
      <c r="H2" s="157"/>
      <c r="I2" s="157"/>
      <c r="J2" s="157"/>
      <c r="K2" s="156"/>
      <c r="L2" s="156"/>
      <c r="M2" s="156"/>
      <c r="N2" s="156"/>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58" customFormat="1" ht="20.100000000000001" customHeight="1">
      <c r="A3" s="74"/>
      <c r="B3" s="91" t="s">
        <v>2</v>
      </c>
      <c r="C3" s="159"/>
      <c r="D3" s="159"/>
      <c r="E3" s="159"/>
      <c r="F3" s="159"/>
      <c r="G3" s="159"/>
      <c r="H3" s="159"/>
      <c r="I3" s="159"/>
      <c r="J3" s="159"/>
      <c r="K3" s="159"/>
      <c r="L3" s="160"/>
      <c r="M3" s="159"/>
      <c r="N3" s="159"/>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44"/>
      <c r="C4" s="472"/>
      <c r="D4" s="472"/>
      <c r="E4" s="472"/>
      <c r="F4" s="473"/>
      <c r="G4" s="473"/>
      <c r="H4" s="473"/>
      <c r="I4" s="472"/>
      <c r="J4" s="473"/>
      <c r="K4" s="473"/>
      <c r="L4" s="473"/>
      <c r="M4" s="473"/>
      <c r="N4" s="473"/>
    </row>
    <row r="5" spans="1:102" s="95" customFormat="1" ht="20.100000000000001" customHeight="1">
      <c r="A5" s="93"/>
      <c r="B5" s="227"/>
      <c r="C5" s="715" t="s">
        <v>206</v>
      </c>
      <c r="D5" s="716"/>
      <c r="E5" s="717"/>
      <c r="F5" s="715" t="s">
        <v>204</v>
      </c>
      <c r="G5" s="716"/>
      <c r="H5" s="717"/>
      <c r="I5" s="715" t="s">
        <v>199</v>
      </c>
      <c r="J5" s="716"/>
      <c r="K5" s="717"/>
      <c r="L5" s="715" t="s">
        <v>200</v>
      </c>
      <c r="M5" s="716"/>
      <c r="N5" s="717"/>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8"/>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4" t="s">
        <v>240</v>
      </c>
      <c r="C7" s="229">
        <v>244044.02772457004</v>
      </c>
      <c r="D7" s="252">
        <v>298289.22316157998</v>
      </c>
      <c r="E7" s="231">
        <v>293277.47432767006</v>
      </c>
      <c r="F7" s="232">
        <v>1.2381052859650854</v>
      </c>
      <c r="G7" s="233">
        <v>1.0269371961873797</v>
      </c>
      <c r="H7" s="234">
        <v>1.0384160318870272</v>
      </c>
      <c r="I7" s="232">
        <v>155.73813827960944</v>
      </c>
      <c r="J7" s="233">
        <v>171.6239162167935</v>
      </c>
      <c r="K7" s="234">
        <v>174.30290101939769</v>
      </c>
      <c r="L7" s="232">
        <v>1.9282021223034587</v>
      </c>
      <c r="M7" s="233">
        <v>1.762469833183717</v>
      </c>
      <c r="N7" s="234">
        <v>1.8099892682296024</v>
      </c>
      <c r="O7" s="25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34798.210653089998</v>
      </c>
      <c r="D8" s="172">
        <v>56173.712366499996</v>
      </c>
      <c r="E8" s="173">
        <v>54562.599643590002</v>
      </c>
      <c r="F8" s="174">
        <v>4.6705199161028735E-2</v>
      </c>
      <c r="G8" s="175">
        <v>3.8411855164741292E-2</v>
      </c>
      <c r="H8" s="176">
        <v>3.9576953058100148E-2</v>
      </c>
      <c r="I8" s="174">
        <v>1084.6117236993234</v>
      </c>
      <c r="J8" s="175">
        <v>1830.8722797752473</v>
      </c>
      <c r="K8" s="176">
        <v>1745.4577449567348</v>
      </c>
      <c r="L8" s="174">
        <v>0.50657006567763563</v>
      </c>
      <c r="M8" s="175">
        <v>0.70327200835866499</v>
      </c>
      <c r="N8" s="176">
        <v>0.69079899237050046</v>
      </c>
      <c r="O8" s="253"/>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9226.3623859999989</v>
      </c>
      <c r="D9" s="172">
        <v>16387.600444</v>
      </c>
      <c r="E9" s="173">
        <v>14410.398161000001</v>
      </c>
      <c r="F9" s="174">
        <v>0</v>
      </c>
      <c r="G9" s="175">
        <v>6.0596656807286271E-2</v>
      </c>
      <c r="H9" s="176">
        <v>6.9556246038551067E-2</v>
      </c>
      <c r="I9" s="174" t="s">
        <v>96</v>
      </c>
      <c r="J9" s="175">
        <v>4677.3810820940835</v>
      </c>
      <c r="K9" s="176">
        <v>3305.1547230002961</v>
      </c>
      <c r="L9" s="174">
        <v>3.7287187583485841</v>
      </c>
      <c r="M9" s="175">
        <v>2.8343365618854848</v>
      </c>
      <c r="N9" s="176">
        <v>2.2989415510848774</v>
      </c>
      <c r="O9" s="25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52922.948632489999</v>
      </c>
      <c r="D10" s="172">
        <v>60148.700421720008</v>
      </c>
      <c r="E10" s="173">
        <v>60102.622233590002</v>
      </c>
      <c r="F10" s="174">
        <v>0.24505120206092007</v>
      </c>
      <c r="G10" s="175">
        <v>0.38532828741933489</v>
      </c>
      <c r="H10" s="176">
        <v>0.38562370263849988</v>
      </c>
      <c r="I10" s="174">
        <v>116.07993763213919</v>
      </c>
      <c r="J10" s="175">
        <v>89.94282967577945</v>
      </c>
      <c r="K10" s="176">
        <v>87.970249262664979</v>
      </c>
      <c r="L10" s="174">
        <v>0.28445528251912339</v>
      </c>
      <c r="M10" s="175">
        <v>0.34657516524617027</v>
      </c>
      <c r="N10" s="176">
        <v>0.33923413242700629</v>
      </c>
      <c r="O10" s="25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45323.78170852</v>
      </c>
      <c r="D11" s="172">
        <v>2166.8079176300002</v>
      </c>
      <c r="E11" s="173">
        <v>2433.1488040900003</v>
      </c>
      <c r="F11" s="174">
        <v>4.9740242307190643</v>
      </c>
      <c r="G11" s="175">
        <v>0</v>
      </c>
      <c r="H11" s="176">
        <v>0</v>
      </c>
      <c r="I11" s="174">
        <v>119.63274502326429</v>
      </c>
      <c r="J11" s="175" t="s">
        <v>96</v>
      </c>
      <c r="K11" s="176" t="s">
        <v>96</v>
      </c>
      <c r="L11" s="174">
        <v>5.9505617253315215</v>
      </c>
      <c r="M11" s="175">
        <v>1.5740575582401026</v>
      </c>
      <c r="N11" s="176">
        <v>1.1592569629356981</v>
      </c>
      <c r="O11" s="25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9568.6861480000007</v>
      </c>
      <c r="D12" s="172">
        <v>9540.0044919999982</v>
      </c>
      <c r="E12" s="173">
        <v>8973.9393719999989</v>
      </c>
      <c r="F12" s="174">
        <v>3.042946497527865E-4</v>
      </c>
      <c r="G12" s="175">
        <v>2.1771478218293485E-5</v>
      </c>
      <c r="H12" s="176">
        <v>2.3144796436674658E-5</v>
      </c>
      <c r="I12" s="235">
        <v>573800.65940859297</v>
      </c>
      <c r="J12" s="254">
        <v>18207013.192103997</v>
      </c>
      <c r="K12" s="255">
        <v>21711717.717862301</v>
      </c>
      <c r="L12" s="174">
        <v>1.7460447068265574</v>
      </c>
      <c r="M12" s="175">
        <v>3.9639359113207435</v>
      </c>
      <c r="N12" s="176">
        <v>5.0251328687046541</v>
      </c>
      <c r="O12" s="25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19576.888746000001</v>
      </c>
      <c r="D13" s="172">
        <v>23445.461654999999</v>
      </c>
      <c r="E13" s="173">
        <v>24925.328043999998</v>
      </c>
      <c r="F13" s="174">
        <v>0.28792348330383671</v>
      </c>
      <c r="G13" s="175">
        <v>0.40714306420851748</v>
      </c>
      <c r="H13" s="176">
        <v>0.38297016926514721</v>
      </c>
      <c r="I13" s="174">
        <v>333.31632321774339</v>
      </c>
      <c r="J13" s="175">
        <v>214.69548597131148</v>
      </c>
      <c r="K13" s="176">
        <v>204.50156961954983</v>
      </c>
      <c r="L13" s="174">
        <v>0.95969596822880165</v>
      </c>
      <c r="M13" s="175">
        <v>0.87411778030096543</v>
      </c>
      <c r="N13" s="176">
        <v>0.78318000732187298</v>
      </c>
      <c r="O13" s="25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14860.869874</v>
      </c>
      <c r="D14" s="172">
        <v>16371.781169</v>
      </c>
      <c r="E14" s="173">
        <v>17041.669473000002</v>
      </c>
      <c r="F14" s="174">
        <v>0</v>
      </c>
      <c r="G14" s="175">
        <v>0</v>
      </c>
      <c r="H14" s="176">
        <v>0</v>
      </c>
      <c r="I14" s="174" t="s">
        <v>96</v>
      </c>
      <c r="J14" s="175" t="s">
        <v>96</v>
      </c>
      <c r="K14" s="176" t="s">
        <v>96</v>
      </c>
      <c r="L14" s="174">
        <v>0.69206292681383585</v>
      </c>
      <c r="M14" s="175">
        <v>0.83101466844435079</v>
      </c>
      <c r="N14" s="176">
        <v>0.81219593079946117</v>
      </c>
      <c r="O14" s="25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105">
        <v>0</v>
      </c>
      <c r="D15" s="172">
        <v>31691.966051289997</v>
      </c>
      <c r="E15" s="173">
        <v>24860.937848829999</v>
      </c>
      <c r="F15" s="174" t="s">
        <v>241</v>
      </c>
      <c r="G15" s="175">
        <v>7.1177314703017025</v>
      </c>
      <c r="H15" s="176">
        <v>9.0738427193572839</v>
      </c>
      <c r="I15" s="174" t="s">
        <v>96</v>
      </c>
      <c r="J15" s="175">
        <v>100.50883747972004</v>
      </c>
      <c r="K15" s="176">
        <v>105.99101751799267</v>
      </c>
      <c r="L15" s="174" t="s">
        <v>96</v>
      </c>
      <c r="M15" s="175">
        <v>7.1539491557284256</v>
      </c>
      <c r="N15" s="176">
        <v>9.6174582262290809</v>
      </c>
      <c r="O15" s="25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12534.714785919999</v>
      </c>
      <c r="D16" s="172">
        <v>11930.667956570001</v>
      </c>
      <c r="E16" s="173">
        <v>11742.26623746</v>
      </c>
      <c r="F16" s="174">
        <v>0.57967545341851978</v>
      </c>
      <c r="G16" s="175">
        <v>1.0514658421192475</v>
      </c>
      <c r="H16" s="176">
        <v>0.96219996229995108</v>
      </c>
      <c r="I16" s="174">
        <v>126.91124431891159</v>
      </c>
      <c r="J16" s="175">
        <v>206.23372790078781</v>
      </c>
      <c r="K16" s="176">
        <v>222.1715030467596</v>
      </c>
      <c r="L16" s="174">
        <v>0.73567333094473619</v>
      </c>
      <c r="M16" s="175">
        <v>2.1684772038059363</v>
      </c>
      <c r="N16" s="176">
        <v>2.1377341185571557</v>
      </c>
      <c r="O16" s="25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8674.8481264599995</v>
      </c>
      <c r="D17" s="172">
        <v>13393.4365913</v>
      </c>
      <c r="E17" s="173">
        <v>13613.49509176</v>
      </c>
      <c r="F17" s="174">
        <v>0</v>
      </c>
      <c r="G17" s="175">
        <v>0</v>
      </c>
      <c r="H17" s="176">
        <v>0</v>
      </c>
      <c r="I17" s="174" t="s">
        <v>96</v>
      </c>
      <c r="J17" s="175" t="s">
        <v>96</v>
      </c>
      <c r="K17" s="176" t="s">
        <v>96</v>
      </c>
      <c r="L17" s="174">
        <v>0.89707725363667601</v>
      </c>
      <c r="M17" s="175">
        <v>0.88831611169371949</v>
      </c>
      <c r="N17" s="176">
        <v>0.95390728504836342</v>
      </c>
      <c r="O17" s="25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45.845495999999997</v>
      </c>
      <c r="D18" s="172">
        <v>108.460036</v>
      </c>
      <c r="E18" s="173">
        <v>110.980071</v>
      </c>
      <c r="F18" s="174">
        <v>0</v>
      </c>
      <c r="G18" s="175">
        <v>0</v>
      </c>
      <c r="H18" s="176">
        <v>0</v>
      </c>
      <c r="I18" s="174" t="s">
        <v>96</v>
      </c>
      <c r="J18" s="175" t="s">
        <v>96</v>
      </c>
      <c r="K18" s="176" t="s">
        <v>96</v>
      </c>
      <c r="L18" s="174">
        <v>0.53554879196857197</v>
      </c>
      <c r="M18" s="175">
        <v>4.0284165127881755</v>
      </c>
      <c r="N18" s="176">
        <v>3.9378727735721131</v>
      </c>
      <c r="O18" s="25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4968.2744740300004</v>
      </c>
      <c r="D19" s="172">
        <v>8376.8598317100004</v>
      </c>
      <c r="E19" s="173">
        <v>9032.9908625900007</v>
      </c>
      <c r="F19" s="174">
        <v>0.88476771119981734</v>
      </c>
      <c r="G19" s="175">
        <v>0.52801622527532388</v>
      </c>
      <c r="H19" s="176">
        <v>0.42109033905403243</v>
      </c>
      <c r="I19" s="174">
        <v>116.48591991985401</v>
      </c>
      <c r="J19" s="175">
        <v>143.19753804311202</v>
      </c>
      <c r="K19" s="176">
        <v>173.30626876646332</v>
      </c>
      <c r="L19" s="174">
        <v>1.0306298075449445</v>
      </c>
      <c r="M19" s="175">
        <v>0.75610623506243602</v>
      </c>
      <c r="N19" s="176">
        <v>0.72977595475059309</v>
      </c>
      <c r="O19" s="25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4534.8668427000002</v>
      </c>
      <c r="D20" s="172">
        <v>5902.8327429700003</v>
      </c>
      <c r="E20" s="173">
        <v>5858.82054763</v>
      </c>
      <c r="F20" s="174">
        <v>0</v>
      </c>
      <c r="G20" s="175">
        <v>0</v>
      </c>
      <c r="H20" s="176">
        <v>0</v>
      </c>
      <c r="I20" s="174" t="s">
        <v>96</v>
      </c>
      <c r="J20" s="175" t="s">
        <v>96</v>
      </c>
      <c r="K20" s="176" t="s">
        <v>96</v>
      </c>
      <c r="L20" s="174">
        <v>2.9815901661513196</v>
      </c>
      <c r="M20" s="175">
        <v>2.26326913462198</v>
      </c>
      <c r="N20" s="176">
        <v>2.2388703532328065</v>
      </c>
      <c r="O20" s="25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11.504949</v>
      </c>
      <c r="D21" s="172">
        <v>852.86472800000001</v>
      </c>
      <c r="E21" s="173">
        <v>1296.6366969999999</v>
      </c>
      <c r="F21" s="174">
        <v>0</v>
      </c>
      <c r="G21" s="175">
        <v>0</v>
      </c>
      <c r="H21" s="176">
        <v>0</v>
      </c>
      <c r="I21" s="174" t="s">
        <v>96</v>
      </c>
      <c r="J21" s="175" t="s">
        <v>96</v>
      </c>
      <c r="K21" s="176" t="s">
        <v>96</v>
      </c>
      <c r="L21" s="174">
        <v>0.15718452989230983</v>
      </c>
      <c r="M21" s="175">
        <v>0.87274062997713742</v>
      </c>
      <c r="N21" s="176">
        <v>0.62797474565074718</v>
      </c>
      <c r="O21" s="25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1439.266711</v>
      </c>
      <c r="D22" s="172">
        <v>1775.88966</v>
      </c>
      <c r="E22" s="173">
        <v>1798.9664399999999</v>
      </c>
      <c r="F22" s="174">
        <v>0</v>
      </c>
      <c r="G22" s="175">
        <v>0</v>
      </c>
      <c r="H22" s="176">
        <v>0</v>
      </c>
      <c r="I22" s="174" t="s">
        <v>96</v>
      </c>
      <c r="J22" s="175" t="s">
        <v>96</v>
      </c>
      <c r="K22" s="176" t="s">
        <v>96</v>
      </c>
      <c r="L22" s="174">
        <v>0.42039782854395502</v>
      </c>
      <c r="M22" s="175">
        <v>1.1786222123732619</v>
      </c>
      <c r="N22" s="176">
        <v>0.56445327573759529</v>
      </c>
      <c r="O22" s="25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105">
        <v>4499.3921920000003</v>
      </c>
      <c r="D23" s="172">
        <v>12889.761336</v>
      </c>
      <c r="E23" s="173">
        <v>13450.343293</v>
      </c>
      <c r="F23" s="174">
        <v>0</v>
      </c>
      <c r="G23" s="175">
        <v>0</v>
      </c>
      <c r="H23" s="176">
        <v>0</v>
      </c>
      <c r="I23" s="174" t="s">
        <v>96</v>
      </c>
      <c r="J23" s="175" t="s">
        <v>96</v>
      </c>
      <c r="K23" s="176" t="s">
        <v>96</v>
      </c>
      <c r="L23" s="174">
        <v>0.36790555909823652</v>
      </c>
      <c r="M23" s="175">
        <v>0.73151654667688881</v>
      </c>
      <c r="N23" s="176">
        <v>0.73679927598261341</v>
      </c>
      <c r="O23" s="25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105">
        <v>1604.8345712600001</v>
      </c>
      <c r="D24" s="172">
        <v>1535.34708538</v>
      </c>
      <c r="E24" s="173">
        <v>1504.7594405500001</v>
      </c>
      <c r="F24" s="174">
        <v>2.3279534999465885</v>
      </c>
      <c r="G24" s="175">
        <v>2.4333131528206478</v>
      </c>
      <c r="H24" s="176">
        <v>2.4827757555948433</v>
      </c>
      <c r="I24" s="174">
        <v>89.096982960849729</v>
      </c>
      <c r="J24" s="175">
        <v>110.06683946724081</v>
      </c>
      <c r="K24" s="176">
        <v>110.09841423259962</v>
      </c>
      <c r="L24" s="174">
        <v>2.0741363331839171</v>
      </c>
      <c r="M24" s="175">
        <v>2.6782708816503584</v>
      </c>
      <c r="N24" s="176">
        <v>2.7334967358613658</v>
      </c>
      <c r="O24" s="25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2440.835231</v>
      </c>
      <c r="D25" s="172">
        <v>2337.2686709999998</v>
      </c>
      <c r="E25" s="173">
        <v>2405.255314</v>
      </c>
      <c r="F25" s="174">
        <v>0</v>
      </c>
      <c r="G25" s="175">
        <v>0</v>
      </c>
      <c r="H25" s="176">
        <v>0</v>
      </c>
      <c r="I25" s="174" t="s">
        <v>96</v>
      </c>
      <c r="J25" s="175" t="s">
        <v>96</v>
      </c>
      <c r="K25" s="176" t="s">
        <v>96</v>
      </c>
      <c r="L25" s="174">
        <v>0.68719357976195983</v>
      </c>
      <c r="M25" s="175">
        <v>0.60195980781192782</v>
      </c>
      <c r="N25" s="176">
        <v>0.96464940187218728</v>
      </c>
      <c r="O25" s="25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105">
        <v>1058.019869</v>
      </c>
      <c r="D26" s="172">
        <v>4465.9739840000002</v>
      </c>
      <c r="E26" s="173">
        <v>6304.3348309999992</v>
      </c>
      <c r="F26" s="174">
        <v>5.3691770508706771</v>
      </c>
      <c r="G26" s="175">
        <v>1.7893863306481812</v>
      </c>
      <c r="H26" s="176">
        <v>1.2675965052973566</v>
      </c>
      <c r="I26" s="174">
        <v>52.649596105829289</v>
      </c>
      <c r="J26" s="175">
        <v>91.278542977103967</v>
      </c>
      <c r="K26" s="176">
        <v>129.10088389540255</v>
      </c>
      <c r="L26" s="174">
        <v>2.8268500314902876</v>
      </c>
      <c r="M26" s="175">
        <v>1.6333257708471236</v>
      </c>
      <c r="N26" s="176">
        <v>1.6364782925661205</v>
      </c>
      <c r="O26" s="25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105">
        <v>394.430724</v>
      </c>
      <c r="D27" s="172">
        <v>307.54983800000002</v>
      </c>
      <c r="E27" s="173">
        <v>296.63580999999999</v>
      </c>
      <c r="F27" s="174">
        <v>0</v>
      </c>
      <c r="G27" s="175">
        <v>0</v>
      </c>
      <c r="H27" s="176">
        <v>0</v>
      </c>
      <c r="I27" s="174" t="s">
        <v>96</v>
      </c>
      <c r="J27" s="175" t="s">
        <v>96</v>
      </c>
      <c r="K27" s="176" t="s">
        <v>96</v>
      </c>
      <c r="L27" s="174">
        <v>0.55897065462882145</v>
      </c>
      <c r="M27" s="175">
        <v>0.59777303475607746</v>
      </c>
      <c r="N27" s="176">
        <v>0.6181094588680982</v>
      </c>
      <c r="O27" s="25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2">
        <v>0</v>
      </c>
      <c r="E28" s="173">
        <v>0</v>
      </c>
      <c r="F28" s="174" t="s">
        <v>241</v>
      </c>
      <c r="G28" s="175" t="s">
        <v>241</v>
      </c>
      <c r="H28" s="176" t="s">
        <v>241</v>
      </c>
      <c r="I28" s="174" t="s">
        <v>96</v>
      </c>
      <c r="J28" s="175" t="s">
        <v>96</v>
      </c>
      <c r="K28" s="176" t="s">
        <v>96</v>
      </c>
      <c r="L28" s="174" t="s">
        <v>96</v>
      </c>
      <c r="M28" s="175" t="s">
        <v>96</v>
      </c>
      <c r="N28" s="176" t="s">
        <v>96</v>
      </c>
      <c r="O28" s="25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1196.0533379999999</v>
      </c>
      <c r="D29" s="172">
        <v>1782.830753</v>
      </c>
      <c r="E29" s="173">
        <v>2091.769589</v>
      </c>
      <c r="F29" s="174">
        <v>7.9869385390235843</v>
      </c>
      <c r="G29" s="175">
        <v>0</v>
      </c>
      <c r="H29" s="176">
        <v>0</v>
      </c>
      <c r="I29" s="174">
        <v>83.90936713925214</v>
      </c>
      <c r="J29" s="175" t="s">
        <v>96</v>
      </c>
      <c r="K29" s="176" t="s">
        <v>96</v>
      </c>
      <c r="L29" s="174">
        <v>6.7017895818957216</v>
      </c>
      <c r="M29" s="175">
        <v>0.3724554329583073</v>
      </c>
      <c r="N29" s="176">
        <v>0.43583332733880759</v>
      </c>
      <c r="O29" s="25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3358.3562150000002</v>
      </c>
      <c r="D30" s="172">
        <v>3228.7166740000002</v>
      </c>
      <c r="E30" s="173">
        <v>3098.6525750000001</v>
      </c>
      <c r="F30" s="174">
        <v>1.1556652872810278</v>
      </c>
      <c r="G30" s="175">
        <v>0.98090979165302872</v>
      </c>
      <c r="H30" s="176">
        <v>1.0220828967894213</v>
      </c>
      <c r="I30" s="174">
        <v>113.62996918659658</v>
      </c>
      <c r="J30" s="175">
        <v>72.709118349338709</v>
      </c>
      <c r="K30" s="176">
        <v>65.590005026081116</v>
      </c>
      <c r="L30" s="174">
        <v>1.3131821098376246</v>
      </c>
      <c r="M30" s="175">
        <v>0.71321086131325251</v>
      </c>
      <c r="N30" s="176">
        <v>0.670384223374897</v>
      </c>
      <c r="O30" s="25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288.08171600000003</v>
      </c>
      <c r="D31" s="172">
        <v>1013.073834</v>
      </c>
      <c r="E31" s="173">
        <v>492.10000200000002</v>
      </c>
      <c r="F31" s="174">
        <v>26.957161002192866</v>
      </c>
      <c r="G31" s="175">
        <v>0</v>
      </c>
      <c r="H31" s="176">
        <v>0</v>
      </c>
      <c r="I31" s="174">
        <v>88.511402438455917</v>
      </c>
      <c r="J31" s="175" t="s">
        <v>96</v>
      </c>
      <c r="K31" s="176" t="s">
        <v>96</v>
      </c>
      <c r="L31" s="174">
        <v>23.860161260633422</v>
      </c>
      <c r="M31" s="175">
        <v>0.89030806021192721</v>
      </c>
      <c r="N31" s="176">
        <v>1.4994596565760632</v>
      </c>
      <c r="O31" s="25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760.39683100000002</v>
      </c>
      <c r="D32" s="172">
        <v>819.27552500000002</v>
      </c>
      <c r="E32" s="173">
        <v>823.32026799999994</v>
      </c>
      <c r="F32" s="174">
        <v>0.93644288215083316</v>
      </c>
      <c r="G32" s="175">
        <v>0.86914374745907363</v>
      </c>
      <c r="H32" s="176">
        <v>0.86487388647645924</v>
      </c>
      <c r="I32" s="174">
        <v>461.84948295682915</v>
      </c>
      <c r="J32" s="175">
        <v>328.92326886666189</v>
      </c>
      <c r="K32" s="176">
        <v>321.54490258096064</v>
      </c>
      <c r="L32" s="174">
        <v>4.3249566093996519</v>
      </c>
      <c r="M32" s="175">
        <v>2.8588160252925898</v>
      </c>
      <c r="N32" s="176">
        <v>2.7809578957188994</v>
      </c>
      <c r="O32" s="25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1432.485915</v>
      </c>
      <c r="D33" s="172">
        <v>1975.1403499999999</v>
      </c>
      <c r="E33" s="173">
        <v>2412.1418370000001</v>
      </c>
      <c r="F33" s="174">
        <v>0</v>
      </c>
      <c r="G33" s="175">
        <v>0</v>
      </c>
      <c r="H33" s="176">
        <v>0</v>
      </c>
      <c r="I33" s="174" t="s">
        <v>96</v>
      </c>
      <c r="J33" s="175" t="s">
        <v>96</v>
      </c>
      <c r="K33" s="176" t="s">
        <v>96</v>
      </c>
      <c r="L33" s="174">
        <v>0.85677701061374845</v>
      </c>
      <c r="M33" s="175">
        <v>1.0818981041018174</v>
      </c>
      <c r="N33" s="176">
        <v>1.1394403338314139</v>
      </c>
      <c r="O33" s="25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2">
        <v>0</v>
      </c>
      <c r="E34" s="173">
        <v>0</v>
      </c>
      <c r="F34" s="174" t="s">
        <v>241</v>
      </c>
      <c r="G34" s="175" t="s">
        <v>241</v>
      </c>
      <c r="H34" s="176" t="s">
        <v>241</v>
      </c>
      <c r="I34" s="174" t="s">
        <v>96</v>
      </c>
      <c r="J34" s="175" t="s">
        <v>96</v>
      </c>
      <c r="K34" s="176" t="s">
        <v>96</v>
      </c>
      <c r="L34" s="174" t="s">
        <v>96</v>
      </c>
      <c r="M34" s="175" t="s">
        <v>96</v>
      </c>
      <c r="N34" s="176" t="s">
        <v>96</v>
      </c>
      <c r="O34" s="25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2">
        <v>0</v>
      </c>
      <c r="E35" s="173">
        <v>0</v>
      </c>
      <c r="F35" s="174" t="s">
        <v>241</v>
      </c>
      <c r="G35" s="175" t="s">
        <v>241</v>
      </c>
      <c r="H35" s="176" t="s">
        <v>241</v>
      </c>
      <c r="I35" s="174" t="s">
        <v>96</v>
      </c>
      <c r="J35" s="175" t="s">
        <v>96</v>
      </c>
      <c r="K35" s="176" t="s">
        <v>96</v>
      </c>
      <c r="L35" s="174" t="s">
        <v>96</v>
      </c>
      <c r="M35" s="175" t="s">
        <v>96</v>
      </c>
      <c r="N35" s="176" t="s">
        <v>96</v>
      </c>
      <c r="O35" s="25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105">
        <v>1110.2676650000001</v>
      </c>
      <c r="D36" s="172">
        <v>780.75469499999997</v>
      </c>
      <c r="E36" s="173">
        <v>567.42659900000001</v>
      </c>
      <c r="F36" s="174">
        <v>0</v>
      </c>
      <c r="G36" s="175">
        <v>0</v>
      </c>
      <c r="H36" s="176">
        <v>0</v>
      </c>
      <c r="I36" s="174" t="s">
        <v>96</v>
      </c>
      <c r="J36" s="175" t="s">
        <v>96</v>
      </c>
      <c r="K36" s="176" t="s">
        <v>96</v>
      </c>
      <c r="L36" s="174">
        <v>0.57645955131008875</v>
      </c>
      <c r="M36" s="175">
        <v>1.2392920672734475</v>
      </c>
      <c r="N36" s="176">
        <v>1.5954209788462874</v>
      </c>
      <c r="O36" s="25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1938.8279075400001</v>
      </c>
      <c r="D37" s="172">
        <v>1926.4717891999999</v>
      </c>
      <c r="E37" s="173">
        <v>2054.5097871000003</v>
      </c>
      <c r="F37" s="174">
        <v>0</v>
      </c>
      <c r="G37" s="175">
        <v>0</v>
      </c>
      <c r="H37" s="176">
        <v>0</v>
      </c>
      <c r="I37" s="174" t="s">
        <v>96</v>
      </c>
      <c r="J37" s="175" t="s">
        <v>96</v>
      </c>
      <c r="K37" s="176" t="s">
        <v>96</v>
      </c>
      <c r="L37" s="174">
        <v>0.23337747318384156</v>
      </c>
      <c r="M37" s="175">
        <v>0.80672800905399322</v>
      </c>
      <c r="N37" s="176">
        <v>0.75526158344091332</v>
      </c>
      <c r="O37" s="25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2">
        <v>0</v>
      </c>
      <c r="E38" s="173">
        <v>0</v>
      </c>
      <c r="F38" s="174" t="s">
        <v>241</v>
      </c>
      <c r="G38" s="175" t="s">
        <v>241</v>
      </c>
      <c r="H38" s="176" t="s">
        <v>241</v>
      </c>
      <c r="I38" s="174" t="s">
        <v>96</v>
      </c>
      <c r="J38" s="175" t="s">
        <v>96</v>
      </c>
      <c r="K38" s="176" t="s">
        <v>96</v>
      </c>
      <c r="L38" s="174" t="s">
        <v>96</v>
      </c>
      <c r="M38" s="175" t="s">
        <v>96</v>
      </c>
      <c r="N38" s="176" t="s">
        <v>96</v>
      </c>
      <c r="O38" s="25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2437.7120970000001</v>
      </c>
      <c r="D39" s="172">
        <v>2072.496752</v>
      </c>
      <c r="E39" s="173">
        <v>2086.210814</v>
      </c>
      <c r="F39" s="174">
        <v>0</v>
      </c>
      <c r="G39" s="175">
        <v>0</v>
      </c>
      <c r="H39" s="176">
        <v>0</v>
      </c>
      <c r="I39" s="174" t="s">
        <v>96</v>
      </c>
      <c r="J39" s="175" t="s">
        <v>96</v>
      </c>
      <c r="K39" s="176" t="s">
        <v>96</v>
      </c>
      <c r="L39" s="174">
        <v>2.0283713593927328</v>
      </c>
      <c r="M39" s="175">
        <v>1.6985834098909118</v>
      </c>
      <c r="N39" s="176">
        <v>1.6850505598040681</v>
      </c>
      <c r="O39" s="25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2">
        <v>0</v>
      </c>
      <c r="E40" s="173">
        <v>0</v>
      </c>
      <c r="F40" s="174" t="s">
        <v>241</v>
      </c>
      <c r="G40" s="175" t="s">
        <v>241</v>
      </c>
      <c r="H40" s="176" t="s">
        <v>241</v>
      </c>
      <c r="I40" s="174" t="s">
        <v>96</v>
      </c>
      <c r="J40" s="175" t="s">
        <v>96</v>
      </c>
      <c r="K40" s="176" t="s">
        <v>96</v>
      </c>
      <c r="L40" s="174" t="s">
        <v>96</v>
      </c>
      <c r="M40" s="175" t="s">
        <v>96</v>
      </c>
      <c r="N40" s="176" t="s">
        <v>96</v>
      </c>
      <c r="O40" s="25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722.40104346999999</v>
      </c>
      <c r="D41" s="172">
        <v>1414.7529829</v>
      </c>
      <c r="E41" s="173">
        <v>1436.5551136099998</v>
      </c>
      <c r="F41" s="174">
        <v>3.6346002289641466</v>
      </c>
      <c r="G41" s="175">
        <v>0</v>
      </c>
      <c r="H41" s="176">
        <v>0</v>
      </c>
      <c r="I41" s="174">
        <v>99.970909405269268</v>
      </c>
      <c r="J41" s="175" t="s">
        <v>96</v>
      </c>
      <c r="K41" s="176" t="s">
        <v>96</v>
      </c>
      <c r="L41" s="174">
        <v>3.633542902141456</v>
      </c>
      <c r="M41" s="175">
        <v>1.293582920213117</v>
      </c>
      <c r="N41" s="176">
        <v>1.5681268394493144</v>
      </c>
      <c r="O41" s="25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38.828687000000002</v>
      </c>
      <c r="D42" s="172">
        <v>555.73380699999996</v>
      </c>
      <c r="E42" s="173">
        <v>558.47790199999997</v>
      </c>
      <c r="F42" s="174">
        <v>0</v>
      </c>
      <c r="G42" s="175">
        <v>0</v>
      </c>
      <c r="H42" s="176">
        <v>0</v>
      </c>
      <c r="I42" s="174" t="s">
        <v>96</v>
      </c>
      <c r="J42" s="175" t="s">
        <v>96</v>
      </c>
      <c r="K42" s="176" t="s">
        <v>96</v>
      </c>
      <c r="L42" s="174">
        <v>2.1737897034736196</v>
      </c>
      <c r="M42" s="175">
        <v>7.8305835369126653</v>
      </c>
      <c r="N42" s="176">
        <v>3.9345073316795265</v>
      </c>
      <c r="O42" s="25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30.698252910000001</v>
      </c>
      <c r="D43" s="172">
        <v>27.586687850000001</v>
      </c>
      <c r="E43" s="173">
        <v>22.964854809999999</v>
      </c>
      <c r="F43" s="174">
        <v>0</v>
      </c>
      <c r="G43" s="175">
        <v>0</v>
      </c>
      <c r="H43" s="176">
        <v>0</v>
      </c>
      <c r="I43" s="174" t="s">
        <v>96</v>
      </c>
      <c r="J43" s="175" t="s">
        <v>96</v>
      </c>
      <c r="K43" s="176" t="s">
        <v>96</v>
      </c>
      <c r="L43" s="174">
        <v>0.475177334774261</v>
      </c>
      <c r="M43" s="175">
        <v>0.36729958504242838</v>
      </c>
      <c r="N43" s="176">
        <v>0.36729960061959571</v>
      </c>
      <c r="O43" s="25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1845.20552774</v>
      </c>
      <c r="D44" s="172">
        <v>1090.62515519</v>
      </c>
      <c r="E44" s="173">
        <v>1083.8879040300001</v>
      </c>
      <c r="F44" s="174">
        <v>0</v>
      </c>
      <c r="G44" s="175">
        <v>0</v>
      </c>
      <c r="H44" s="176">
        <v>0</v>
      </c>
      <c r="I44" s="174" t="s">
        <v>96</v>
      </c>
      <c r="J44" s="175" t="s">
        <v>96</v>
      </c>
      <c r="K44" s="176" t="s">
        <v>96</v>
      </c>
      <c r="L44" s="174">
        <v>0.25227376463051177</v>
      </c>
      <c r="M44" s="175">
        <v>0.17669102631914696</v>
      </c>
      <c r="N44" s="176">
        <v>0.18807348088493639</v>
      </c>
      <c r="O44" s="25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2">
        <v>0</v>
      </c>
      <c r="E45" s="173">
        <v>0</v>
      </c>
      <c r="F45" s="174" t="s">
        <v>241</v>
      </c>
      <c r="G45" s="175" t="s">
        <v>241</v>
      </c>
      <c r="H45" s="176" t="s">
        <v>241</v>
      </c>
      <c r="I45" s="174" t="s">
        <v>96</v>
      </c>
      <c r="J45" s="175" t="s">
        <v>96</v>
      </c>
      <c r="K45" s="176" t="s">
        <v>96</v>
      </c>
      <c r="L45" s="174" t="s">
        <v>96</v>
      </c>
      <c r="M45" s="175" t="s">
        <v>96</v>
      </c>
      <c r="N45" s="176" t="s">
        <v>96</v>
      </c>
      <c r="O45" s="25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105">
        <v>90.266023610000005</v>
      </c>
      <c r="D46" s="172">
        <v>595.28396662</v>
      </c>
      <c r="E46" s="173">
        <v>655.98835916999997</v>
      </c>
      <c r="F46" s="174">
        <v>0</v>
      </c>
      <c r="G46" s="175">
        <v>0</v>
      </c>
      <c r="H46" s="176">
        <v>0</v>
      </c>
      <c r="I46" s="256" t="s">
        <v>96</v>
      </c>
      <c r="J46" s="175" t="s">
        <v>96</v>
      </c>
      <c r="K46" s="176" t="s">
        <v>96</v>
      </c>
      <c r="L46" s="174">
        <v>1.0579660561166044</v>
      </c>
      <c r="M46" s="175">
        <v>0.48327463216163585</v>
      </c>
      <c r="N46" s="176">
        <v>0.26881653391398247</v>
      </c>
      <c r="O46" s="25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53.063240829999998</v>
      </c>
      <c r="D47" s="172">
        <v>303.97880974999998</v>
      </c>
      <c r="E47" s="173">
        <v>305.38733086000002</v>
      </c>
      <c r="F47" s="174">
        <v>100</v>
      </c>
      <c r="G47" s="175">
        <v>17.581212027230791</v>
      </c>
      <c r="H47" s="176">
        <v>17.595805261035576</v>
      </c>
      <c r="I47" s="174">
        <v>81.000000014511002</v>
      </c>
      <c r="J47" s="175">
        <v>97.17911561270644</v>
      </c>
      <c r="K47" s="176">
        <v>97.17792909705382</v>
      </c>
      <c r="L47" s="174">
        <v>81.000000014511002</v>
      </c>
      <c r="M47" s="175">
        <v>17.085266362057659</v>
      </c>
      <c r="N47" s="176">
        <v>17.099239160624816</v>
      </c>
      <c r="O47" s="25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2">
        <v>0</v>
      </c>
      <c r="E48" s="173">
        <v>0</v>
      </c>
      <c r="F48" s="174" t="s">
        <v>241</v>
      </c>
      <c r="G48" s="175" t="s">
        <v>241</v>
      </c>
      <c r="H48" s="176" t="s">
        <v>241</v>
      </c>
      <c r="I48" s="174" t="s">
        <v>96</v>
      </c>
      <c r="J48" s="175" t="s">
        <v>96</v>
      </c>
      <c r="K48" s="176" t="s">
        <v>96</v>
      </c>
      <c r="L48" s="174" t="s">
        <v>96</v>
      </c>
      <c r="M48" s="175" t="s">
        <v>96</v>
      </c>
      <c r="N48" s="176" t="s">
        <v>96</v>
      </c>
      <c r="O48" s="25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105">
        <v>0</v>
      </c>
      <c r="D49" s="172">
        <v>0</v>
      </c>
      <c r="E49" s="173">
        <v>0</v>
      </c>
      <c r="F49" s="174" t="s">
        <v>241</v>
      </c>
      <c r="G49" s="175" t="s">
        <v>241</v>
      </c>
      <c r="H49" s="176" t="s">
        <v>241</v>
      </c>
      <c r="I49" s="174" t="s">
        <v>96</v>
      </c>
      <c r="J49" s="175" t="s">
        <v>96</v>
      </c>
      <c r="K49" s="176" t="s">
        <v>96</v>
      </c>
      <c r="L49" s="174" t="s">
        <v>96</v>
      </c>
      <c r="M49" s="175" t="s">
        <v>96</v>
      </c>
      <c r="N49" s="176" t="s">
        <v>96</v>
      </c>
      <c r="O49" s="25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2">
        <v>0</v>
      </c>
      <c r="E50" s="173">
        <v>0</v>
      </c>
      <c r="F50" s="174" t="s">
        <v>241</v>
      </c>
      <c r="G50" s="175" t="s">
        <v>241</v>
      </c>
      <c r="H50" s="176" t="s">
        <v>241</v>
      </c>
      <c r="I50" s="174" t="s">
        <v>96</v>
      </c>
      <c r="J50" s="175" t="s">
        <v>96</v>
      </c>
      <c r="K50" s="176" t="s">
        <v>96</v>
      </c>
      <c r="L50" s="174" t="s">
        <v>96</v>
      </c>
      <c r="M50" s="175" t="s">
        <v>96</v>
      </c>
      <c r="N50" s="176" t="s">
        <v>96</v>
      </c>
      <c r="O50" s="25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105">
        <v>0</v>
      </c>
      <c r="D51" s="172">
        <v>41.081263</v>
      </c>
      <c r="E51" s="173">
        <v>39.889862000000001</v>
      </c>
      <c r="F51" s="174" t="s">
        <v>241</v>
      </c>
      <c r="G51" s="175">
        <v>0</v>
      </c>
      <c r="H51" s="176">
        <v>0</v>
      </c>
      <c r="I51" s="174" t="s">
        <v>96</v>
      </c>
      <c r="J51" s="175" t="s">
        <v>96</v>
      </c>
      <c r="K51" s="176" t="s">
        <v>96</v>
      </c>
      <c r="L51" s="174" t="s">
        <v>96</v>
      </c>
      <c r="M51" s="175">
        <v>0.30115675849595958</v>
      </c>
      <c r="N51" s="176">
        <v>0.2999107893629715</v>
      </c>
      <c r="O51" s="25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8.5668399999999991</v>
      </c>
      <c r="D52" s="172">
        <v>187.93514400000001</v>
      </c>
      <c r="E52" s="173">
        <v>159.36079100000001</v>
      </c>
      <c r="F52" s="174">
        <v>0</v>
      </c>
      <c r="G52" s="175">
        <v>0</v>
      </c>
      <c r="H52" s="176">
        <v>0</v>
      </c>
      <c r="I52" s="174" t="s">
        <v>96</v>
      </c>
      <c r="J52" s="175" t="s">
        <v>96</v>
      </c>
      <c r="K52" s="176" t="s">
        <v>96</v>
      </c>
      <c r="L52" s="174">
        <v>0.31325436216854757</v>
      </c>
      <c r="M52" s="175">
        <v>0.85881488988562982</v>
      </c>
      <c r="N52" s="176">
        <v>1.059565523868415</v>
      </c>
      <c r="O52" s="25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55.546168000000002</v>
      </c>
      <c r="D53" s="172">
        <v>57.551012</v>
      </c>
      <c r="E53" s="173">
        <v>57.716783999999997</v>
      </c>
      <c r="F53" s="174">
        <v>100</v>
      </c>
      <c r="G53" s="175">
        <v>100</v>
      </c>
      <c r="H53" s="176">
        <v>100</v>
      </c>
      <c r="I53" s="174">
        <v>77.99999992798783</v>
      </c>
      <c r="J53" s="175">
        <v>93.999999513475103</v>
      </c>
      <c r="K53" s="176">
        <v>93.999998336705673</v>
      </c>
      <c r="L53" s="174">
        <v>77.99999992798783</v>
      </c>
      <c r="M53" s="175">
        <v>93.999999513475103</v>
      </c>
      <c r="N53" s="176">
        <v>93.999998336705673</v>
      </c>
      <c r="O53" s="25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188</v>
      </c>
      <c r="C54" s="105">
        <v>0</v>
      </c>
      <c r="D54" s="172">
        <v>0</v>
      </c>
      <c r="E54" s="173">
        <v>0</v>
      </c>
      <c r="F54" s="174" t="s">
        <v>241</v>
      </c>
      <c r="G54" s="175" t="s">
        <v>241</v>
      </c>
      <c r="H54" s="176" t="s">
        <v>241</v>
      </c>
      <c r="I54" s="174" t="s">
        <v>96</v>
      </c>
      <c r="J54" s="175" t="s">
        <v>96</v>
      </c>
      <c r="K54" s="176" t="s">
        <v>96</v>
      </c>
      <c r="L54" s="174" t="s">
        <v>96</v>
      </c>
      <c r="M54" s="175" t="s">
        <v>96</v>
      </c>
      <c r="N54" s="176" t="s">
        <v>96</v>
      </c>
      <c r="O54" s="25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55</v>
      </c>
      <c r="C55" s="105">
        <v>192.68813599999999</v>
      </c>
      <c r="D55" s="172">
        <v>612.98698300000001</v>
      </c>
      <c r="E55" s="173">
        <v>604.98573899999997</v>
      </c>
      <c r="F55" s="174">
        <v>0</v>
      </c>
      <c r="G55" s="175">
        <v>0</v>
      </c>
      <c r="H55" s="176">
        <v>0</v>
      </c>
      <c r="I55" s="174" t="s">
        <v>96</v>
      </c>
      <c r="J55" s="175" t="s">
        <v>96</v>
      </c>
      <c r="K55" s="176" t="s">
        <v>96</v>
      </c>
      <c r="L55" s="174">
        <v>0.41484806308988326</v>
      </c>
      <c r="M55" s="175">
        <v>0.95800484559392352</v>
      </c>
      <c r="N55" s="176">
        <v>0.92956885385359467</v>
      </c>
      <c r="O55" s="25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54</v>
      </c>
      <c r="C56" s="105">
        <v>0</v>
      </c>
      <c r="D56" s="172">
        <v>0</v>
      </c>
      <c r="E56" s="173">
        <v>0</v>
      </c>
      <c r="F56" s="174" t="s">
        <v>241</v>
      </c>
      <c r="G56" s="175" t="s">
        <v>241</v>
      </c>
      <c r="H56" s="176" t="s">
        <v>241</v>
      </c>
      <c r="I56" s="174" t="s">
        <v>96</v>
      </c>
      <c r="J56" s="175" t="s">
        <v>96</v>
      </c>
      <c r="K56" s="176" t="s">
        <v>96</v>
      </c>
      <c r="L56" s="174" t="s">
        <v>96</v>
      </c>
      <c r="M56" s="175" t="s">
        <v>96</v>
      </c>
      <c r="N56" s="176" t="s">
        <v>96</v>
      </c>
      <c r="O56" s="25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238</v>
      </c>
      <c r="C57" s="105">
        <v>0</v>
      </c>
      <c r="D57" s="172">
        <v>0</v>
      </c>
      <c r="E57" s="173">
        <v>0</v>
      </c>
      <c r="F57" s="174" t="s">
        <v>241</v>
      </c>
      <c r="G57" s="175" t="s">
        <v>241</v>
      </c>
      <c r="H57" s="176" t="s">
        <v>241</v>
      </c>
      <c r="I57" s="174" t="s">
        <v>96</v>
      </c>
      <c r="J57" s="175" t="s">
        <v>96</v>
      </c>
      <c r="K57" s="176" t="s">
        <v>96</v>
      </c>
      <c r="L57" s="174" t="s">
        <v>96</v>
      </c>
      <c r="M57" s="175" t="s">
        <v>96</v>
      </c>
      <c r="N57" s="176" t="s">
        <v>96</v>
      </c>
      <c r="O57" s="25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56</v>
      </c>
      <c r="C58" s="105">
        <v>0</v>
      </c>
      <c r="D58" s="172">
        <v>0</v>
      </c>
      <c r="E58" s="173">
        <v>0</v>
      </c>
      <c r="F58" s="174" t="s">
        <v>241</v>
      </c>
      <c r="G58" s="175" t="s">
        <v>241</v>
      </c>
      <c r="H58" s="176" t="s">
        <v>241</v>
      </c>
      <c r="I58" s="174" t="s">
        <v>96</v>
      </c>
      <c r="J58" s="175" t="s">
        <v>96</v>
      </c>
      <c r="K58" s="176" t="s">
        <v>96</v>
      </c>
      <c r="L58" s="174" t="s">
        <v>96</v>
      </c>
      <c r="M58" s="175" t="s">
        <v>96</v>
      </c>
      <c r="N58" s="176" t="s">
        <v>96</v>
      </c>
      <c r="O58" s="25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69</v>
      </c>
      <c r="C59" s="105">
        <v>0</v>
      </c>
      <c r="D59" s="172">
        <v>0</v>
      </c>
      <c r="E59" s="173">
        <v>0</v>
      </c>
      <c r="F59" s="174" t="s">
        <v>241</v>
      </c>
      <c r="G59" s="175" t="s">
        <v>241</v>
      </c>
      <c r="H59" s="176" t="s">
        <v>241</v>
      </c>
      <c r="I59" s="174" t="s">
        <v>96</v>
      </c>
      <c r="J59" s="175" t="s">
        <v>96</v>
      </c>
      <c r="K59" s="176" t="s">
        <v>96</v>
      </c>
      <c r="L59" s="174" t="s">
        <v>96</v>
      </c>
      <c r="M59" s="175" t="s">
        <v>96</v>
      </c>
      <c r="N59" s="176" t="s">
        <v>96</v>
      </c>
      <c r="O59" s="25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11"/>
      <c r="C60" s="238"/>
      <c r="D60" s="257"/>
      <c r="E60" s="240"/>
      <c r="F60" s="241"/>
      <c r="G60" s="239"/>
      <c r="H60" s="242"/>
      <c r="I60" s="241"/>
      <c r="J60" s="239"/>
      <c r="K60" s="242"/>
      <c r="L60" s="241"/>
      <c r="M60" s="239"/>
      <c r="N60" s="242"/>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43"/>
      <c r="D61" s="243"/>
      <c r="E61" s="243"/>
      <c r="F61" s="85"/>
      <c r="G61" s="85"/>
      <c r="H61" s="85"/>
      <c r="I61" s="85"/>
      <c r="J61" s="85"/>
      <c r="K61" s="85"/>
      <c r="L61" s="85"/>
      <c r="M61" s="85"/>
      <c r="N61" s="85"/>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86"/>
      <c r="H64" s="63"/>
      <c r="I64" s="63"/>
      <c r="J64" s="63"/>
      <c r="K64" s="63"/>
      <c r="L64" s="63"/>
      <c r="M64" s="63"/>
      <c r="N64" s="63"/>
    </row>
    <row r="65" spans="2:14" ht="20.100000000000001" customHeight="1">
      <c r="B65" s="63"/>
      <c r="C65" s="63"/>
      <c r="D65" s="63"/>
      <c r="E65" s="63"/>
      <c r="F65" s="63"/>
      <c r="G65" s="63"/>
      <c r="H65" s="63"/>
      <c r="I65" s="63"/>
      <c r="J65" s="186"/>
      <c r="K65" s="63"/>
      <c r="L65" s="63"/>
      <c r="M65" s="63"/>
      <c r="N65" s="63"/>
    </row>
    <row r="66" spans="2:14" ht="20.100000000000001" customHeight="1">
      <c r="B66" s="63"/>
      <c r="C66" s="188"/>
      <c r="D66" s="188"/>
      <c r="E66" s="188"/>
      <c r="F66" s="188"/>
      <c r="G66" s="188"/>
      <c r="H66" s="188"/>
      <c r="I66" s="188"/>
      <c r="J66" s="188"/>
      <c r="K66" s="188"/>
      <c r="L66" s="188"/>
      <c r="M66" s="188"/>
      <c r="N66" s="188"/>
    </row>
    <row r="67" spans="2:14" ht="20.100000000000001" customHeight="1">
      <c r="B67" s="63"/>
    </row>
    <row r="68" spans="2:14" ht="20.100000000000001" customHeight="1">
      <c r="B68" s="84"/>
    </row>
    <row r="69" spans="2:14" ht="20.100000000000001" customHeight="1">
      <c r="B69" s="63"/>
    </row>
    <row r="70" spans="2:14" ht="13.65" customHeight="1">
      <c r="B70" s="63"/>
    </row>
    <row r="71" spans="2:14"/>
    <row r="72" spans="2:14"/>
    <row r="73" spans="2:14"/>
    <row r="74" spans="2:14"/>
    <row r="75" spans="2:14"/>
    <row r="76" spans="2:14"/>
    <row r="77" spans="2:14"/>
    <row r="78" spans="2:14"/>
    <row r="79" spans="2:14"/>
    <row r="80" spans="2:14"/>
    <row r="81"/>
    <row r="82"/>
    <row r="83"/>
    <row r="84"/>
    <row r="86"/>
    <row r="87"/>
    <row r="88"/>
    <row r="89"/>
    <row r="90"/>
    <row r="91"/>
    <row r="92"/>
    <row r="93"/>
  </sheetData>
  <mergeCells count="4">
    <mergeCell ref="C5:E5"/>
    <mergeCell ref="F5:H5"/>
    <mergeCell ref="I5:K5"/>
    <mergeCell ref="L5:N5"/>
  </mergeCells>
  <conditionalFormatting sqref="I60:K61">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G3" sqref="G3"/>
    </sheetView>
  </sheetViews>
  <sheetFormatPr baseColWidth="10" defaultColWidth="0" defaultRowHeight="17.399999999999999" zeroHeight="1"/>
  <cols>
    <col min="1" max="1" width="5.6640625" style="44" customWidth="1"/>
    <col min="2" max="2" width="35.6640625" style="44" customWidth="1"/>
    <col min="3" max="8" width="16.6640625" style="44" customWidth="1"/>
    <col min="9" max="9" width="19.109375" style="44" customWidth="1"/>
    <col min="10" max="10" width="24.44140625" style="44" customWidth="1"/>
    <col min="11" max="11" width="17.5546875" style="44" customWidth="1"/>
    <col min="12" max="14" width="16.6640625" style="44" customWidth="1"/>
    <col min="15" max="15" width="11.44140625" style="44" customWidth="1"/>
    <col min="16" max="102" width="11.44140625" style="44" hidden="1"/>
    <col min="103" max="16383" width="11.44140625" style="52" hidden="1"/>
    <col min="16384" max="16384" width="1.6640625" style="52" hidden="1"/>
  </cols>
  <sheetData>
    <row r="1" spans="1:102" ht="92.25" customHeight="1"/>
    <row r="2" spans="1:102" s="225" customFormat="1" ht="20.100000000000001" customHeight="1">
      <c r="A2" s="72"/>
      <c r="B2" s="87" t="s">
        <v>84</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58" customFormat="1" ht="20.100000000000001" customHeight="1">
      <c r="A3" s="74"/>
      <c r="B3" s="91" t="s">
        <v>2</v>
      </c>
      <c r="C3" s="74"/>
      <c r="D3" s="74"/>
      <c r="E3" s="74"/>
      <c r="F3" s="74"/>
      <c r="G3" s="74"/>
      <c r="H3" s="160"/>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58" customFormat="1" ht="20.100000000000001" customHeight="1">
      <c r="A4" s="74"/>
      <c r="B4" s="226"/>
      <c r="C4" s="474"/>
      <c r="D4" s="474"/>
      <c r="E4" s="4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27"/>
      <c r="C5" s="712" t="s">
        <v>197</v>
      </c>
      <c r="D5" s="713"/>
      <c r="E5" s="714"/>
      <c r="F5" s="712" t="s">
        <v>204</v>
      </c>
      <c r="G5" s="713"/>
      <c r="H5" s="714"/>
      <c r="I5" s="712" t="s">
        <v>199</v>
      </c>
      <c r="J5" s="713"/>
      <c r="K5" s="714"/>
      <c r="L5" s="712" t="s">
        <v>200</v>
      </c>
      <c r="M5" s="713"/>
      <c r="N5" s="714"/>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8"/>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4" t="s">
        <v>240</v>
      </c>
      <c r="C7" s="229">
        <v>605448.19234408997</v>
      </c>
      <c r="D7" s="230">
        <v>549163.30974310008</v>
      </c>
      <c r="E7" s="231">
        <v>542948.95507938997</v>
      </c>
      <c r="F7" s="232">
        <v>7.9027392673768956E-3</v>
      </c>
      <c r="G7" s="233">
        <v>4.5918712253002689E-3</v>
      </c>
      <c r="H7" s="234">
        <v>4.5685876670253462E-3</v>
      </c>
      <c r="I7" s="232">
        <v>6033.0185980903307</v>
      </c>
      <c r="J7" s="233">
        <v>11187.502811292379</v>
      </c>
      <c r="K7" s="234">
        <v>11378.871950037372</v>
      </c>
      <c r="L7" s="232">
        <v>0.47677372975943572</v>
      </c>
      <c r="M7" s="233">
        <v>0.51371572242139341</v>
      </c>
      <c r="N7" s="234">
        <v>0.51985374055601385</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192050.99068141996</v>
      </c>
      <c r="D8" s="172">
        <v>195598.06114407998</v>
      </c>
      <c r="E8" s="173">
        <v>196749.61603432</v>
      </c>
      <c r="F8" s="174">
        <v>4.5027427191692225E-5</v>
      </c>
      <c r="G8" s="175">
        <v>0</v>
      </c>
      <c r="H8" s="176">
        <v>0</v>
      </c>
      <c r="I8" s="174">
        <v>780283.10524978035</v>
      </c>
      <c r="J8" s="175" t="s">
        <v>96</v>
      </c>
      <c r="K8" s="176" t="s">
        <v>96</v>
      </c>
      <c r="L8" s="174">
        <v>0.35134140710542</v>
      </c>
      <c r="M8" s="175">
        <v>0.47753213648778031</v>
      </c>
      <c r="N8" s="176">
        <v>0.48551861443194377</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84215.016849849999</v>
      </c>
      <c r="D9" s="172">
        <v>70932.220002999995</v>
      </c>
      <c r="E9" s="173">
        <v>71061.77</v>
      </c>
      <c r="F9" s="174">
        <v>0</v>
      </c>
      <c r="G9" s="175">
        <v>0</v>
      </c>
      <c r="H9" s="176">
        <v>0</v>
      </c>
      <c r="I9" s="174" t="s">
        <v>96</v>
      </c>
      <c r="J9" s="175" t="s">
        <v>96</v>
      </c>
      <c r="K9" s="176" t="s">
        <v>96</v>
      </c>
      <c r="L9" s="174">
        <v>0.319138571781309</v>
      </c>
      <c r="M9" s="175">
        <v>0.37313038135392651</v>
      </c>
      <c r="N9" s="176">
        <v>0.38905853316065725</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137353.91995583</v>
      </c>
      <c r="D10" s="172">
        <v>124321.60939458999</v>
      </c>
      <c r="E10" s="173">
        <v>124724.95024230001</v>
      </c>
      <c r="F10" s="174">
        <v>2.2826428404870013E-3</v>
      </c>
      <c r="G10" s="175">
        <v>0</v>
      </c>
      <c r="H10" s="176">
        <v>0</v>
      </c>
      <c r="I10" s="174">
        <v>23773.386403394928</v>
      </c>
      <c r="J10" s="175" t="s">
        <v>96</v>
      </c>
      <c r="K10" s="176" t="s">
        <v>96</v>
      </c>
      <c r="L10" s="174">
        <v>0.54266150267840452</v>
      </c>
      <c r="M10" s="175">
        <v>0.50427544648346656</v>
      </c>
      <c r="N10" s="176">
        <v>0.50527903383862549</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41411.496130169995</v>
      </c>
      <c r="D11" s="172">
        <v>30237.031021089999</v>
      </c>
      <c r="E11" s="173">
        <v>30030.260376439997</v>
      </c>
      <c r="F11" s="174">
        <v>0</v>
      </c>
      <c r="G11" s="175">
        <v>0</v>
      </c>
      <c r="H11" s="176">
        <v>0</v>
      </c>
      <c r="I11" s="174" t="s">
        <v>96</v>
      </c>
      <c r="J11" s="175" t="s">
        <v>96</v>
      </c>
      <c r="K11" s="176" t="s">
        <v>96</v>
      </c>
      <c r="L11" s="174">
        <v>0.50177915170423726</v>
      </c>
      <c r="M11" s="175">
        <v>0.51683831355994836</v>
      </c>
      <c r="N11" s="176">
        <v>0.52146905240574637</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17567.350686999998</v>
      </c>
      <c r="D12" s="172">
        <v>11923.666209999999</v>
      </c>
      <c r="E12" s="173">
        <v>11140.016175000001</v>
      </c>
      <c r="F12" s="174">
        <v>5.7834560150942358E-6</v>
      </c>
      <c r="G12" s="175">
        <v>8.5208691865922343E-6</v>
      </c>
      <c r="H12" s="176">
        <v>9.120274010733202E-6</v>
      </c>
      <c r="I12" s="235">
        <v>11298363.385826772</v>
      </c>
      <c r="J12" s="236">
        <v>7359322.440944883</v>
      </c>
      <c r="K12" s="237">
        <v>6571802.6574803153</v>
      </c>
      <c r="L12" s="174">
        <v>0.6534358768448032</v>
      </c>
      <c r="M12" s="175">
        <v>0.62707823821244002</v>
      </c>
      <c r="N12" s="176">
        <v>0.59936640980685107</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23404.279903999999</v>
      </c>
      <c r="D13" s="172">
        <v>8267.0377140000001</v>
      </c>
      <c r="E13" s="173">
        <v>7225.8747480000002</v>
      </c>
      <c r="F13" s="174">
        <v>0</v>
      </c>
      <c r="G13" s="175">
        <v>0</v>
      </c>
      <c r="H13" s="176">
        <v>0</v>
      </c>
      <c r="I13" s="174" t="s">
        <v>96</v>
      </c>
      <c r="J13" s="175" t="s">
        <v>96</v>
      </c>
      <c r="K13" s="176" t="s">
        <v>96</v>
      </c>
      <c r="L13" s="174">
        <v>0.58107263525231168</v>
      </c>
      <c r="M13" s="175">
        <v>0.57865755128935659</v>
      </c>
      <c r="N13" s="176">
        <v>0.59551915166963532</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30355.233267</v>
      </c>
      <c r="D14" s="172">
        <v>28379.337858999999</v>
      </c>
      <c r="E14" s="173">
        <v>24548.262697999999</v>
      </c>
      <c r="F14" s="174">
        <v>0</v>
      </c>
      <c r="G14" s="175">
        <v>0</v>
      </c>
      <c r="H14" s="176">
        <v>0</v>
      </c>
      <c r="I14" s="174" t="s">
        <v>96</v>
      </c>
      <c r="J14" s="175" t="s">
        <v>96</v>
      </c>
      <c r="K14" s="176" t="s">
        <v>96</v>
      </c>
      <c r="L14" s="174">
        <v>0.49999999889640112</v>
      </c>
      <c r="M14" s="175">
        <v>0.49999999896051139</v>
      </c>
      <c r="N14" s="176">
        <v>0.49999999800393213</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105">
        <v>0</v>
      </c>
      <c r="D15" s="172">
        <v>8317.1868154399999</v>
      </c>
      <c r="E15" s="173">
        <v>4964.2834193299996</v>
      </c>
      <c r="F15" s="174" t="s">
        <v>241</v>
      </c>
      <c r="G15" s="175">
        <v>0</v>
      </c>
      <c r="H15" s="176">
        <v>0</v>
      </c>
      <c r="I15" s="174" t="s">
        <v>96</v>
      </c>
      <c r="J15" s="175" t="s">
        <v>96</v>
      </c>
      <c r="K15" s="176" t="s">
        <v>96</v>
      </c>
      <c r="L15" s="174" t="s">
        <v>96</v>
      </c>
      <c r="M15" s="175">
        <v>0.52711575118901177</v>
      </c>
      <c r="N15" s="176">
        <v>0.54644286130748687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16273.25231398</v>
      </c>
      <c r="D16" s="172">
        <v>13181.44034096</v>
      </c>
      <c r="E16" s="173">
        <v>13008.69715593</v>
      </c>
      <c r="F16" s="174">
        <v>0</v>
      </c>
      <c r="G16" s="175">
        <v>0</v>
      </c>
      <c r="H16" s="176">
        <v>0</v>
      </c>
      <c r="I16" s="174" t="s">
        <v>96</v>
      </c>
      <c r="J16" s="175" t="s">
        <v>96</v>
      </c>
      <c r="K16" s="176" t="s">
        <v>96</v>
      </c>
      <c r="L16" s="174">
        <v>0.51399029398778606</v>
      </c>
      <c r="M16" s="175">
        <v>0.46723950613059112</v>
      </c>
      <c r="N16" s="176">
        <v>0.46929883391259197</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4969.7749229900001</v>
      </c>
      <c r="D17" s="172">
        <v>4855.4893397200003</v>
      </c>
      <c r="E17" s="173">
        <v>4320.6830836899999</v>
      </c>
      <c r="F17" s="174">
        <v>0</v>
      </c>
      <c r="G17" s="175">
        <v>0</v>
      </c>
      <c r="H17" s="176">
        <v>0</v>
      </c>
      <c r="I17" s="174" t="s">
        <v>96</v>
      </c>
      <c r="J17" s="175" t="s">
        <v>96</v>
      </c>
      <c r="K17" s="176" t="s">
        <v>96</v>
      </c>
      <c r="L17" s="174">
        <v>0.99061812522448245</v>
      </c>
      <c r="M17" s="175">
        <v>0.51372733075423527</v>
      </c>
      <c r="N17" s="176">
        <v>0.52253580678540368</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2061.5103359999998</v>
      </c>
      <c r="D18" s="172">
        <v>1414.120052</v>
      </c>
      <c r="E18" s="173">
        <v>1274.017621</v>
      </c>
      <c r="F18" s="174">
        <v>0</v>
      </c>
      <c r="G18" s="175">
        <v>0</v>
      </c>
      <c r="H18" s="176">
        <v>0</v>
      </c>
      <c r="I18" s="174" t="s">
        <v>96</v>
      </c>
      <c r="J18" s="175" t="s">
        <v>96</v>
      </c>
      <c r="K18" s="176" t="s">
        <v>96</v>
      </c>
      <c r="L18" s="174">
        <v>0.29092626387879533</v>
      </c>
      <c r="M18" s="175">
        <v>0.58902474285825346</v>
      </c>
      <c r="N18" s="176">
        <v>0.56171397334228867</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4767.3440188999994</v>
      </c>
      <c r="D19" s="172">
        <v>5129.8076719300007</v>
      </c>
      <c r="E19" s="173">
        <v>5032.4838681499996</v>
      </c>
      <c r="F19" s="174">
        <v>0</v>
      </c>
      <c r="G19" s="175">
        <v>0</v>
      </c>
      <c r="H19" s="176">
        <v>0</v>
      </c>
      <c r="I19" s="174" t="s">
        <v>96</v>
      </c>
      <c r="J19" s="175" t="s">
        <v>96</v>
      </c>
      <c r="K19" s="176" t="s">
        <v>96</v>
      </c>
      <c r="L19" s="174">
        <v>0.50020285059063629</v>
      </c>
      <c r="M19" s="175">
        <v>0.50144341045679275</v>
      </c>
      <c r="N19" s="176">
        <v>0.50139743874183251</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220.11719954</v>
      </c>
      <c r="D20" s="172">
        <v>153.01765899</v>
      </c>
      <c r="E20" s="173">
        <v>147.68195209999999</v>
      </c>
      <c r="F20" s="174">
        <v>0</v>
      </c>
      <c r="G20" s="175">
        <v>0</v>
      </c>
      <c r="H20" s="176">
        <v>0</v>
      </c>
      <c r="I20" s="174" t="s">
        <v>96</v>
      </c>
      <c r="J20" s="175" t="s">
        <v>96</v>
      </c>
      <c r="K20" s="176" t="s">
        <v>96</v>
      </c>
      <c r="L20" s="174">
        <v>7.7049092599045323</v>
      </c>
      <c r="M20" s="175">
        <v>4.2119441916316305</v>
      </c>
      <c r="N20" s="176">
        <v>4.2475146697360051</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2">
        <v>0</v>
      </c>
      <c r="E21" s="173">
        <v>0</v>
      </c>
      <c r="F21" s="174" t="s">
        <v>241</v>
      </c>
      <c r="G21" s="175" t="s">
        <v>241</v>
      </c>
      <c r="H21" s="176" t="s">
        <v>241</v>
      </c>
      <c r="I21" s="174" t="s">
        <v>96</v>
      </c>
      <c r="J21" s="175" t="s">
        <v>96</v>
      </c>
      <c r="K21" s="176" t="s">
        <v>96</v>
      </c>
      <c r="L21" s="174" t="s">
        <v>96</v>
      </c>
      <c r="M21" s="175" t="s">
        <v>96</v>
      </c>
      <c r="N21" s="176"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2">
        <v>0</v>
      </c>
      <c r="E22" s="173">
        <v>0</v>
      </c>
      <c r="F22" s="174" t="s">
        <v>241</v>
      </c>
      <c r="G22" s="175" t="s">
        <v>241</v>
      </c>
      <c r="H22" s="176" t="s">
        <v>241</v>
      </c>
      <c r="I22" s="174" t="s">
        <v>96</v>
      </c>
      <c r="J22" s="175" t="s">
        <v>96</v>
      </c>
      <c r="K22" s="176" t="s">
        <v>96</v>
      </c>
      <c r="L22" s="174" t="s">
        <v>96</v>
      </c>
      <c r="M22" s="175" t="s">
        <v>96</v>
      </c>
      <c r="N22" s="176" t="s">
        <v>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105">
        <v>0</v>
      </c>
      <c r="D23" s="172">
        <v>0</v>
      </c>
      <c r="E23" s="173">
        <v>0</v>
      </c>
      <c r="F23" s="174" t="s">
        <v>241</v>
      </c>
      <c r="G23" s="175" t="s">
        <v>241</v>
      </c>
      <c r="H23" s="176" t="s">
        <v>241</v>
      </c>
      <c r="I23" s="174" t="s">
        <v>96</v>
      </c>
      <c r="J23" s="175" t="s">
        <v>96</v>
      </c>
      <c r="K23" s="176" t="s">
        <v>96</v>
      </c>
      <c r="L23" s="174" t="s">
        <v>96</v>
      </c>
      <c r="M23" s="175" t="s">
        <v>96</v>
      </c>
      <c r="N23" s="176" t="s">
        <v>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105">
        <v>0</v>
      </c>
      <c r="D24" s="172">
        <v>0</v>
      </c>
      <c r="E24" s="173">
        <v>0</v>
      </c>
      <c r="F24" s="174" t="s">
        <v>241</v>
      </c>
      <c r="G24" s="175" t="s">
        <v>241</v>
      </c>
      <c r="H24" s="176" t="s">
        <v>241</v>
      </c>
      <c r="I24" s="174" t="s">
        <v>96</v>
      </c>
      <c r="J24" s="175" t="s">
        <v>96</v>
      </c>
      <c r="K24" s="176" t="s">
        <v>96</v>
      </c>
      <c r="L24" s="174" t="s">
        <v>96</v>
      </c>
      <c r="M24" s="175" t="s">
        <v>96</v>
      </c>
      <c r="N24" s="176" t="s">
        <v>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3440.389424</v>
      </c>
      <c r="D25" s="172">
        <v>3325.6478710000001</v>
      </c>
      <c r="E25" s="173">
        <v>3314.6055930000002</v>
      </c>
      <c r="F25" s="174">
        <v>0</v>
      </c>
      <c r="G25" s="175">
        <v>0</v>
      </c>
      <c r="H25" s="176">
        <v>0</v>
      </c>
      <c r="I25" s="174" t="s">
        <v>96</v>
      </c>
      <c r="J25" s="175" t="s">
        <v>96</v>
      </c>
      <c r="K25" s="176" t="s">
        <v>96</v>
      </c>
      <c r="L25" s="174">
        <v>0.61113107874732264</v>
      </c>
      <c r="M25" s="175">
        <v>0.61111106131296122</v>
      </c>
      <c r="N25" s="176">
        <v>0.61111104871052457</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105">
        <v>27619.427520000001</v>
      </c>
      <c r="D26" s="172">
        <v>24747.343989000001</v>
      </c>
      <c r="E26" s="173">
        <v>24486.459911000002</v>
      </c>
      <c r="F26" s="174">
        <v>0</v>
      </c>
      <c r="G26" s="175">
        <v>0</v>
      </c>
      <c r="H26" s="176">
        <v>0</v>
      </c>
      <c r="I26" s="174" t="s">
        <v>96</v>
      </c>
      <c r="J26" s="175" t="s">
        <v>96</v>
      </c>
      <c r="K26" s="176" t="s">
        <v>96</v>
      </c>
      <c r="L26" s="174">
        <v>0.52367809541042942</v>
      </c>
      <c r="M26" s="175">
        <v>0.61135886367138825</v>
      </c>
      <c r="N26" s="176">
        <v>0.58349758404976815</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105">
        <v>0</v>
      </c>
      <c r="D27" s="172">
        <v>0</v>
      </c>
      <c r="E27" s="173">
        <v>0</v>
      </c>
      <c r="F27" s="174" t="s">
        <v>241</v>
      </c>
      <c r="G27" s="175" t="s">
        <v>241</v>
      </c>
      <c r="H27" s="176" t="s">
        <v>241</v>
      </c>
      <c r="I27" s="174" t="s">
        <v>96</v>
      </c>
      <c r="J27" s="175" t="s">
        <v>96</v>
      </c>
      <c r="K27" s="176" t="s">
        <v>96</v>
      </c>
      <c r="L27" s="174" t="s">
        <v>96</v>
      </c>
      <c r="M27" s="175" t="s">
        <v>96</v>
      </c>
      <c r="N27" s="176" t="s">
        <v>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2">
        <v>0</v>
      </c>
      <c r="E28" s="173">
        <v>0</v>
      </c>
      <c r="F28" s="174" t="s">
        <v>241</v>
      </c>
      <c r="G28" s="175" t="s">
        <v>241</v>
      </c>
      <c r="H28" s="176" t="s">
        <v>241</v>
      </c>
      <c r="I28" s="174" t="s">
        <v>96</v>
      </c>
      <c r="J28" s="175" t="s">
        <v>96</v>
      </c>
      <c r="K28" s="176" t="s">
        <v>96</v>
      </c>
      <c r="L28" s="174" t="s">
        <v>96</v>
      </c>
      <c r="M28" s="175" t="s">
        <v>96</v>
      </c>
      <c r="N28" s="176"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1423.500796</v>
      </c>
      <c r="D29" s="172">
        <v>542.35549600000002</v>
      </c>
      <c r="E29" s="173">
        <v>544.19448399999999</v>
      </c>
      <c r="F29" s="174">
        <v>0</v>
      </c>
      <c r="G29" s="175">
        <v>0</v>
      </c>
      <c r="H29" s="176">
        <v>0</v>
      </c>
      <c r="I29" s="174" t="s">
        <v>96</v>
      </c>
      <c r="J29" s="175" t="s">
        <v>96</v>
      </c>
      <c r="K29" s="176" t="s">
        <v>96</v>
      </c>
      <c r="L29" s="174">
        <v>0.5000000014049869</v>
      </c>
      <c r="M29" s="175">
        <v>0.50000009587807326</v>
      </c>
      <c r="N29" s="176">
        <v>0.50000010657954408</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2418.8709690000001</v>
      </c>
      <c r="D30" s="172">
        <v>1454.195743</v>
      </c>
      <c r="E30" s="173">
        <v>2130.304729</v>
      </c>
      <c r="F30" s="174">
        <v>0</v>
      </c>
      <c r="G30" s="175">
        <v>0</v>
      </c>
      <c r="H30" s="176">
        <v>0</v>
      </c>
      <c r="I30" s="174" t="s">
        <v>96</v>
      </c>
      <c r="J30" s="175" t="s">
        <v>96</v>
      </c>
      <c r="K30" s="176" t="s">
        <v>96</v>
      </c>
      <c r="L30" s="174">
        <v>0.50000000640794817</v>
      </c>
      <c r="M30" s="175">
        <v>0.49142201346686248</v>
      </c>
      <c r="N30" s="176">
        <v>0.49260886750817523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2">
        <v>182.0985</v>
      </c>
      <c r="E31" s="173">
        <v>0</v>
      </c>
      <c r="F31" s="174" t="s">
        <v>241</v>
      </c>
      <c r="G31" s="175">
        <v>0</v>
      </c>
      <c r="H31" s="176" t="s">
        <v>241</v>
      </c>
      <c r="I31" s="174" t="s">
        <v>96</v>
      </c>
      <c r="J31" s="175" t="s">
        <v>96</v>
      </c>
      <c r="K31" s="176" t="s">
        <v>96</v>
      </c>
      <c r="L31" s="174" t="s">
        <v>96</v>
      </c>
      <c r="M31" s="175">
        <v>0.5000002745766714</v>
      </c>
      <c r="N31" s="176" t="s">
        <v>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3465.9980660000001</v>
      </c>
      <c r="D32" s="172">
        <v>6573.4353550000005</v>
      </c>
      <c r="E32" s="173">
        <v>8934.1054220000005</v>
      </c>
      <c r="F32" s="174">
        <v>1.287484878821626</v>
      </c>
      <c r="G32" s="175">
        <v>0.38360240328247658</v>
      </c>
      <c r="H32" s="176">
        <v>0.27763365024684611</v>
      </c>
      <c r="I32" s="174">
        <v>354.37551923898872</v>
      </c>
      <c r="J32" s="175">
        <v>685.37555100251211</v>
      </c>
      <c r="K32" s="176">
        <v>803.55321339635884</v>
      </c>
      <c r="L32" s="174">
        <v>4.5625312244476008</v>
      </c>
      <c r="M32" s="175">
        <v>2.6291170851561527</v>
      </c>
      <c r="N32" s="176">
        <v>2.2309341180281406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0</v>
      </c>
      <c r="D33" s="172">
        <v>0</v>
      </c>
      <c r="E33" s="173">
        <v>0</v>
      </c>
      <c r="F33" s="174" t="s">
        <v>241</v>
      </c>
      <c r="G33" s="175" t="s">
        <v>241</v>
      </c>
      <c r="H33" s="176" t="s">
        <v>241</v>
      </c>
      <c r="I33" s="174" t="s">
        <v>96</v>
      </c>
      <c r="J33" s="175" t="s">
        <v>96</v>
      </c>
      <c r="K33" s="176" t="s">
        <v>96</v>
      </c>
      <c r="L33" s="174" t="s">
        <v>96</v>
      </c>
      <c r="M33" s="175" t="s">
        <v>96</v>
      </c>
      <c r="N33" s="176" t="s">
        <v>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2">
        <v>0</v>
      </c>
      <c r="E34" s="173">
        <v>0</v>
      </c>
      <c r="F34" s="174" t="s">
        <v>241</v>
      </c>
      <c r="G34" s="175" t="s">
        <v>241</v>
      </c>
      <c r="H34" s="176" t="s">
        <v>241</v>
      </c>
      <c r="I34" s="174" t="s">
        <v>96</v>
      </c>
      <c r="J34" s="175" t="s">
        <v>96</v>
      </c>
      <c r="K34" s="176" t="s">
        <v>96</v>
      </c>
      <c r="L34" s="174" t="s">
        <v>96</v>
      </c>
      <c r="M34" s="175" t="s">
        <v>96</v>
      </c>
      <c r="N34" s="176" t="s">
        <v>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2">
        <v>0</v>
      </c>
      <c r="E35" s="173">
        <v>0</v>
      </c>
      <c r="F35" s="174" t="s">
        <v>241</v>
      </c>
      <c r="G35" s="175" t="s">
        <v>241</v>
      </c>
      <c r="H35" s="176" t="s">
        <v>241</v>
      </c>
      <c r="I35" s="174" t="s">
        <v>96</v>
      </c>
      <c r="J35" s="175" t="s">
        <v>96</v>
      </c>
      <c r="K35" s="176" t="s">
        <v>96</v>
      </c>
      <c r="L35" s="174" t="s">
        <v>96</v>
      </c>
      <c r="M35" s="175" t="s">
        <v>96</v>
      </c>
      <c r="N35" s="176" t="s">
        <v>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105">
        <v>1843.341451</v>
      </c>
      <c r="D36" s="172">
        <v>1797.952237</v>
      </c>
      <c r="E36" s="173">
        <v>883.45699000000002</v>
      </c>
      <c r="F36" s="174">
        <v>0</v>
      </c>
      <c r="G36" s="175">
        <v>0</v>
      </c>
      <c r="H36" s="176">
        <v>0</v>
      </c>
      <c r="I36" s="174" t="s">
        <v>96</v>
      </c>
      <c r="J36" s="175" t="s">
        <v>96</v>
      </c>
      <c r="K36" s="176" t="s">
        <v>96</v>
      </c>
      <c r="L36" s="174">
        <v>0.49999499522999657</v>
      </c>
      <c r="M36" s="175">
        <v>0.49999498401580728</v>
      </c>
      <c r="N36" s="176">
        <v>0.49999502522471412</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1349.8703656300002</v>
      </c>
      <c r="D37" s="172">
        <v>2092.3518296500001</v>
      </c>
      <c r="E37" s="173">
        <v>2310.77628792</v>
      </c>
      <c r="F37" s="174">
        <v>0</v>
      </c>
      <c r="G37" s="175">
        <v>0</v>
      </c>
      <c r="H37" s="176">
        <v>0</v>
      </c>
      <c r="I37" s="174" t="s">
        <v>96</v>
      </c>
      <c r="J37" s="175" t="s">
        <v>96</v>
      </c>
      <c r="K37" s="176" t="s">
        <v>96</v>
      </c>
      <c r="L37" s="174">
        <v>0.43716359142723077</v>
      </c>
      <c r="M37" s="175">
        <v>0.47575990227538156</v>
      </c>
      <c r="N37" s="176">
        <v>0.49267854614553419</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3375.3433169999998</v>
      </c>
      <c r="D38" s="172">
        <v>0</v>
      </c>
      <c r="E38" s="173">
        <v>0</v>
      </c>
      <c r="F38" s="174">
        <v>0</v>
      </c>
      <c r="G38" s="175" t="s">
        <v>241</v>
      </c>
      <c r="H38" s="176" t="s">
        <v>241</v>
      </c>
      <c r="I38" s="174" t="s">
        <v>96</v>
      </c>
      <c r="J38" s="175" t="s">
        <v>96</v>
      </c>
      <c r="K38" s="176" t="s">
        <v>96</v>
      </c>
      <c r="L38" s="174">
        <v>0.58577282792001106</v>
      </c>
      <c r="M38" s="175" t="s">
        <v>96</v>
      </c>
      <c r="N38" s="176"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0</v>
      </c>
      <c r="D39" s="172">
        <v>0</v>
      </c>
      <c r="E39" s="173">
        <v>0</v>
      </c>
      <c r="F39" s="174" t="s">
        <v>241</v>
      </c>
      <c r="G39" s="175" t="s">
        <v>241</v>
      </c>
      <c r="H39" s="176" t="s">
        <v>241</v>
      </c>
      <c r="I39" s="174" t="s">
        <v>96</v>
      </c>
      <c r="J39" s="175" t="s">
        <v>96</v>
      </c>
      <c r="K39" s="176" t="s">
        <v>96</v>
      </c>
      <c r="L39" s="174" t="s">
        <v>96</v>
      </c>
      <c r="M39" s="175" t="s">
        <v>96</v>
      </c>
      <c r="N39" s="176" t="s">
        <v>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2">
        <v>0</v>
      </c>
      <c r="E40" s="173">
        <v>0</v>
      </c>
      <c r="F40" s="174" t="s">
        <v>241</v>
      </c>
      <c r="G40" s="175" t="s">
        <v>241</v>
      </c>
      <c r="H40" s="176" t="s">
        <v>241</v>
      </c>
      <c r="I40" s="174" t="s">
        <v>96</v>
      </c>
      <c r="J40" s="175" t="s">
        <v>96</v>
      </c>
      <c r="K40" s="176" t="s">
        <v>96</v>
      </c>
      <c r="L40" s="174" t="s">
        <v>96</v>
      </c>
      <c r="M40" s="175" t="s">
        <v>96</v>
      </c>
      <c r="N40" s="176"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0</v>
      </c>
      <c r="D41" s="172">
        <v>0</v>
      </c>
      <c r="E41" s="173">
        <v>0</v>
      </c>
      <c r="F41" s="174" t="s">
        <v>241</v>
      </c>
      <c r="G41" s="175" t="s">
        <v>241</v>
      </c>
      <c r="H41" s="176" t="s">
        <v>241</v>
      </c>
      <c r="I41" s="174" t="s">
        <v>96</v>
      </c>
      <c r="J41" s="175" t="s">
        <v>96</v>
      </c>
      <c r="K41" s="176" t="s">
        <v>96</v>
      </c>
      <c r="L41" s="174" t="s">
        <v>96</v>
      </c>
      <c r="M41" s="175" t="s">
        <v>96</v>
      </c>
      <c r="N41" s="176" t="s">
        <v>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0</v>
      </c>
      <c r="D42" s="172">
        <v>0</v>
      </c>
      <c r="E42" s="173">
        <v>0</v>
      </c>
      <c r="F42" s="174" t="s">
        <v>241</v>
      </c>
      <c r="G42" s="175" t="s">
        <v>241</v>
      </c>
      <c r="H42" s="176" t="s">
        <v>241</v>
      </c>
      <c r="I42" s="174" t="s">
        <v>96</v>
      </c>
      <c r="J42" s="175" t="s">
        <v>96</v>
      </c>
      <c r="K42" s="176" t="s">
        <v>96</v>
      </c>
      <c r="L42" s="174" t="s">
        <v>96</v>
      </c>
      <c r="M42" s="175" t="s">
        <v>96</v>
      </c>
      <c r="N42" s="176" t="s">
        <v>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2">
        <v>0</v>
      </c>
      <c r="E43" s="173">
        <v>0</v>
      </c>
      <c r="F43" s="174" t="s">
        <v>241</v>
      </c>
      <c r="G43" s="175" t="s">
        <v>241</v>
      </c>
      <c r="H43" s="176" t="s">
        <v>241</v>
      </c>
      <c r="I43" s="174" t="s">
        <v>96</v>
      </c>
      <c r="J43" s="175" t="s">
        <v>96</v>
      </c>
      <c r="K43" s="176" t="s">
        <v>96</v>
      </c>
      <c r="L43" s="174" t="s">
        <v>96</v>
      </c>
      <c r="M43" s="175" t="s">
        <v>96</v>
      </c>
      <c r="N43" s="176"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3158.8366262</v>
      </c>
      <c r="D44" s="172">
        <v>3577.90273295</v>
      </c>
      <c r="E44" s="173">
        <v>3563.4308220200001</v>
      </c>
      <c r="F44" s="174">
        <v>0</v>
      </c>
      <c r="G44" s="175">
        <v>0</v>
      </c>
      <c r="H44" s="176">
        <v>0</v>
      </c>
      <c r="I44" s="174" t="s">
        <v>96</v>
      </c>
      <c r="J44" s="175" t="s">
        <v>96</v>
      </c>
      <c r="K44" s="176" t="s">
        <v>96</v>
      </c>
      <c r="L44" s="174">
        <v>0.49999999933519829</v>
      </c>
      <c r="M44" s="175">
        <v>0.49999999930825395</v>
      </c>
      <c r="N44" s="176">
        <v>0.49999999943593681</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937.39412400000003</v>
      </c>
      <c r="D45" s="172">
        <v>970.71420899999998</v>
      </c>
      <c r="E45" s="173">
        <v>1418.3400019999999</v>
      </c>
      <c r="F45" s="174">
        <v>0</v>
      </c>
      <c r="G45" s="175">
        <v>0</v>
      </c>
      <c r="H45" s="176">
        <v>0</v>
      </c>
      <c r="I45" s="174" t="s">
        <v>96</v>
      </c>
      <c r="J45" s="175" t="s">
        <v>96</v>
      </c>
      <c r="K45" s="176" t="s">
        <v>96</v>
      </c>
      <c r="L45" s="174">
        <v>0.50000004053791136</v>
      </c>
      <c r="M45" s="175">
        <v>0.53447945357107673</v>
      </c>
      <c r="N45" s="176">
        <v>0.49999999929495043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105">
        <v>0</v>
      </c>
      <c r="D46" s="172">
        <v>0</v>
      </c>
      <c r="E46" s="173">
        <v>0</v>
      </c>
      <c r="F46" s="174" t="s">
        <v>241</v>
      </c>
      <c r="G46" s="175" t="s">
        <v>241</v>
      </c>
      <c r="H46" s="176" t="s">
        <v>241</v>
      </c>
      <c r="I46" s="174" t="s">
        <v>96</v>
      </c>
      <c r="J46" s="175" t="s">
        <v>96</v>
      </c>
      <c r="K46" s="176" t="s">
        <v>96</v>
      </c>
      <c r="L46" s="174" t="s">
        <v>96</v>
      </c>
      <c r="M46" s="175" t="s">
        <v>96</v>
      </c>
      <c r="N46" s="176"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1764.9334185799999</v>
      </c>
      <c r="D47" s="172">
        <v>1189.2865557</v>
      </c>
      <c r="E47" s="173">
        <v>1134.68346419</v>
      </c>
      <c r="F47" s="174">
        <v>0</v>
      </c>
      <c r="G47" s="175">
        <v>0</v>
      </c>
      <c r="H47" s="176">
        <v>0</v>
      </c>
      <c r="I47" s="174" t="s">
        <v>96</v>
      </c>
      <c r="J47" s="175" t="s">
        <v>96</v>
      </c>
      <c r="K47" s="176" t="s">
        <v>96</v>
      </c>
      <c r="L47" s="174">
        <v>0.52783893386161351</v>
      </c>
      <c r="M47" s="175">
        <v>0.5562852483526145</v>
      </c>
      <c r="N47" s="176">
        <v>0.49999999991627625</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2">
        <v>0</v>
      </c>
      <c r="E48" s="173">
        <v>0</v>
      </c>
      <c r="F48" s="174" t="s">
        <v>241</v>
      </c>
      <c r="G48" s="175" t="s">
        <v>241</v>
      </c>
      <c r="H48" s="176" t="s">
        <v>241</v>
      </c>
      <c r="I48" s="174" t="s">
        <v>96</v>
      </c>
      <c r="J48" s="175" t="s">
        <v>96</v>
      </c>
      <c r="K48" s="176" t="s">
        <v>96</v>
      </c>
      <c r="L48" s="174" t="s">
        <v>96</v>
      </c>
      <c r="M48" s="175" t="s">
        <v>96</v>
      </c>
      <c r="N48" s="176"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105">
        <v>0</v>
      </c>
      <c r="D49" s="172">
        <v>0</v>
      </c>
      <c r="E49" s="173">
        <v>0</v>
      </c>
      <c r="F49" s="174" t="s">
        <v>241</v>
      </c>
      <c r="G49" s="175" t="s">
        <v>241</v>
      </c>
      <c r="H49" s="176" t="s">
        <v>241</v>
      </c>
      <c r="I49" s="174" t="s">
        <v>96</v>
      </c>
      <c r="J49" s="175" t="s">
        <v>96</v>
      </c>
      <c r="K49" s="176" t="s">
        <v>96</v>
      </c>
      <c r="L49" s="174" t="s">
        <v>96</v>
      </c>
      <c r="M49" s="175" t="s">
        <v>96</v>
      </c>
      <c r="N49" s="176"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2">
        <v>0</v>
      </c>
      <c r="E50" s="173">
        <v>0</v>
      </c>
      <c r="F50" s="174" t="s">
        <v>241</v>
      </c>
      <c r="G50" s="175" t="s">
        <v>241</v>
      </c>
      <c r="H50" s="176" t="s">
        <v>241</v>
      </c>
      <c r="I50" s="174" t="s">
        <v>96</v>
      </c>
      <c r="J50" s="175" t="s">
        <v>96</v>
      </c>
      <c r="K50" s="176" t="s">
        <v>96</v>
      </c>
      <c r="L50" s="174" t="s">
        <v>96</v>
      </c>
      <c r="M50" s="175" t="s">
        <v>96</v>
      </c>
      <c r="N50" s="176" t="s">
        <v>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105">
        <v>0</v>
      </c>
      <c r="D51" s="172">
        <v>0</v>
      </c>
      <c r="E51" s="173">
        <v>0</v>
      </c>
      <c r="F51" s="174" t="s">
        <v>241</v>
      </c>
      <c r="G51" s="175" t="s">
        <v>241</v>
      </c>
      <c r="H51" s="176" t="s">
        <v>241</v>
      </c>
      <c r="I51" s="174" t="s">
        <v>96</v>
      </c>
      <c r="J51" s="175" t="s">
        <v>96</v>
      </c>
      <c r="K51" s="176" t="s">
        <v>96</v>
      </c>
      <c r="L51" s="174" t="s">
        <v>96</v>
      </c>
      <c r="M51" s="175" t="s">
        <v>96</v>
      </c>
      <c r="N51" s="176" t="s">
        <v>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2">
        <v>0</v>
      </c>
      <c r="E52" s="173">
        <v>0</v>
      </c>
      <c r="F52" s="174" t="s">
        <v>241</v>
      </c>
      <c r="G52" s="175" t="s">
        <v>241</v>
      </c>
      <c r="H52" s="176" t="s">
        <v>241</v>
      </c>
      <c r="I52" s="174" t="s">
        <v>96</v>
      </c>
      <c r="J52" s="175" t="s">
        <v>96</v>
      </c>
      <c r="K52" s="176" t="s">
        <v>96</v>
      </c>
      <c r="L52" s="174" t="s">
        <v>96</v>
      </c>
      <c r="M52" s="175" t="s">
        <v>96</v>
      </c>
      <c r="N52" s="176"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2">
        <v>0</v>
      </c>
      <c r="E53" s="173">
        <v>0</v>
      </c>
      <c r="F53" s="174" t="s">
        <v>241</v>
      </c>
      <c r="G53" s="175" t="s">
        <v>241</v>
      </c>
      <c r="H53" s="176" t="s">
        <v>241</v>
      </c>
      <c r="I53" s="174" t="s">
        <v>96</v>
      </c>
      <c r="J53" s="175" t="s">
        <v>96</v>
      </c>
      <c r="K53" s="176" t="s">
        <v>96</v>
      </c>
      <c r="L53" s="174" t="s">
        <v>96</v>
      </c>
      <c r="M53" s="175" t="s">
        <v>96</v>
      </c>
      <c r="N53" s="176" t="s">
        <v>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188</v>
      </c>
      <c r="C54" s="105">
        <v>0</v>
      </c>
      <c r="D54" s="172">
        <v>0</v>
      </c>
      <c r="E54" s="173">
        <v>0</v>
      </c>
      <c r="F54" s="174" t="s">
        <v>241</v>
      </c>
      <c r="G54" s="175" t="s">
        <v>241</v>
      </c>
      <c r="H54" s="176" t="s">
        <v>241</v>
      </c>
      <c r="I54" s="174" t="s">
        <v>96</v>
      </c>
      <c r="J54" s="175" t="s">
        <v>96</v>
      </c>
      <c r="K54" s="176" t="s">
        <v>96</v>
      </c>
      <c r="L54" s="174" t="s">
        <v>96</v>
      </c>
      <c r="M54" s="175" t="s">
        <v>96</v>
      </c>
      <c r="N54" s="176"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55</v>
      </c>
      <c r="C55" s="105">
        <v>0</v>
      </c>
      <c r="D55" s="172">
        <v>0</v>
      </c>
      <c r="E55" s="173">
        <v>0</v>
      </c>
      <c r="F55" s="174" t="s">
        <v>241</v>
      </c>
      <c r="G55" s="175" t="s">
        <v>241</v>
      </c>
      <c r="H55" s="176" t="s">
        <v>241</v>
      </c>
      <c r="I55" s="174" t="s">
        <v>96</v>
      </c>
      <c r="J55" s="175" t="s">
        <v>96</v>
      </c>
      <c r="K55" s="176" t="s">
        <v>96</v>
      </c>
      <c r="L55" s="174" t="s">
        <v>96</v>
      </c>
      <c r="M55" s="175" t="s">
        <v>96</v>
      </c>
      <c r="N55" s="176" t="s">
        <v>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54</v>
      </c>
      <c r="C56" s="105">
        <v>0</v>
      </c>
      <c r="D56" s="172">
        <v>0</v>
      </c>
      <c r="E56" s="173">
        <v>0</v>
      </c>
      <c r="F56" s="174" t="s">
        <v>241</v>
      </c>
      <c r="G56" s="175" t="s">
        <v>241</v>
      </c>
      <c r="H56" s="176" t="s">
        <v>241</v>
      </c>
      <c r="I56" s="174" t="s">
        <v>96</v>
      </c>
      <c r="J56" s="175" t="s">
        <v>96</v>
      </c>
      <c r="K56" s="176" t="s">
        <v>96</v>
      </c>
      <c r="L56" s="174" t="s">
        <v>96</v>
      </c>
      <c r="M56" s="175" t="s">
        <v>96</v>
      </c>
      <c r="N56" s="176"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238</v>
      </c>
      <c r="C57" s="105">
        <v>0</v>
      </c>
      <c r="D57" s="172">
        <v>0</v>
      </c>
      <c r="E57" s="173">
        <v>0</v>
      </c>
      <c r="F57" s="174" t="s">
        <v>241</v>
      </c>
      <c r="G57" s="175" t="s">
        <v>241</v>
      </c>
      <c r="H57" s="176" t="s">
        <v>241</v>
      </c>
      <c r="I57" s="174" t="s">
        <v>96</v>
      </c>
      <c r="J57" s="175" t="s">
        <v>96</v>
      </c>
      <c r="K57" s="176" t="s">
        <v>96</v>
      </c>
      <c r="L57" s="174" t="s">
        <v>96</v>
      </c>
      <c r="M57" s="175" t="s">
        <v>96</v>
      </c>
      <c r="N57" s="176"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56</v>
      </c>
      <c r="C58" s="105">
        <v>0</v>
      </c>
      <c r="D58" s="172">
        <v>0</v>
      </c>
      <c r="E58" s="173">
        <v>0</v>
      </c>
      <c r="F58" s="174" t="s">
        <v>241</v>
      </c>
      <c r="G58" s="175" t="s">
        <v>241</v>
      </c>
      <c r="H58" s="176" t="s">
        <v>241</v>
      </c>
      <c r="I58" s="174" t="s">
        <v>96</v>
      </c>
      <c r="J58" s="175" t="s">
        <v>96</v>
      </c>
      <c r="K58" s="176" t="s">
        <v>96</v>
      </c>
      <c r="L58" s="174" t="s">
        <v>96</v>
      </c>
      <c r="M58" s="175" t="s">
        <v>96</v>
      </c>
      <c r="N58" s="176" t="s">
        <v>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69</v>
      </c>
      <c r="C59" s="105">
        <v>0</v>
      </c>
      <c r="D59" s="172">
        <v>0</v>
      </c>
      <c r="E59" s="173">
        <v>0</v>
      </c>
      <c r="F59" s="174" t="s">
        <v>241</v>
      </c>
      <c r="G59" s="175" t="s">
        <v>241</v>
      </c>
      <c r="H59" s="176" t="s">
        <v>241</v>
      </c>
      <c r="I59" s="174" t="s">
        <v>96</v>
      </c>
      <c r="J59" s="175" t="s">
        <v>96</v>
      </c>
      <c r="K59" s="176" t="s">
        <v>96</v>
      </c>
      <c r="L59" s="174" t="s">
        <v>96</v>
      </c>
      <c r="M59" s="175" t="s">
        <v>96</v>
      </c>
      <c r="N59" s="176"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11"/>
      <c r="C60" s="238"/>
      <c r="D60" s="239"/>
      <c r="E60" s="240"/>
      <c r="F60" s="241"/>
      <c r="G60" s="239"/>
      <c r="H60" s="242"/>
      <c r="I60" s="241"/>
      <c r="J60" s="239"/>
      <c r="K60" s="242"/>
      <c r="L60" s="241"/>
      <c r="M60" s="239"/>
      <c r="N60" s="242"/>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43"/>
      <c r="D61" s="85"/>
      <c r="E61" s="243"/>
      <c r="F61" s="85"/>
      <c r="G61" s="85"/>
      <c r="H61" s="85"/>
      <c r="I61" s="85"/>
      <c r="J61" s="85"/>
      <c r="K61" s="85"/>
      <c r="L61" s="85"/>
      <c r="M61" s="85"/>
      <c r="N61" s="85"/>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86"/>
      <c r="H64" s="63"/>
      <c r="I64" s="63"/>
      <c r="J64" s="63"/>
      <c r="K64" s="63"/>
      <c r="L64" s="63"/>
      <c r="M64" s="63"/>
      <c r="N64" s="63"/>
    </row>
    <row r="65" spans="2:14" ht="20.100000000000001" customHeight="1">
      <c r="B65" s="63"/>
      <c r="C65" s="63"/>
      <c r="D65" s="63"/>
      <c r="E65" s="63"/>
      <c r="F65" s="63"/>
      <c r="G65" s="63"/>
      <c r="H65" s="63"/>
      <c r="I65" s="63"/>
      <c r="J65" s="186"/>
      <c r="K65" s="63"/>
      <c r="L65" s="63"/>
      <c r="M65" s="63"/>
      <c r="N65" s="63"/>
    </row>
    <row r="66" spans="2:14" ht="20.100000000000001" customHeight="1">
      <c r="B66" s="63"/>
      <c r="C66" s="188"/>
      <c r="D66" s="188"/>
      <c r="E66" s="188"/>
      <c r="F66" s="188"/>
      <c r="G66" s="188"/>
      <c r="H66" s="188"/>
      <c r="I66" s="188"/>
      <c r="J66" s="188"/>
      <c r="K66" s="188"/>
      <c r="L66" s="188"/>
      <c r="M66" s="188"/>
      <c r="N66" s="188"/>
    </row>
    <row r="67" spans="2:14" ht="20.100000000000001" customHeight="1">
      <c r="B67" s="63"/>
    </row>
    <row r="68" spans="2:14" ht="20.100000000000001" customHeight="1">
      <c r="B68" s="84"/>
    </row>
    <row r="69" spans="2:14" ht="20.100000000000001" customHeight="1"/>
    <row r="70" spans="2:14" ht="13.65"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ht="13.65" hidden="1" customHeight="1"/>
    <row r="80" spans="2:14"/>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F3" sqref="F3"/>
    </sheetView>
  </sheetViews>
  <sheetFormatPr baseColWidth="10" defaultColWidth="0" defaultRowHeight="17.399999999999999" zeroHeight="1"/>
  <cols>
    <col min="1" max="1" width="5.6640625" style="44" customWidth="1"/>
    <col min="2" max="2" width="35.6640625" style="44" customWidth="1"/>
    <col min="3" max="9" width="16.6640625" style="44" customWidth="1"/>
    <col min="10" max="14" width="16.6640625" style="44" hidden="1" customWidth="1"/>
    <col min="15" max="102" width="11.44140625" style="44" hidden="1" customWidth="1"/>
    <col min="103" max="16384" width="11.44140625" style="52" hidden="1"/>
  </cols>
  <sheetData>
    <row r="1" spans="1:102" ht="89.1" customHeight="1"/>
    <row r="2" spans="1:102" s="258" customFormat="1" ht="20.100000000000001" customHeight="1">
      <c r="A2" s="190"/>
      <c r="B2" s="87" t="s">
        <v>15</v>
      </c>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0"/>
      <c r="BP2" s="190"/>
      <c r="BQ2" s="190"/>
      <c r="BR2" s="190"/>
      <c r="BS2" s="190"/>
      <c r="BT2" s="190"/>
      <c r="BU2" s="190"/>
      <c r="BV2" s="190"/>
      <c r="BW2" s="190"/>
      <c r="BX2" s="190"/>
      <c r="BY2" s="190"/>
      <c r="BZ2" s="190"/>
      <c r="CA2" s="190"/>
      <c r="CB2" s="190"/>
      <c r="CC2" s="190"/>
      <c r="CD2" s="190"/>
      <c r="CE2" s="190"/>
      <c r="CF2" s="190"/>
      <c r="CG2" s="190"/>
      <c r="CH2" s="190"/>
      <c r="CI2" s="190"/>
      <c r="CJ2" s="190"/>
      <c r="CK2" s="190"/>
      <c r="CL2" s="190"/>
      <c r="CM2" s="190"/>
      <c r="CN2" s="190"/>
      <c r="CO2" s="190"/>
      <c r="CP2" s="190"/>
      <c r="CQ2" s="190"/>
      <c r="CR2" s="190"/>
      <c r="CS2" s="190"/>
      <c r="CT2" s="190"/>
      <c r="CU2" s="190"/>
      <c r="CV2" s="190"/>
      <c r="CW2" s="190"/>
      <c r="CX2" s="190"/>
    </row>
    <row r="3" spans="1:102" ht="20.100000000000001" customHeight="1">
      <c r="B3" s="91" t="s">
        <v>2</v>
      </c>
    </row>
    <row r="4" spans="1:102" ht="20.100000000000001" customHeight="1">
      <c r="B4" s="226"/>
      <c r="C4" s="474"/>
      <c r="D4" s="474"/>
      <c r="E4" s="474"/>
      <c r="F4" s="52"/>
      <c r="G4" s="52"/>
      <c r="H4" s="52"/>
    </row>
    <row r="5" spans="1:102" s="95" customFormat="1" ht="20.100000000000001" customHeight="1">
      <c r="A5" s="93"/>
      <c r="B5" s="227"/>
      <c r="C5" s="712" t="s">
        <v>197</v>
      </c>
      <c r="D5" s="713"/>
      <c r="E5" s="714"/>
      <c r="F5" s="162"/>
      <c r="G5" s="259" t="s">
        <v>204</v>
      </c>
      <c r="H5" s="260"/>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8"/>
      <c r="C6" s="131">
        <v>45474</v>
      </c>
      <c r="D6" s="132">
        <v>45809</v>
      </c>
      <c r="E6" s="133">
        <v>45839</v>
      </c>
      <c r="F6" s="131">
        <f>C6</f>
        <v>45474</v>
      </c>
      <c r="G6" s="132">
        <f t="shared" ref="G6:H6" si="0">D6</f>
        <v>45809</v>
      </c>
      <c r="H6" s="133">
        <f t="shared" si="0"/>
        <v>45839</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4" t="s">
        <v>240</v>
      </c>
      <c r="C7" s="261">
        <v>276841.41634736001</v>
      </c>
      <c r="D7" s="262">
        <v>280777.82093887002</v>
      </c>
      <c r="E7" s="263">
        <v>279285.01501964993</v>
      </c>
      <c r="F7" s="264">
        <v>1.7251573500142382E-2</v>
      </c>
      <c r="G7" s="265">
        <v>8.9807150421221862E-3</v>
      </c>
      <c r="H7" s="266">
        <v>8.8812795767989321E-3</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267">
        <v>87800.852131240012</v>
      </c>
      <c r="D8" s="268">
        <v>95682.899658669994</v>
      </c>
      <c r="E8" s="269">
        <v>96306.544125219996</v>
      </c>
      <c r="F8" s="174">
        <v>0</v>
      </c>
      <c r="G8" s="175">
        <v>0</v>
      </c>
      <c r="H8" s="176">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267">
        <v>48597.834891999999</v>
      </c>
      <c r="D9" s="268">
        <v>47755.106676000003</v>
      </c>
      <c r="E9" s="269">
        <v>47964.882786000002</v>
      </c>
      <c r="F9" s="174">
        <v>0</v>
      </c>
      <c r="G9" s="175">
        <v>0</v>
      </c>
      <c r="H9" s="176">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267">
        <v>81122.265464559998</v>
      </c>
      <c r="D10" s="268">
        <v>77003.008085919995</v>
      </c>
      <c r="E10" s="269">
        <v>75962.76143395</v>
      </c>
      <c r="F10" s="174">
        <v>3.8649061414214605E-3</v>
      </c>
      <c r="G10" s="175">
        <v>0</v>
      </c>
      <c r="H10" s="176">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267">
        <v>27458.663548650002</v>
      </c>
      <c r="D11" s="268">
        <v>26381.79374696</v>
      </c>
      <c r="E11" s="269">
        <v>26189.19535487</v>
      </c>
      <c r="F11" s="174">
        <v>0</v>
      </c>
      <c r="G11" s="175">
        <v>0</v>
      </c>
      <c r="H11" s="176">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267">
        <v>5793.9415159999999</v>
      </c>
      <c r="D12" s="268">
        <v>5518.3307599999998</v>
      </c>
      <c r="E12" s="269">
        <v>4769.7190010000004</v>
      </c>
      <c r="F12" s="174">
        <v>0</v>
      </c>
      <c r="G12" s="175">
        <v>0</v>
      </c>
      <c r="H12" s="176">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267">
        <v>2099.346125</v>
      </c>
      <c r="D13" s="268">
        <v>404.653886</v>
      </c>
      <c r="E13" s="269">
        <v>451.86879800000003</v>
      </c>
      <c r="F13" s="174">
        <v>0</v>
      </c>
      <c r="G13" s="175">
        <v>0</v>
      </c>
      <c r="H13" s="176">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267">
        <v>0</v>
      </c>
      <c r="D14" s="268">
        <v>0</v>
      </c>
      <c r="E14" s="269">
        <v>0</v>
      </c>
      <c r="F14" s="174" t="s">
        <v>241</v>
      </c>
      <c r="G14" s="175" t="s">
        <v>241</v>
      </c>
      <c r="H14" s="176" t="s">
        <v>241</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267">
        <v>0</v>
      </c>
      <c r="D15" s="268">
        <v>0</v>
      </c>
      <c r="E15" s="269">
        <v>0</v>
      </c>
      <c r="F15" s="174" t="s">
        <v>241</v>
      </c>
      <c r="G15" s="175" t="s">
        <v>241</v>
      </c>
      <c r="H15" s="176" t="s">
        <v>241</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267">
        <v>7696.4412003799998</v>
      </c>
      <c r="D16" s="268">
        <v>6582.9826226699997</v>
      </c>
      <c r="E16" s="269">
        <v>6543.19676445</v>
      </c>
      <c r="F16" s="174">
        <v>0</v>
      </c>
      <c r="G16" s="175">
        <v>0</v>
      </c>
      <c r="H16" s="176">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267">
        <v>3597.4189229899998</v>
      </c>
      <c r="D17" s="268">
        <v>3527.5505261500002</v>
      </c>
      <c r="E17" s="269">
        <v>2997.1543166300003</v>
      </c>
      <c r="F17" s="174">
        <v>0</v>
      </c>
      <c r="G17" s="175">
        <v>0</v>
      </c>
      <c r="H17" s="176">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67">
        <v>702.11809700000003</v>
      </c>
      <c r="D18" s="268">
        <v>1056.306605</v>
      </c>
      <c r="E18" s="269">
        <v>898.93462399999999</v>
      </c>
      <c r="F18" s="174">
        <v>0</v>
      </c>
      <c r="G18" s="175">
        <v>0</v>
      </c>
      <c r="H18" s="176">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267">
        <v>0</v>
      </c>
      <c r="D19" s="268">
        <v>0</v>
      </c>
      <c r="E19" s="269">
        <v>0</v>
      </c>
      <c r="F19" s="174" t="s">
        <v>241</v>
      </c>
      <c r="G19" s="175" t="s">
        <v>241</v>
      </c>
      <c r="H19" s="176" t="s">
        <v>241</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267">
        <v>220.11719954</v>
      </c>
      <c r="D20" s="268">
        <v>153.01765899</v>
      </c>
      <c r="E20" s="269">
        <v>147.68195209999999</v>
      </c>
      <c r="F20" s="174">
        <v>0</v>
      </c>
      <c r="G20" s="175">
        <v>0</v>
      </c>
      <c r="H20" s="176">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267">
        <v>0</v>
      </c>
      <c r="D21" s="268">
        <v>0</v>
      </c>
      <c r="E21" s="269">
        <v>0</v>
      </c>
      <c r="F21" s="174" t="s">
        <v>241</v>
      </c>
      <c r="G21" s="175" t="s">
        <v>241</v>
      </c>
      <c r="H21" s="176" t="s">
        <v>241</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267">
        <v>0</v>
      </c>
      <c r="D22" s="268">
        <v>0</v>
      </c>
      <c r="E22" s="269">
        <v>0</v>
      </c>
      <c r="F22" s="174" t="s">
        <v>241</v>
      </c>
      <c r="G22" s="175" t="s">
        <v>241</v>
      </c>
      <c r="H22" s="176" t="s">
        <v>241</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267">
        <v>0</v>
      </c>
      <c r="D23" s="268">
        <v>0</v>
      </c>
      <c r="E23" s="269">
        <v>0</v>
      </c>
      <c r="F23" s="174" t="s">
        <v>241</v>
      </c>
      <c r="G23" s="175" t="s">
        <v>241</v>
      </c>
      <c r="H23" s="176" t="s">
        <v>241</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267">
        <v>0</v>
      </c>
      <c r="D24" s="268">
        <v>0</v>
      </c>
      <c r="E24" s="269">
        <v>0</v>
      </c>
      <c r="F24" s="174" t="s">
        <v>241</v>
      </c>
      <c r="G24" s="175" t="s">
        <v>241</v>
      </c>
      <c r="H24" s="176" t="s">
        <v>241</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267">
        <v>2.3849550000000002</v>
      </c>
      <c r="D25" s="268">
        <v>0</v>
      </c>
      <c r="E25" s="269">
        <v>0</v>
      </c>
      <c r="F25" s="174">
        <v>0</v>
      </c>
      <c r="G25" s="175" t="s">
        <v>241</v>
      </c>
      <c r="H25" s="176" t="s">
        <v>241</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267">
        <v>7751.4081749999996</v>
      </c>
      <c r="D26" s="268">
        <v>10942.119875</v>
      </c>
      <c r="E26" s="269">
        <v>10210.792303</v>
      </c>
      <c r="F26" s="174">
        <v>0</v>
      </c>
      <c r="G26" s="175">
        <v>0</v>
      </c>
      <c r="H26" s="176">
        <v>0</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267">
        <v>0</v>
      </c>
      <c r="D27" s="268">
        <v>0</v>
      </c>
      <c r="E27" s="269">
        <v>0</v>
      </c>
      <c r="F27" s="174" t="s">
        <v>241</v>
      </c>
      <c r="G27" s="175" t="s">
        <v>241</v>
      </c>
      <c r="H27" s="176" t="s">
        <v>241</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267">
        <v>0</v>
      </c>
      <c r="D28" s="268">
        <v>0</v>
      </c>
      <c r="E28" s="269">
        <v>0</v>
      </c>
      <c r="F28" s="174" t="s">
        <v>241</v>
      </c>
      <c r="G28" s="175" t="s">
        <v>241</v>
      </c>
      <c r="H28" s="176" t="s">
        <v>241</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267">
        <v>0</v>
      </c>
      <c r="D29" s="268">
        <v>0</v>
      </c>
      <c r="E29" s="269">
        <v>0</v>
      </c>
      <c r="F29" s="174" t="s">
        <v>241</v>
      </c>
      <c r="G29" s="175" t="s">
        <v>241</v>
      </c>
      <c r="H29" s="176" t="s">
        <v>241</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267">
        <v>0</v>
      </c>
      <c r="D30" s="268">
        <v>0</v>
      </c>
      <c r="E30" s="269">
        <v>0</v>
      </c>
      <c r="F30" s="174" t="s">
        <v>241</v>
      </c>
      <c r="G30" s="175" t="s">
        <v>241</v>
      </c>
      <c r="H30" s="176" t="s">
        <v>241</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67">
        <v>0</v>
      </c>
      <c r="D31" s="268">
        <v>0</v>
      </c>
      <c r="E31" s="269">
        <v>0</v>
      </c>
      <c r="F31" s="174" t="s">
        <v>241</v>
      </c>
      <c r="G31" s="175" t="s">
        <v>241</v>
      </c>
      <c r="H31" s="176" t="s">
        <v>241</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267">
        <v>3241.7009200000002</v>
      </c>
      <c r="D32" s="268">
        <v>4642.7154920000003</v>
      </c>
      <c r="E32" s="269">
        <v>5430.5719330000002</v>
      </c>
      <c r="F32" s="174">
        <v>1.37656749037786</v>
      </c>
      <c r="G32" s="175">
        <v>0.54312731511224799</v>
      </c>
      <c r="H32" s="176">
        <v>0.45674900003207447</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267">
        <v>0</v>
      </c>
      <c r="D33" s="268">
        <v>0</v>
      </c>
      <c r="E33" s="269">
        <v>0</v>
      </c>
      <c r="F33" s="174" t="s">
        <v>241</v>
      </c>
      <c r="G33" s="175" t="s">
        <v>241</v>
      </c>
      <c r="H33" s="176" t="s">
        <v>241</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267">
        <v>0</v>
      </c>
      <c r="D34" s="268">
        <v>0</v>
      </c>
      <c r="E34" s="269">
        <v>0</v>
      </c>
      <c r="F34" s="174" t="s">
        <v>241</v>
      </c>
      <c r="G34" s="175" t="s">
        <v>241</v>
      </c>
      <c r="H34" s="176" t="s">
        <v>241</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267">
        <v>0</v>
      </c>
      <c r="D35" s="268">
        <v>0</v>
      </c>
      <c r="E35" s="269">
        <v>0</v>
      </c>
      <c r="F35" s="174" t="s">
        <v>241</v>
      </c>
      <c r="G35" s="175" t="s">
        <v>241</v>
      </c>
      <c r="H35" s="176" t="s">
        <v>241</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267">
        <v>0</v>
      </c>
      <c r="D36" s="268">
        <v>0</v>
      </c>
      <c r="E36" s="269">
        <v>0</v>
      </c>
      <c r="F36" s="174" t="s">
        <v>241</v>
      </c>
      <c r="G36" s="175" t="s">
        <v>241</v>
      </c>
      <c r="H36" s="176" t="s">
        <v>241</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267">
        <v>756.92319999999995</v>
      </c>
      <c r="D37" s="268">
        <v>1127.33534551</v>
      </c>
      <c r="E37" s="269">
        <v>1411.7116274300001</v>
      </c>
      <c r="F37" s="174">
        <v>0</v>
      </c>
      <c r="G37" s="175">
        <v>0</v>
      </c>
      <c r="H37" s="176">
        <v>0</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267">
        <v>0</v>
      </c>
      <c r="D38" s="268">
        <v>0</v>
      </c>
      <c r="E38" s="269">
        <v>0</v>
      </c>
      <c r="F38" s="174" t="s">
        <v>241</v>
      </c>
      <c r="G38" s="175" t="s">
        <v>241</v>
      </c>
      <c r="H38" s="176" t="s">
        <v>241</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267">
        <v>0</v>
      </c>
      <c r="D39" s="268">
        <v>0</v>
      </c>
      <c r="E39" s="269">
        <v>0</v>
      </c>
      <c r="F39" s="174" t="s">
        <v>241</v>
      </c>
      <c r="G39" s="175" t="s">
        <v>241</v>
      </c>
      <c r="H39" s="176" t="s">
        <v>241</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267">
        <v>0</v>
      </c>
      <c r="D40" s="268">
        <v>0</v>
      </c>
      <c r="E40" s="269">
        <v>0</v>
      </c>
      <c r="F40" s="270" t="s">
        <v>241</v>
      </c>
      <c r="G40" s="271" t="s">
        <v>241</v>
      </c>
      <c r="H40" s="272" t="s">
        <v>241</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267">
        <v>0</v>
      </c>
      <c r="D41" s="268">
        <v>0</v>
      </c>
      <c r="E41" s="269">
        <v>0</v>
      </c>
      <c r="F41" s="174" t="s">
        <v>241</v>
      </c>
      <c r="G41" s="175" t="s">
        <v>241</v>
      </c>
      <c r="H41" s="176" t="s">
        <v>241</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267">
        <v>0</v>
      </c>
      <c r="D42" s="268">
        <v>0</v>
      </c>
      <c r="E42" s="269">
        <v>0</v>
      </c>
      <c r="F42" s="174" t="s">
        <v>241</v>
      </c>
      <c r="G42" s="175" t="s">
        <v>241</v>
      </c>
      <c r="H42" s="176" t="s">
        <v>241</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267">
        <v>0</v>
      </c>
      <c r="D43" s="268">
        <v>0</v>
      </c>
      <c r="E43" s="269">
        <v>0</v>
      </c>
      <c r="F43" s="174" t="s">
        <v>241</v>
      </c>
      <c r="G43" s="175" t="s">
        <v>241</v>
      </c>
      <c r="H43" s="176" t="s">
        <v>241</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267">
        <v>0</v>
      </c>
      <c r="D44" s="268">
        <v>0</v>
      </c>
      <c r="E44" s="269">
        <v>0</v>
      </c>
      <c r="F44" s="174" t="s">
        <v>241</v>
      </c>
      <c r="G44" s="175" t="s">
        <v>241</v>
      </c>
      <c r="H44" s="176" t="s">
        <v>241</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267">
        <v>0</v>
      </c>
      <c r="D45" s="268">
        <v>0</v>
      </c>
      <c r="E45" s="269">
        <v>0</v>
      </c>
      <c r="F45" s="174" t="s">
        <v>241</v>
      </c>
      <c r="G45" s="175" t="s">
        <v>241</v>
      </c>
      <c r="H45" s="176" t="s">
        <v>241</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267">
        <v>0</v>
      </c>
      <c r="D46" s="268">
        <v>0</v>
      </c>
      <c r="E46" s="269">
        <v>0</v>
      </c>
      <c r="F46" s="174" t="s">
        <v>241</v>
      </c>
      <c r="G46" s="175" t="s">
        <v>241</v>
      </c>
      <c r="H46" s="176" t="s">
        <v>241</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267">
        <v>0</v>
      </c>
      <c r="D47" s="268">
        <v>0</v>
      </c>
      <c r="E47" s="269">
        <v>0</v>
      </c>
      <c r="F47" s="174" t="s">
        <v>241</v>
      </c>
      <c r="G47" s="175" t="s">
        <v>241</v>
      </c>
      <c r="H47" s="176" t="s">
        <v>241</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267">
        <v>0</v>
      </c>
      <c r="D48" s="268">
        <v>0</v>
      </c>
      <c r="E48" s="269">
        <v>0</v>
      </c>
      <c r="F48" s="174" t="s">
        <v>241</v>
      </c>
      <c r="G48" s="175" t="s">
        <v>241</v>
      </c>
      <c r="H48" s="176" t="s">
        <v>241</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267">
        <v>0</v>
      </c>
      <c r="D49" s="268">
        <v>0</v>
      </c>
      <c r="E49" s="269">
        <v>0</v>
      </c>
      <c r="F49" s="174" t="s">
        <v>241</v>
      </c>
      <c r="G49" s="175" t="s">
        <v>241</v>
      </c>
      <c r="H49" s="176" t="s">
        <v>241</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267">
        <v>0</v>
      </c>
      <c r="D50" s="268">
        <v>0</v>
      </c>
      <c r="E50" s="269">
        <v>0</v>
      </c>
      <c r="F50" s="270" t="s">
        <v>241</v>
      </c>
      <c r="G50" s="271" t="s">
        <v>241</v>
      </c>
      <c r="H50" s="272" t="s">
        <v>241</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267">
        <v>0</v>
      </c>
      <c r="D51" s="268">
        <v>0</v>
      </c>
      <c r="E51" s="269">
        <v>0</v>
      </c>
      <c r="F51" s="174" t="s">
        <v>241</v>
      </c>
      <c r="G51" s="175" t="s">
        <v>241</v>
      </c>
      <c r="H51" s="176" t="s">
        <v>241</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267">
        <v>0</v>
      </c>
      <c r="D52" s="268">
        <v>0</v>
      </c>
      <c r="E52" s="269">
        <v>0</v>
      </c>
      <c r="F52" s="174" t="s">
        <v>241</v>
      </c>
      <c r="G52" s="175" t="s">
        <v>241</v>
      </c>
      <c r="H52" s="176" t="s">
        <v>241</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267">
        <v>0</v>
      </c>
      <c r="D53" s="268">
        <v>0</v>
      </c>
      <c r="E53" s="269">
        <v>0</v>
      </c>
      <c r="F53" s="174" t="s">
        <v>241</v>
      </c>
      <c r="G53" s="175" t="s">
        <v>241</v>
      </c>
      <c r="H53" s="176" t="s">
        <v>241</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188</v>
      </c>
      <c r="C54" s="267">
        <v>0</v>
      </c>
      <c r="D54" s="268">
        <v>0</v>
      </c>
      <c r="E54" s="269">
        <v>0</v>
      </c>
      <c r="F54" s="174" t="s">
        <v>241</v>
      </c>
      <c r="G54" s="271" t="s">
        <v>241</v>
      </c>
      <c r="H54" s="272" t="s">
        <v>241</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55</v>
      </c>
      <c r="C55" s="267">
        <v>0</v>
      </c>
      <c r="D55" s="268">
        <v>0</v>
      </c>
      <c r="E55" s="269">
        <v>0</v>
      </c>
      <c r="F55" s="174" t="s">
        <v>241</v>
      </c>
      <c r="G55" s="271" t="s">
        <v>241</v>
      </c>
      <c r="H55" s="272" t="s">
        <v>241</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54</v>
      </c>
      <c r="C56" s="267">
        <v>0</v>
      </c>
      <c r="D56" s="268">
        <v>0</v>
      </c>
      <c r="E56" s="269">
        <v>0</v>
      </c>
      <c r="F56" s="174" t="s">
        <v>241</v>
      </c>
      <c r="G56" s="271" t="s">
        <v>241</v>
      </c>
      <c r="H56" s="272" t="s">
        <v>241</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238</v>
      </c>
      <c r="C57" s="267">
        <v>0</v>
      </c>
      <c r="D57" s="268">
        <v>0</v>
      </c>
      <c r="E57" s="269">
        <v>0</v>
      </c>
      <c r="F57" s="174" t="s">
        <v>241</v>
      </c>
      <c r="G57" s="271" t="s">
        <v>241</v>
      </c>
      <c r="H57" s="272" t="s">
        <v>241</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56</v>
      </c>
      <c r="C58" s="267">
        <v>0</v>
      </c>
      <c r="D58" s="268">
        <v>0</v>
      </c>
      <c r="E58" s="269">
        <v>0</v>
      </c>
      <c r="F58" s="174" t="s">
        <v>241</v>
      </c>
      <c r="G58" s="271" t="s">
        <v>241</v>
      </c>
      <c r="H58" s="272" t="s">
        <v>241</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69</v>
      </c>
      <c r="C59" s="267">
        <v>0</v>
      </c>
      <c r="D59" s="268">
        <v>0</v>
      </c>
      <c r="E59" s="269">
        <v>0</v>
      </c>
      <c r="F59" s="174" t="s">
        <v>241</v>
      </c>
      <c r="G59" s="271" t="s">
        <v>241</v>
      </c>
      <c r="H59" s="272" t="s">
        <v>241</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4"/>
      <c r="C60" s="238"/>
      <c r="D60" s="273"/>
      <c r="E60" s="274"/>
      <c r="F60" s="183"/>
      <c r="G60" s="184"/>
      <c r="H60" s="1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75"/>
      <c r="D61" s="276"/>
      <c r="E61" s="276"/>
      <c r="F61" s="276"/>
      <c r="G61" s="276"/>
      <c r="H61" s="276"/>
    </row>
    <row r="62" spans="1:102" ht="27.75" customHeight="1">
      <c r="B62" s="85"/>
      <c r="C62" s="116"/>
      <c r="D62" s="116"/>
      <c r="E62" s="116"/>
      <c r="F62" s="116"/>
      <c r="G62" s="116"/>
      <c r="H62" s="116"/>
    </row>
    <row r="63" spans="1:102" ht="20.100000000000001" customHeight="1">
      <c r="B63" s="117"/>
      <c r="C63" s="116"/>
      <c r="D63" s="116"/>
      <c r="E63" s="116"/>
      <c r="F63" s="116"/>
      <c r="G63" s="277"/>
      <c r="H63" s="277"/>
    </row>
    <row r="64" spans="1:102" ht="20.100000000000001" customHeight="1">
      <c r="B64" s="63"/>
      <c r="C64" s="63"/>
      <c r="D64" s="63"/>
      <c r="E64" s="63"/>
      <c r="F64" s="63"/>
      <c r="G64" s="63"/>
      <c r="H64" s="63"/>
    </row>
    <row r="65" spans="2:8" ht="20.100000000000001" customHeight="1">
      <c r="B65" s="63"/>
      <c r="C65" s="63"/>
      <c r="D65" s="63"/>
      <c r="E65" s="63"/>
      <c r="F65" s="63"/>
      <c r="G65" s="63"/>
      <c r="H65" s="63"/>
    </row>
    <row r="66" spans="2:8" ht="20.100000000000001" customHeight="1">
      <c r="B66" s="84"/>
      <c r="C66" s="189"/>
      <c r="D66" s="189"/>
      <c r="E66" s="189"/>
      <c r="F66" s="189"/>
      <c r="G66" s="189"/>
      <c r="H66" s="189"/>
    </row>
    <row r="67" spans="2:8" ht="20.100000000000001" customHeight="1"/>
    <row r="68" spans="2:8" ht="13.65"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ht="13.65" hidden="1" customHeight="1"/>
    <row r="78" spans="2:8"/>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F1" sqref="F1"/>
    </sheetView>
  </sheetViews>
  <sheetFormatPr baseColWidth="10" defaultColWidth="0" defaultRowHeight="17.399999999999999" zeroHeight="1"/>
  <cols>
    <col min="1" max="1" width="5.6640625" style="44" customWidth="1"/>
    <col min="2" max="2" width="35.6640625" style="44" customWidth="1"/>
    <col min="3" max="8" width="16.6640625" style="44" customWidth="1"/>
    <col min="9" max="9" width="5.6640625" style="44" customWidth="1"/>
    <col min="10" max="14" width="16.6640625" style="44" hidden="1" customWidth="1"/>
    <col min="15" max="102" width="11.44140625" style="44" hidden="1" customWidth="1"/>
    <col min="103" max="16384" width="11.44140625" style="52" hidden="1"/>
  </cols>
  <sheetData>
    <row r="1" spans="1:102" ht="89.1" customHeight="1"/>
    <row r="2" spans="1:102" s="225" customFormat="1" ht="20.100000000000001" customHeight="1">
      <c r="A2" s="72"/>
      <c r="B2" s="87" t="s">
        <v>16</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58" customFormat="1" ht="20.100000000000001" customHeight="1">
      <c r="A3" s="74"/>
      <c r="B3" s="91" t="s">
        <v>2</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58" customFormat="1" ht="20.100000000000001" customHeight="1">
      <c r="A4" s="74"/>
      <c r="B4" s="226"/>
      <c r="C4" s="474"/>
      <c r="D4" s="474"/>
      <c r="E4" s="4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27"/>
      <c r="C5" s="712" t="s">
        <v>197</v>
      </c>
      <c r="D5" s="713"/>
      <c r="E5" s="714"/>
      <c r="F5" s="162"/>
      <c r="G5" s="278" t="s">
        <v>198</v>
      </c>
      <c r="H5" s="260"/>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163"/>
      <c r="C6" s="131">
        <v>45474</v>
      </c>
      <c r="D6" s="132">
        <v>45809</v>
      </c>
      <c r="E6" s="133">
        <v>45839</v>
      </c>
      <c r="F6" s="131">
        <f>C6</f>
        <v>45474</v>
      </c>
      <c r="G6" s="132">
        <f t="shared" ref="G6:H6" si="0">D6</f>
        <v>45809</v>
      </c>
      <c r="H6" s="133">
        <f t="shared" si="0"/>
        <v>45839</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240</v>
      </c>
      <c r="C7" s="279">
        <v>328606.77599672991</v>
      </c>
      <c r="D7" s="280">
        <v>268385.48880423006</v>
      </c>
      <c r="E7" s="281">
        <v>263663.94005974004</v>
      </c>
      <c r="F7" s="247">
        <v>2.6625020051584421E-7</v>
      </c>
      <c r="G7" s="233">
        <v>3.7855996034905315E-9</v>
      </c>
      <c r="H7" s="234">
        <v>3.8533900379767678E-9</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267">
        <v>104250.13855017997</v>
      </c>
      <c r="D8" s="268">
        <v>99915.16148540999</v>
      </c>
      <c r="E8" s="269">
        <v>100443.07190910001</v>
      </c>
      <c r="F8" s="174">
        <v>8.2950124769738936E-7</v>
      </c>
      <c r="G8" s="175">
        <v>0</v>
      </c>
      <c r="H8" s="176">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267">
        <v>35617.18195785</v>
      </c>
      <c r="D9" s="268">
        <v>23177.113326999992</v>
      </c>
      <c r="E9" s="269">
        <v>23096.887214000002</v>
      </c>
      <c r="F9" s="174">
        <v>0</v>
      </c>
      <c r="G9" s="175">
        <v>0</v>
      </c>
      <c r="H9" s="176">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267">
        <v>56231.65449126999</v>
      </c>
      <c r="D10" s="268">
        <v>47318.601308669997</v>
      </c>
      <c r="E10" s="269">
        <v>48762.188808350009</v>
      </c>
      <c r="F10" s="174">
        <v>0</v>
      </c>
      <c r="G10" s="175">
        <v>0</v>
      </c>
      <c r="H10" s="176">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267">
        <v>13952.832581519993</v>
      </c>
      <c r="D11" s="268">
        <v>3855.2372741299987</v>
      </c>
      <c r="E11" s="269">
        <v>3841.065021569997</v>
      </c>
      <c r="F11" s="174">
        <v>0</v>
      </c>
      <c r="G11" s="175">
        <v>0</v>
      </c>
      <c r="H11" s="176">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267">
        <v>11773.409171000001</v>
      </c>
      <c r="D12" s="268">
        <v>6405.3354499999996</v>
      </c>
      <c r="E12" s="269">
        <v>6370.2971740000003</v>
      </c>
      <c r="F12" s="174">
        <v>8.6296159866981303E-8</v>
      </c>
      <c r="G12" s="175">
        <v>1.5861776606875445E-7</v>
      </c>
      <c r="H12" s="176">
        <v>1.5949020465587466E-7</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267">
        <v>21304.933778999999</v>
      </c>
      <c r="D13" s="268">
        <v>7862.383828</v>
      </c>
      <c r="E13" s="269">
        <v>6774.0059499999998</v>
      </c>
      <c r="F13" s="174">
        <v>0</v>
      </c>
      <c r="G13" s="175">
        <v>0</v>
      </c>
      <c r="H13" s="176">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267">
        <v>30355.233267</v>
      </c>
      <c r="D14" s="268">
        <v>28379.337858999999</v>
      </c>
      <c r="E14" s="269">
        <v>24548.262697999999</v>
      </c>
      <c r="F14" s="174">
        <v>0</v>
      </c>
      <c r="G14" s="175">
        <v>0</v>
      </c>
      <c r="H14" s="176">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267">
        <v>0</v>
      </c>
      <c r="D15" s="268">
        <v>8317.1868154399999</v>
      </c>
      <c r="E15" s="269">
        <v>4964.2834193299996</v>
      </c>
      <c r="F15" s="174" t="s">
        <v>242</v>
      </c>
      <c r="G15" s="175">
        <v>0</v>
      </c>
      <c r="H15" s="176">
        <v>0</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267">
        <v>8576.8111136000007</v>
      </c>
      <c r="D16" s="268">
        <v>6598.4577182900002</v>
      </c>
      <c r="E16" s="269">
        <v>6465.50039148</v>
      </c>
      <c r="F16" s="174">
        <v>0</v>
      </c>
      <c r="G16" s="175">
        <v>0</v>
      </c>
      <c r="H16" s="176">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267">
        <v>1372.3560000000002</v>
      </c>
      <c r="D17" s="268">
        <v>1327.9388135700001</v>
      </c>
      <c r="E17" s="269">
        <v>1323.5287670599996</v>
      </c>
      <c r="F17" s="174">
        <v>0</v>
      </c>
      <c r="G17" s="175">
        <v>0</v>
      </c>
      <c r="H17" s="176">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67">
        <v>1359.3922389999998</v>
      </c>
      <c r="D18" s="268">
        <v>357.813447</v>
      </c>
      <c r="E18" s="269">
        <v>375.08299699999998</v>
      </c>
      <c r="F18" s="174">
        <v>0</v>
      </c>
      <c r="G18" s="175">
        <v>0</v>
      </c>
      <c r="H18" s="176">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267">
        <v>4767.3440188999994</v>
      </c>
      <c r="D19" s="268">
        <v>5129.8076719300007</v>
      </c>
      <c r="E19" s="269">
        <v>5032.4838681499996</v>
      </c>
      <c r="F19" s="174">
        <v>0</v>
      </c>
      <c r="G19" s="175">
        <v>0</v>
      </c>
      <c r="H19" s="176">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267">
        <v>0</v>
      </c>
      <c r="D20" s="268">
        <v>0</v>
      </c>
      <c r="E20" s="269">
        <v>0</v>
      </c>
      <c r="F20" s="174" t="s">
        <v>242</v>
      </c>
      <c r="G20" s="175" t="s">
        <v>242</v>
      </c>
      <c r="H20" s="176" t="s">
        <v>242</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267">
        <v>0</v>
      </c>
      <c r="D21" s="268">
        <v>0</v>
      </c>
      <c r="E21" s="269">
        <v>0</v>
      </c>
      <c r="F21" s="174" t="s">
        <v>242</v>
      </c>
      <c r="G21" s="175" t="s">
        <v>242</v>
      </c>
      <c r="H21" s="176" t="s">
        <v>242</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267">
        <v>0</v>
      </c>
      <c r="D22" s="268">
        <v>0</v>
      </c>
      <c r="E22" s="269">
        <v>0</v>
      </c>
      <c r="F22" s="174" t="s">
        <v>242</v>
      </c>
      <c r="G22" s="175" t="s">
        <v>242</v>
      </c>
      <c r="H22" s="176" t="s">
        <v>242</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267">
        <v>0</v>
      </c>
      <c r="D23" s="268">
        <v>0</v>
      </c>
      <c r="E23" s="269">
        <v>0</v>
      </c>
      <c r="F23" s="174" t="s">
        <v>242</v>
      </c>
      <c r="G23" s="175" t="s">
        <v>242</v>
      </c>
      <c r="H23" s="176" t="s">
        <v>242</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267">
        <v>0</v>
      </c>
      <c r="D24" s="268">
        <v>0</v>
      </c>
      <c r="E24" s="269">
        <v>0</v>
      </c>
      <c r="F24" s="174" t="s">
        <v>242</v>
      </c>
      <c r="G24" s="175" t="s">
        <v>242</v>
      </c>
      <c r="H24" s="176" t="s">
        <v>242</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267">
        <v>3438.004469</v>
      </c>
      <c r="D25" s="268">
        <v>3325.6478710000001</v>
      </c>
      <c r="E25" s="269">
        <v>3314.6055930000002</v>
      </c>
      <c r="F25" s="174">
        <v>0</v>
      </c>
      <c r="G25" s="175">
        <v>0</v>
      </c>
      <c r="H25" s="176">
        <v>0</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267">
        <v>19868.019345000001</v>
      </c>
      <c r="D26" s="268">
        <v>13805.224114000001</v>
      </c>
      <c r="E26" s="269">
        <v>14275.667608000002</v>
      </c>
      <c r="F26" s="174">
        <v>0</v>
      </c>
      <c r="G26" s="175">
        <v>0</v>
      </c>
      <c r="H26" s="176">
        <v>0</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267">
        <v>0</v>
      </c>
      <c r="D27" s="268">
        <v>0</v>
      </c>
      <c r="E27" s="269">
        <v>0</v>
      </c>
      <c r="F27" s="174" t="s">
        <v>242</v>
      </c>
      <c r="G27" s="175" t="s">
        <v>242</v>
      </c>
      <c r="H27" s="176" t="s">
        <v>242</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267">
        <v>0</v>
      </c>
      <c r="D28" s="268">
        <v>0</v>
      </c>
      <c r="E28" s="269">
        <v>0</v>
      </c>
      <c r="F28" s="174" t="s">
        <v>242</v>
      </c>
      <c r="G28" s="175" t="s">
        <v>242</v>
      </c>
      <c r="H28" s="176" t="s">
        <v>242</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267">
        <v>1423.500796</v>
      </c>
      <c r="D29" s="268">
        <v>542.35549600000002</v>
      </c>
      <c r="E29" s="269">
        <v>544.19448399999999</v>
      </c>
      <c r="F29" s="174">
        <v>0</v>
      </c>
      <c r="G29" s="175">
        <v>0</v>
      </c>
      <c r="H29" s="176">
        <v>0</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267">
        <v>2418.8709690000001</v>
      </c>
      <c r="D30" s="268">
        <v>1454.195743</v>
      </c>
      <c r="E30" s="269">
        <v>2130.304729</v>
      </c>
      <c r="F30" s="174">
        <v>0</v>
      </c>
      <c r="G30" s="175">
        <v>0</v>
      </c>
      <c r="H30" s="176">
        <v>0</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67">
        <v>0</v>
      </c>
      <c r="D31" s="268">
        <v>182.0985</v>
      </c>
      <c r="E31" s="269">
        <v>0</v>
      </c>
      <c r="F31" s="174" t="s">
        <v>242</v>
      </c>
      <c r="G31" s="175">
        <v>0</v>
      </c>
      <c r="H31" s="176" t="s">
        <v>242</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267">
        <v>224.29714599999988</v>
      </c>
      <c r="D32" s="268">
        <v>1930.7198630000003</v>
      </c>
      <c r="E32" s="269">
        <v>3503.5334889999995</v>
      </c>
      <c r="F32" s="174">
        <v>0</v>
      </c>
      <c r="G32" s="175">
        <v>0</v>
      </c>
      <c r="H32" s="176">
        <v>0</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267">
        <v>0</v>
      </c>
      <c r="D33" s="268">
        <v>0</v>
      </c>
      <c r="E33" s="269">
        <v>0</v>
      </c>
      <c r="F33" s="174" t="s">
        <v>242</v>
      </c>
      <c r="G33" s="175" t="s">
        <v>242</v>
      </c>
      <c r="H33" s="176" t="s">
        <v>242</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267">
        <v>0</v>
      </c>
      <c r="D34" s="268">
        <v>0</v>
      </c>
      <c r="E34" s="269">
        <v>0</v>
      </c>
      <c r="F34" s="174" t="s">
        <v>242</v>
      </c>
      <c r="G34" s="175" t="s">
        <v>242</v>
      </c>
      <c r="H34" s="176" t="s">
        <v>242</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267">
        <v>0</v>
      </c>
      <c r="D35" s="268">
        <v>0</v>
      </c>
      <c r="E35" s="269">
        <v>0</v>
      </c>
      <c r="F35" s="174" t="s">
        <v>242</v>
      </c>
      <c r="G35" s="175" t="s">
        <v>242</v>
      </c>
      <c r="H35" s="176" t="s">
        <v>242</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267">
        <v>1843.341451</v>
      </c>
      <c r="D36" s="268">
        <v>1797.952237</v>
      </c>
      <c r="E36" s="269">
        <v>883.45699000000002</v>
      </c>
      <c r="F36" s="174">
        <v>0</v>
      </c>
      <c r="G36" s="175">
        <v>0</v>
      </c>
      <c r="H36" s="176">
        <v>0</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267">
        <v>592.9471656300002</v>
      </c>
      <c r="D37" s="268">
        <v>965.0164841400001</v>
      </c>
      <c r="E37" s="269">
        <v>899.06466048999982</v>
      </c>
      <c r="F37" s="174">
        <v>0</v>
      </c>
      <c r="G37" s="175">
        <v>0</v>
      </c>
      <c r="H37" s="176">
        <v>0</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267">
        <v>3375.3433169999998</v>
      </c>
      <c r="D38" s="268">
        <v>0</v>
      </c>
      <c r="E38" s="269">
        <v>0</v>
      </c>
      <c r="F38" s="174">
        <v>0</v>
      </c>
      <c r="G38" s="175" t="s">
        <v>242</v>
      </c>
      <c r="H38" s="176" t="s">
        <v>242</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267">
        <v>0</v>
      </c>
      <c r="D39" s="268">
        <v>0</v>
      </c>
      <c r="E39" s="269">
        <v>0</v>
      </c>
      <c r="F39" s="174" t="s">
        <v>242</v>
      </c>
      <c r="G39" s="175" t="s">
        <v>242</v>
      </c>
      <c r="H39" s="176" t="s">
        <v>242</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267">
        <v>0</v>
      </c>
      <c r="D40" s="268">
        <v>0</v>
      </c>
      <c r="E40" s="269">
        <v>0</v>
      </c>
      <c r="F40" s="174" t="s">
        <v>242</v>
      </c>
      <c r="G40" s="175" t="s">
        <v>242</v>
      </c>
      <c r="H40" s="176" t="s">
        <v>242</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267">
        <v>0</v>
      </c>
      <c r="D41" s="268">
        <v>0</v>
      </c>
      <c r="E41" s="269">
        <v>0</v>
      </c>
      <c r="F41" s="174" t="s">
        <v>242</v>
      </c>
      <c r="G41" s="175" t="s">
        <v>242</v>
      </c>
      <c r="H41" s="176" t="s">
        <v>242</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267">
        <v>0</v>
      </c>
      <c r="D42" s="268">
        <v>0</v>
      </c>
      <c r="E42" s="269">
        <v>0</v>
      </c>
      <c r="F42" s="174" t="s">
        <v>242</v>
      </c>
      <c r="G42" s="175" t="s">
        <v>242</v>
      </c>
      <c r="H42" s="176" t="s">
        <v>242</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267">
        <v>0</v>
      </c>
      <c r="D43" s="268">
        <v>0</v>
      </c>
      <c r="E43" s="269">
        <v>0</v>
      </c>
      <c r="F43" s="174" t="s">
        <v>242</v>
      </c>
      <c r="G43" s="175" t="s">
        <v>242</v>
      </c>
      <c r="H43" s="176" t="s">
        <v>242</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267">
        <v>3158.8366262</v>
      </c>
      <c r="D44" s="268">
        <v>3577.90273295</v>
      </c>
      <c r="E44" s="269">
        <v>3563.4308220200001</v>
      </c>
      <c r="F44" s="174">
        <v>0</v>
      </c>
      <c r="G44" s="175">
        <v>0</v>
      </c>
      <c r="H44" s="176">
        <v>0</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267">
        <v>937.39412400000003</v>
      </c>
      <c r="D45" s="268">
        <v>970.71420899999998</v>
      </c>
      <c r="E45" s="269">
        <v>1418.3400019999999</v>
      </c>
      <c r="F45" s="174">
        <v>0</v>
      </c>
      <c r="G45" s="175">
        <v>0</v>
      </c>
      <c r="H45" s="176">
        <v>0</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267">
        <v>0</v>
      </c>
      <c r="D46" s="268">
        <v>0</v>
      </c>
      <c r="E46" s="269">
        <v>0</v>
      </c>
      <c r="F46" s="174" t="s">
        <v>242</v>
      </c>
      <c r="G46" s="175" t="s">
        <v>242</v>
      </c>
      <c r="H46" s="176" t="s">
        <v>242</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267">
        <v>1764.9334185799999</v>
      </c>
      <c r="D47" s="268">
        <v>1189.2865557</v>
      </c>
      <c r="E47" s="269">
        <v>1134.68346419</v>
      </c>
      <c r="F47" s="174">
        <v>0</v>
      </c>
      <c r="G47" s="175">
        <v>0</v>
      </c>
      <c r="H47" s="176">
        <v>0</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267">
        <v>0</v>
      </c>
      <c r="D48" s="268">
        <v>0</v>
      </c>
      <c r="E48" s="269">
        <v>0</v>
      </c>
      <c r="F48" s="174" t="s">
        <v>242</v>
      </c>
      <c r="G48" s="175" t="s">
        <v>242</v>
      </c>
      <c r="H48" s="176" t="s">
        <v>242</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267">
        <v>0</v>
      </c>
      <c r="D49" s="268">
        <v>0</v>
      </c>
      <c r="E49" s="269">
        <v>0</v>
      </c>
      <c r="F49" s="174" t="s">
        <v>242</v>
      </c>
      <c r="G49" s="175" t="s">
        <v>242</v>
      </c>
      <c r="H49" s="176" t="s">
        <v>242</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267">
        <v>0</v>
      </c>
      <c r="D50" s="268">
        <v>0</v>
      </c>
      <c r="E50" s="269">
        <v>0</v>
      </c>
      <c r="F50" s="270" t="s">
        <v>242</v>
      </c>
      <c r="G50" s="175" t="s">
        <v>242</v>
      </c>
      <c r="H50" s="176" t="s">
        <v>242</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267">
        <v>0</v>
      </c>
      <c r="D51" s="268">
        <v>0</v>
      </c>
      <c r="E51" s="269">
        <v>0</v>
      </c>
      <c r="F51" s="174" t="s">
        <v>242</v>
      </c>
      <c r="G51" s="175" t="s">
        <v>242</v>
      </c>
      <c r="H51" s="176" t="s">
        <v>242</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267">
        <v>0</v>
      </c>
      <c r="D52" s="268">
        <v>0</v>
      </c>
      <c r="E52" s="269">
        <v>0</v>
      </c>
      <c r="F52" s="174" t="s">
        <v>242</v>
      </c>
      <c r="G52" s="175" t="s">
        <v>242</v>
      </c>
      <c r="H52" s="176" t="s">
        <v>242</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267">
        <v>0</v>
      </c>
      <c r="D53" s="268">
        <v>0</v>
      </c>
      <c r="E53" s="269">
        <v>0</v>
      </c>
      <c r="F53" s="174" t="s">
        <v>242</v>
      </c>
      <c r="G53" s="175" t="s">
        <v>242</v>
      </c>
      <c r="H53" s="176" t="s">
        <v>242</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25" customHeight="1">
      <c r="A54" s="93"/>
      <c r="B54" s="104" t="s">
        <v>188</v>
      </c>
      <c r="C54" s="267">
        <v>0</v>
      </c>
      <c r="D54" s="268">
        <v>0</v>
      </c>
      <c r="E54" s="269">
        <v>0</v>
      </c>
      <c r="F54" s="270" t="s">
        <v>242</v>
      </c>
      <c r="G54" s="175" t="s">
        <v>242</v>
      </c>
      <c r="H54" s="176" t="s">
        <v>242</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25" customHeight="1">
      <c r="A55" s="93"/>
      <c r="B55" s="104" t="s">
        <v>55</v>
      </c>
      <c r="C55" s="267">
        <v>0</v>
      </c>
      <c r="D55" s="268">
        <v>0</v>
      </c>
      <c r="E55" s="269">
        <v>0</v>
      </c>
      <c r="F55" s="270" t="s">
        <v>242</v>
      </c>
      <c r="G55" s="175" t="s">
        <v>242</v>
      </c>
      <c r="H55" s="176" t="s">
        <v>242</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25" customHeight="1">
      <c r="A56" s="93"/>
      <c r="B56" s="104" t="s">
        <v>54</v>
      </c>
      <c r="C56" s="267">
        <v>0</v>
      </c>
      <c r="D56" s="268">
        <v>0</v>
      </c>
      <c r="E56" s="269">
        <v>0</v>
      </c>
      <c r="F56" s="270" t="s">
        <v>242</v>
      </c>
      <c r="G56" s="175" t="s">
        <v>242</v>
      </c>
      <c r="H56" s="176" t="s">
        <v>242</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25" customHeight="1">
      <c r="A57" s="93"/>
      <c r="B57" s="104" t="s">
        <v>238</v>
      </c>
      <c r="C57" s="267">
        <v>0</v>
      </c>
      <c r="D57" s="268">
        <v>0</v>
      </c>
      <c r="E57" s="269">
        <v>0</v>
      </c>
      <c r="F57" s="270" t="s">
        <v>242</v>
      </c>
      <c r="G57" s="175" t="s">
        <v>242</v>
      </c>
      <c r="H57" s="176" t="s">
        <v>242</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25" customHeight="1">
      <c r="A58" s="93"/>
      <c r="B58" s="104" t="s">
        <v>56</v>
      </c>
      <c r="C58" s="267">
        <v>0</v>
      </c>
      <c r="D58" s="268">
        <v>0</v>
      </c>
      <c r="E58" s="269">
        <v>0</v>
      </c>
      <c r="F58" s="270" t="s">
        <v>242</v>
      </c>
      <c r="G58" s="175" t="s">
        <v>242</v>
      </c>
      <c r="H58" s="176" t="s">
        <v>242</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25" customHeight="1">
      <c r="A59" s="93"/>
      <c r="B59" s="104" t="s">
        <v>69</v>
      </c>
      <c r="C59" s="267">
        <v>0</v>
      </c>
      <c r="D59" s="268">
        <v>0</v>
      </c>
      <c r="E59" s="269">
        <v>0</v>
      </c>
      <c r="F59" s="270" t="s">
        <v>242</v>
      </c>
      <c r="G59" s="175" t="s">
        <v>242</v>
      </c>
      <c r="H59" s="176" t="s">
        <v>242</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3.5" customHeight="1">
      <c r="A60" s="85"/>
      <c r="B60" s="144"/>
      <c r="C60" s="282"/>
      <c r="D60" s="273"/>
      <c r="E60" s="274"/>
      <c r="F60" s="183"/>
      <c r="G60" s="184"/>
      <c r="H60" s="1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43"/>
      <c r="D61" s="283"/>
      <c r="E61" s="283"/>
      <c r="F61" s="276"/>
      <c r="G61" s="276"/>
      <c r="H61" s="276"/>
    </row>
    <row r="62" spans="1:102" ht="28.5" customHeight="1">
      <c r="B62" s="85"/>
      <c r="C62" s="116"/>
      <c r="D62" s="116"/>
      <c r="E62" s="116"/>
      <c r="F62" s="116"/>
      <c r="G62" s="116"/>
      <c r="H62" s="116"/>
    </row>
    <row r="63" spans="1:102" ht="20.100000000000001" customHeight="1">
      <c r="B63" s="117"/>
      <c r="C63" s="116"/>
      <c r="D63" s="116"/>
      <c r="E63" s="116"/>
      <c r="F63" s="116"/>
      <c r="G63" s="277"/>
      <c r="H63" s="277"/>
    </row>
    <row r="64" spans="1:102" ht="20.100000000000001" customHeight="1">
      <c r="B64" s="63"/>
      <c r="C64" s="63"/>
      <c r="D64" s="63"/>
      <c r="E64" s="63"/>
      <c r="F64" s="63"/>
      <c r="G64" s="63"/>
      <c r="H64" s="63"/>
    </row>
    <row r="65" spans="2:8" ht="20.100000000000001" customHeight="1">
      <c r="B65" s="63"/>
      <c r="C65" s="63"/>
      <c r="D65" s="63"/>
      <c r="E65" s="63"/>
      <c r="F65" s="63"/>
      <c r="G65" s="63"/>
      <c r="H65" s="63"/>
    </row>
    <row r="66" spans="2:8" ht="20.100000000000001" customHeight="1">
      <c r="B66" s="84"/>
      <c r="C66" s="189"/>
      <c r="D66" s="189"/>
      <c r="E66" s="189"/>
      <c r="F66" s="189"/>
      <c r="G66" s="189"/>
      <c r="H66" s="189"/>
    </row>
    <row r="67" spans="2:8" ht="20.100000000000001" customHeight="1"/>
    <row r="68" spans="2:8" ht="13.65"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row r="77" spans="2:8"/>
    <row r="78" spans="2:8"/>
    <row r="79" spans="2:8"/>
    <row r="80" spans="2:8"/>
    <row r="81"/>
    <row r="82"/>
    <row r="83"/>
    <row r="84"/>
    <row r="85"/>
    <row r="86"/>
    <row r="87"/>
    <row r="88"/>
    <row r="89"/>
    <row r="90"/>
    <row r="92"/>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K20" sqref="K20"/>
    </sheetView>
  </sheetViews>
  <sheetFormatPr baseColWidth="10" defaultColWidth="0" defaultRowHeight="17.399999999999999"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25" customFormat="1" ht="20.100000000000001" customHeight="1">
      <c r="A2" s="72"/>
      <c r="B2" s="87" t="s">
        <v>17</v>
      </c>
      <c r="C2" s="284"/>
      <c r="D2" s="284"/>
      <c r="E2" s="284"/>
      <c r="F2" s="284"/>
      <c r="G2" s="284"/>
      <c r="H2" s="284"/>
      <c r="I2" s="284"/>
      <c r="J2" s="284"/>
      <c r="K2" s="284"/>
      <c r="L2" s="284"/>
      <c r="M2" s="284"/>
      <c r="N2" s="284"/>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58" customFormat="1" ht="20.100000000000001" customHeight="1">
      <c r="A3" s="74"/>
      <c r="B3" s="91" t="s">
        <v>2</v>
      </c>
      <c r="G3" s="475"/>
      <c r="H3" s="475"/>
      <c r="I3" s="475"/>
      <c r="J3" s="475"/>
      <c r="K3" s="475"/>
      <c r="L3" s="475"/>
      <c r="M3" s="475"/>
      <c r="N3" s="475"/>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58" customFormat="1" ht="20.100000000000001" customHeight="1">
      <c r="A4" s="74"/>
      <c r="B4" s="226"/>
      <c r="C4" s="476"/>
      <c r="D4" s="476"/>
      <c r="E4" s="476"/>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162"/>
      <c r="C5" s="712" t="s">
        <v>206</v>
      </c>
      <c r="D5" s="713"/>
      <c r="E5" s="714"/>
      <c r="F5" s="712" t="s">
        <v>204</v>
      </c>
      <c r="G5" s="713"/>
      <c r="H5" s="714"/>
      <c r="I5" s="712" t="s">
        <v>199</v>
      </c>
      <c r="J5" s="713"/>
      <c r="K5" s="714"/>
      <c r="L5" s="712" t="s">
        <v>200</v>
      </c>
      <c r="M5" s="713"/>
      <c r="N5" s="714"/>
      <c r="O5" s="85"/>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86" customFormat="1" ht="20.100000000000001" customHeight="1">
      <c r="A6" s="93"/>
      <c r="B6" s="163"/>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row>
    <row r="7" spans="1:102" s="86" customFormat="1" ht="20.100000000000001" customHeight="1">
      <c r="A7" s="93"/>
      <c r="B7" s="285" t="s">
        <v>240</v>
      </c>
      <c r="C7" s="286">
        <v>1576509.1100724002</v>
      </c>
      <c r="D7" s="287">
        <v>1779501.8456831097</v>
      </c>
      <c r="E7" s="288">
        <v>1800615.74892742</v>
      </c>
      <c r="F7" s="289">
        <v>2.9781685043152129</v>
      </c>
      <c r="G7" s="290">
        <v>3.0166919477420615</v>
      </c>
      <c r="H7" s="291">
        <v>3.0176024769092495</v>
      </c>
      <c r="I7" s="289">
        <v>266.70695103807486</v>
      </c>
      <c r="J7" s="290">
        <v>265.05739653516514</v>
      </c>
      <c r="K7" s="291">
        <v>264.3978765839779</v>
      </c>
      <c r="L7" s="289">
        <v>7.9429824146353427</v>
      </c>
      <c r="M7" s="290">
        <v>7.9959651381710728</v>
      </c>
      <c r="N7" s="291">
        <v>7.9784768726935766</v>
      </c>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20.100000000000001" customHeight="1">
      <c r="A8" s="93"/>
      <c r="B8" s="104" t="s">
        <v>48</v>
      </c>
      <c r="C8" s="105">
        <v>469247.06129437999</v>
      </c>
      <c r="D8" s="172">
        <v>528541.6129973199</v>
      </c>
      <c r="E8" s="173">
        <v>533772.29112107004</v>
      </c>
      <c r="F8" s="174">
        <v>2.6669580072338954</v>
      </c>
      <c r="G8" s="175">
        <v>2.7177195250478925</v>
      </c>
      <c r="H8" s="176">
        <v>2.703889473648708</v>
      </c>
      <c r="I8" s="174">
        <v>289.12706203333835</v>
      </c>
      <c r="J8" s="175">
        <v>294.20969438772232</v>
      </c>
      <c r="K8" s="176">
        <v>297.53794463524389</v>
      </c>
      <c r="L8" s="174">
        <v>7.7108973319782299</v>
      </c>
      <c r="M8" s="175">
        <v>7.9957943089588648</v>
      </c>
      <c r="N8" s="176">
        <v>8.0450971651030798</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191820.93549799998</v>
      </c>
      <c r="D9" s="172">
        <v>210536.22567399999</v>
      </c>
      <c r="E9" s="173">
        <v>211070.478309</v>
      </c>
      <c r="F9" s="174">
        <v>3.2541477617103394</v>
      </c>
      <c r="G9" s="175">
        <v>3.1997385520870636</v>
      </c>
      <c r="H9" s="176">
        <v>3.1676703717949124</v>
      </c>
      <c r="I9" s="174">
        <v>256.89060382075627</v>
      </c>
      <c r="J9" s="175">
        <v>252.7296534730238</v>
      </c>
      <c r="K9" s="176">
        <v>253.27721018860916</v>
      </c>
      <c r="L9" s="174">
        <v>8.359599834277315</v>
      </c>
      <c r="M9" s="175">
        <v>8.0866881547323857</v>
      </c>
      <c r="N9" s="176">
        <v>8.0229871456532962</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189769.20892074998</v>
      </c>
      <c r="D10" s="172">
        <v>219295.47678130001</v>
      </c>
      <c r="E10" s="173">
        <v>222368.01095031999</v>
      </c>
      <c r="F10" s="174">
        <v>2.1642409199772557</v>
      </c>
      <c r="G10" s="175">
        <v>2.1676156468336898</v>
      </c>
      <c r="H10" s="176">
        <v>2.1571280323102147</v>
      </c>
      <c r="I10" s="174">
        <v>289.82327360630995</v>
      </c>
      <c r="J10" s="175">
        <v>282.48502148097219</v>
      </c>
      <c r="K10" s="176">
        <v>283.65546904629866</v>
      </c>
      <c r="L10" s="174">
        <v>6.272473883005401</v>
      </c>
      <c r="M10" s="175">
        <v>6.1231895255830633</v>
      </c>
      <c r="N10" s="176">
        <v>6.1188116379787321</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211167.89273709999</v>
      </c>
      <c r="D11" s="172">
        <v>242410.9827347</v>
      </c>
      <c r="E11" s="173">
        <v>244484.24718328001</v>
      </c>
      <c r="F11" s="174">
        <v>2.9772360613396631</v>
      </c>
      <c r="G11" s="175">
        <v>3.269485147524831</v>
      </c>
      <c r="H11" s="176">
        <v>3.2765523633000102</v>
      </c>
      <c r="I11" s="174">
        <v>269.51493712495392</v>
      </c>
      <c r="J11" s="175">
        <v>254.8312204806567</v>
      </c>
      <c r="K11" s="176">
        <v>253.23447569064882</v>
      </c>
      <c r="L11" s="174">
        <v>8.0240958987810451</v>
      </c>
      <c r="M11" s="175">
        <v>8.3316689048713268</v>
      </c>
      <c r="N11" s="176">
        <v>8.2973601979323437</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104950.282743</v>
      </c>
      <c r="D12" s="172">
        <v>101611.27463699999</v>
      </c>
      <c r="E12" s="173">
        <v>99988.103394000005</v>
      </c>
      <c r="F12" s="174">
        <v>2.8218556964273924</v>
      </c>
      <c r="G12" s="175">
        <v>3.1003887523844287</v>
      </c>
      <c r="H12" s="176">
        <v>3.0434318560967983</v>
      </c>
      <c r="I12" s="174">
        <v>357.16869518655102</v>
      </c>
      <c r="J12" s="175">
        <v>335.92538448485192</v>
      </c>
      <c r="K12" s="176">
        <v>350.22196863574993</v>
      </c>
      <c r="L12" s="174">
        <v>10.078785170977078</v>
      </c>
      <c r="M12" s="175">
        <v>10.414992836972495</v>
      </c>
      <c r="N12" s="176">
        <v>10.658766960509748</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43772.901165000003</v>
      </c>
      <c r="D13" s="172">
        <v>53656.329835999997</v>
      </c>
      <c r="E13" s="173">
        <v>54528.826250999999</v>
      </c>
      <c r="F13" s="174">
        <v>2.4022352917306344</v>
      </c>
      <c r="G13" s="175">
        <v>2.6983831216658842</v>
      </c>
      <c r="H13" s="176">
        <v>2.6813655739989204</v>
      </c>
      <c r="I13" s="174">
        <v>280.54029912353838</v>
      </c>
      <c r="J13" s="175">
        <v>260.37626588407761</v>
      </c>
      <c r="K13" s="176">
        <v>259.41550457472738</v>
      </c>
      <c r="L13" s="174">
        <v>6.7392380730723263</v>
      </c>
      <c r="M13" s="175">
        <v>7.025949211439837</v>
      </c>
      <c r="N13" s="176">
        <v>6.9558780332823336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81702.541155999992</v>
      </c>
      <c r="D14" s="172">
        <v>93291.976500000004</v>
      </c>
      <c r="E14" s="173">
        <v>94558.223795999991</v>
      </c>
      <c r="F14" s="174">
        <v>1.4156132742452203</v>
      </c>
      <c r="G14" s="175">
        <v>1.4853228498165649</v>
      </c>
      <c r="H14" s="176">
        <v>1.5888617728705206</v>
      </c>
      <c r="I14" s="174">
        <v>297.3127119575193</v>
      </c>
      <c r="J14" s="175">
        <v>288.87158888670388</v>
      </c>
      <c r="K14" s="176">
        <v>268.14343360481649</v>
      </c>
      <c r="L14" s="174">
        <v>4.2087982164890994</v>
      </c>
      <c r="M14" s="175">
        <v>4.2906757163623812</v>
      </c>
      <c r="N14" s="176">
        <v>4.2604285130093755</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105">
        <v>0</v>
      </c>
      <c r="D15" s="172">
        <v>0</v>
      </c>
      <c r="E15" s="173">
        <v>0</v>
      </c>
      <c r="F15" s="174" t="s">
        <v>241</v>
      </c>
      <c r="G15" s="175" t="s">
        <v>241</v>
      </c>
      <c r="H15" s="176" t="s">
        <v>241</v>
      </c>
      <c r="I15" s="174" t="s">
        <v>96</v>
      </c>
      <c r="J15" s="175" t="s">
        <v>96</v>
      </c>
      <c r="K15" s="176" t="s">
        <v>96</v>
      </c>
      <c r="L15" s="174" t="s">
        <v>96</v>
      </c>
      <c r="M15" s="175" t="s">
        <v>96</v>
      </c>
      <c r="N15" s="176" t="s">
        <v>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6538.0296531800004</v>
      </c>
      <c r="D16" s="172">
        <v>7344.0740749399993</v>
      </c>
      <c r="E16" s="173">
        <v>7462.3592981100001</v>
      </c>
      <c r="F16" s="174">
        <v>2.4872329558937678</v>
      </c>
      <c r="G16" s="175">
        <v>2.543805957479075</v>
      </c>
      <c r="H16" s="176">
        <v>2.5645603183227879</v>
      </c>
      <c r="I16" s="174">
        <v>363.87437673871312</v>
      </c>
      <c r="J16" s="175">
        <v>353.64008508461626</v>
      </c>
      <c r="K16" s="176">
        <v>349.53920592723387</v>
      </c>
      <c r="L16" s="174">
        <v>9.0504034162983213</v>
      </c>
      <c r="M16" s="175">
        <v>8.9959175524165396</v>
      </c>
      <c r="N16" s="176">
        <v>8.9641437721904147</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118271.59164757001</v>
      </c>
      <c r="D17" s="172">
        <v>134631.09275221999</v>
      </c>
      <c r="E17" s="173">
        <v>138102.77499092999</v>
      </c>
      <c r="F17" s="174">
        <v>4.48286948703538</v>
      </c>
      <c r="G17" s="175">
        <v>4.9248537428295283</v>
      </c>
      <c r="H17" s="176">
        <v>5.2547384367595837</v>
      </c>
      <c r="I17" s="174">
        <v>228.82111679972357</v>
      </c>
      <c r="J17" s="175">
        <v>217.7413590708459</v>
      </c>
      <c r="K17" s="176">
        <v>204.32912589563034</v>
      </c>
      <c r="L17" s="174">
        <v>10.257752024908395</v>
      </c>
      <c r="M17" s="175">
        <v>10.723443471888435</v>
      </c>
      <c r="N17" s="176">
        <v>10.736961115932568</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12045.279908999999</v>
      </c>
      <c r="D18" s="172">
        <v>13122.169266000001</v>
      </c>
      <c r="E18" s="173">
        <v>13234.52504</v>
      </c>
      <c r="F18" s="174">
        <v>2.9869999013569624</v>
      </c>
      <c r="G18" s="175">
        <v>2.6698322350386299</v>
      </c>
      <c r="H18" s="176">
        <v>2.3201300921034034</v>
      </c>
      <c r="I18" s="174">
        <v>260.09751164934653</v>
      </c>
      <c r="J18" s="175">
        <v>296.919956634686</v>
      </c>
      <c r="K18" s="176">
        <v>330.63617243008764</v>
      </c>
      <c r="L18" s="174">
        <v>7.7691124163978955</v>
      </c>
      <c r="M18" s="175">
        <v>7.9272647144955677</v>
      </c>
      <c r="N18" s="176">
        <v>7.6711893319293605</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0</v>
      </c>
      <c r="D19" s="172">
        <v>0</v>
      </c>
      <c r="E19" s="173">
        <v>0</v>
      </c>
      <c r="F19" s="174" t="s">
        <v>241</v>
      </c>
      <c r="G19" s="175" t="s">
        <v>241</v>
      </c>
      <c r="H19" s="176" t="s">
        <v>241</v>
      </c>
      <c r="I19" s="174" t="s">
        <v>96</v>
      </c>
      <c r="J19" s="175" t="s">
        <v>96</v>
      </c>
      <c r="K19" s="176" t="s">
        <v>96</v>
      </c>
      <c r="L19" s="174" t="s">
        <v>96</v>
      </c>
      <c r="M19" s="175" t="s">
        <v>96</v>
      </c>
      <c r="N19" s="176" t="s">
        <v>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12215.34907353</v>
      </c>
      <c r="D20" s="172">
        <v>13223.273941800002</v>
      </c>
      <c r="E20" s="173">
        <v>13346.973562539999</v>
      </c>
      <c r="F20" s="174">
        <v>2.6284222312217285</v>
      </c>
      <c r="G20" s="175">
        <v>2.2760478349360365</v>
      </c>
      <c r="H20" s="176">
        <v>2.2179997786978669</v>
      </c>
      <c r="I20" s="174">
        <v>323.35483568149732</v>
      </c>
      <c r="J20" s="175">
        <v>358.10197266757456</v>
      </c>
      <c r="K20" s="176">
        <v>363.28692185645275</v>
      </c>
      <c r="L20" s="174">
        <v>8.4991303867829675</v>
      </c>
      <c r="M20" s="175">
        <v>8.1505721957635675</v>
      </c>
      <c r="N20" s="176">
        <v>8.0577031228144147</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2">
        <v>0</v>
      </c>
      <c r="E21" s="173">
        <v>0</v>
      </c>
      <c r="F21" s="174" t="s">
        <v>241</v>
      </c>
      <c r="G21" s="175" t="s">
        <v>241</v>
      </c>
      <c r="H21" s="176" t="s">
        <v>241</v>
      </c>
      <c r="I21" s="174" t="s">
        <v>96</v>
      </c>
      <c r="J21" s="175" t="s">
        <v>96</v>
      </c>
      <c r="K21" s="176" t="s">
        <v>96</v>
      </c>
      <c r="L21" s="174" t="s">
        <v>96</v>
      </c>
      <c r="M21" s="175" t="s">
        <v>96</v>
      </c>
      <c r="N21" s="176"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24700.881837999998</v>
      </c>
      <c r="D22" s="172">
        <v>31902.869707999998</v>
      </c>
      <c r="E22" s="173">
        <v>32652.582468999997</v>
      </c>
      <c r="F22" s="174">
        <v>2.1570688669920837</v>
      </c>
      <c r="G22" s="175">
        <v>2.6376079133376251</v>
      </c>
      <c r="H22" s="176">
        <v>2.4491346458101186</v>
      </c>
      <c r="I22" s="174">
        <v>325.25008397285615</v>
      </c>
      <c r="J22" s="175">
        <v>283.94926959809703</v>
      </c>
      <c r="K22" s="176">
        <v>301.96073990768429</v>
      </c>
      <c r="L22" s="174">
        <v>7.0158683012440894</v>
      </c>
      <c r="M22" s="175">
        <v>7.4894684047837945</v>
      </c>
      <c r="N22" s="176">
        <v>7.3954250978236766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105">
        <v>0</v>
      </c>
      <c r="D23" s="172">
        <v>0</v>
      </c>
      <c r="E23" s="173">
        <v>0</v>
      </c>
      <c r="F23" s="174" t="s">
        <v>241</v>
      </c>
      <c r="G23" s="175" t="s">
        <v>241</v>
      </c>
      <c r="H23" s="176" t="s">
        <v>241</v>
      </c>
      <c r="I23" s="174" t="s">
        <v>96</v>
      </c>
      <c r="J23" s="175" t="s">
        <v>96</v>
      </c>
      <c r="K23" s="176" t="s">
        <v>96</v>
      </c>
      <c r="L23" s="174" t="s">
        <v>96</v>
      </c>
      <c r="M23" s="175" t="s">
        <v>96</v>
      </c>
      <c r="N23" s="176" t="s">
        <v>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105">
        <v>22555.021602499997</v>
      </c>
      <c r="D24" s="172">
        <v>22361.139292040003</v>
      </c>
      <c r="E24" s="173">
        <v>22527.04278403</v>
      </c>
      <c r="F24" s="174">
        <v>15.473128749312179</v>
      </c>
      <c r="G24" s="175">
        <v>10.927347859059296</v>
      </c>
      <c r="H24" s="176">
        <v>10.436070070398412</v>
      </c>
      <c r="I24" s="174">
        <v>154.75863442948148</v>
      </c>
      <c r="J24" s="175">
        <v>186.81450643946908</v>
      </c>
      <c r="K24" s="176">
        <v>192.21657208799022</v>
      </c>
      <c r="L24" s="174">
        <v>23.946002755951035</v>
      </c>
      <c r="M24" s="175">
        <v>20.413870969825513</v>
      </c>
      <c r="N24" s="176">
        <v>20.059856150020536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281.10661399999998</v>
      </c>
      <c r="D25" s="172">
        <v>420.53582100000006</v>
      </c>
      <c r="E25" s="173">
        <v>433.82470699999999</v>
      </c>
      <c r="F25" s="174">
        <v>7.9991372952896809</v>
      </c>
      <c r="G25" s="175">
        <v>5.0316836148899657</v>
      </c>
      <c r="H25" s="176">
        <v>5.2994498997033848</v>
      </c>
      <c r="I25" s="174">
        <v>243.99056857515197</v>
      </c>
      <c r="J25" s="175">
        <v>356.70829325777959</v>
      </c>
      <c r="K25" s="176">
        <v>324.20116498580734</v>
      </c>
      <c r="L25" s="174">
        <v>19.517140567884326</v>
      </c>
      <c r="M25" s="175">
        <v>17.948432744805345</v>
      </c>
      <c r="N25" s="176">
        <v>17.180878312677571</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105">
        <v>4999.126365000001</v>
      </c>
      <c r="D26" s="172">
        <v>6095.3216830000001</v>
      </c>
      <c r="E26" s="173">
        <v>6243.7787790000002</v>
      </c>
      <c r="F26" s="174">
        <v>2.0777099720302825</v>
      </c>
      <c r="G26" s="175">
        <v>1.2333622884854722</v>
      </c>
      <c r="H26" s="176">
        <v>1.1835833493741403</v>
      </c>
      <c r="I26" s="174">
        <v>188.83289278583385</v>
      </c>
      <c r="J26" s="175">
        <v>265.88859904557222</v>
      </c>
      <c r="K26" s="176">
        <v>276.64368760700728</v>
      </c>
      <c r="L26" s="174">
        <v>3.9233998438845217</v>
      </c>
      <c r="M26" s="175">
        <v>3.2793697100104304</v>
      </c>
      <c r="N26" s="176">
        <v>3.2743086236111512</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105">
        <v>0</v>
      </c>
      <c r="D27" s="172">
        <v>0</v>
      </c>
      <c r="E27" s="173">
        <v>0</v>
      </c>
      <c r="F27" s="174" t="s">
        <v>241</v>
      </c>
      <c r="G27" s="175" t="s">
        <v>241</v>
      </c>
      <c r="H27" s="176" t="s">
        <v>241</v>
      </c>
      <c r="I27" s="174" t="s">
        <v>96</v>
      </c>
      <c r="J27" s="175" t="s">
        <v>96</v>
      </c>
      <c r="K27" s="176" t="s">
        <v>96</v>
      </c>
      <c r="L27" s="174" t="s">
        <v>96</v>
      </c>
      <c r="M27" s="175" t="s">
        <v>96</v>
      </c>
      <c r="N27" s="176" t="s">
        <v>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2">
        <v>0</v>
      </c>
      <c r="E28" s="173">
        <v>0</v>
      </c>
      <c r="F28" s="174" t="s">
        <v>241</v>
      </c>
      <c r="G28" s="175" t="s">
        <v>241</v>
      </c>
      <c r="H28" s="176" t="s">
        <v>241</v>
      </c>
      <c r="I28" s="174" t="s">
        <v>96</v>
      </c>
      <c r="J28" s="175" t="s">
        <v>96</v>
      </c>
      <c r="K28" s="176" t="s">
        <v>96</v>
      </c>
      <c r="L28" s="174" t="s">
        <v>96</v>
      </c>
      <c r="M28" s="175" t="s">
        <v>96</v>
      </c>
      <c r="N28" s="176"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12.835844999999999</v>
      </c>
      <c r="D29" s="172">
        <v>11.524435</v>
      </c>
      <c r="E29" s="173">
        <v>11.580522</v>
      </c>
      <c r="F29" s="174">
        <v>12.046499470817855</v>
      </c>
      <c r="G29" s="175">
        <v>1.5596512974388765</v>
      </c>
      <c r="H29" s="176">
        <v>1.3422538293178838</v>
      </c>
      <c r="I29" s="174">
        <v>160.01325771049039</v>
      </c>
      <c r="J29" s="175">
        <v>672.84926644449502</v>
      </c>
      <c r="K29" s="176">
        <v>735.94184251158015</v>
      </c>
      <c r="L29" s="174">
        <v>19.275996243332639</v>
      </c>
      <c r="M29" s="175">
        <v>10.494102313909529</v>
      </c>
      <c r="N29" s="176">
        <v>9.878207562664274</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133.742446</v>
      </c>
      <c r="D30" s="172">
        <v>170.170998</v>
      </c>
      <c r="E30" s="173">
        <v>153.455366</v>
      </c>
      <c r="F30" s="174">
        <v>3.8194306690039148E-2</v>
      </c>
      <c r="G30" s="175">
        <v>1.0307625979839408</v>
      </c>
      <c r="H30" s="176">
        <v>1.0322558547740845</v>
      </c>
      <c r="I30" s="174">
        <v>6478.5834540542664</v>
      </c>
      <c r="J30" s="175">
        <v>433.35264093169042</v>
      </c>
      <c r="K30" s="176">
        <v>333.59946516907274</v>
      </c>
      <c r="L30" s="174">
        <v>2.4744500336116184</v>
      </c>
      <c r="M30" s="175">
        <v>4.4668369400995109</v>
      </c>
      <c r="N30" s="176">
        <v>3.4436000107027867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7223.5406519999997</v>
      </c>
      <c r="D31" s="172">
        <v>8909.7905380000011</v>
      </c>
      <c r="E31" s="173">
        <v>8962.1390670000019</v>
      </c>
      <c r="F31" s="174">
        <v>2.4552664897219714</v>
      </c>
      <c r="G31" s="175">
        <v>2.2979199020088115</v>
      </c>
      <c r="H31" s="176">
        <v>2.4724451533664196</v>
      </c>
      <c r="I31" s="174">
        <v>133.77020110711845</v>
      </c>
      <c r="J31" s="175">
        <v>143.95997994528179</v>
      </c>
      <c r="K31" s="176">
        <v>138.06547461805826</v>
      </c>
      <c r="L31" s="174">
        <v>3.284414921016769</v>
      </c>
      <c r="M31" s="175">
        <v>3.308085030090524</v>
      </c>
      <c r="N31" s="176">
        <v>3.4135931356665248</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587.18263300000001</v>
      </c>
      <c r="D32" s="172">
        <v>843.46492000000012</v>
      </c>
      <c r="E32" s="173">
        <v>855.70546000000002</v>
      </c>
      <c r="F32" s="174">
        <v>8.3180253050842527E-3</v>
      </c>
      <c r="G32" s="175">
        <v>4.9727431462117</v>
      </c>
      <c r="H32" s="176">
        <v>4.8961320172013396</v>
      </c>
      <c r="I32" s="174">
        <v>52000.128987346958</v>
      </c>
      <c r="J32" s="175">
        <v>148.87804129303566</v>
      </c>
      <c r="K32" s="176">
        <v>157.06002813745471</v>
      </c>
      <c r="L32" s="174">
        <v>4.3253838878439712</v>
      </c>
      <c r="M32" s="175">
        <v>7.4033225946136554</v>
      </c>
      <c r="N32" s="176">
        <v>7.6898663238633533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3148.0282709999997</v>
      </c>
      <c r="D33" s="172">
        <v>3544.7910910000001</v>
      </c>
      <c r="E33" s="173">
        <v>3616.7659879999997</v>
      </c>
      <c r="F33" s="174">
        <v>7.0137786891558713</v>
      </c>
      <c r="G33" s="175">
        <v>6.7196322684506535</v>
      </c>
      <c r="H33" s="176">
        <v>6.3160070836189259</v>
      </c>
      <c r="I33" s="174">
        <v>140.19118784069272</v>
      </c>
      <c r="J33" s="175">
        <v>170.54997888595759</v>
      </c>
      <c r="K33" s="176">
        <v>161.29538024429476</v>
      </c>
      <c r="L33" s="174">
        <v>9.8326996568449818</v>
      </c>
      <c r="M33" s="175">
        <v>11.460331415056583</v>
      </c>
      <c r="N33" s="176">
        <v>10.187427641779738</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45844.850759000001</v>
      </c>
      <c r="D34" s="172">
        <v>54933.984318000003</v>
      </c>
      <c r="E34" s="173">
        <v>58883.972261999996</v>
      </c>
      <c r="F34" s="174">
        <v>2.9944215179509603</v>
      </c>
      <c r="G34" s="175">
        <v>3.3150180432175511</v>
      </c>
      <c r="H34" s="176">
        <v>3.1850153801704471</v>
      </c>
      <c r="I34" s="174">
        <v>250.51119580091691</v>
      </c>
      <c r="J34" s="175">
        <v>237.4932507042947</v>
      </c>
      <c r="K34" s="176">
        <v>234.38680299017466</v>
      </c>
      <c r="L34" s="174">
        <v>7.5013611519389176</v>
      </c>
      <c r="M34" s="175">
        <v>7.8729441122712629</v>
      </c>
      <c r="N34" s="176">
        <v>7.4652557243268678</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2">
        <v>0</v>
      </c>
      <c r="E35" s="173">
        <v>0</v>
      </c>
      <c r="F35" s="174" t="s">
        <v>241</v>
      </c>
      <c r="G35" s="175" t="s">
        <v>241</v>
      </c>
      <c r="H35" s="176" t="s">
        <v>241</v>
      </c>
      <c r="I35" s="174" t="s">
        <v>96</v>
      </c>
      <c r="J35" s="175" t="s">
        <v>96</v>
      </c>
      <c r="K35" s="176" t="s">
        <v>96</v>
      </c>
      <c r="L35" s="174" t="s">
        <v>96</v>
      </c>
      <c r="M35" s="175" t="s">
        <v>96</v>
      </c>
      <c r="N35" s="176" t="s">
        <v>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105">
        <v>361.53927999999996</v>
      </c>
      <c r="D36" s="172">
        <v>472.151004</v>
      </c>
      <c r="E36" s="173">
        <v>474.95050399999997</v>
      </c>
      <c r="F36" s="174">
        <v>0.28995493933605226</v>
      </c>
      <c r="G36" s="175">
        <v>0.49491264027895621</v>
      </c>
      <c r="H36" s="176">
        <v>0.49199547749085037</v>
      </c>
      <c r="I36" s="174">
        <v>1517.9118402062004</v>
      </c>
      <c r="J36" s="175">
        <v>2218.0319976377295</v>
      </c>
      <c r="K36" s="176">
        <v>2566.5374122440076</v>
      </c>
      <c r="L36" s="174">
        <v>4.4012603554446423</v>
      </c>
      <c r="M36" s="175">
        <v>10.977320721740961</v>
      </c>
      <c r="N36" s="176">
        <v>12.627247996351217</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1806.7064810099998</v>
      </c>
      <c r="D37" s="172">
        <v>2331.5831608600001</v>
      </c>
      <c r="E37" s="173">
        <v>2353.7181583200004</v>
      </c>
      <c r="F37" s="174">
        <v>1.4917263680226334</v>
      </c>
      <c r="G37" s="175">
        <v>1.6394142791759159</v>
      </c>
      <c r="H37" s="176">
        <v>1.6341195794424768</v>
      </c>
      <c r="I37" s="174">
        <v>150.6426093775363</v>
      </c>
      <c r="J37" s="175">
        <v>148.34791633883805</v>
      </c>
      <c r="K37" s="176">
        <v>149.13688512935889</v>
      </c>
      <c r="L37" s="174">
        <v>2.2471755255620449</v>
      </c>
      <c r="M37" s="175">
        <v>2.4320369233188526</v>
      </c>
      <c r="N37" s="176">
        <v>2.4370750400694896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2">
        <v>0</v>
      </c>
      <c r="E38" s="173">
        <v>0</v>
      </c>
      <c r="F38" s="174" t="s">
        <v>241</v>
      </c>
      <c r="G38" s="175" t="s">
        <v>241</v>
      </c>
      <c r="H38" s="176" t="s">
        <v>241</v>
      </c>
      <c r="I38" s="174" t="s">
        <v>96</v>
      </c>
      <c r="J38" s="175" t="s">
        <v>96</v>
      </c>
      <c r="K38" s="176" t="s">
        <v>96</v>
      </c>
      <c r="L38" s="174" t="s">
        <v>96</v>
      </c>
      <c r="M38" s="175" t="s">
        <v>96</v>
      </c>
      <c r="N38" s="176"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17084.306345999998</v>
      </c>
      <c r="D39" s="172">
        <v>21065.257578999997</v>
      </c>
      <c r="E39" s="173">
        <v>21620.371163</v>
      </c>
      <c r="F39" s="174">
        <v>2.3738488925829522</v>
      </c>
      <c r="G39" s="175">
        <v>2.419347368949635</v>
      </c>
      <c r="H39" s="176">
        <v>2.3013396312617225</v>
      </c>
      <c r="I39" s="174">
        <v>188.45912100879622</v>
      </c>
      <c r="J39" s="175">
        <v>190.60450982867368</v>
      </c>
      <c r="K39" s="176">
        <v>194.77048784064786</v>
      </c>
      <c r="L39" s="174">
        <v>4.4737347570388746</v>
      </c>
      <c r="M39" s="175">
        <v>4.6113851936393644</v>
      </c>
      <c r="N39" s="176">
        <v>4.4823304266786241</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2">
        <v>0</v>
      </c>
      <c r="E40" s="173">
        <v>0</v>
      </c>
      <c r="F40" s="174" t="s">
        <v>241</v>
      </c>
      <c r="G40" s="175" t="s">
        <v>241</v>
      </c>
      <c r="H40" s="176" t="s">
        <v>241</v>
      </c>
      <c r="I40" s="174" t="s">
        <v>96</v>
      </c>
      <c r="J40" s="175" t="s">
        <v>96</v>
      </c>
      <c r="K40" s="176" t="s">
        <v>96</v>
      </c>
      <c r="L40" s="174" t="s">
        <v>96</v>
      </c>
      <c r="M40" s="175" t="s">
        <v>96</v>
      </c>
      <c r="N40" s="176"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730.31605392999995</v>
      </c>
      <c r="D41" s="172">
        <v>606.62718871000004</v>
      </c>
      <c r="E41" s="173">
        <v>573.04424289999997</v>
      </c>
      <c r="F41" s="174">
        <v>1.2268573916435912</v>
      </c>
      <c r="G41" s="175">
        <v>2.8798419960618578</v>
      </c>
      <c r="H41" s="176">
        <v>2.2954838344472273</v>
      </c>
      <c r="I41" s="174">
        <v>394.23263144134182</v>
      </c>
      <c r="J41" s="175">
        <v>214.01563187934855</v>
      </c>
      <c r="K41" s="176">
        <v>242.47832694921803</v>
      </c>
      <c r="L41" s="174">
        <v>4.8366721791091392</v>
      </c>
      <c r="M41" s="175">
        <v>6.1633120449986292</v>
      </c>
      <c r="N41" s="176">
        <v>5.566050797157394</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9.9260730000000006</v>
      </c>
      <c r="D42" s="172">
        <v>25.217417000000001</v>
      </c>
      <c r="E42" s="173">
        <v>26.703181000000001</v>
      </c>
      <c r="F42" s="174">
        <v>15.806643775438683</v>
      </c>
      <c r="G42" s="175">
        <v>3.5266022685828609</v>
      </c>
      <c r="H42" s="176">
        <v>3.7336563010976107</v>
      </c>
      <c r="I42" s="174">
        <v>93.519543601284667</v>
      </c>
      <c r="J42" s="175">
        <v>159.08122853692379</v>
      </c>
      <c r="K42" s="176">
        <v>158.4775402329978</v>
      </c>
      <c r="L42" s="174">
        <v>14.782301117471128</v>
      </c>
      <c r="M42" s="175">
        <v>5.6101622144726404</v>
      </c>
      <c r="N42" s="176">
        <v>5.9170066667338244</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2">
        <v>0</v>
      </c>
      <c r="E43" s="173">
        <v>0</v>
      </c>
      <c r="F43" s="174" t="s">
        <v>241</v>
      </c>
      <c r="G43" s="175" t="s">
        <v>241</v>
      </c>
      <c r="H43" s="176" t="s">
        <v>241</v>
      </c>
      <c r="I43" s="174" t="s">
        <v>96</v>
      </c>
      <c r="J43" s="175" t="s">
        <v>96</v>
      </c>
      <c r="K43" s="176" t="s">
        <v>96</v>
      </c>
      <c r="L43" s="174" t="s">
        <v>96</v>
      </c>
      <c r="M43" s="175" t="s">
        <v>96</v>
      </c>
      <c r="N43" s="176"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2">
        <v>0</v>
      </c>
      <c r="E44" s="173">
        <v>0</v>
      </c>
      <c r="F44" s="174" t="s">
        <v>241</v>
      </c>
      <c r="G44" s="175" t="s">
        <v>241</v>
      </c>
      <c r="H44" s="176" t="s">
        <v>241</v>
      </c>
      <c r="I44" s="174" t="s">
        <v>96</v>
      </c>
      <c r="J44" s="175" t="s">
        <v>96</v>
      </c>
      <c r="K44" s="176" t="s">
        <v>96</v>
      </c>
      <c r="L44" s="174" t="s">
        <v>96</v>
      </c>
      <c r="M44" s="175" t="s">
        <v>96</v>
      </c>
      <c r="N44" s="176" t="s">
        <v>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2">
        <v>0</v>
      </c>
      <c r="E45" s="173">
        <v>0</v>
      </c>
      <c r="F45" s="174" t="s">
        <v>241</v>
      </c>
      <c r="G45" s="175" t="s">
        <v>241</v>
      </c>
      <c r="H45" s="176" t="s">
        <v>241</v>
      </c>
      <c r="I45" s="174" t="s">
        <v>96</v>
      </c>
      <c r="J45" s="175" t="s">
        <v>96</v>
      </c>
      <c r="K45" s="176" t="s">
        <v>96</v>
      </c>
      <c r="L45" s="174" t="s">
        <v>96</v>
      </c>
      <c r="M45" s="175" t="s">
        <v>96</v>
      </c>
      <c r="N45" s="176" t="s">
        <v>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105">
        <v>0</v>
      </c>
      <c r="D46" s="172">
        <v>0</v>
      </c>
      <c r="E46" s="173">
        <v>0</v>
      </c>
      <c r="F46" s="174" t="s">
        <v>241</v>
      </c>
      <c r="G46" s="175" t="s">
        <v>241</v>
      </c>
      <c r="H46" s="176" t="s">
        <v>241</v>
      </c>
      <c r="I46" s="174" t="s">
        <v>96</v>
      </c>
      <c r="J46" s="175" t="s">
        <v>96</v>
      </c>
      <c r="K46" s="176" t="s">
        <v>96</v>
      </c>
      <c r="L46" s="174" t="s">
        <v>96</v>
      </c>
      <c r="M46" s="175" t="s">
        <v>96</v>
      </c>
      <c r="N46" s="176"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0</v>
      </c>
      <c r="D47" s="172">
        <v>0</v>
      </c>
      <c r="E47" s="173">
        <v>0</v>
      </c>
      <c r="F47" s="174" t="s">
        <v>241</v>
      </c>
      <c r="G47" s="175" t="s">
        <v>241</v>
      </c>
      <c r="H47" s="176" t="s">
        <v>241</v>
      </c>
      <c r="I47" s="174" t="s">
        <v>96</v>
      </c>
      <c r="J47" s="175" t="s">
        <v>96</v>
      </c>
      <c r="K47" s="176" t="s">
        <v>96</v>
      </c>
      <c r="L47" s="174" t="s">
        <v>96</v>
      </c>
      <c r="M47" s="175" t="s">
        <v>96</v>
      </c>
      <c r="N47" s="176" t="s">
        <v>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4774.4336350000003</v>
      </c>
      <c r="D48" s="172">
        <v>7208.5168030000004</v>
      </c>
      <c r="E48" s="173">
        <v>7276.9720219999999</v>
      </c>
      <c r="F48" s="174">
        <v>0.95822710079412377</v>
      </c>
      <c r="G48" s="175">
        <v>1.2097472945295429</v>
      </c>
      <c r="H48" s="176">
        <v>1.0732015838991227</v>
      </c>
      <c r="I48" s="174">
        <v>246.68678196727654</v>
      </c>
      <c r="J48" s="175">
        <v>217.48819391750024</v>
      </c>
      <c r="K48" s="176">
        <v>210.49930753048733</v>
      </c>
      <c r="L48" s="174">
        <v>2.3638195988873552</v>
      </c>
      <c r="M48" s="175">
        <v>2.6310575418381248</v>
      </c>
      <c r="N48" s="176">
        <v>2.2590819025138753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105">
        <v>0</v>
      </c>
      <c r="D49" s="172">
        <v>86.174941000000004</v>
      </c>
      <c r="E49" s="173">
        <v>137.80433500000001</v>
      </c>
      <c r="F49" s="174" t="s">
        <v>241</v>
      </c>
      <c r="G49" s="175">
        <v>7.1860797676670307E-2</v>
      </c>
      <c r="H49" s="176">
        <v>0.90948807960214006</v>
      </c>
      <c r="I49" s="174" t="s">
        <v>96</v>
      </c>
      <c r="J49" s="175">
        <v>13763.501598682296</v>
      </c>
      <c r="K49" s="176">
        <v>1416.6733157054016</v>
      </c>
      <c r="L49" s="174" t="s">
        <v>96</v>
      </c>
      <c r="M49" s="175">
        <v>9.8905620370543659</v>
      </c>
      <c r="N49" s="176">
        <v>12.884474933245022</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2">
        <v>0</v>
      </c>
      <c r="E50" s="173">
        <v>0</v>
      </c>
      <c r="F50" s="174" t="s">
        <v>241</v>
      </c>
      <c r="G50" s="175" t="s">
        <v>241</v>
      </c>
      <c r="H50" s="176" t="s">
        <v>241</v>
      </c>
      <c r="I50" s="174" t="s">
        <v>96</v>
      </c>
      <c r="J50" s="175" t="s">
        <v>96</v>
      </c>
      <c r="K50" s="176" t="s">
        <v>96</v>
      </c>
      <c r="L50" s="174" t="s">
        <v>96</v>
      </c>
      <c r="M50" s="175" t="s">
        <v>96</v>
      </c>
      <c r="N50" s="176" t="s">
        <v>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105">
        <v>222.54806300000001</v>
      </c>
      <c r="D51" s="172">
        <v>465.20481000000001</v>
      </c>
      <c r="E51" s="173">
        <v>498.93344400000001</v>
      </c>
      <c r="F51" s="174">
        <v>16.16518001327201</v>
      </c>
      <c r="G51" s="175">
        <v>10.306225122650819</v>
      </c>
      <c r="H51" s="176">
        <v>10.301716515118997</v>
      </c>
      <c r="I51" s="174">
        <v>189.30491327451242</v>
      </c>
      <c r="J51" s="175">
        <v>224.79996112216369</v>
      </c>
      <c r="K51" s="176">
        <v>237.09833645821732</v>
      </c>
      <c r="L51" s="174">
        <v>30.601480004793391</v>
      </c>
      <c r="M51" s="175">
        <v>23.168390068881706</v>
      </c>
      <c r="N51" s="176">
        <v>24.425198483988581</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19.5" customHeight="1">
      <c r="A52" s="93"/>
      <c r="B52" s="104" t="s">
        <v>39</v>
      </c>
      <c r="C52" s="105">
        <v>0</v>
      </c>
      <c r="D52" s="172">
        <v>0</v>
      </c>
      <c r="E52" s="173">
        <v>0</v>
      </c>
      <c r="F52" s="174" t="s">
        <v>241</v>
      </c>
      <c r="G52" s="175" t="s">
        <v>241</v>
      </c>
      <c r="H52" s="176" t="s">
        <v>241</v>
      </c>
      <c r="I52" s="174" t="s">
        <v>96</v>
      </c>
      <c r="J52" s="175" t="s">
        <v>96</v>
      </c>
      <c r="K52" s="176" t="s">
        <v>96</v>
      </c>
      <c r="L52" s="174" t="s">
        <v>96</v>
      </c>
      <c r="M52" s="175" t="s">
        <v>96</v>
      </c>
      <c r="N52" s="176"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19.5" customHeight="1">
      <c r="A53" s="93"/>
      <c r="B53" s="104" t="s">
        <v>64</v>
      </c>
      <c r="C53" s="105">
        <v>0</v>
      </c>
      <c r="D53" s="172">
        <v>0</v>
      </c>
      <c r="E53" s="173">
        <v>0</v>
      </c>
      <c r="F53" s="174" t="s">
        <v>241</v>
      </c>
      <c r="G53" s="175" t="s">
        <v>241</v>
      </c>
      <c r="H53" s="176" t="s">
        <v>241</v>
      </c>
      <c r="I53" s="174" t="s">
        <v>96</v>
      </c>
      <c r="J53" s="175" t="s">
        <v>96</v>
      </c>
      <c r="K53" s="176" t="s">
        <v>96</v>
      </c>
      <c r="L53" s="174" t="s">
        <v>96</v>
      </c>
      <c r="M53" s="175" t="s">
        <v>96</v>
      </c>
      <c r="N53" s="176" t="s">
        <v>96</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105">
        <v>31.283640450000004</v>
      </c>
      <c r="D54" s="172">
        <v>18.537722220000003</v>
      </c>
      <c r="E54" s="173">
        <v>13.728231920000001</v>
      </c>
      <c r="F54" s="174">
        <v>1.9831527631561177</v>
      </c>
      <c r="G54" s="175">
        <v>39.966388923482313</v>
      </c>
      <c r="H54" s="176">
        <v>41.156656173390168</v>
      </c>
      <c r="I54" s="174">
        <v>489.84201188912266</v>
      </c>
      <c r="J54" s="175">
        <v>100.32920039057677</v>
      </c>
      <c r="K54" s="176">
        <v>98.108709485257123</v>
      </c>
      <c r="L54" s="174">
        <v>9.7143153938786551</v>
      </c>
      <c r="M54" s="175">
        <v>40.097958431917853</v>
      </c>
      <c r="N54" s="176">
        <v>40.378264238997495</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2">
        <v>0</v>
      </c>
      <c r="E55" s="173">
        <v>0</v>
      </c>
      <c r="F55" s="174" t="s">
        <v>241</v>
      </c>
      <c r="G55" s="175" t="s">
        <v>241</v>
      </c>
      <c r="H55" s="176" t="s">
        <v>241</v>
      </c>
      <c r="I55" s="174" t="s">
        <v>96</v>
      </c>
      <c r="J55" s="175" t="s">
        <v>96</v>
      </c>
      <c r="K55" s="176" t="s">
        <v>96</v>
      </c>
      <c r="L55" s="174" t="s">
        <v>96</v>
      </c>
      <c r="M55" s="175" t="s">
        <v>96</v>
      </c>
      <c r="N55" s="176" t="s">
        <v>96</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2">
        <v>0</v>
      </c>
      <c r="E56" s="173">
        <v>0</v>
      </c>
      <c r="F56" s="174" t="s">
        <v>241</v>
      </c>
      <c r="G56" s="175" t="s">
        <v>241</v>
      </c>
      <c r="H56" s="176" t="s">
        <v>241</v>
      </c>
      <c r="I56" s="174" t="s">
        <v>96</v>
      </c>
      <c r="J56" s="175" t="s">
        <v>96</v>
      </c>
      <c r="K56" s="176" t="s">
        <v>96</v>
      </c>
      <c r="L56" s="174" t="s">
        <v>96</v>
      </c>
      <c r="M56" s="175" t="s">
        <v>96</v>
      </c>
      <c r="N56" s="176" t="s">
        <v>96</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238</v>
      </c>
      <c r="C57" s="105">
        <v>0</v>
      </c>
      <c r="D57" s="172">
        <v>0</v>
      </c>
      <c r="E57" s="173">
        <v>0</v>
      </c>
      <c r="F57" s="174" t="s">
        <v>241</v>
      </c>
      <c r="G57" s="175" t="s">
        <v>241</v>
      </c>
      <c r="H57" s="176" t="s">
        <v>241</v>
      </c>
      <c r="I57" s="174" t="s">
        <v>96</v>
      </c>
      <c r="J57" s="175" t="s">
        <v>96</v>
      </c>
      <c r="K57" s="176" t="s">
        <v>96</v>
      </c>
      <c r="L57" s="174" t="s">
        <v>96</v>
      </c>
      <c r="M57" s="175" t="s">
        <v>96</v>
      </c>
      <c r="N57" s="176" t="s">
        <v>96</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105">
        <v>500.65967699999999</v>
      </c>
      <c r="D58" s="172">
        <v>364.49305800000002</v>
      </c>
      <c r="E58" s="173">
        <v>381.86234499999995</v>
      </c>
      <c r="F58" s="174">
        <v>6.3855056575686646</v>
      </c>
      <c r="G58" s="175">
        <v>11.51853953827565</v>
      </c>
      <c r="H58" s="176">
        <v>9.7035951528554101</v>
      </c>
      <c r="I58" s="174">
        <v>138.30468345417083</v>
      </c>
      <c r="J58" s="175">
        <v>111.92801295589776</v>
      </c>
      <c r="K58" s="176">
        <v>117.05369427891593</v>
      </c>
      <c r="L58" s="174">
        <v>8.8314533866485121</v>
      </c>
      <c r="M58" s="175">
        <v>12.892472426731375</v>
      </c>
      <c r="N58" s="176">
        <v>11.358416604287076</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105">
        <v>0</v>
      </c>
      <c r="D59" s="172">
        <v>0</v>
      </c>
      <c r="E59" s="173">
        <v>0</v>
      </c>
      <c r="F59" s="174" t="s">
        <v>241</v>
      </c>
      <c r="G59" s="175" t="s">
        <v>241</v>
      </c>
      <c r="H59" s="176" t="s">
        <v>241</v>
      </c>
      <c r="I59" s="174" t="s">
        <v>96</v>
      </c>
      <c r="J59" s="175" t="s">
        <v>96</v>
      </c>
      <c r="K59" s="176" t="s">
        <v>96</v>
      </c>
      <c r="L59" s="174" t="s">
        <v>96</v>
      </c>
      <c r="M59" s="175" t="s">
        <v>96</v>
      </c>
      <c r="N59" s="176" t="s">
        <v>96</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11"/>
      <c r="C60" s="180"/>
      <c r="D60" s="181"/>
      <c r="E60" s="182"/>
      <c r="F60" s="183"/>
      <c r="G60" s="184"/>
      <c r="H60" s="185"/>
      <c r="I60" s="183"/>
      <c r="J60" s="184"/>
      <c r="K60" s="185"/>
      <c r="L60" s="183"/>
      <c r="M60" s="184"/>
      <c r="N60" s="1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116"/>
      <c r="D62" s="116"/>
      <c r="E62" s="116"/>
      <c r="F62" s="116"/>
      <c r="G62" s="116"/>
      <c r="H62" s="116"/>
    </row>
    <row r="63" spans="1:102" ht="27.75" customHeight="1">
      <c r="B63" s="117"/>
      <c r="C63" s="116"/>
      <c r="D63" s="116"/>
      <c r="E63" s="116"/>
      <c r="F63" s="116"/>
      <c r="G63" s="116"/>
      <c r="H63" s="116"/>
    </row>
    <row r="64" spans="1:102" ht="20.100000000000001" customHeight="1">
      <c r="B64" s="117"/>
      <c r="C64" s="63"/>
      <c r="D64" s="63"/>
      <c r="E64" s="63"/>
      <c r="F64" s="63"/>
      <c r="G64" s="186"/>
      <c r="H64" s="63"/>
      <c r="I64" s="63"/>
      <c r="J64" s="63"/>
      <c r="K64" s="63"/>
      <c r="L64" s="63"/>
      <c r="M64" s="63"/>
      <c r="N64" s="63"/>
    </row>
    <row r="65" spans="2:14" ht="20.100000000000001" customHeight="1">
      <c r="B65" s="63"/>
      <c r="C65" s="63"/>
      <c r="D65" s="63"/>
      <c r="E65" s="63"/>
      <c r="F65" s="63"/>
      <c r="G65" s="63"/>
      <c r="H65" s="63"/>
      <c r="I65" s="63"/>
      <c r="J65" s="186"/>
      <c r="K65" s="63"/>
      <c r="L65" s="63"/>
      <c r="M65" s="63"/>
      <c r="N65" s="63"/>
    </row>
    <row r="66" spans="2:14" ht="34.5" customHeight="1">
      <c r="B66" s="63"/>
      <c r="C66" s="188"/>
      <c r="D66" s="188"/>
      <c r="E66" s="188"/>
      <c r="F66" s="188"/>
      <c r="G66" s="188"/>
      <c r="H66" s="188"/>
      <c r="I66" s="188"/>
      <c r="J66" s="188"/>
      <c r="K66" s="188"/>
      <c r="L66" s="188"/>
      <c r="M66" s="188"/>
      <c r="N66" s="188"/>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0"/>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25" customFormat="1" ht="20.100000000000001" customHeight="1">
      <c r="A2" s="72"/>
      <c r="B2" s="87" t="s">
        <v>17</v>
      </c>
      <c r="C2" s="284"/>
      <c r="D2" s="284"/>
      <c r="E2" s="284"/>
      <c r="F2" s="284"/>
      <c r="G2" s="284"/>
      <c r="H2" s="284"/>
      <c r="I2" s="284"/>
      <c r="J2" s="284"/>
      <c r="K2" s="284"/>
      <c r="L2" s="284"/>
      <c r="M2" s="284"/>
      <c r="N2" s="284"/>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58" customFormat="1" ht="20.100000000000001" customHeight="1">
      <c r="A3" s="74"/>
      <c r="B3" s="91" t="s">
        <v>2</v>
      </c>
      <c r="C3" s="74"/>
      <c r="D3" s="74"/>
      <c r="E3" s="74"/>
      <c r="F3" s="74"/>
      <c r="G3" s="74"/>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58" customFormat="1" ht="20.100000000000001" customHeight="1">
      <c r="A4" s="74"/>
      <c r="B4" s="226"/>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27"/>
      <c r="C5" s="712" t="s">
        <v>207</v>
      </c>
      <c r="D5" s="713"/>
      <c r="E5" s="714"/>
      <c r="F5" s="712" t="s">
        <v>204</v>
      </c>
      <c r="G5" s="713"/>
      <c r="H5" s="714"/>
      <c r="I5" s="712" t="s">
        <v>199</v>
      </c>
      <c r="J5" s="713"/>
      <c r="K5" s="714"/>
      <c r="L5" s="712" t="s">
        <v>200</v>
      </c>
      <c r="M5" s="713"/>
      <c r="N5" s="714"/>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8"/>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292" t="s">
        <v>240</v>
      </c>
      <c r="C7" s="165">
        <v>586127.26913926005</v>
      </c>
      <c r="D7" s="252">
        <v>656045.92045063002</v>
      </c>
      <c r="E7" s="293">
        <v>658350.58336296014</v>
      </c>
      <c r="F7" s="247">
        <v>3.3827147380442444</v>
      </c>
      <c r="G7" s="294">
        <v>3.3028470593699266</v>
      </c>
      <c r="H7" s="295">
        <v>3.2697197778288007</v>
      </c>
      <c r="I7" s="247">
        <v>308.30213958375225</v>
      </c>
      <c r="J7" s="294">
        <v>320.15656337237124</v>
      </c>
      <c r="K7" s="295">
        <v>325.30862410476044</v>
      </c>
      <c r="L7" s="247">
        <v>10.428981913405327</v>
      </c>
      <c r="M7" s="294">
        <v>10.574281638724177</v>
      </c>
      <c r="N7" s="295">
        <v>10.636680421336102</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188359.73234700999</v>
      </c>
      <c r="D8" s="172">
        <v>212507.97108203999</v>
      </c>
      <c r="E8" s="173">
        <v>214347.95219901999</v>
      </c>
      <c r="F8" s="174">
        <v>2.8489523185156429</v>
      </c>
      <c r="G8" s="175">
        <v>2.6934511388800058</v>
      </c>
      <c r="H8" s="176">
        <v>2.6645706989012758</v>
      </c>
      <c r="I8" s="174">
        <v>313.87705649937493</v>
      </c>
      <c r="J8" s="175">
        <v>362.48126839108937</v>
      </c>
      <c r="K8" s="176">
        <v>371.59515559483702</v>
      </c>
      <c r="L8" s="174">
        <v>8.9422076784275948</v>
      </c>
      <c r="M8" s="175">
        <v>9.7632558517064876</v>
      </c>
      <c r="N8" s="176">
        <v>9.9014156345166313</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80635.457510999986</v>
      </c>
      <c r="D9" s="172">
        <v>83557.491626000003</v>
      </c>
      <c r="E9" s="173">
        <v>82579.933550999995</v>
      </c>
      <c r="F9" s="174">
        <v>4.0173846307724972</v>
      </c>
      <c r="G9" s="175">
        <v>4.1780982866576313</v>
      </c>
      <c r="H9" s="176">
        <v>4.0030478953563771</v>
      </c>
      <c r="I9" s="174">
        <v>302.04346096828863</v>
      </c>
      <c r="J9" s="175">
        <v>283.51591889494131</v>
      </c>
      <c r="K9" s="176">
        <v>294.81869433137319</v>
      </c>
      <c r="L9" s="174">
        <v>12.134247579193353</v>
      </c>
      <c r="M9" s="175">
        <v>11.845573749751184</v>
      </c>
      <c r="N9" s="176">
        <v>11.801733538549188</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58747.012607219993</v>
      </c>
      <c r="D10" s="172">
        <v>68583.360771859996</v>
      </c>
      <c r="E10" s="173">
        <v>68957.995096279992</v>
      </c>
      <c r="F10" s="174">
        <v>2.8295388981119141</v>
      </c>
      <c r="G10" s="175">
        <v>2.8786592926050583</v>
      </c>
      <c r="H10" s="176">
        <v>3.0251405507039388</v>
      </c>
      <c r="I10" s="174">
        <v>325.46782992394128</v>
      </c>
      <c r="J10" s="175">
        <v>332.64043797678664</v>
      </c>
      <c r="K10" s="176">
        <v>319.77148507010077</v>
      </c>
      <c r="L10" s="174">
        <v>9.2092388485386483</v>
      </c>
      <c r="M10" s="175">
        <v>9.5755848787809335</v>
      </c>
      <c r="N10" s="176">
        <v>9.6735368644438111</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131950.71713535002</v>
      </c>
      <c r="D11" s="172">
        <v>152603.91974193</v>
      </c>
      <c r="E11" s="173">
        <v>153359.24093380998</v>
      </c>
      <c r="F11" s="174">
        <v>3.0497951532784029</v>
      </c>
      <c r="G11" s="175">
        <v>3.2110228384281916</v>
      </c>
      <c r="H11" s="176">
        <v>3.2139626313730401</v>
      </c>
      <c r="I11" s="174">
        <v>296.6589884529651</v>
      </c>
      <c r="J11" s="175">
        <v>284.23127804815988</v>
      </c>
      <c r="K11" s="176">
        <v>285.37422643622563</v>
      </c>
      <c r="L11" s="174">
        <v>9.0474914516032658</v>
      </c>
      <c r="M11" s="175">
        <v>9.1267312520827488</v>
      </c>
      <c r="N11" s="176">
        <v>9.1718209972301761</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42528.809836000008</v>
      </c>
      <c r="D12" s="172">
        <v>43623.800879000002</v>
      </c>
      <c r="E12" s="173">
        <v>42937.521187999999</v>
      </c>
      <c r="F12" s="174">
        <v>3.2456956409618343</v>
      </c>
      <c r="G12" s="175">
        <v>3.7435813594733145</v>
      </c>
      <c r="H12" s="176">
        <v>3.9009822357144315</v>
      </c>
      <c r="I12" s="174">
        <v>412.52113064909975</v>
      </c>
      <c r="J12" s="175">
        <v>369.92379864479415</v>
      </c>
      <c r="K12" s="176">
        <v>368.07781279369181</v>
      </c>
      <c r="L12" s="174">
        <v>13.389180355524299</v>
      </c>
      <c r="M12" s="175">
        <v>13.848398370322112</v>
      </c>
      <c r="N12" s="176">
        <v>14.358650090688139</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11400.024061000002</v>
      </c>
      <c r="D13" s="172">
        <v>13237.013125000001</v>
      </c>
      <c r="E13" s="173">
        <v>13421.879297999998</v>
      </c>
      <c r="F13" s="174">
        <v>2.6170092045738178</v>
      </c>
      <c r="G13" s="175">
        <v>2.6768455969178468</v>
      </c>
      <c r="H13" s="176">
        <v>2.630827108187574</v>
      </c>
      <c r="I13" s="174">
        <v>463.90208658768455</v>
      </c>
      <c r="J13" s="175">
        <v>469.62401107859682</v>
      </c>
      <c r="K13" s="176">
        <v>481.97320072093044</v>
      </c>
      <c r="L13" s="174">
        <v>12.140360306209704</v>
      </c>
      <c r="M13" s="175">
        <v>12.571109662626402</v>
      </c>
      <c r="N13" s="176">
        <v>12.679881618765549</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14847.641594000001</v>
      </c>
      <c r="D14" s="172">
        <v>16538.886994</v>
      </c>
      <c r="E14" s="173">
        <v>16529.981248</v>
      </c>
      <c r="F14" s="174">
        <v>1.2564322813084736</v>
      </c>
      <c r="G14" s="175">
        <v>1.4155709334306126</v>
      </c>
      <c r="H14" s="176">
        <v>1.418799685742995</v>
      </c>
      <c r="I14" s="174">
        <v>835.34040599673995</v>
      </c>
      <c r="J14" s="175">
        <v>765.10836293354362</v>
      </c>
      <c r="K14" s="176">
        <v>746.67907733155278</v>
      </c>
      <c r="L14" s="174">
        <v>10.495486519756303</v>
      </c>
      <c r="M14" s="175">
        <v>10.830651594934041</v>
      </c>
      <c r="N14" s="176">
        <v>10.593880402688765</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105">
        <v>0</v>
      </c>
      <c r="D15" s="172">
        <v>0</v>
      </c>
      <c r="E15" s="173">
        <v>0</v>
      </c>
      <c r="F15" s="174" t="s">
        <v>241</v>
      </c>
      <c r="G15" s="175" t="s">
        <v>241</v>
      </c>
      <c r="H15" s="176" t="s">
        <v>241</v>
      </c>
      <c r="I15" s="174" t="s">
        <v>96</v>
      </c>
      <c r="J15" s="175" t="s">
        <v>96</v>
      </c>
      <c r="K15" s="176" t="s">
        <v>96</v>
      </c>
      <c r="L15" s="174" t="s">
        <v>96</v>
      </c>
      <c r="M15" s="175" t="s">
        <v>96</v>
      </c>
      <c r="N15" s="176" t="s">
        <v>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2648.6915904000002</v>
      </c>
      <c r="D16" s="172">
        <v>2997.7840970500001</v>
      </c>
      <c r="E16" s="173">
        <v>3029.7870971299999</v>
      </c>
      <c r="F16" s="174">
        <v>3.013383467870884</v>
      </c>
      <c r="G16" s="175">
        <v>2.9416154337724874</v>
      </c>
      <c r="H16" s="176">
        <v>2.9798900818979273</v>
      </c>
      <c r="I16" s="174">
        <v>400.56549720467223</v>
      </c>
      <c r="J16" s="175">
        <v>389.6615346762822</v>
      </c>
      <c r="K16" s="176">
        <v>390.50109547803311</v>
      </c>
      <c r="L16" s="174">
        <v>12.0705744707604</v>
      </c>
      <c r="M16" s="175">
        <v>11.462343843512251</v>
      </c>
      <c r="N16" s="176">
        <v>11.636503413852665</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8122.1189914999995</v>
      </c>
      <c r="D17" s="172">
        <v>6851.9121591499998</v>
      </c>
      <c r="E17" s="173">
        <v>6666.9364526800009</v>
      </c>
      <c r="F17" s="174">
        <v>7.605851936625128</v>
      </c>
      <c r="G17" s="175">
        <v>7.3407278849645401</v>
      </c>
      <c r="H17" s="176">
        <v>7.3743288835814225</v>
      </c>
      <c r="I17" s="174">
        <v>274.88664253574893</v>
      </c>
      <c r="J17" s="175">
        <v>292.47166876082071</v>
      </c>
      <c r="K17" s="176">
        <v>288.70110282405074</v>
      </c>
      <c r="L17" s="174">
        <v>20.907471024829054</v>
      </c>
      <c r="M17" s="175">
        <v>21.469549344346692</v>
      </c>
      <c r="N17" s="176">
        <v>21.289768812772078</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1520.0850450000003</v>
      </c>
      <c r="D18" s="172">
        <v>1739.213105</v>
      </c>
      <c r="E18" s="173">
        <v>1737.480828</v>
      </c>
      <c r="F18" s="174">
        <v>2.8326639447992195</v>
      </c>
      <c r="G18" s="175">
        <v>3.1153839540554751</v>
      </c>
      <c r="H18" s="176">
        <v>3.0269641628529098</v>
      </c>
      <c r="I18" s="174">
        <v>544.98725594506004</v>
      </c>
      <c r="J18" s="175">
        <v>500.98118666598407</v>
      </c>
      <c r="K18" s="176">
        <v>512.65679819044851</v>
      </c>
      <c r="L18" s="174">
        <v>15.437657502906358</v>
      </c>
      <c r="M18" s="175">
        <v>15.607487502228773</v>
      </c>
      <c r="N18" s="176">
        <v>15.51793755965404</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0</v>
      </c>
      <c r="D19" s="172">
        <v>0</v>
      </c>
      <c r="E19" s="173">
        <v>0</v>
      </c>
      <c r="F19" s="174" t="s">
        <v>241</v>
      </c>
      <c r="G19" s="175" t="s">
        <v>241</v>
      </c>
      <c r="H19" s="176" t="s">
        <v>241</v>
      </c>
      <c r="I19" s="174" t="s">
        <v>96</v>
      </c>
      <c r="J19" s="175" t="s">
        <v>96</v>
      </c>
      <c r="K19" s="176" t="s">
        <v>96</v>
      </c>
      <c r="L19" s="174" t="s">
        <v>96</v>
      </c>
      <c r="M19" s="175" t="s">
        <v>96</v>
      </c>
      <c r="N19" s="176" t="s">
        <v>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5925.5374410000004</v>
      </c>
      <c r="D20" s="172">
        <v>6356.9920793200008</v>
      </c>
      <c r="E20" s="173">
        <v>6332.5415466900004</v>
      </c>
      <c r="F20" s="174">
        <v>4.2422284785627431</v>
      </c>
      <c r="G20" s="175">
        <v>3.5550510843828884</v>
      </c>
      <c r="H20" s="176">
        <v>3.4681108624513399</v>
      </c>
      <c r="I20" s="174">
        <v>321.86725165620857</v>
      </c>
      <c r="J20" s="175">
        <v>373.17795724108697</v>
      </c>
      <c r="K20" s="176">
        <v>384.0348912226051</v>
      </c>
      <c r="L20" s="174">
        <v>13.654344212926894</v>
      </c>
      <c r="M20" s="175">
        <v>13.266667015577172</v>
      </c>
      <c r="N20" s="176">
        <v>13.318755778094355</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2">
        <v>0</v>
      </c>
      <c r="E21" s="173">
        <v>0</v>
      </c>
      <c r="F21" s="174" t="s">
        <v>241</v>
      </c>
      <c r="G21" s="175" t="s">
        <v>241</v>
      </c>
      <c r="H21" s="176" t="s">
        <v>241</v>
      </c>
      <c r="I21" s="174" t="s">
        <v>96</v>
      </c>
      <c r="J21" s="175" t="s">
        <v>96</v>
      </c>
      <c r="K21" s="176" t="s">
        <v>96</v>
      </c>
      <c r="L21" s="174" t="s">
        <v>96</v>
      </c>
      <c r="M21" s="175" t="s">
        <v>96</v>
      </c>
      <c r="N21" s="176"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24509.781951999998</v>
      </c>
      <c r="D22" s="172">
        <v>31736.680476999998</v>
      </c>
      <c r="E22" s="173">
        <v>32471.907711999997</v>
      </c>
      <c r="F22" s="174">
        <v>2.1394775890987092</v>
      </c>
      <c r="G22" s="175">
        <v>2.6514197557927539</v>
      </c>
      <c r="H22" s="176">
        <v>2.4627617111158169</v>
      </c>
      <c r="I22" s="174">
        <v>327.97457007676769</v>
      </c>
      <c r="J22" s="175">
        <v>283.0287058325377</v>
      </c>
      <c r="K22" s="176">
        <v>301.17772724168748</v>
      </c>
      <c r="L22" s="174">
        <v>7.0169424247352854</v>
      </c>
      <c r="M22" s="175">
        <v>7.5042790210084647</v>
      </c>
      <c r="N22" s="176">
        <v>7.417289748917109</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105">
        <v>0</v>
      </c>
      <c r="D23" s="172">
        <v>0</v>
      </c>
      <c r="E23" s="173">
        <v>0</v>
      </c>
      <c r="F23" s="174" t="s">
        <v>241</v>
      </c>
      <c r="G23" s="175" t="s">
        <v>241</v>
      </c>
      <c r="H23" s="176" t="s">
        <v>241</v>
      </c>
      <c r="I23" s="174" t="s">
        <v>96</v>
      </c>
      <c r="J23" s="175" t="s">
        <v>96</v>
      </c>
      <c r="K23" s="176" t="s">
        <v>96</v>
      </c>
      <c r="L23" s="174" t="s">
        <v>96</v>
      </c>
      <c r="M23" s="175" t="s">
        <v>96</v>
      </c>
      <c r="N23" s="176" t="s">
        <v>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105">
        <v>14454.007795779999</v>
      </c>
      <c r="D24" s="172">
        <v>14782.17897528</v>
      </c>
      <c r="E24" s="173">
        <v>14945.639863350001</v>
      </c>
      <c r="F24" s="174">
        <v>14.504675260948021</v>
      </c>
      <c r="G24" s="175">
        <v>10.695159372064452</v>
      </c>
      <c r="H24" s="176">
        <v>10.084530040470066</v>
      </c>
      <c r="I24" s="174">
        <v>172.36010495967912</v>
      </c>
      <c r="J24" s="175">
        <v>204.93253471374592</v>
      </c>
      <c r="K24" s="176">
        <v>212.47552425612577</v>
      </c>
      <c r="L24" s="174">
        <v>25.000273503830623</v>
      </c>
      <c r="M24" s="175">
        <v>21.917861192846434</v>
      </c>
      <c r="N24" s="176">
        <v>21.427158072255263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278.78976399999999</v>
      </c>
      <c r="D25" s="172">
        <v>418.42109199999999</v>
      </c>
      <c r="E25" s="173">
        <v>431.77165600000001</v>
      </c>
      <c r="F25" s="174">
        <v>8.065613198051274</v>
      </c>
      <c r="G25" s="175">
        <v>5.0382187712468376</v>
      </c>
      <c r="H25" s="176">
        <v>5.3051703792247071</v>
      </c>
      <c r="I25" s="174">
        <v>243.34686435676005</v>
      </c>
      <c r="J25" s="175">
        <v>357.10361999471559</v>
      </c>
      <c r="K25" s="176">
        <v>324.49836555325447</v>
      </c>
      <c r="L25" s="174">
        <v>19.627416808602771</v>
      </c>
      <c r="M25" s="175">
        <v>17.991661615375737</v>
      </c>
      <c r="N25" s="176">
        <v>17.215191170399567</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105">
        <v>0</v>
      </c>
      <c r="D26" s="172">
        <v>0</v>
      </c>
      <c r="E26" s="173">
        <v>0</v>
      </c>
      <c r="F26" s="174" t="s">
        <v>241</v>
      </c>
      <c r="G26" s="175" t="s">
        <v>241</v>
      </c>
      <c r="H26" s="176" t="s">
        <v>241</v>
      </c>
      <c r="I26" s="174" t="s">
        <v>96</v>
      </c>
      <c r="J26" s="175" t="s">
        <v>96</v>
      </c>
      <c r="K26" s="176" t="s">
        <v>96</v>
      </c>
      <c r="L26" s="174" t="s">
        <v>96</v>
      </c>
      <c r="M26" s="175" t="s">
        <v>96</v>
      </c>
      <c r="N26" s="176" t="s">
        <v>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105">
        <v>0</v>
      </c>
      <c r="D27" s="172">
        <v>0</v>
      </c>
      <c r="E27" s="173">
        <v>0</v>
      </c>
      <c r="F27" s="174" t="s">
        <v>241</v>
      </c>
      <c r="G27" s="175" t="s">
        <v>241</v>
      </c>
      <c r="H27" s="176" t="s">
        <v>241</v>
      </c>
      <c r="I27" s="174" t="s">
        <v>96</v>
      </c>
      <c r="J27" s="175" t="s">
        <v>96</v>
      </c>
      <c r="K27" s="176" t="s">
        <v>96</v>
      </c>
      <c r="L27" s="174" t="s">
        <v>96</v>
      </c>
      <c r="M27" s="175" t="s">
        <v>96</v>
      </c>
      <c r="N27" s="176" t="s">
        <v>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2">
        <v>0</v>
      </c>
      <c r="E28" s="173">
        <v>0</v>
      </c>
      <c r="F28" s="174" t="s">
        <v>241</v>
      </c>
      <c r="G28" s="175" t="s">
        <v>241</v>
      </c>
      <c r="H28" s="176" t="s">
        <v>241</v>
      </c>
      <c r="I28" s="174" t="s">
        <v>96</v>
      </c>
      <c r="J28" s="175" t="s">
        <v>96</v>
      </c>
      <c r="K28" s="176" t="s">
        <v>96</v>
      </c>
      <c r="L28" s="174" t="s">
        <v>96</v>
      </c>
      <c r="M28" s="175" t="s">
        <v>96</v>
      </c>
      <c r="N28" s="176"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0</v>
      </c>
      <c r="D29" s="172">
        <v>0</v>
      </c>
      <c r="E29" s="173">
        <v>0</v>
      </c>
      <c r="F29" s="174" t="s">
        <v>241</v>
      </c>
      <c r="G29" s="175" t="s">
        <v>241</v>
      </c>
      <c r="H29" s="176" t="s">
        <v>241</v>
      </c>
      <c r="I29" s="174" t="s">
        <v>96</v>
      </c>
      <c r="J29" s="175" t="s">
        <v>96</v>
      </c>
      <c r="K29" s="176" t="s">
        <v>96</v>
      </c>
      <c r="L29" s="174" t="s">
        <v>96</v>
      </c>
      <c r="M29" s="175" t="s">
        <v>96</v>
      </c>
      <c r="N29" s="176" t="s">
        <v>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0</v>
      </c>
      <c r="D30" s="172">
        <v>0</v>
      </c>
      <c r="E30" s="173">
        <v>0</v>
      </c>
      <c r="F30" s="174" t="s">
        <v>241</v>
      </c>
      <c r="G30" s="175" t="s">
        <v>241</v>
      </c>
      <c r="H30" s="176" t="s">
        <v>241</v>
      </c>
      <c r="I30" s="174" t="s">
        <v>96</v>
      </c>
      <c r="J30" s="175" t="s">
        <v>96</v>
      </c>
      <c r="K30" s="176" t="s">
        <v>96</v>
      </c>
      <c r="L30" s="174" t="s">
        <v>96</v>
      </c>
      <c r="M30" s="175" t="s">
        <v>96</v>
      </c>
      <c r="N30" s="176" t="s">
        <v>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2">
        <v>0</v>
      </c>
      <c r="E31" s="173">
        <v>0</v>
      </c>
      <c r="F31" s="174" t="s">
        <v>241</v>
      </c>
      <c r="G31" s="175" t="s">
        <v>241</v>
      </c>
      <c r="H31" s="176" t="s">
        <v>241</v>
      </c>
      <c r="I31" s="174" t="s">
        <v>96</v>
      </c>
      <c r="J31" s="175" t="s">
        <v>96</v>
      </c>
      <c r="K31" s="176" t="s">
        <v>96</v>
      </c>
      <c r="L31" s="174" t="s">
        <v>96</v>
      </c>
      <c r="M31" s="175" t="s">
        <v>96</v>
      </c>
      <c r="N31" s="176" t="s">
        <v>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0</v>
      </c>
      <c r="D32" s="172">
        <v>0</v>
      </c>
      <c r="E32" s="173">
        <v>0</v>
      </c>
      <c r="F32" s="174" t="s">
        <v>241</v>
      </c>
      <c r="G32" s="175" t="s">
        <v>241</v>
      </c>
      <c r="H32" s="176" t="s">
        <v>241</v>
      </c>
      <c r="I32" s="174" t="s">
        <v>96</v>
      </c>
      <c r="J32" s="175" t="s">
        <v>96</v>
      </c>
      <c r="K32" s="176" t="s">
        <v>96</v>
      </c>
      <c r="L32" s="174" t="s">
        <v>96</v>
      </c>
      <c r="M32" s="175" t="s">
        <v>96</v>
      </c>
      <c r="N32" s="176" t="s">
        <v>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0</v>
      </c>
      <c r="D33" s="172">
        <v>0</v>
      </c>
      <c r="E33" s="173">
        <v>0</v>
      </c>
      <c r="F33" s="174" t="s">
        <v>241</v>
      </c>
      <c r="G33" s="175" t="s">
        <v>241</v>
      </c>
      <c r="H33" s="176" t="s">
        <v>241</v>
      </c>
      <c r="I33" s="174" t="s">
        <v>96</v>
      </c>
      <c r="J33" s="175" t="s">
        <v>96</v>
      </c>
      <c r="K33" s="176" t="s">
        <v>96</v>
      </c>
      <c r="L33" s="174" t="s">
        <v>96</v>
      </c>
      <c r="M33" s="175" t="s">
        <v>96</v>
      </c>
      <c r="N33" s="176" t="s">
        <v>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2">
        <v>0</v>
      </c>
      <c r="E34" s="173">
        <v>0</v>
      </c>
      <c r="F34" s="174" t="s">
        <v>241</v>
      </c>
      <c r="G34" s="175" t="s">
        <v>241</v>
      </c>
      <c r="H34" s="176" t="s">
        <v>241</v>
      </c>
      <c r="I34" s="174" t="s">
        <v>96</v>
      </c>
      <c r="J34" s="175" t="s">
        <v>96</v>
      </c>
      <c r="K34" s="176" t="s">
        <v>96</v>
      </c>
      <c r="L34" s="174" t="s">
        <v>96</v>
      </c>
      <c r="M34" s="175" t="s">
        <v>96</v>
      </c>
      <c r="N34" s="176" t="s">
        <v>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2">
        <v>0</v>
      </c>
      <c r="E35" s="173">
        <v>0</v>
      </c>
      <c r="F35" s="174" t="s">
        <v>241</v>
      </c>
      <c r="G35" s="175" t="s">
        <v>241</v>
      </c>
      <c r="H35" s="176" t="s">
        <v>241</v>
      </c>
      <c r="I35" s="174" t="s">
        <v>96</v>
      </c>
      <c r="J35" s="175" t="s">
        <v>96</v>
      </c>
      <c r="K35" s="176" t="s">
        <v>96</v>
      </c>
      <c r="L35" s="174" t="s">
        <v>96</v>
      </c>
      <c r="M35" s="175" t="s">
        <v>96</v>
      </c>
      <c r="N35" s="176" t="s">
        <v>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105">
        <v>0</v>
      </c>
      <c r="D36" s="172">
        <v>0</v>
      </c>
      <c r="E36" s="173">
        <v>0</v>
      </c>
      <c r="F36" s="174" t="s">
        <v>241</v>
      </c>
      <c r="G36" s="175" t="s">
        <v>241</v>
      </c>
      <c r="H36" s="176" t="s">
        <v>241</v>
      </c>
      <c r="I36" s="174" t="s">
        <v>96</v>
      </c>
      <c r="J36" s="175" t="s">
        <v>96</v>
      </c>
      <c r="K36" s="176" t="s">
        <v>96</v>
      </c>
      <c r="L36" s="174" t="s">
        <v>96</v>
      </c>
      <c r="M36" s="175" t="s">
        <v>96</v>
      </c>
      <c r="N36" s="176" t="s">
        <v>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0</v>
      </c>
      <c r="D37" s="172">
        <v>0</v>
      </c>
      <c r="E37" s="173">
        <v>0</v>
      </c>
      <c r="F37" s="174" t="s">
        <v>241</v>
      </c>
      <c r="G37" s="175" t="s">
        <v>241</v>
      </c>
      <c r="H37" s="176" t="s">
        <v>241</v>
      </c>
      <c r="I37" s="174" t="s">
        <v>96</v>
      </c>
      <c r="J37" s="175" t="s">
        <v>96</v>
      </c>
      <c r="K37" s="176" t="s">
        <v>96</v>
      </c>
      <c r="L37" s="174" t="s">
        <v>96</v>
      </c>
      <c r="M37" s="175" t="s">
        <v>96</v>
      </c>
      <c r="N37" s="176" t="s">
        <v>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2">
        <v>0</v>
      </c>
      <c r="E38" s="173">
        <v>0</v>
      </c>
      <c r="F38" s="174" t="s">
        <v>241</v>
      </c>
      <c r="G38" s="175" t="s">
        <v>241</v>
      </c>
      <c r="H38" s="176" t="s">
        <v>241</v>
      </c>
      <c r="I38" s="174" t="s">
        <v>96</v>
      </c>
      <c r="J38" s="175" t="s">
        <v>96</v>
      </c>
      <c r="K38" s="176" t="s">
        <v>96</v>
      </c>
      <c r="L38" s="174" t="s">
        <v>96</v>
      </c>
      <c r="M38" s="175" t="s">
        <v>96</v>
      </c>
      <c r="N38" s="176"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0</v>
      </c>
      <c r="D39" s="172">
        <v>0</v>
      </c>
      <c r="E39" s="173">
        <v>0</v>
      </c>
      <c r="F39" s="174" t="s">
        <v>241</v>
      </c>
      <c r="G39" s="175" t="s">
        <v>241</v>
      </c>
      <c r="H39" s="176" t="s">
        <v>241</v>
      </c>
      <c r="I39" s="174" t="s">
        <v>96</v>
      </c>
      <c r="J39" s="175" t="s">
        <v>96</v>
      </c>
      <c r="K39" s="176" t="s">
        <v>96</v>
      </c>
      <c r="L39" s="174" t="s">
        <v>96</v>
      </c>
      <c r="M39" s="175" t="s">
        <v>96</v>
      </c>
      <c r="N39" s="176" t="s">
        <v>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2">
        <v>0</v>
      </c>
      <c r="E40" s="173">
        <v>0</v>
      </c>
      <c r="F40" s="174" t="s">
        <v>241</v>
      </c>
      <c r="G40" s="175" t="s">
        <v>241</v>
      </c>
      <c r="H40" s="176" t="s">
        <v>241</v>
      </c>
      <c r="I40" s="174" t="s">
        <v>96</v>
      </c>
      <c r="J40" s="175" t="s">
        <v>96</v>
      </c>
      <c r="K40" s="176" t="s">
        <v>96</v>
      </c>
      <c r="L40" s="174" t="s">
        <v>96</v>
      </c>
      <c r="M40" s="175" t="s">
        <v>96</v>
      </c>
      <c r="N40" s="176"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0</v>
      </c>
      <c r="D41" s="172">
        <v>0</v>
      </c>
      <c r="E41" s="173">
        <v>0</v>
      </c>
      <c r="F41" s="174" t="s">
        <v>241</v>
      </c>
      <c r="G41" s="175" t="s">
        <v>241</v>
      </c>
      <c r="H41" s="176" t="s">
        <v>241</v>
      </c>
      <c r="I41" s="174" t="s">
        <v>96</v>
      </c>
      <c r="J41" s="175" t="s">
        <v>96</v>
      </c>
      <c r="K41" s="176" t="s">
        <v>96</v>
      </c>
      <c r="L41" s="174" t="s">
        <v>96</v>
      </c>
      <c r="M41" s="175" t="s">
        <v>96</v>
      </c>
      <c r="N41" s="176" t="s">
        <v>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0</v>
      </c>
      <c r="D42" s="172">
        <v>0</v>
      </c>
      <c r="E42" s="173">
        <v>0</v>
      </c>
      <c r="F42" s="174" t="s">
        <v>241</v>
      </c>
      <c r="G42" s="175" t="s">
        <v>241</v>
      </c>
      <c r="H42" s="176" t="s">
        <v>241</v>
      </c>
      <c r="I42" s="174" t="s">
        <v>96</v>
      </c>
      <c r="J42" s="175" t="s">
        <v>96</v>
      </c>
      <c r="K42" s="176" t="s">
        <v>96</v>
      </c>
      <c r="L42" s="174" t="s">
        <v>96</v>
      </c>
      <c r="M42" s="175" t="s">
        <v>96</v>
      </c>
      <c r="N42" s="176" t="s">
        <v>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2">
        <v>0</v>
      </c>
      <c r="E43" s="173">
        <v>0</v>
      </c>
      <c r="F43" s="174" t="s">
        <v>241</v>
      </c>
      <c r="G43" s="175" t="s">
        <v>241</v>
      </c>
      <c r="H43" s="176" t="s">
        <v>241</v>
      </c>
      <c r="I43" s="174" t="s">
        <v>96</v>
      </c>
      <c r="J43" s="175" t="s">
        <v>96</v>
      </c>
      <c r="K43" s="176" t="s">
        <v>96</v>
      </c>
      <c r="L43" s="174" t="s">
        <v>96</v>
      </c>
      <c r="M43" s="175" t="s">
        <v>96</v>
      </c>
      <c r="N43" s="176"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2">
        <v>0</v>
      </c>
      <c r="E44" s="173">
        <v>0</v>
      </c>
      <c r="F44" s="174" t="s">
        <v>241</v>
      </c>
      <c r="G44" s="175" t="s">
        <v>241</v>
      </c>
      <c r="H44" s="176" t="s">
        <v>241</v>
      </c>
      <c r="I44" s="174" t="s">
        <v>96</v>
      </c>
      <c r="J44" s="175" t="s">
        <v>96</v>
      </c>
      <c r="K44" s="176" t="s">
        <v>96</v>
      </c>
      <c r="L44" s="174" t="s">
        <v>96</v>
      </c>
      <c r="M44" s="175" t="s">
        <v>96</v>
      </c>
      <c r="N44" s="176" t="s">
        <v>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2">
        <v>0</v>
      </c>
      <c r="E45" s="173">
        <v>0</v>
      </c>
      <c r="F45" s="174" t="s">
        <v>241</v>
      </c>
      <c r="G45" s="175" t="s">
        <v>241</v>
      </c>
      <c r="H45" s="176" t="s">
        <v>241</v>
      </c>
      <c r="I45" s="174" t="s">
        <v>96</v>
      </c>
      <c r="J45" s="175" t="s">
        <v>96</v>
      </c>
      <c r="K45" s="176" t="s">
        <v>96</v>
      </c>
      <c r="L45" s="174" t="s">
        <v>96</v>
      </c>
      <c r="M45" s="175" t="s">
        <v>96</v>
      </c>
      <c r="N45" s="176" t="s">
        <v>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105">
        <v>0</v>
      </c>
      <c r="D46" s="172">
        <v>0</v>
      </c>
      <c r="E46" s="173">
        <v>0</v>
      </c>
      <c r="F46" s="174" t="s">
        <v>241</v>
      </c>
      <c r="G46" s="175" t="s">
        <v>241</v>
      </c>
      <c r="H46" s="176" t="s">
        <v>241</v>
      </c>
      <c r="I46" s="174" t="s">
        <v>96</v>
      </c>
      <c r="J46" s="175" t="s">
        <v>96</v>
      </c>
      <c r="K46" s="176" t="s">
        <v>96</v>
      </c>
      <c r="L46" s="174" t="s">
        <v>96</v>
      </c>
      <c r="M46" s="175" t="s">
        <v>96</v>
      </c>
      <c r="N46" s="176"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0</v>
      </c>
      <c r="D47" s="172">
        <v>0</v>
      </c>
      <c r="E47" s="173">
        <v>0</v>
      </c>
      <c r="F47" s="174" t="s">
        <v>241</v>
      </c>
      <c r="G47" s="175" t="s">
        <v>241</v>
      </c>
      <c r="H47" s="176" t="s">
        <v>241</v>
      </c>
      <c r="I47" s="174" t="s">
        <v>96</v>
      </c>
      <c r="J47" s="175" t="s">
        <v>96</v>
      </c>
      <c r="K47" s="176" t="s">
        <v>96</v>
      </c>
      <c r="L47" s="174" t="s">
        <v>96</v>
      </c>
      <c r="M47" s="175" t="s">
        <v>96</v>
      </c>
      <c r="N47" s="176" t="s">
        <v>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2">
        <v>0</v>
      </c>
      <c r="E48" s="173">
        <v>0</v>
      </c>
      <c r="F48" s="174" t="s">
        <v>241</v>
      </c>
      <c r="G48" s="175" t="s">
        <v>241</v>
      </c>
      <c r="H48" s="176" t="s">
        <v>241</v>
      </c>
      <c r="I48" s="174" t="s">
        <v>96</v>
      </c>
      <c r="J48" s="175" t="s">
        <v>96</v>
      </c>
      <c r="K48" s="176" t="s">
        <v>96</v>
      </c>
      <c r="L48" s="174" t="s">
        <v>96</v>
      </c>
      <c r="M48" s="175" t="s">
        <v>96</v>
      </c>
      <c r="N48" s="176"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105">
        <v>0</v>
      </c>
      <c r="D49" s="172">
        <v>86.174941000000004</v>
      </c>
      <c r="E49" s="173">
        <v>137.80433500000001</v>
      </c>
      <c r="F49" s="174" t="s">
        <v>241</v>
      </c>
      <c r="G49" s="175">
        <v>7.1860797676670307E-2</v>
      </c>
      <c r="H49" s="176">
        <v>0.90948807960214006</v>
      </c>
      <c r="I49" s="174" t="s">
        <v>96</v>
      </c>
      <c r="J49" s="175">
        <v>13763.501598682296</v>
      </c>
      <c r="K49" s="176">
        <v>1416.6733157054016</v>
      </c>
      <c r="L49" s="174" t="s">
        <v>96</v>
      </c>
      <c r="M49" s="175">
        <v>9.8905620370543659</v>
      </c>
      <c r="N49" s="176">
        <v>12.884474933245022</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2">
        <v>0</v>
      </c>
      <c r="E50" s="173">
        <v>0</v>
      </c>
      <c r="F50" s="174" t="s">
        <v>241</v>
      </c>
      <c r="G50" s="175" t="s">
        <v>241</v>
      </c>
      <c r="H50" s="176" t="s">
        <v>241</v>
      </c>
      <c r="I50" s="174" t="s">
        <v>96</v>
      </c>
      <c r="J50" s="175" t="s">
        <v>96</v>
      </c>
      <c r="K50" s="176" t="s">
        <v>96</v>
      </c>
      <c r="L50" s="174" t="s">
        <v>96</v>
      </c>
      <c r="M50" s="175" t="s">
        <v>96</v>
      </c>
      <c r="N50" s="176" t="s">
        <v>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105">
        <v>198.861468</v>
      </c>
      <c r="D51" s="172">
        <v>424.119305</v>
      </c>
      <c r="E51" s="173">
        <v>462.21035799999999</v>
      </c>
      <c r="F51" s="174">
        <v>17.186011620913913</v>
      </c>
      <c r="G51" s="175">
        <v>9.9906409589160283</v>
      </c>
      <c r="H51" s="176">
        <v>10.005615668180244</v>
      </c>
      <c r="I51" s="174">
        <v>188.45131963312059</v>
      </c>
      <c r="J51" s="175">
        <v>236.51831268667735</v>
      </c>
      <c r="K51" s="176">
        <v>247.53223950219291</v>
      </c>
      <c r="L51" s="174">
        <v>32.387265691913726</v>
      </c>
      <c r="M51" s="175">
        <v>23.629695422612276</v>
      </c>
      <c r="N51" s="176">
        <v>24.767124539428863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2">
        <v>0</v>
      </c>
      <c r="E52" s="173">
        <v>0</v>
      </c>
      <c r="F52" s="174" t="s">
        <v>241</v>
      </c>
      <c r="G52" s="175" t="s">
        <v>241</v>
      </c>
      <c r="H52" s="176" t="s">
        <v>241</v>
      </c>
      <c r="I52" s="174" t="s">
        <v>96</v>
      </c>
      <c r="J52" s="175" t="s">
        <v>96</v>
      </c>
      <c r="K52" s="176" t="s">
        <v>96</v>
      </c>
      <c r="L52" s="174" t="s">
        <v>96</v>
      </c>
      <c r="M52" s="175" t="s">
        <v>96</v>
      </c>
      <c r="N52" s="176"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2">
        <v>0</v>
      </c>
      <c r="E53" s="173">
        <v>0</v>
      </c>
      <c r="F53" s="174" t="s">
        <v>241</v>
      </c>
      <c r="G53" s="175" t="s">
        <v>241</v>
      </c>
      <c r="H53" s="176" t="s">
        <v>241</v>
      </c>
      <c r="I53" s="174" t="s">
        <v>96</v>
      </c>
      <c r="J53" s="175" t="s">
        <v>96</v>
      </c>
      <c r="K53" s="176" t="s">
        <v>96</v>
      </c>
      <c r="L53" s="174" t="s">
        <v>96</v>
      </c>
      <c r="M53" s="175" t="s">
        <v>96</v>
      </c>
      <c r="N53" s="176" t="s">
        <v>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105">
        <v>0</v>
      </c>
      <c r="D54" s="172">
        <v>0</v>
      </c>
      <c r="E54" s="173">
        <v>0</v>
      </c>
      <c r="F54" s="174" t="s">
        <v>241</v>
      </c>
      <c r="G54" s="175" t="s">
        <v>241</v>
      </c>
      <c r="H54" s="176" t="s">
        <v>241</v>
      </c>
      <c r="I54" s="174" t="s">
        <v>96</v>
      </c>
      <c r="J54" s="175" t="s">
        <v>96</v>
      </c>
      <c r="K54" s="176" t="s">
        <v>96</v>
      </c>
      <c r="L54" s="174" t="s">
        <v>96</v>
      </c>
      <c r="M54" s="175" t="s">
        <v>96</v>
      </c>
      <c r="N54" s="176"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2">
        <v>0</v>
      </c>
      <c r="E55" s="173">
        <v>0</v>
      </c>
      <c r="F55" s="174" t="s">
        <v>241</v>
      </c>
      <c r="G55" s="175" t="s">
        <v>241</v>
      </c>
      <c r="H55" s="176" t="s">
        <v>241</v>
      </c>
      <c r="I55" s="174" t="s">
        <v>96</v>
      </c>
      <c r="J55" s="175" t="s">
        <v>96</v>
      </c>
      <c r="K55" s="176" t="s">
        <v>96</v>
      </c>
      <c r="L55" s="174" t="s">
        <v>96</v>
      </c>
      <c r="M55" s="175" t="s">
        <v>96</v>
      </c>
      <c r="N55" s="176" t="s">
        <v>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2">
        <v>0</v>
      </c>
      <c r="E56" s="173">
        <v>0</v>
      </c>
      <c r="F56" s="174" t="s">
        <v>241</v>
      </c>
      <c r="G56" s="175" t="s">
        <v>241</v>
      </c>
      <c r="H56" s="176" t="s">
        <v>241</v>
      </c>
      <c r="I56" s="174" t="s">
        <v>96</v>
      </c>
      <c r="J56" s="175" t="s">
        <v>96</v>
      </c>
      <c r="K56" s="176" t="s">
        <v>96</v>
      </c>
      <c r="L56" s="174" t="s">
        <v>96</v>
      </c>
      <c r="M56" s="175" t="s">
        <v>96</v>
      </c>
      <c r="N56" s="176"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238</v>
      </c>
      <c r="C57" s="105">
        <v>0</v>
      </c>
      <c r="D57" s="172">
        <v>0</v>
      </c>
      <c r="E57" s="173">
        <v>0</v>
      </c>
      <c r="F57" s="174" t="s">
        <v>241</v>
      </c>
      <c r="G57" s="175" t="s">
        <v>241</v>
      </c>
      <c r="H57" s="176" t="s">
        <v>241</v>
      </c>
      <c r="I57" s="174" t="s">
        <v>96</v>
      </c>
      <c r="J57" s="175" t="s">
        <v>96</v>
      </c>
      <c r="K57" s="176" t="s">
        <v>96</v>
      </c>
      <c r="L57" s="174" t="s">
        <v>96</v>
      </c>
      <c r="M57" s="175" t="s">
        <v>96</v>
      </c>
      <c r="N57" s="176"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105">
        <v>0</v>
      </c>
      <c r="D58" s="172">
        <v>0</v>
      </c>
      <c r="E58" s="173">
        <v>0</v>
      </c>
      <c r="F58" s="174" t="s">
        <v>241</v>
      </c>
      <c r="G58" s="175" t="s">
        <v>241</v>
      </c>
      <c r="H58" s="176" t="s">
        <v>241</v>
      </c>
      <c r="I58" s="174" t="s">
        <v>96</v>
      </c>
      <c r="J58" s="175" t="s">
        <v>96</v>
      </c>
      <c r="K58" s="176" t="s">
        <v>96</v>
      </c>
      <c r="L58" s="174" t="s">
        <v>96</v>
      </c>
      <c r="M58" s="175" t="s">
        <v>96</v>
      </c>
      <c r="N58" s="176" t="s">
        <v>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105">
        <v>0</v>
      </c>
      <c r="D59" s="172">
        <v>0</v>
      </c>
      <c r="E59" s="173">
        <v>0</v>
      </c>
      <c r="F59" s="174" t="s">
        <v>241</v>
      </c>
      <c r="G59" s="175" t="s">
        <v>241</v>
      </c>
      <c r="H59" s="176" t="s">
        <v>241</v>
      </c>
      <c r="I59" s="174" t="s">
        <v>96</v>
      </c>
      <c r="J59" s="175" t="s">
        <v>96</v>
      </c>
      <c r="K59" s="176" t="s">
        <v>96</v>
      </c>
      <c r="L59" s="174" t="s">
        <v>96</v>
      </c>
      <c r="M59" s="175" t="s">
        <v>96</v>
      </c>
      <c r="N59" s="176"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4"/>
      <c r="C60" s="180"/>
      <c r="D60" s="181"/>
      <c r="E60" s="182"/>
      <c r="F60" s="183"/>
      <c r="G60" s="184"/>
      <c r="H60" s="185"/>
      <c r="I60" s="183"/>
      <c r="J60" s="184"/>
      <c r="K60" s="185"/>
      <c r="L60" s="183"/>
      <c r="M60" s="184"/>
      <c r="N60" s="185"/>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118"/>
      <c r="D62" s="118"/>
      <c r="E62" s="118"/>
      <c r="F62" s="118"/>
      <c r="G62" s="118"/>
      <c r="H62" s="118"/>
    </row>
    <row r="63" spans="1:102" ht="30.75" customHeight="1">
      <c r="B63" s="296"/>
      <c r="C63" s="118"/>
      <c r="D63" s="118"/>
      <c r="E63" s="118"/>
      <c r="F63" s="118"/>
      <c r="G63" s="118"/>
      <c r="H63" s="118"/>
    </row>
    <row r="64" spans="1:102" ht="20.100000000000001" customHeight="1">
      <c r="B64" s="296"/>
      <c r="C64" s="63"/>
      <c r="D64" s="63"/>
      <c r="E64" s="63"/>
      <c r="F64" s="63"/>
      <c r="G64" s="186"/>
      <c r="H64" s="63"/>
      <c r="I64" s="63"/>
      <c r="J64" s="63"/>
      <c r="K64" s="63"/>
      <c r="L64" s="63"/>
      <c r="M64" s="63"/>
      <c r="N64" s="63"/>
    </row>
    <row r="65" spans="2:14" ht="20.100000000000001" customHeight="1">
      <c r="B65" s="63"/>
      <c r="C65" s="63"/>
      <c r="D65" s="63"/>
      <c r="E65" s="63"/>
      <c r="F65" s="63"/>
      <c r="G65" s="63"/>
      <c r="H65" s="63"/>
      <c r="I65" s="63"/>
      <c r="J65" s="186"/>
      <c r="K65" s="63"/>
      <c r="L65" s="63"/>
      <c r="M65" s="63"/>
      <c r="N65" s="63"/>
    </row>
    <row r="66" spans="2:14" ht="28.5" customHeight="1">
      <c r="B66" s="63"/>
      <c r="C66" s="188"/>
      <c r="D66" s="188"/>
      <c r="E66" s="188"/>
      <c r="F66" s="188"/>
      <c r="G66" s="188"/>
      <c r="H66" s="188"/>
      <c r="I66" s="188"/>
      <c r="J66" s="188"/>
      <c r="K66" s="188"/>
      <c r="L66" s="188"/>
      <c r="M66" s="188"/>
      <c r="N66" s="188"/>
    </row>
    <row r="67" spans="2:14" ht="20.100000000000001" customHeight="1">
      <c r="B67" s="63"/>
    </row>
    <row r="68" spans="2:14" ht="20.100000000000001" customHeight="1">
      <c r="B68" s="84"/>
    </row>
    <row r="69" spans="2:14" ht="20.100000000000001" customHeight="1"/>
    <row r="70"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14" width="16.6640625" style="44" customWidth="1"/>
    <col min="15" max="15" width="15.6640625" style="44" customWidth="1"/>
    <col min="16" max="16" width="15.6640625" style="44" hidden="1" customWidth="1"/>
    <col min="17" max="102" width="0" style="44" hidden="1" customWidth="1"/>
    <col min="103" max="16384" width="15.6640625" style="52" hidden="1"/>
  </cols>
  <sheetData>
    <row r="1" spans="1:102" ht="89.1" customHeight="1"/>
    <row r="2" spans="1:102" s="225" customFormat="1" ht="20.100000000000001" customHeight="1">
      <c r="A2" s="72"/>
      <c r="B2" s="87" t="s">
        <v>17</v>
      </c>
      <c r="C2" s="284"/>
      <c r="D2" s="284"/>
      <c r="E2" s="284"/>
      <c r="F2" s="284"/>
      <c r="G2" s="284"/>
      <c r="H2" s="284"/>
      <c r="I2" s="284"/>
      <c r="J2" s="284"/>
      <c r="K2" s="284"/>
      <c r="L2" s="284"/>
      <c r="M2" s="284"/>
      <c r="N2" s="284"/>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58" customFormat="1" ht="20.100000000000001" customHeight="1">
      <c r="A3" s="74"/>
      <c r="B3" s="91" t="s">
        <v>2</v>
      </c>
      <c r="C3" s="74"/>
      <c r="D3" s="74"/>
      <c r="E3" s="74"/>
      <c r="F3" s="74"/>
      <c r="G3" s="160"/>
      <c r="H3" s="74"/>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58" customFormat="1" ht="20.100000000000001" customHeight="1">
      <c r="A4" s="74"/>
      <c r="B4" s="226"/>
      <c r="C4" s="476"/>
      <c r="D4" s="476"/>
      <c r="E4" s="476"/>
      <c r="J4" s="475"/>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171" customFormat="1" ht="20.100000000000001" customHeight="1">
      <c r="A5" s="177"/>
      <c r="B5" s="297"/>
      <c r="C5" s="712" t="s">
        <v>208</v>
      </c>
      <c r="D5" s="713"/>
      <c r="E5" s="714"/>
      <c r="F5" s="712" t="s">
        <v>198</v>
      </c>
      <c r="G5" s="713"/>
      <c r="H5" s="714"/>
      <c r="I5" s="712" t="s">
        <v>199</v>
      </c>
      <c r="J5" s="713"/>
      <c r="K5" s="714"/>
      <c r="L5" s="712" t="s">
        <v>200</v>
      </c>
      <c r="M5" s="713"/>
      <c r="N5" s="714"/>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7"/>
      <c r="BL5" s="177"/>
      <c r="BM5" s="177"/>
      <c r="BN5" s="177"/>
      <c r="BO5" s="177"/>
      <c r="BP5" s="177"/>
      <c r="BQ5" s="177"/>
      <c r="BR5" s="177"/>
      <c r="BS5" s="177"/>
      <c r="BT5" s="177"/>
      <c r="BU5" s="177"/>
      <c r="BV5" s="177"/>
      <c r="BW5" s="177"/>
      <c r="BX5" s="177"/>
      <c r="BY5" s="177"/>
      <c r="BZ5" s="177"/>
      <c r="CA5" s="177"/>
      <c r="CB5" s="177"/>
      <c r="CC5" s="177"/>
      <c r="CD5" s="177"/>
      <c r="CE5" s="177"/>
      <c r="CF5" s="177"/>
      <c r="CG5" s="177"/>
      <c r="CH5" s="177"/>
      <c r="CI5" s="177"/>
      <c r="CJ5" s="177"/>
      <c r="CK5" s="177"/>
      <c r="CL5" s="177"/>
      <c r="CM5" s="177"/>
      <c r="CN5" s="177"/>
      <c r="CO5" s="177"/>
      <c r="CP5" s="177"/>
      <c r="CQ5" s="177"/>
      <c r="CR5" s="177"/>
      <c r="CS5" s="177"/>
      <c r="CT5" s="177"/>
      <c r="CU5" s="177"/>
      <c r="CV5" s="177"/>
      <c r="CW5" s="177"/>
      <c r="CX5" s="177"/>
    </row>
    <row r="6" spans="1:102" s="171" customFormat="1" ht="20.100000000000001" customHeight="1">
      <c r="A6" s="93"/>
      <c r="B6" s="298"/>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177"/>
      <c r="P6" s="177"/>
      <c r="Q6" s="177"/>
      <c r="R6" s="177"/>
      <c r="S6" s="177"/>
      <c r="T6" s="177"/>
      <c r="U6" s="177"/>
      <c r="V6" s="177"/>
      <c r="W6" s="177"/>
      <c r="X6" s="177"/>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7"/>
      <c r="BQ6" s="177"/>
      <c r="BR6" s="177"/>
      <c r="BS6" s="177"/>
      <c r="BT6" s="177"/>
      <c r="BU6" s="177"/>
      <c r="BV6" s="177"/>
      <c r="BW6" s="177"/>
      <c r="BX6" s="177"/>
      <c r="BY6" s="177"/>
      <c r="BZ6" s="177"/>
      <c r="CA6" s="177"/>
      <c r="CB6" s="177"/>
      <c r="CC6" s="177"/>
      <c r="CD6" s="177"/>
      <c r="CE6" s="177"/>
      <c r="CF6" s="177"/>
      <c r="CG6" s="177"/>
      <c r="CH6" s="177"/>
      <c r="CI6" s="177"/>
      <c r="CJ6" s="177"/>
      <c r="CK6" s="177"/>
      <c r="CL6" s="177"/>
      <c r="CM6" s="177"/>
      <c r="CN6" s="177"/>
      <c r="CO6" s="177"/>
      <c r="CP6" s="177"/>
      <c r="CQ6" s="177"/>
      <c r="CR6" s="177"/>
      <c r="CS6" s="177"/>
      <c r="CT6" s="177"/>
      <c r="CU6" s="177"/>
      <c r="CV6" s="177"/>
      <c r="CW6" s="177"/>
      <c r="CX6" s="177"/>
    </row>
    <row r="7" spans="1:102" s="95" customFormat="1" ht="20.100000000000001" customHeight="1">
      <c r="A7" s="93"/>
      <c r="B7" s="164" t="s">
        <v>240</v>
      </c>
      <c r="C7" s="229">
        <v>391538.25885519001</v>
      </c>
      <c r="D7" s="230">
        <v>418607.38071031997</v>
      </c>
      <c r="E7" s="231">
        <v>422658.78739918995</v>
      </c>
      <c r="F7" s="232">
        <v>2.6770792946690496</v>
      </c>
      <c r="G7" s="233">
        <v>2.8547348685353442</v>
      </c>
      <c r="H7" s="234">
        <v>2.7954447619163938</v>
      </c>
      <c r="I7" s="232">
        <v>268.15515716052545</v>
      </c>
      <c r="J7" s="233">
        <v>250.3988723229964</v>
      </c>
      <c r="K7" s="234">
        <v>253.78036709339344</v>
      </c>
      <c r="L7" s="232">
        <v>7.178726189931675</v>
      </c>
      <c r="M7" s="233">
        <v>7.1482239186238754</v>
      </c>
      <c r="N7" s="234">
        <v>7.0942899786844622</v>
      </c>
      <c r="O7" s="299"/>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300">
        <v>152927.18037932002</v>
      </c>
      <c r="D8" s="301">
        <v>166911.42302101001</v>
      </c>
      <c r="E8" s="302">
        <v>168966.30915928999</v>
      </c>
      <c r="F8" s="174">
        <v>2.3583118959000298</v>
      </c>
      <c r="G8" s="175">
        <v>2.631009347177649</v>
      </c>
      <c r="H8" s="176">
        <v>2.6142045016476239</v>
      </c>
      <c r="I8" s="174">
        <v>306.83469903331837</v>
      </c>
      <c r="J8" s="175">
        <v>258.88630535411227</v>
      </c>
      <c r="K8" s="176">
        <v>259.10652538214123</v>
      </c>
      <c r="L8" s="174">
        <v>7.2361192080518002</v>
      </c>
      <c r="M8" s="175">
        <v>6.8113228924295637</v>
      </c>
      <c r="N8" s="176">
        <v>6.7735744506026787</v>
      </c>
      <c r="O8" s="299"/>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300">
        <v>53813.935081000003</v>
      </c>
      <c r="D9" s="301">
        <v>55040.536261999994</v>
      </c>
      <c r="E9" s="302">
        <v>55425.953967000001</v>
      </c>
      <c r="F9" s="174">
        <v>3.4987695885201417</v>
      </c>
      <c r="G9" s="175">
        <v>3.5418288617690945</v>
      </c>
      <c r="H9" s="176">
        <v>3.5071355238330306</v>
      </c>
      <c r="I9" s="174">
        <v>210.86677759975962</v>
      </c>
      <c r="J9" s="175">
        <v>201.44235867411589</v>
      </c>
      <c r="K9" s="176">
        <v>204.03325322068775</v>
      </c>
      <c r="L9" s="174">
        <v>7.3777426869527911</v>
      </c>
      <c r="M9" s="175">
        <v>7.1347435993482549</v>
      </c>
      <c r="N9" s="176">
        <v>7.1557227041349414</v>
      </c>
      <c r="O9" s="299"/>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300">
        <v>81820.799979110001</v>
      </c>
      <c r="D10" s="301">
        <v>88217.490640110002</v>
      </c>
      <c r="E10" s="302">
        <v>89295.962241379995</v>
      </c>
      <c r="F10" s="174">
        <v>2.6079759017325741</v>
      </c>
      <c r="G10" s="175">
        <v>2.6847239896814266</v>
      </c>
      <c r="H10" s="176">
        <v>2.5852445217508677</v>
      </c>
      <c r="I10" s="174">
        <v>265.61439733690997</v>
      </c>
      <c r="J10" s="175">
        <v>246.00133412425998</v>
      </c>
      <c r="K10" s="176">
        <v>256.9141078960858</v>
      </c>
      <c r="L10" s="174">
        <v>6.9271594740788212</v>
      </c>
      <c r="M10" s="175">
        <v>6.6044568321703689</v>
      </c>
      <c r="N10" s="176">
        <v>6.6418578999886719</v>
      </c>
      <c r="O10" s="299"/>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300">
        <v>59520.033122729998</v>
      </c>
      <c r="D11" s="301">
        <v>65942.707234249989</v>
      </c>
      <c r="E11" s="302">
        <v>66865.376533210001</v>
      </c>
      <c r="F11" s="174">
        <v>2.7358699430698681</v>
      </c>
      <c r="G11" s="175">
        <v>3.1556111832624358</v>
      </c>
      <c r="H11" s="176">
        <v>3.153046523760878</v>
      </c>
      <c r="I11" s="174">
        <v>227.33733169495181</v>
      </c>
      <c r="J11" s="175">
        <v>201.16689352988226</v>
      </c>
      <c r="K11" s="176">
        <v>193.03685132960453</v>
      </c>
      <c r="L11" s="174">
        <v>6.2196537272192352</v>
      </c>
      <c r="M11" s="175">
        <v>6.3480449892506021</v>
      </c>
      <c r="N11" s="176">
        <v>6.0865417304255507</v>
      </c>
      <c r="O11" s="299"/>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300">
        <v>33066.587066</v>
      </c>
      <c r="D12" s="301">
        <v>31072.535633</v>
      </c>
      <c r="E12" s="302">
        <v>30570.597664000001</v>
      </c>
      <c r="F12" s="174">
        <v>2.8820564701698506</v>
      </c>
      <c r="G12" s="175">
        <v>2.6985318350057166</v>
      </c>
      <c r="H12" s="176">
        <v>2.3533093232494808</v>
      </c>
      <c r="I12" s="174">
        <v>311.47415661371491</v>
      </c>
      <c r="J12" s="175">
        <v>320.81268627126167</v>
      </c>
      <c r="K12" s="176">
        <v>382.65530117998759</v>
      </c>
      <c r="L12" s="174">
        <v>8.976861083592544</v>
      </c>
      <c r="M12" s="175">
        <v>8.6572324697670098</v>
      </c>
      <c r="N12" s="176">
        <v>9.0050628785770268</v>
      </c>
      <c r="O12" s="299"/>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300">
        <v>1968.9193780000001</v>
      </c>
      <c r="D13" s="301">
        <v>1646.0800549999999</v>
      </c>
      <c r="E13" s="302">
        <v>1633.783369</v>
      </c>
      <c r="F13" s="174">
        <v>2.8573109507991243</v>
      </c>
      <c r="G13" s="175">
        <v>3.7239478610899033</v>
      </c>
      <c r="H13" s="176">
        <v>3.9720693839429089</v>
      </c>
      <c r="I13" s="174">
        <v>215.70373209399403</v>
      </c>
      <c r="J13" s="175">
        <v>181.91150668729361</v>
      </c>
      <c r="K13" s="176">
        <v>164.94656314786857</v>
      </c>
      <c r="L13" s="174">
        <v>6.1633263584040971</v>
      </c>
      <c r="M13" s="175">
        <v>6.7742896623578863</v>
      </c>
      <c r="N13" s="176">
        <v>6.5517919346625444</v>
      </c>
      <c r="O13" s="299"/>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300">
        <v>1611.5853850000001</v>
      </c>
      <c r="D14" s="301">
        <v>2369.7254290000001</v>
      </c>
      <c r="E14" s="302">
        <v>2434.2376550000004</v>
      </c>
      <c r="F14" s="174">
        <v>1.8743029864346901</v>
      </c>
      <c r="G14" s="175">
        <v>2.9321204114909296</v>
      </c>
      <c r="H14" s="176">
        <v>3.0363815894549537</v>
      </c>
      <c r="I14" s="174">
        <v>374.0362847862674</v>
      </c>
      <c r="J14" s="175">
        <v>271.57508556420458</v>
      </c>
      <c r="K14" s="176">
        <v>273.92583476538221</v>
      </c>
      <c r="L14" s="174">
        <v>7.0105732560983718</v>
      </c>
      <c r="M14" s="175">
        <v>7.9629085163520008</v>
      </c>
      <c r="N14" s="176">
        <v>8.3174336155768636</v>
      </c>
      <c r="O14" s="299"/>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300">
        <v>0</v>
      </c>
      <c r="D15" s="301">
        <v>0</v>
      </c>
      <c r="E15" s="302">
        <v>0</v>
      </c>
      <c r="F15" s="174" t="s">
        <v>241</v>
      </c>
      <c r="G15" s="175" t="s">
        <v>241</v>
      </c>
      <c r="H15" s="176" t="s">
        <v>241</v>
      </c>
      <c r="I15" s="174" t="s">
        <v>96</v>
      </c>
      <c r="J15" s="175" t="s">
        <v>96</v>
      </c>
      <c r="K15" s="176" t="s">
        <v>96</v>
      </c>
      <c r="L15" s="174" t="s">
        <v>96</v>
      </c>
      <c r="M15" s="175" t="s">
        <v>96</v>
      </c>
      <c r="N15" s="176" t="s">
        <v>96</v>
      </c>
      <c r="O15" s="299"/>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300">
        <v>2384.4306719599999</v>
      </c>
      <c r="D16" s="301">
        <v>2602.97200647</v>
      </c>
      <c r="E16" s="302">
        <v>2660.5293212399997</v>
      </c>
      <c r="F16" s="174">
        <v>2.2451292750732597</v>
      </c>
      <c r="G16" s="175">
        <v>2.6201386423087545</v>
      </c>
      <c r="H16" s="176">
        <v>2.3782291743550474</v>
      </c>
      <c r="I16" s="174">
        <v>316.57260219867811</v>
      </c>
      <c r="J16" s="175">
        <v>272.5370907551565</v>
      </c>
      <c r="K16" s="176">
        <v>292.86508637075855</v>
      </c>
      <c r="L16" s="174">
        <v>7.1074641688237348</v>
      </c>
      <c r="M16" s="175">
        <v>7.1408496294999342</v>
      </c>
      <c r="N16" s="176">
        <v>6.965002925569487</v>
      </c>
      <c r="O16" s="299"/>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300">
        <v>2048.10729176</v>
      </c>
      <c r="D17" s="301">
        <v>2007.1557647700001</v>
      </c>
      <c r="E17" s="302">
        <v>1991.54075721</v>
      </c>
      <c r="F17" s="174">
        <v>3.3031987333956376</v>
      </c>
      <c r="G17" s="175">
        <v>2.1979375554370719</v>
      </c>
      <c r="H17" s="176">
        <v>2.6782164330255656</v>
      </c>
      <c r="I17" s="174">
        <v>227.39633721062228</v>
      </c>
      <c r="J17" s="175">
        <v>347.92096569495629</v>
      </c>
      <c r="K17" s="176">
        <v>273.99470712010805</v>
      </c>
      <c r="L17" s="174">
        <v>7.5113529305293465</v>
      </c>
      <c r="M17" s="175">
        <v>7.6470855682487748</v>
      </c>
      <c r="N17" s="176">
        <v>7.338171271711003</v>
      </c>
      <c r="O17" s="299"/>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300">
        <v>2303.1532710000001</v>
      </c>
      <c r="D18" s="301">
        <v>2304.759998</v>
      </c>
      <c r="E18" s="302">
        <v>2281.2486630000003</v>
      </c>
      <c r="F18" s="174">
        <v>2.8422676347361513</v>
      </c>
      <c r="G18" s="175">
        <v>2.6106284841897884</v>
      </c>
      <c r="H18" s="176">
        <v>1.9089712886770902</v>
      </c>
      <c r="I18" s="174">
        <v>257.36320491132381</v>
      </c>
      <c r="J18" s="175">
        <v>314.19005898430186</v>
      </c>
      <c r="K18" s="176">
        <v>421.18897092433889</v>
      </c>
      <c r="L18" s="174">
        <v>7.3149510769142374</v>
      </c>
      <c r="M18" s="175">
        <v>8.2023351743368806</v>
      </c>
      <c r="N18" s="176">
        <v>8.0403765260201272</v>
      </c>
      <c r="O18" s="299"/>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300">
        <v>0</v>
      </c>
      <c r="D19" s="301">
        <v>0</v>
      </c>
      <c r="E19" s="302">
        <v>0</v>
      </c>
      <c r="F19" s="174" t="s">
        <v>241</v>
      </c>
      <c r="G19" s="175" t="s">
        <v>241</v>
      </c>
      <c r="H19" s="176" t="s">
        <v>241</v>
      </c>
      <c r="I19" s="174" t="s">
        <v>96</v>
      </c>
      <c r="J19" s="175" t="s">
        <v>96</v>
      </c>
      <c r="K19" s="176" t="s">
        <v>96</v>
      </c>
      <c r="L19" s="174" t="s">
        <v>96</v>
      </c>
      <c r="M19" s="175" t="s">
        <v>96</v>
      </c>
      <c r="N19" s="176" t="s">
        <v>96</v>
      </c>
      <c r="O19" s="299"/>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300">
        <v>15.01838693</v>
      </c>
      <c r="D20" s="301">
        <v>31.227541030000001</v>
      </c>
      <c r="E20" s="302">
        <v>36.121763919999992</v>
      </c>
      <c r="F20" s="174">
        <v>3.0659275336702216</v>
      </c>
      <c r="G20" s="175">
        <v>0.94725076084544968</v>
      </c>
      <c r="H20" s="176">
        <v>0.77776982492387658</v>
      </c>
      <c r="I20" s="174">
        <v>290.39329237742169</v>
      </c>
      <c r="J20" s="175">
        <v>641.76303819919156</v>
      </c>
      <c r="K20" s="176">
        <v>790.23775114330545</v>
      </c>
      <c r="L20" s="174">
        <v>8.9032479069308401</v>
      </c>
      <c r="M20" s="175">
        <v>6.0791052621667152</v>
      </c>
      <c r="N20" s="176">
        <v>6.1462307735496662</v>
      </c>
      <c r="O20" s="299"/>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300">
        <v>0</v>
      </c>
      <c r="D21" s="301">
        <v>0</v>
      </c>
      <c r="E21" s="302">
        <v>0</v>
      </c>
      <c r="F21" s="174" t="s">
        <v>241</v>
      </c>
      <c r="G21" s="175" t="s">
        <v>241</v>
      </c>
      <c r="H21" s="176" t="s">
        <v>241</v>
      </c>
      <c r="I21" s="174" t="s">
        <v>96</v>
      </c>
      <c r="J21" s="175" t="s">
        <v>96</v>
      </c>
      <c r="K21" s="176" t="s">
        <v>96</v>
      </c>
      <c r="L21" s="174" t="s">
        <v>96</v>
      </c>
      <c r="M21" s="175" t="s">
        <v>96</v>
      </c>
      <c r="N21" s="176" t="s">
        <v>96</v>
      </c>
      <c r="O21" s="299"/>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300">
        <v>0</v>
      </c>
      <c r="D22" s="301">
        <v>0</v>
      </c>
      <c r="E22" s="302">
        <v>0</v>
      </c>
      <c r="F22" s="174" t="s">
        <v>241</v>
      </c>
      <c r="G22" s="175" t="s">
        <v>241</v>
      </c>
      <c r="H22" s="176" t="s">
        <v>241</v>
      </c>
      <c r="I22" s="174" t="s">
        <v>96</v>
      </c>
      <c r="J22" s="175" t="s">
        <v>96</v>
      </c>
      <c r="K22" s="176" t="s">
        <v>96</v>
      </c>
      <c r="L22" s="174" t="s">
        <v>96</v>
      </c>
      <c r="M22" s="175" t="s">
        <v>96</v>
      </c>
      <c r="N22" s="176" t="s">
        <v>96</v>
      </c>
      <c r="O22" s="299"/>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300">
        <v>0</v>
      </c>
      <c r="D23" s="301">
        <v>0</v>
      </c>
      <c r="E23" s="302">
        <v>0</v>
      </c>
      <c r="F23" s="174" t="s">
        <v>241</v>
      </c>
      <c r="G23" s="175" t="s">
        <v>241</v>
      </c>
      <c r="H23" s="176" t="s">
        <v>241</v>
      </c>
      <c r="I23" s="174" t="s">
        <v>96</v>
      </c>
      <c r="J23" s="175" t="s">
        <v>96</v>
      </c>
      <c r="K23" s="176" t="s">
        <v>96</v>
      </c>
      <c r="L23" s="174" t="s">
        <v>96</v>
      </c>
      <c r="M23" s="175" t="s">
        <v>96</v>
      </c>
      <c r="N23" s="176" t="s">
        <v>96</v>
      </c>
      <c r="O23" s="299"/>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300">
        <v>17.51809484</v>
      </c>
      <c r="D24" s="301">
        <v>409.56396322000006</v>
      </c>
      <c r="E24" s="302">
        <v>443.63178705000001</v>
      </c>
      <c r="F24" s="174">
        <v>20.393108911836443</v>
      </c>
      <c r="G24" s="175">
        <v>4.1687968310895167</v>
      </c>
      <c r="H24" s="176">
        <v>4.0409498221955689</v>
      </c>
      <c r="I24" s="174">
        <v>96.417654095350841</v>
      </c>
      <c r="J24" s="175">
        <v>150.31108816733169</v>
      </c>
      <c r="K24" s="176">
        <v>165.50034389001797</v>
      </c>
      <c r="L24" s="174">
        <v>19.662557209902626</v>
      </c>
      <c r="M24" s="175">
        <v>6.2661638802958937</v>
      </c>
      <c r="N24" s="176">
        <v>6.6877858521567362</v>
      </c>
      <c r="O24" s="299"/>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300">
        <v>0.16589899999999999</v>
      </c>
      <c r="D25" s="301">
        <v>9.4105999999999995E-2</v>
      </c>
      <c r="E25" s="302">
        <v>8.2928000000000002E-2</v>
      </c>
      <c r="F25" s="174">
        <v>0</v>
      </c>
      <c r="G25" s="175">
        <v>0</v>
      </c>
      <c r="H25" s="176">
        <v>0</v>
      </c>
      <c r="I25" s="174" t="s">
        <v>96</v>
      </c>
      <c r="J25" s="175" t="s">
        <v>96</v>
      </c>
      <c r="K25" s="176" t="s">
        <v>96</v>
      </c>
      <c r="L25" s="174">
        <v>8.735435415523904</v>
      </c>
      <c r="M25" s="175">
        <v>11.234140224852826</v>
      </c>
      <c r="N25" s="176">
        <v>11.765628014663323</v>
      </c>
      <c r="O25" s="299"/>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300">
        <v>38.418332999999997</v>
      </c>
      <c r="D26" s="301">
        <v>48.712668000000001</v>
      </c>
      <c r="E26" s="302">
        <v>51.129240999999993</v>
      </c>
      <c r="F26" s="174">
        <v>0.10007982386950523</v>
      </c>
      <c r="G26" s="175">
        <v>1.056094895069184</v>
      </c>
      <c r="H26" s="176">
        <v>0.99077355754215102</v>
      </c>
      <c r="I26" s="174">
        <v>5256.334365002991</v>
      </c>
      <c r="J26" s="175">
        <v>552.22139286075287</v>
      </c>
      <c r="K26" s="176">
        <v>653.04525489809009</v>
      </c>
      <c r="L26" s="174">
        <v>5.2605301744872701</v>
      </c>
      <c r="M26" s="175">
        <v>5.831981939482354</v>
      </c>
      <c r="N26" s="176">
        <v>6.4701997043140151</v>
      </c>
      <c r="O26" s="299"/>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300">
        <v>0</v>
      </c>
      <c r="D27" s="301">
        <v>0</v>
      </c>
      <c r="E27" s="302">
        <v>0</v>
      </c>
      <c r="F27" s="174" t="s">
        <v>241</v>
      </c>
      <c r="G27" s="175" t="s">
        <v>241</v>
      </c>
      <c r="H27" s="176" t="s">
        <v>241</v>
      </c>
      <c r="I27" s="174" t="s">
        <v>96</v>
      </c>
      <c r="J27" s="175" t="s">
        <v>96</v>
      </c>
      <c r="K27" s="176" t="s">
        <v>96</v>
      </c>
      <c r="L27" s="174" t="s">
        <v>96</v>
      </c>
      <c r="M27" s="175" t="s">
        <v>96</v>
      </c>
      <c r="N27" s="176" t="s">
        <v>96</v>
      </c>
      <c r="O27" s="299"/>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300">
        <v>0</v>
      </c>
      <c r="D28" s="301">
        <v>0</v>
      </c>
      <c r="E28" s="302">
        <v>0</v>
      </c>
      <c r="F28" s="174" t="s">
        <v>241</v>
      </c>
      <c r="G28" s="175" t="s">
        <v>241</v>
      </c>
      <c r="H28" s="176" t="s">
        <v>241</v>
      </c>
      <c r="I28" s="174" t="s">
        <v>96</v>
      </c>
      <c r="J28" s="175" t="s">
        <v>96</v>
      </c>
      <c r="K28" s="176" t="s">
        <v>96</v>
      </c>
      <c r="L28" s="174" t="s">
        <v>96</v>
      </c>
      <c r="M28" s="175" t="s">
        <v>96</v>
      </c>
      <c r="N28" s="176" t="s">
        <v>96</v>
      </c>
      <c r="O28" s="299"/>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300">
        <v>0</v>
      </c>
      <c r="D29" s="301">
        <v>0</v>
      </c>
      <c r="E29" s="302">
        <v>0</v>
      </c>
      <c r="F29" s="174" t="s">
        <v>241</v>
      </c>
      <c r="G29" s="175" t="s">
        <v>241</v>
      </c>
      <c r="H29" s="176" t="s">
        <v>241</v>
      </c>
      <c r="I29" s="174" t="s">
        <v>96</v>
      </c>
      <c r="J29" s="175" t="s">
        <v>96</v>
      </c>
      <c r="K29" s="176" t="s">
        <v>96</v>
      </c>
      <c r="L29" s="174" t="s">
        <v>96</v>
      </c>
      <c r="M29" s="175" t="s">
        <v>96</v>
      </c>
      <c r="N29" s="176" t="s">
        <v>96</v>
      </c>
      <c r="O29" s="299"/>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300">
        <v>0</v>
      </c>
      <c r="D30" s="301">
        <v>0</v>
      </c>
      <c r="E30" s="302">
        <v>0</v>
      </c>
      <c r="F30" s="174" t="s">
        <v>241</v>
      </c>
      <c r="G30" s="175" t="s">
        <v>241</v>
      </c>
      <c r="H30" s="176" t="s">
        <v>241</v>
      </c>
      <c r="I30" s="174" t="s">
        <v>96</v>
      </c>
      <c r="J30" s="175" t="s">
        <v>96</v>
      </c>
      <c r="K30" s="176" t="s">
        <v>96</v>
      </c>
      <c r="L30" s="174" t="s">
        <v>96</v>
      </c>
      <c r="M30" s="175" t="s">
        <v>96</v>
      </c>
      <c r="N30" s="176" t="s">
        <v>96</v>
      </c>
      <c r="O30" s="299"/>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300">
        <v>0</v>
      </c>
      <c r="D31" s="301">
        <v>0</v>
      </c>
      <c r="E31" s="302">
        <v>0</v>
      </c>
      <c r="F31" s="174" t="s">
        <v>241</v>
      </c>
      <c r="G31" s="175" t="s">
        <v>241</v>
      </c>
      <c r="H31" s="176" t="s">
        <v>241</v>
      </c>
      <c r="I31" s="174" t="s">
        <v>96</v>
      </c>
      <c r="J31" s="175" t="s">
        <v>96</v>
      </c>
      <c r="K31" s="176" t="s">
        <v>96</v>
      </c>
      <c r="L31" s="174" t="s">
        <v>96</v>
      </c>
      <c r="M31" s="175" t="s">
        <v>96</v>
      </c>
      <c r="N31" s="176" t="s">
        <v>96</v>
      </c>
      <c r="O31" s="299"/>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300">
        <v>0</v>
      </c>
      <c r="D32" s="301">
        <v>0</v>
      </c>
      <c r="E32" s="302">
        <v>0</v>
      </c>
      <c r="F32" s="174" t="s">
        <v>241</v>
      </c>
      <c r="G32" s="175" t="s">
        <v>241</v>
      </c>
      <c r="H32" s="176" t="s">
        <v>241</v>
      </c>
      <c r="I32" s="174" t="s">
        <v>96</v>
      </c>
      <c r="J32" s="175" t="s">
        <v>96</v>
      </c>
      <c r="K32" s="176" t="s">
        <v>96</v>
      </c>
      <c r="L32" s="174" t="s">
        <v>96</v>
      </c>
      <c r="M32" s="175" t="s">
        <v>96</v>
      </c>
      <c r="N32" s="176" t="s">
        <v>96</v>
      </c>
      <c r="O32" s="299"/>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300">
        <v>0</v>
      </c>
      <c r="D33" s="301">
        <v>0</v>
      </c>
      <c r="E33" s="302">
        <v>0</v>
      </c>
      <c r="F33" s="174" t="s">
        <v>241</v>
      </c>
      <c r="G33" s="175" t="s">
        <v>241</v>
      </c>
      <c r="H33" s="176" t="s">
        <v>241</v>
      </c>
      <c r="I33" s="174" t="s">
        <v>96</v>
      </c>
      <c r="J33" s="175" t="s">
        <v>96</v>
      </c>
      <c r="K33" s="176" t="s">
        <v>96</v>
      </c>
      <c r="L33" s="174" t="s">
        <v>96</v>
      </c>
      <c r="M33" s="175" t="s">
        <v>96</v>
      </c>
      <c r="N33" s="176" t="s">
        <v>96</v>
      </c>
      <c r="O33" s="299"/>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300">
        <v>0</v>
      </c>
      <c r="D34" s="301">
        <v>0</v>
      </c>
      <c r="E34" s="302">
        <v>0</v>
      </c>
      <c r="F34" s="174" t="s">
        <v>241</v>
      </c>
      <c r="G34" s="175" t="s">
        <v>241</v>
      </c>
      <c r="H34" s="176" t="s">
        <v>241</v>
      </c>
      <c r="I34" s="174" t="s">
        <v>96</v>
      </c>
      <c r="J34" s="175" t="s">
        <v>96</v>
      </c>
      <c r="K34" s="176" t="s">
        <v>96</v>
      </c>
      <c r="L34" s="174" t="s">
        <v>96</v>
      </c>
      <c r="M34" s="175" t="s">
        <v>96</v>
      </c>
      <c r="N34" s="176" t="s">
        <v>96</v>
      </c>
      <c r="O34" s="299"/>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300">
        <v>0</v>
      </c>
      <c r="D35" s="301">
        <v>0</v>
      </c>
      <c r="E35" s="302">
        <v>0</v>
      </c>
      <c r="F35" s="174" t="s">
        <v>241</v>
      </c>
      <c r="G35" s="175" t="s">
        <v>241</v>
      </c>
      <c r="H35" s="176" t="s">
        <v>241</v>
      </c>
      <c r="I35" s="174" t="s">
        <v>96</v>
      </c>
      <c r="J35" s="175" t="s">
        <v>96</v>
      </c>
      <c r="K35" s="176" t="s">
        <v>96</v>
      </c>
      <c r="L35" s="174" t="s">
        <v>96</v>
      </c>
      <c r="M35" s="175" t="s">
        <v>96</v>
      </c>
      <c r="N35" s="176" t="s">
        <v>96</v>
      </c>
      <c r="O35" s="299"/>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300">
        <v>0</v>
      </c>
      <c r="D36" s="301">
        <v>0</v>
      </c>
      <c r="E36" s="302">
        <v>0</v>
      </c>
      <c r="F36" s="174" t="s">
        <v>241</v>
      </c>
      <c r="G36" s="175" t="s">
        <v>241</v>
      </c>
      <c r="H36" s="176" t="s">
        <v>241</v>
      </c>
      <c r="I36" s="174" t="s">
        <v>96</v>
      </c>
      <c r="J36" s="175" t="s">
        <v>96</v>
      </c>
      <c r="K36" s="176" t="s">
        <v>96</v>
      </c>
      <c r="L36" s="174" t="s">
        <v>96</v>
      </c>
      <c r="M36" s="175" t="s">
        <v>96</v>
      </c>
      <c r="N36" s="176" t="s">
        <v>96</v>
      </c>
      <c r="O36" s="299"/>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300">
        <v>0</v>
      </c>
      <c r="D37" s="301">
        <v>0</v>
      </c>
      <c r="E37" s="302">
        <v>0</v>
      </c>
      <c r="F37" s="174" t="s">
        <v>241</v>
      </c>
      <c r="G37" s="175" t="s">
        <v>241</v>
      </c>
      <c r="H37" s="176" t="s">
        <v>241</v>
      </c>
      <c r="I37" s="174" t="s">
        <v>96</v>
      </c>
      <c r="J37" s="175" t="s">
        <v>96</v>
      </c>
      <c r="K37" s="176" t="s">
        <v>96</v>
      </c>
      <c r="L37" s="174" t="s">
        <v>96</v>
      </c>
      <c r="M37" s="175" t="s">
        <v>96</v>
      </c>
      <c r="N37" s="176" t="s">
        <v>96</v>
      </c>
      <c r="O37" s="299"/>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300">
        <v>0</v>
      </c>
      <c r="D38" s="301">
        <v>0</v>
      </c>
      <c r="E38" s="302">
        <v>0</v>
      </c>
      <c r="F38" s="174" t="s">
        <v>241</v>
      </c>
      <c r="G38" s="175" t="s">
        <v>241</v>
      </c>
      <c r="H38" s="176" t="s">
        <v>241</v>
      </c>
      <c r="I38" s="174" t="s">
        <v>96</v>
      </c>
      <c r="J38" s="175" t="s">
        <v>96</v>
      </c>
      <c r="K38" s="176" t="s">
        <v>96</v>
      </c>
      <c r="L38" s="174" t="s">
        <v>96</v>
      </c>
      <c r="M38" s="175" t="s">
        <v>96</v>
      </c>
      <c r="N38" s="176" t="s">
        <v>96</v>
      </c>
      <c r="O38" s="299"/>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300">
        <v>0</v>
      </c>
      <c r="D39" s="301">
        <v>0</v>
      </c>
      <c r="E39" s="302">
        <v>0</v>
      </c>
      <c r="F39" s="174" t="s">
        <v>241</v>
      </c>
      <c r="G39" s="175" t="s">
        <v>241</v>
      </c>
      <c r="H39" s="176" t="s">
        <v>241</v>
      </c>
      <c r="I39" s="174" t="s">
        <v>96</v>
      </c>
      <c r="J39" s="175" t="s">
        <v>96</v>
      </c>
      <c r="K39" s="176" t="s">
        <v>96</v>
      </c>
      <c r="L39" s="174" t="s">
        <v>96</v>
      </c>
      <c r="M39" s="175" t="s">
        <v>96</v>
      </c>
      <c r="N39" s="176" t="s">
        <v>96</v>
      </c>
      <c r="O39" s="299"/>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300">
        <v>0</v>
      </c>
      <c r="D40" s="301">
        <v>0</v>
      </c>
      <c r="E40" s="302">
        <v>0</v>
      </c>
      <c r="F40" s="174" t="s">
        <v>241</v>
      </c>
      <c r="G40" s="175" t="s">
        <v>241</v>
      </c>
      <c r="H40" s="176" t="s">
        <v>241</v>
      </c>
      <c r="I40" s="174" t="s">
        <v>96</v>
      </c>
      <c r="J40" s="175" t="s">
        <v>96</v>
      </c>
      <c r="K40" s="176" t="s">
        <v>96</v>
      </c>
      <c r="L40" s="174" t="s">
        <v>96</v>
      </c>
      <c r="M40" s="175" t="s">
        <v>96</v>
      </c>
      <c r="N40" s="176" t="s">
        <v>96</v>
      </c>
      <c r="O40" s="299"/>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300">
        <v>2.1115635400000001</v>
      </c>
      <c r="D41" s="301">
        <v>1.5388824599999997</v>
      </c>
      <c r="E41" s="302">
        <v>1.4574088900000002</v>
      </c>
      <c r="F41" s="174">
        <v>0</v>
      </c>
      <c r="G41" s="175">
        <v>10.593043603863027</v>
      </c>
      <c r="H41" s="176">
        <v>11.126391578412834</v>
      </c>
      <c r="I41" s="174" t="s">
        <v>96</v>
      </c>
      <c r="J41" s="175">
        <v>48.251667689172919</v>
      </c>
      <c r="K41" s="176">
        <v>75.386683845078068</v>
      </c>
      <c r="L41" s="174">
        <v>4.9619079897543594</v>
      </c>
      <c r="M41" s="175">
        <v>5.111320197905175</v>
      </c>
      <c r="N41" s="176">
        <v>8.3878176425834745</v>
      </c>
      <c r="O41" s="299"/>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300">
        <v>0.29495199999999999</v>
      </c>
      <c r="D42" s="301">
        <v>0.8575060000000001</v>
      </c>
      <c r="E42" s="302">
        <v>0.82494000000000001</v>
      </c>
      <c r="F42" s="174">
        <v>8.5129105752800456</v>
      </c>
      <c r="G42" s="175">
        <v>14.521531044680735</v>
      </c>
      <c r="H42" s="176">
        <v>15.106431982932092</v>
      </c>
      <c r="I42" s="174">
        <v>127.81871042255763</v>
      </c>
      <c r="J42" s="175">
        <v>56.120556041855728</v>
      </c>
      <c r="K42" s="176">
        <v>74.307288615700656</v>
      </c>
      <c r="L42" s="174">
        <v>10.881092516748488</v>
      </c>
      <c r="M42" s="175">
        <v>8.1495639680655287</v>
      </c>
      <c r="N42" s="176">
        <v>11.22518001309186</v>
      </c>
      <c r="O42" s="299"/>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300">
        <v>0</v>
      </c>
      <c r="D43" s="301">
        <v>0</v>
      </c>
      <c r="E43" s="302">
        <v>0</v>
      </c>
      <c r="F43" s="174" t="s">
        <v>241</v>
      </c>
      <c r="G43" s="175" t="s">
        <v>241</v>
      </c>
      <c r="H43" s="176" t="s">
        <v>241</v>
      </c>
      <c r="I43" s="174" t="s">
        <v>96</v>
      </c>
      <c r="J43" s="175" t="s">
        <v>96</v>
      </c>
      <c r="K43" s="176" t="s">
        <v>96</v>
      </c>
      <c r="L43" s="174" t="s">
        <v>96</v>
      </c>
      <c r="M43" s="175" t="s">
        <v>96</v>
      </c>
      <c r="N43" s="176" t="s">
        <v>96</v>
      </c>
      <c r="O43" s="299"/>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300">
        <v>0</v>
      </c>
      <c r="D44" s="301">
        <v>0</v>
      </c>
      <c r="E44" s="302">
        <v>0</v>
      </c>
      <c r="F44" s="174" t="s">
        <v>241</v>
      </c>
      <c r="G44" s="175" t="s">
        <v>241</v>
      </c>
      <c r="H44" s="176" t="s">
        <v>241</v>
      </c>
      <c r="I44" s="174" t="s">
        <v>96</v>
      </c>
      <c r="J44" s="175" t="s">
        <v>96</v>
      </c>
      <c r="K44" s="176" t="s">
        <v>96</v>
      </c>
      <c r="L44" s="174" t="s">
        <v>96</v>
      </c>
      <c r="M44" s="175" t="s">
        <v>96</v>
      </c>
      <c r="N44" s="176" t="s">
        <v>96</v>
      </c>
      <c r="O44" s="299"/>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300">
        <v>0</v>
      </c>
      <c r="D45" s="301">
        <v>0</v>
      </c>
      <c r="E45" s="302">
        <v>0</v>
      </c>
      <c r="F45" s="174" t="s">
        <v>241</v>
      </c>
      <c r="G45" s="175" t="s">
        <v>241</v>
      </c>
      <c r="H45" s="176" t="s">
        <v>241</v>
      </c>
      <c r="I45" s="174" t="s">
        <v>96</v>
      </c>
      <c r="J45" s="175" t="s">
        <v>96</v>
      </c>
      <c r="K45" s="176" t="s">
        <v>96</v>
      </c>
      <c r="L45" s="174" t="s">
        <v>96</v>
      </c>
      <c r="M45" s="175" t="s">
        <v>96</v>
      </c>
      <c r="N45" s="176" t="s">
        <v>96</v>
      </c>
      <c r="O45" s="299"/>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300">
        <v>0</v>
      </c>
      <c r="D46" s="301">
        <v>0</v>
      </c>
      <c r="E46" s="302">
        <v>0</v>
      </c>
      <c r="F46" s="174" t="s">
        <v>241</v>
      </c>
      <c r="G46" s="175" t="s">
        <v>241</v>
      </c>
      <c r="H46" s="176" t="s">
        <v>241</v>
      </c>
      <c r="I46" s="174" t="s">
        <v>96</v>
      </c>
      <c r="J46" s="175" t="s">
        <v>96</v>
      </c>
      <c r="K46" s="176" t="s">
        <v>96</v>
      </c>
      <c r="L46" s="174" t="s">
        <v>96</v>
      </c>
      <c r="M46" s="175" t="s">
        <v>96</v>
      </c>
      <c r="N46" s="176" t="s">
        <v>96</v>
      </c>
      <c r="O46" s="299"/>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300">
        <v>0</v>
      </c>
      <c r="D47" s="301">
        <v>0</v>
      </c>
      <c r="E47" s="302">
        <v>0</v>
      </c>
      <c r="F47" s="174" t="s">
        <v>241</v>
      </c>
      <c r="G47" s="175" t="s">
        <v>241</v>
      </c>
      <c r="H47" s="176" t="s">
        <v>241</v>
      </c>
      <c r="I47" s="174" t="s">
        <v>96</v>
      </c>
      <c r="J47" s="175" t="s">
        <v>96</v>
      </c>
      <c r="K47" s="176" t="s">
        <v>96</v>
      </c>
      <c r="L47" s="174" t="s">
        <v>96</v>
      </c>
      <c r="M47" s="175" t="s">
        <v>96</v>
      </c>
      <c r="N47" s="176" t="s">
        <v>96</v>
      </c>
      <c r="O47" s="299"/>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300">
        <v>0</v>
      </c>
      <c r="D48" s="301">
        <v>0</v>
      </c>
      <c r="E48" s="302">
        <v>0</v>
      </c>
      <c r="F48" s="174" t="s">
        <v>241</v>
      </c>
      <c r="G48" s="175" t="s">
        <v>241</v>
      </c>
      <c r="H48" s="176" t="s">
        <v>241</v>
      </c>
      <c r="I48" s="174" t="s">
        <v>96</v>
      </c>
      <c r="J48" s="175" t="s">
        <v>96</v>
      </c>
      <c r="K48" s="176" t="s">
        <v>96</v>
      </c>
      <c r="L48" s="174" t="s">
        <v>96</v>
      </c>
      <c r="M48" s="175" t="s">
        <v>96</v>
      </c>
      <c r="N48" s="176" t="s">
        <v>96</v>
      </c>
      <c r="O48" s="299"/>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300">
        <v>0</v>
      </c>
      <c r="D49" s="301">
        <v>0</v>
      </c>
      <c r="E49" s="302">
        <v>0</v>
      </c>
      <c r="F49" s="174" t="s">
        <v>241</v>
      </c>
      <c r="G49" s="175" t="s">
        <v>241</v>
      </c>
      <c r="H49" s="176" t="s">
        <v>241</v>
      </c>
      <c r="I49" s="174" t="s">
        <v>96</v>
      </c>
      <c r="J49" s="175" t="s">
        <v>96</v>
      </c>
      <c r="K49" s="176" t="s">
        <v>96</v>
      </c>
      <c r="L49" s="174" t="s">
        <v>96</v>
      </c>
      <c r="M49" s="175" t="s">
        <v>96</v>
      </c>
      <c r="N49" s="176" t="s">
        <v>96</v>
      </c>
      <c r="O49" s="299"/>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300">
        <v>0</v>
      </c>
      <c r="D50" s="301">
        <v>0</v>
      </c>
      <c r="E50" s="302">
        <v>0</v>
      </c>
      <c r="F50" s="174" t="s">
        <v>241</v>
      </c>
      <c r="G50" s="175" t="s">
        <v>241</v>
      </c>
      <c r="H50" s="176" t="s">
        <v>241</v>
      </c>
      <c r="I50" s="174" t="s">
        <v>96</v>
      </c>
      <c r="J50" s="175" t="s">
        <v>96</v>
      </c>
      <c r="K50" s="176" t="s">
        <v>96</v>
      </c>
      <c r="L50" s="174" t="s">
        <v>96</v>
      </c>
      <c r="M50" s="175" t="s">
        <v>96</v>
      </c>
      <c r="N50" s="176" t="s">
        <v>96</v>
      </c>
      <c r="O50" s="299"/>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300">
        <v>0</v>
      </c>
      <c r="D51" s="301">
        <v>0</v>
      </c>
      <c r="E51" s="302">
        <v>0</v>
      </c>
      <c r="F51" s="174" t="s">
        <v>241</v>
      </c>
      <c r="G51" s="175" t="s">
        <v>241</v>
      </c>
      <c r="H51" s="176" t="s">
        <v>241</v>
      </c>
      <c r="I51" s="174" t="s">
        <v>96</v>
      </c>
      <c r="J51" s="175" t="s">
        <v>96</v>
      </c>
      <c r="K51" s="176" t="s">
        <v>96</v>
      </c>
      <c r="L51" s="174" t="s">
        <v>96</v>
      </c>
      <c r="M51" s="175" t="s">
        <v>96</v>
      </c>
      <c r="N51" s="176" t="s">
        <v>96</v>
      </c>
      <c r="O51" s="299"/>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300">
        <v>0</v>
      </c>
      <c r="D52" s="301">
        <v>0</v>
      </c>
      <c r="E52" s="302">
        <v>0</v>
      </c>
      <c r="F52" s="174" t="s">
        <v>241</v>
      </c>
      <c r="G52" s="175" t="s">
        <v>241</v>
      </c>
      <c r="H52" s="176" t="s">
        <v>241</v>
      </c>
      <c r="I52" s="174" t="s">
        <v>96</v>
      </c>
      <c r="J52" s="175" t="s">
        <v>96</v>
      </c>
      <c r="K52" s="176" t="s">
        <v>96</v>
      </c>
      <c r="L52" s="174" t="s">
        <v>96</v>
      </c>
      <c r="M52" s="175" t="s">
        <v>96</v>
      </c>
      <c r="N52" s="176" t="s">
        <v>96</v>
      </c>
      <c r="O52" s="299"/>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300">
        <v>0</v>
      </c>
      <c r="D53" s="301">
        <v>0</v>
      </c>
      <c r="E53" s="302">
        <v>0</v>
      </c>
      <c r="F53" s="174" t="s">
        <v>241</v>
      </c>
      <c r="G53" s="175" t="s">
        <v>241</v>
      </c>
      <c r="H53" s="176" t="s">
        <v>241</v>
      </c>
      <c r="I53" s="174" t="s">
        <v>96</v>
      </c>
      <c r="J53" s="175" t="s">
        <v>96</v>
      </c>
      <c r="K53" s="176" t="s">
        <v>96</v>
      </c>
      <c r="L53" s="174" t="s">
        <v>96</v>
      </c>
      <c r="M53" s="175" t="s">
        <v>96</v>
      </c>
      <c r="N53" s="176" t="s">
        <v>96</v>
      </c>
      <c r="O53" s="299"/>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300">
        <v>0</v>
      </c>
      <c r="D54" s="301">
        <v>0</v>
      </c>
      <c r="E54" s="302">
        <v>0</v>
      </c>
      <c r="F54" s="174" t="s">
        <v>241</v>
      </c>
      <c r="G54" s="175" t="s">
        <v>241</v>
      </c>
      <c r="H54" s="176" t="s">
        <v>241</v>
      </c>
      <c r="I54" s="174" t="s">
        <v>96</v>
      </c>
      <c r="J54" s="175" t="s">
        <v>96</v>
      </c>
      <c r="K54" s="176" t="s">
        <v>96</v>
      </c>
      <c r="L54" s="174" t="s">
        <v>96</v>
      </c>
      <c r="M54" s="175" t="s">
        <v>96</v>
      </c>
      <c r="N54" s="176" t="s">
        <v>96</v>
      </c>
      <c r="O54" s="299"/>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300">
        <v>0</v>
      </c>
      <c r="D55" s="301">
        <v>0</v>
      </c>
      <c r="E55" s="302">
        <v>0</v>
      </c>
      <c r="F55" s="174" t="s">
        <v>241</v>
      </c>
      <c r="G55" s="175" t="s">
        <v>241</v>
      </c>
      <c r="H55" s="176" t="s">
        <v>241</v>
      </c>
      <c r="I55" s="174" t="s">
        <v>96</v>
      </c>
      <c r="J55" s="175" t="s">
        <v>96</v>
      </c>
      <c r="K55" s="176" t="s">
        <v>96</v>
      </c>
      <c r="L55" s="174" t="s">
        <v>96</v>
      </c>
      <c r="M55" s="175" t="s">
        <v>96</v>
      </c>
      <c r="N55" s="176" t="s">
        <v>96</v>
      </c>
      <c r="O55" s="299"/>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300">
        <v>0</v>
      </c>
      <c r="D56" s="301">
        <v>0</v>
      </c>
      <c r="E56" s="302">
        <v>0</v>
      </c>
      <c r="F56" s="174" t="s">
        <v>241</v>
      </c>
      <c r="G56" s="175" t="s">
        <v>241</v>
      </c>
      <c r="H56" s="176" t="s">
        <v>241</v>
      </c>
      <c r="I56" s="174" t="s">
        <v>96</v>
      </c>
      <c r="J56" s="175" t="s">
        <v>96</v>
      </c>
      <c r="K56" s="176" t="s">
        <v>96</v>
      </c>
      <c r="L56" s="174" t="s">
        <v>96</v>
      </c>
      <c r="M56" s="175" t="s">
        <v>96</v>
      </c>
      <c r="N56" s="176" t="s">
        <v>96</v>
      </c>
      <c r="O56" s="299"/>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238</v>
      </c>
      <c r="C57" s="300">
        <v>0</v>
      </c>
      <c r="D57" s="301">
        <v>0</v>
      </c>
      <c r="E57" s="302">
        <v>0</v>
      </c>
      <c r="F57" s="174" t="s">
        <v>241</v>
      </c>
      <c r="G57" s="175" t="s">
        <v>241</v>
      </c>
      <c r="H57" s="176" t="s">
        <v>241</v>
      </c>
      <c r="I57" s="174" t="s">
        <v>96</v>
      </c>
      <c r="J57" s="175" t="s">
        <v>96</v>
      </c>
      <c r="K57" s="176" t="s">
        <v>96</v>
      </c>
      <c r="L57" s="174" t="s">
        <v>96</v>
      </c>
      <c r="M57" s="175" t="s">
        <v>96</v>
      </c>
      <c r="N57" s="176" t="s">
        <v>96</v>
      </c>
      <c r="O57" s="299"/>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300">
        <v>0</v>
      </c>
      <c r="D58" s="301">
        <v>0</v>
      </c>
      <c r="E58" s="302">
        <v>0</v>
      </c>
      <c r="F58" s="174" t="s">
        <v>241</v>
      </c>
      <c r="G58" s="175" t="s">
        <v>241</v>
      </c>
      <c r="H58" s="176" t="s">
        <v>241</v>
      </c>
      <c r="I58" s="174" t="s">
        <v>96</v>
      </c>
      <c r="J58" s="175" t="s">
        <v>96</v>
      </c>
      <c r="K58" s="176" t="s">
        <v>96</v>
      </c>
      <c r="L58" s="174" t="s">
        <v>96</v>
      </c>
      <c r="M58" s="175" t="s">
        <v>96</v>
      </c>
      <c r="N58" s="176" t="s">
        <v>96</v>
      </c>
      <c r="O58" s="299"/>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300">
        <v>0</v>
      </c>
      <c r="D59" s="301">
        <v>0</v>
      </c>
      <c r="E59" s="302">
        <v>0</v>
      </c>
      <c r="F59" s="174" t="s">
        <v>241</v>
      </c>
      <c r="G59" s="175" t="s">
        <v>241</v>
      </c>
      <c r="H59" s="176" t="s">
        <v>241</v>
      </c>
      <c r="I59" s="174" t="s">
        <v>96</v>
      </c>
      <c r="J59" s="175" t="s">
        <v>96</v>
      </c>
      <c r="K59" s="176" t="s">
        <v>96</v>
      </c>
      <c r="L59" s="174" t="s">
        <v>96</v>
      </c>
      <c r="M59" s="175" t="s">
        <v>96</v>
      </c>
      <c r="N59" s="176" t="s">
        <v>96</v>
      </c>
      <c r="O59" s="299"/>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4"/>
      <c r="C60" s="303"/>
      <c r="D60" s="304"/>
      <c r="E60" s="305"/>
      <c r="F60" s="183"/>
      <c r="G60" s="184"/>
      <c r="H60" s="185"/>
      <c r="I60" s="183"/>
      <c r="J60" s="184"/>
      <c r="K60" s="185"/>
      <c r="L60" s="183"/>
      <c r="M60" s="184"/>
      <c r="N60" s="185"/>
      <c r="O60" s="299"/>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306"/>
      <c r="D61" s="306"/>
      <c r="E61" s="306"/>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307"/>
      <c r="C62" s="117"/>
      <c r="D62" s="117"/>
      <c r="E62" s="117"/>
      <c r="F62" s="117"/>
      <c r="G62" s="117"/>
      <c r="H62" s="117"/>
      <c r="I62" s="188"/>
      <c r="J62" s="188"/>
      <c r="K62" s="188"/>
      <c r="L62" s="188"/>
      <c r="M62" s="188"/>
      <c r="N62" s="188"/>
    </row>
    <row r="63" spans="1:102" ht="20.100000000000001" customHeight="1">
      <c r="B63" s="117"/>
      <c r="C63" s="117"/>
      <c r="D63" s="117"/>
      <c r="E63" s="117"/>
      <c r="F63" s="117"/>
      <c r="G63" s="117"/>
      <c r="H63" s="117"/>
      <c r="I63" s="308"/>
      <c r="J63" s="308"/>
      <c r="K63" s="308"/>
      <c r="L63" s="308"/>
      <c r="M63" s="308"/>
      <c r="N63" s="308"/>
    </row>
    <row r="64" spans="1:102" ht="20.100000000000001" customHeight="1">
      <c r="B64" s="63"/>
      <c r="C64" s="63"/>
      <c r="D64" s="63"/>
      <c r="E64" s="63"/>
      <c r="F64" s="63"/>
      <c r="G64" s="63"/>
      <c r="H64" s="63"/>
      <c r="I64" s="63"/>
      <c r="J64" s="63"/>
      <c r="K64" s="63"/>
      <c r="L64" s="63"/>
      <c r="M64" s="63"/>
      <c r="N64" s="63"/>
    </row>
    <row r="65" spans="2:14" ht="20.100000000000001" customHeight="1">
      <c r="B65" s="63"/>
      <c r="C65" s="63"/>
      <c r="D65" s="63"/>
      <c r="E65" s="63"/>
      <c r="F65" s="63"/>
      <c r="G65" s="63"/>
      <c r="H65" s="63"/>
      <c r="I65" s="63"/>
      <c r="J65" s="63"/>
      <c r="K65" s="63"/>
      <c r="L65" s="63"/>
      <c r="M65" s="63"/>
      <c r="N65" s="63"/>
    </row>
    <row r="66" spans="2:14" ht="20.100000000000001" customHeight="1">
      <c r="B66" s="186"/>
      <c r="C66" s="189"/>
      <c r="D66" s="189"/>
      <c r="E66" s="189"/>
      <c r="F66" s="189"/>
      <c r="G66" s="189"/>
      <c r="H66" s="189"/>
      <c r="I66" s="189"/>
      <c r="J66" s="189"/>
      <c r="K66" s="189"/>
      <c r="L66" s="189"/>
      <c r="M66" s="189"/>
      <c r="N66" s="189"/>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8"/>
  <sheetViews>
    <sheetView showGridLines="0" zoomScale="70" zoomScaleNormal="70" zoomScaleSheetLayoutView="70" workbookViewId="0">
      <pane xSplit="2" ySplit="7" topLeftCell="C8" activePane="bottomRight" state="frozen"/>
      <selection pane="topRight"/>
      <selection pane="bottomLeft"/>
      <selection pane="bottomRight" activeCell="C4" sqref="C4:N4"/>
    </sheetView>
  </sheetViews>
  <sheetFormatPr baseColWidth="10" defaultColWidth="0" defaultRowHeight="20.100000000000001" customHeight="1"/>
  <cols>
    <col min="1" max="1" width="5.6640625" style="194" customWidth="1"/>
    <col min="2" max="2" width="35.6640625" style="194" customWidth="1"/>
    <col min="3" max="14" width="16.6640625" style="194" customWidth="1"/>
    <col min="15" max="15" width="11.44140625" style="194" customWidth="1"/>
    <col min="16" max="16" width="11.44140625" style="194" hidden="1" customWidth="1"/>
    <col min="17" max="102" width="0" style="194" hidden="1" customWidth="1"/>
    <col min="103" max="16384" width="11.44140625" style="195" hidden="1"/>
  </cols>
  <sheetData>
    <row r="1" spans="1:102" ht="89.1" customHeight="1"/>
    <row r="2" spans="1:102" s="311" customFormat="1" ht="20.100000000000001" customHeight="1">
      <c r="A2" s="309"/>
      <c r="B2" s="87" t="s">
        <v>17</v>
      </c>
      <c r="C2" s="310"/>
      <c r="D2" s="310"/>
      <c r="E2" s="310"/>
      <c r="F2" s="310"/>
      <c r="G2" s="310"/>
      <c r="H2" s="310"/>
      <c r="I2" s="310"/>
      <c r="J2" s="310"/>
      <c r="K2" s="310"/>
      <c r="L2" s="310"/>
      <c r="M2" s="310"/>
      <c r="N2" s="310"/>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c r="BO2" s="309"/>
      <c r="BP2" s="309"/>
      <c r="BQ2" s="309"/>
      <c r="BR2" s="309"/>
      <c r="BS2" s="309"/>
      <c r="BT2" s="309"/>
      <c r="BU2" s="309"/>
      <c r="BV2" s="309"/>
      <c r="BW2" s="309"/>
      <c r="BX2" s="309"/>
      <c r="BY2" s="309"/>
      <c r="BZ2" s="309"/>
      <c r="CA2" s="309"/>
      <c r="CB2" s="309"/>
      <c r="CC2" s="309"/>
      <c r="CD2" s="309"/>
      <c r="CE2" s="309"/>
      <c r="CF2" s="309"/>
      <c r="CG2" s="309"/>
      <c r="CH2" s="309"/>
      <c r="CI2" s="309"/>
      <c r="CJ2" s="309"/>
      <c r="CK2" s="309"/>
      <c r="CL2" s="309"/>
      <c r="CM2" s="309"/>
      <c r="CN2" s="309"/>
      <c r="CO2" s="309"/>
      <c r="CP2" s="309"/>
      <c r="CQ2" s="309"/>
      <c r="CR2" s="309"/>
      <c r="CS2" s="309"/>
      <c r="CT2" s="309"/>
      <c r="CU2" s="309"/>
      <c r="CV2" s="309"/>
      <c r="CW2" s="309"/>
      <c r="CX2" s="309"/>
    </row>
    <row r="3" spans="1:102" s="197" customFormat="1" ht="20.100000000000001" customHeight="1">
      <c r="A3" s="196"/>
      <c r="B3" s="91" t="s">
        <v>2</v>
      </c>
      <c r="C3" s="196"/>
      <c r="D3" s="196"/>
      <c r="E3" s="196"/>
      <c r="F3" s="196"/>
      <c r="G3" s="196"/>
      <c r="H3" s="196"/>
      <c r="I3" s="196"/>
      <c r="J3" s="196"/>
      <c r="K3" s="196"/>
      <c r="L3" s="196"/>
      <c r="M3" s="196"/>
      <c r="N3" s="312"/>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6"/>
      <c r="BP3" s="196"/>
      <c r="BQ3" s="196"/>
      <c r="BR3" s="196"/>
      <c r="BS3" s="196"/>
      <c r="BT3" s="196"/>
      <c r="BU3" s="196"/>
      <c r="BV3" s="196"/>
      <c r="BW3" s="196"/>
      <c r="BX3" s="196"/>
      <c r="BY3" s="196"/>
      <c r="BZ3" s="196"/>
      <c r="CA3" s="196"/>
      <c r="CB3" s="196"/>
      <c r="CC3" s="196"/>
      <c r="CD3" s="196"/>
      <c r="CE3" s="196"/>
      <c r="CF3" s="196"/>
      <c r="CG3" s="196"/>
      <c r="CH3" s="196"/>
      <c r="CI3" s="196"/>
      <c r="CJ3" s="196"/>
      <c r="CK3" s="196"/>
      <c r="CL3" s="196"/>
      <c r="CM3" s="196"/>
      <c r="CN3" s="196"/>
      <c r="CO3" s="196"/>
      <c r="CP3" s="196"/>
      <c r="CQ3" s="196"/>
      <c r="CR3" s="196"/>
      <c r="CS3" s="196"/>
      <c r="CT3" s="196"/>
      <c r="CU3" s="196"/>
      <c r="CV3" s="196"/>
      <c r="CW3" s="196"/>
      <c r="CX3" s="196"/>
    </row>
    <row r="4" spans="1:102" s="197" customFormat="1" ht="20.100000000000001" customHeight="1">
      <c r="A4" s="196"/>
      <c r="B4" s="313"/>
      <c r="C4" s="477"/>
      <c r="D4" s="477"/>
      <c r="E4" s="477"/>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c r="BP4" s="196"/>
      <c r="BQ4" s="196"/>
      <c r="BR4" s="196"/>
      <c r="BS4" s="196"/>
      <c r="BT4" s="196"/>
      <c r="BU4" s="196"/>
      <c r="BV4" s="196"/>
      <c r="BW4" s="196"/>
      <c r="BX4" s="196"/>
      <c r="BY4" s="196"/>
      <c r="BZ4" s="196"/>
      <c r="CA4" s="196"/>
      <c r="CB4" s="196"/>
      <c r="CC4" s="196"/>
      <c r="CD4" s="196"/>
      <c r="CE4" s="196"/>
      <c r="CF4" s="196"/>
      <c r="CG4" s="196"/>
      <c r="CH4" s="196"/>
      <c r="CI4" s="196"/>
      <c r="CJ4" s="196"/>
      <c r="CK4" s="196"/>
      <c r="CL4" s="196"/>
      <c r="CM4" s="196"/>
      <c r="CN4" s="196"/>
      <c r="CO4" s="196"/>
      <c r="CP4" s="196"/>
      <c r="CQ4" s="196"/>
      <c r="CR4" s="196"/>
      <c r="CS4" s="196"/>
      <c r="CT4" s="196"/>
      <c r="CU4" s="196"/>
      <c r="CV4" s="196"/>
      <c r="CW4" s="196"/>
      <c r="CX4" s="196"/>
    </row>
    <row r="5" spans="1:102" s="201" customFormat="1" ht="20.100000000000001" customHeight="1">
      <c r="A5" s="199"/>
      <c r="B5" s="314"/>
      <c r="C5" s="712" t="s">
        <v>222</v>
      </c>
      <c r="D5" s="713"/>
      <c r="E5" s="714"/>
      <c r="F5" s="712" t="s">
        <v>204</v>
      </c>
      <c r="G5" s="713"/>
      <c r="H5" s="714"/>
      <c r="I5" s="712" t="s">
        <v>199</v>
      </c>
      <c r="J5" s="713"/>
      <c r="K5" s="714"/>
      <c r="L5" s="712" t="s">
        <v>200</v>
      </c>
      <c r="M5" s="713"/>
      <c r="N5" s="714"/>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row>
    <row r="6" spans="1:102" s="201" customFormat="1" ht="20.100000000000001" customHeight="1">
      <c r="A6" s="199"/>
      <c r="B6" s="315"/>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199"/>
      <c r="BK6" s="199"/>
      <c r="BL6" s="199"/>
      <c r="BM6" s="199"/>
      <c r="BN6" s="199"/>
      <c r="BO6" s="199"/>
      <c r="BP6" s="199"/>
      <c r="BQ6" s="199"/>
      <c r="BR6" s="199"/>
      <c r="BS6" s="199"/>
      <c r="BT6" s="199"/>
      <c r="BU6" s="199"/>
      <c r="BV6" s="199"/>
      <c r="BW6" s="199"/>
      <c r="BX6" s="199"/>
      <c r="BY6" s="199"/>
      <c r="BZ6" s="199"/>
      <c r="CA6" s="199"/>
      <c r="CB6" s="199"/>
      <c r="CC6" s="199"/>
      <c r="CD6" s="199"/>
      <c r="CE6" s="199"/>
      <c r="CF6" s="199"/>
      <c r="CG6" s="199"/>
      <c r="CH6" s="199"/>
      <c r="CI6" s="199"/>
      <c r="CJ6" s="199"/>
      <c r="CK6" s="199"/>
      <c r="CL6" s="199"/>
      <c r="CM6" s="199"/>
      <c r="CN6" s="199"/>
      <c r="CO6" s="199"/>
      <c r="CP6" s="199"/>
      <c r="CQ6" s="199"/>
      <c r="CR6" s="199"/>
      <c r="CS6" s="199"/>
      <c r="CT6" s="199"/>
      <c r="CU6" s="199"/>
      <c r="CV6" s="199"/>
      <c r="CW6" s="199"/>
      <c r="CX6" s="199"/>
    </row>
    <row r="7" spans="1:102" s="201" customFormat="1" ht="20.100000000000001" customHeight="1">
      <c r="A7" s="199"/>
      <c r="B7" s="206" t="s">
        <v>240</v>
      </c>
      <c r="C7" s="229">
        <v>245392.27878873001</v>
      </c>
      <c r="D7" s="230">
        <v>281257.74986788997</v>
      </c>
      <c r="E7" s="231">
        <v>286390.18390265998</v>
      </c>
      <c r="F7" s="232">
        <v>4.4452919055311524</v>
      </c>
      <c r="G7" s="233">
        <v>4.4924877357697968</v>
      </c>
      <c r="H7" s="234">
        <v>4.6233245598584878</v>
      </c>
      <c r="I7" s="232">
        <v>205.49087510472276</v>
      </c>
      <c r="J7" s="233">
        <v>213.67906470823232</v>
      </c>
      <c r="K7" s="234">
        <v>208.1716786369679</v>
      </c>
      <c r="L7" s="232">
        <v>9.1346692376353715</v>
      </c>
      <c r="M7" s="233">
        <v>9.5995057759249462</v>
      </c>
      <c r="N7" s="234">
        <v>9.6244523450926192</v>
      </c>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199"/>
      <c r="BL7" s="199"/>
      <c r="BM7" s="199"/>
      <c r="BN7" s="199"/>
      <c r="BO7" s="199"/>
      <c r="BP7" s="199"/>
      <c r="BQ7" s="199"/>
      <c r="BR7" s="199"/>
      <c r="BS7" s="199"/>
      <c r="BT7" s="199"/>
      <c r="BU7" s="199"/>
      <c r="BV7" s="199"/>
      <c r="BW7" s="199"/>
      <c r="BX7" s="199"/>
      <c r="BY7" s="199"/>
      <c r="BZ7" s="199"/>
      <c r="CA7" s="199"/>
      <c r="CB7" s="199"/>
      <c r="CC7" s="199"/>
      <c r="CD7" s="199"/>
      <c r="CE7" s="199"/>
      <c r="CF7" s="199"/>
      <c r="CG7" s="199"/>
      <c r="CH7" s="199"/>
      <c r="CI7" s="199"/>
      <c r="CJ7" s="199"/>
      <c r="CK7" s="199"/>
      <c r="CL7" s="199"/>
      <c r="CM7" s="199"/>
      <c r="CN7" s="199"/>
      <c r="CO7" s="199"/>
      <c r="CP7" s="199"/>
      <c r="CQ7" s="199"/>
      <c r="CR7" s="199"/>
      <c r="CS7" s="199"/>
      <c r="CT7" s="199"/>
      <c r="CU7" s="199"/>
      <c r="CV7" s="199"/>
      <c r="CW7" s="199"/>
      <c r="CX7" s="199"/>
    </row>
    <row r="8" spans="1:102" s="218" customFormat="1" ht="20.100000000000001" customHeight="1">
      <c r="A8" s="199"/>
      <c r="B8" s="104" t="s">
        <v>48</v>
      </c>
      <c r="C8" s="105">
        <v>66854.122554319998</v>
      </c>
      <c r="D8" s="172">
        <v>75864.61960102999</v>
      </c>
      <c r="E8" s="173">
        <v>76095.131993660005</v>
      </c>
      <c r="F8" s="174">
        <v>4.5356486220829089</v>
      </c>
      <c r="G8" s="175">
        <v>4.6942060419032368</v>
      </c>
      <c r="H8" s="176">
        <v>4.7398545210554062</v>
      </c>
      <c r="I8" s="174">
        <v>224.28402210821466</v>
      </c>
      <c r="J8" s="175">
        <v>218.9108286546099</v>
      </c>
      <c r="K8" s="176">
        <v>217.74790236227693</v>
      </c>
      <c r="L8" s="174">
        <v>10.172735158303364</v>
      </c>
      <c r="M8" s="175">
        <v>10.276125345085138</v>
      </c>
      <c r="N8" s="176">
        <v>10.320933794621697</v>
      </c>
      <c r="O8" s="217"/>
      <c r="P8" s="217"/>
      <c r="Q8" s="217"/>
      <c r="R8" s="217"/>
      <c r="S8" s="217"/>
      <c r="T8" s="217"/>
      <c r="U8" s="217"/>
      <c r="V8" s="217"/>
      <c r="W8" s="217"/>
      <c r="X8" s="217"/>
      <c r="Y8" s="217"/>
      <c r="Z8" s="217"/>
      <c r="AA8" s="217"/>
      <c r="AB8" s="217"/>
      <c r="AC8" s="217"/>
      <c r="AD8" s="217"/>
      <c r="AE8" s="217"/>
      <c r="AF8" s="217"/>
      <c r="AG8" s="217"/>
      <c r="AH8" s="217"/>
      <c r="AI8" s="217"/>
      <c r="AJ8" s="217"/>
      <c r="AK8" s="217"/>
      <c r="AL8" s="217"/>
      <c r="AM8" s="217"/>
      <c r="AN8" s="217"/>
      <c r="AO8" s="217"/>
      <c r="AP8" s="217"/>
      <c r="AQ8" s="217"/>
      <c r="AR8" s="217"/>
      <c r="AS8" s="217"/>
      <c r="AT8" s="217"/>
      <c r="AU8" s="217"/>
      <c r="AV8" s="217"/>
      <c r="AW8" s="217"/>
      <c r="AX8" s="217"/>
      <c r="AY8" s="217"/>
      <c r="AZ8" s="217"/>
      <c r="BA8" s="217"/>
      <c r="BB8" s="217"/>
      <c r="BC8" s="217"/>
      <c r="BD8" s="217"/>
      <c r="BE8" s="217"/>
      <c r="BF8" s="217"/>
      <c r="BG8" s="217"/>
      <c r="BH8" s="217"/>
      <c r="BI8" s="217"/>
      <c r="BJ8" s="217"/>
      <c r="BK8" s="217"/>
      <c r="BL8" s="217"/>
      <c r="BM8" s="217"/>
      <c r="BN8" s="217"/>
      <c r="BO8" s="217"/>
      <c r="BP8" s="217"/>
      <c r="BQ8" s="217"/>
      <c r="BR8" s="217"/>
      <c r="BS8" s="217"/>
      <c r="BT8" s="217"/>
      <c r="BU8" s="217"/>
      <c r="BV8" s="217"/>
      <c r="BW8" s="217"/>
      <c r="BX8" s="217"/>
      <c r="BY8" s="217"/>
      <c r="BZ8" s="217"/>
      <c r="CA8" s="217"/>
      <c r="CB8" s="217"/>
      <c r="CC8" s="217"/>
      <c r="CD8" s="217"/>
      <c r="CE8" s="217"/>
      <c r="CF8" s="217"/>
      <c r="CG8" s="217"/>
      <c r="CH8" s="217"/>
      <c r="CI8" s="217"/>
      <c r="CJ8" s="217"/>
      <c r="CK8" s="217"/>
      <c r="CL8" s="217"/>
      <c r="CM8" s="217"/>
      <c r="CN8" s="217"/>
      <c r="CO8" s="217"/>
      <c r="CP8" s="217"/>
      <c r="CQ8" s="217"/>
      <c r="CR8" s="217"/>
      <c r="CS8" s="217"/>
      <c r="CT8" s="217"/>
      <c r="CU8" s="217"/>
      <c r="CV8" s="217"/>
      <c r="CW8" s="217"/>
      <c r="CX8" s="217"/>
    </row>
    <row r="9" spans="1:102" s="218" customFormat="1" ht="20.100000000000001" customHeight="1">
      <c r="A9" s="199"/>
      <c r="B9" s="104" t="s">
        <v>71</v>
      </c>
      <c r="C9" s="105">
        <v>14958.593040999998</v>
      </c>
      <c r="D9" s="172">
        <v>13808.806724</v>
      </c>
      <c r="E9" s="173">
        <v>13823.560271999999</v>
      </c>
      <c r="F9" s="174">
        <v>5.0621732667270853</v>
      </c>
      <c r="G9" s="175">
        <v>5.3085999583579948</v>
      </c>
      <c r="H9" s="176">
        <v>5.267938119205243</v>
      </c>
      <c r="I9" s="174">
        <v>183.84917152333571</v>
      </c>
      <c r="J9" s="175">
        <v>240.42946037771594</v>
      </c>
      <c r="K9" s="176">
        <v>241.22897069192192</v>
      </c>
      <c r="L9" s="174">
        <v>9.3067636119535244</v>
      </c>
      <c r="M9" s="175">
        <v>12.763438233491781</v>
      </c>
      <c r="N9" s="176">
        <v>12.707792901646197</v>
      </c>
      <c r="O9" s="217"/>
      <c r="P9" s="217"/>
      <c r="Q9" s="217"/>
      <c r="R9" s="217"/>
      <c r="S9" s="217"/>
      <c r="T9" s="217"/>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7"/>
      <c r="AW9" s="217"/>
      <c r="AX9" s="217"/>
      <c r="AY9" s="217"/>
      <c r="AZ9" s="217"/>
      <c r="BA9" s="217"/>
      <c r="BB9" s="217"/>
      <c r="BC9" s="217"/>
      <c r="BD9" s="217"/>
      <c r="BE9" s="217"/>
      <c r="BF9" s="217"/>
      <c r="BG9" s="217"/>
      <c r="BH9" s="217"/>
      <c r="BI9" s="217"/>
      <c r="BJ9" s="217"/>
      <c r="BK9" s="217"/>
      <c r="BL9" s="217"/>
      <c r="BM9" s="217"/>
      <c r="BN9" s="217"/>
      <c r="BO9" s="217"/>
      <c r="BP9" s="217"/>
      <c r="BQ9" s="217"/>
      <c r="BR9" s="217"/>
      <c r="BS9" s="217"/>
      <c r="BT9" s="217"/>
      <c r="BU9" s="217"/>
      <c r="BV9" s="217"/>
      <c r="BW9" s="217"/>
      <c r="BX9" s="217"/>
      <c r="BY9" s="217"/>
      <c r="BZ9" s="217"/>
      <c r="CA9" s="217"/>
      <c r="CB9" s="217"/>
      <c r="CC9" s="217"/>
      <c r="CD9" s="217"/>
      <c r="CE9" s="217"/>
      <c r="CF9" s="217"/>
      <c r="CG9" s="217"/>
      <c r="CH9" s="217"/>
      <c r="CI9" s="217"/>
      <c r="CJ9" s="217"/>
      <c r="CK9" s="217"/>
      <c r="CL9" s="217"/>
      <c r="CM9" s="217"/>
      <c r="CN9" s="217"/>
      <c r="CO9" s="217"/>
      <c r="CP9" s="217"/>
      <c r="CQ9" s="217"/>
      <c r="CR9" s="217"/>
      <c r="CS9" s="217"/>
      <c r="CT9" s="217"/>
      <c r="CU9" s="217"/>
      <c r="CV9" s="217"/>
      <c r="CW9" s="217"/>
      <c r="CX9" s="217"/>
    </row>
    <row r="10" spans="1:102" s="218" customFormat="1" ht="20.100000000000001" customHeight="1">
      <c r="A10" s="199"/>
      <c r="B10" s="104" t="s">
        <v>44</v>
      </c>
      <c r="C10" s="105">
        <v>1079.0781762199999</v>
      </c>
      <c r="D10" s="172">
        <v>1109.4704156800001</v>
      </c>
      <c r="E10" s="173">
        <v>1109.9151408800001</v>
      </c>
      <c r="F10" s="174">
        <v>6.7142703315342196</v>
      </c>
      <c r="G10" s="175">
        <v>5.1052001891627397</v>
      </c>
      <c r="H10" s="176">
        <v>4.6160800590014919</v>
      </c>
      <c r="I10" s="174">
        <v>177.16454698502056</v>
      </c>
      <c r="J10" s="175">
        <v>211.90848166736603</v>
      </c>
      <c r="K10" s="176">
        <v>221.90666304721734</v>
      </c>
      <c r="L10" s="174">
        <v>11.895306616212238</v>
      </c>
      <c r="M10" s="175">
        <v>10.818352206934261</v>
      </c>
      <c r="N10" s="176">
        <v>10.243389222518234</v>
      </c>
      <c r="O10" s="217"/>
      <c r="P10" s="217"/>
      <c r="Q10" s="21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c r="BD10" s="217"/>
      <c r="BE10" s="217"/>
      <c r="BF10" s="217"/>
      <c r="BG10" s="217"/>
      <c r="BH10" s="217"/>
      <c r="BI10" s="217"/>
      <c r="BJ10" s="217"/>
      <c r="BK10" s="217"/>
      <c r="BL10" s="217"/>
      <c r="BM10" s="217"/>
      <c r="BN10" s="217"/>
      <c r="BO10" s="217"/>
      <c r="BP10" s="217"/>
      <c r="BQ10" s="217"/>
      <c r="BR10" s="217"/>
      <c r="BS10" s="217"/>
      <c r="BT10" s="217"/>
      <c r="BU10" s="217"/>
      <c r="BV10" s="217"/>
      <c r="BW10" s="217"/>
      <c r="BX10" s="217"/>
      <c r="BY10" s="217"/>
      <c r="BZ10" s="217"/>
      <c r="CA10" s="217"/>
      <c r="CB10" s="217"/>
      <c r="CC10" s="217"/>
      <c r="CD10" s="217"/>
      <c r="CE10" s="217"/>
      <c r="CF10" s="217"/>
      <c r="CG10" s="217"/>
      <c r="CH10" s="217"/>
      <c r="CI10" s="217"/>
      <c r="CJ10" s="217"/>
      <c r="CK10" s="217"/>
      <c r="CL10" s="217"/>
      <c r="CM10" s="217"/>
      <c r="CN10" s="217"/>
      <c r="CO10" s="217"/>
      <c r="CP10" s="217"/>
      <c r="CQ10" s="217"/>
      <c r="CR10" s="217"/>
      <c r="CS10" s="217"/>
      <c r="CT10" s="217"/>
      <c r="CU10" s="217"/>
      <c r="CV10" s="217"/>
      <c r="CW10" s="217"/>
      <c r="CX10" s="217"/>
    </row>
    <row r="11" spans="1:102" s="218" customFormat="1" ht="20.100000000000001" customHeight="1">
      <c r="A11" s="199"/>
      <c r="B11" s="104" t="s">
        <v>34</v>
      </c>
      <c r="C11" s="105">
        <v>19692.947298249997</v>
      </c>
      <c r="D11" s="172">
        <v>23863.887012050003</v>
      </c>
      <c r="E11" s="173">
        <v>24259.242216359999</v>
      </c>
      <c r="F11" s="174">
        <v>3.2147098641565832</v>
      </c>
      <c r="G11" s="175">
        <v>3.9568039847959597</v>
      </c>
      <c r="H11" s="176">
        <v>4.0114460132383174</v>
      </c>
      <c r="I11" s="174">
        <v>205.80140480871867</v>
      </c>
      <c r="J11" s="175">
        <v>185.30755041835519</v>
      </c>
      <c r="K11" s="176">
        <v>185.78824208178915</v>
      </c>
      <c r="L11" s="174">
        <v>6.6159180609586992</v>
      </c>
      <c r="M11" s="175">
        <v>7.3322565390812606</v>
      </c>
      <c r="N11" s="176">
        <v>7.4527950300554844</v>
      </c>
      <c r="O11" s="217"/>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217"/>
      <c r="AY11" s="217"/>
      <c r="AZ11" s="217"/>
      <c r="BA11" s="217"/>
      <c r="BB11" s="217"/>
      <c r="BC11" s="217"/>
      <c r="BD11" s="217"/>
      <c r="BE11" s="217"/>
      <c r="BF11" s="217"/>
      <c r="BG11" s="217"/>
      <c r="BH11" s="217"/>
      <c r="BI11" s="217"/>
      <c r="BJ11" s="217"/>
      <c r="BK11" s="217"/>
      <c r="BL11" s="217"/>
      <c r="BM11" s="217"/>
      <c r="BN11" s="217"/>
      <c r="BO11" s="217"/>
      <c r="BP11" s="217"/>
      <c r="BQ11" s="217"/>
      <c r="BR11" s="217"/>
      <c r="BS11" s="217"/>
      <c r="BT11" s="217"/>
      <c r="BU11" s="217"/>
      <c r="BV11" s="217"/>
      <c r="BW11" s="217"/>
      <c r="BX11" s="217"/>
      <c r="BY11" s="217"/>
      <c r="BZ11" s="217"/>
      <c r="CA11" s="217"/>
      <c r="CB11" s="217"/>
      <c r="CC11" s="217"/>
      <c r="CD11" s="217"/>
      <c r="CE11" s="217"/>
      <c r="CF11" s="217"/>
      <c r="CG11" s="217"/>
      <c r="CH11" s="217"/>
      <c r="CI11" s="217"/>
      <c r="CJ11" s="217"/>
      <c r="CK11" s="217"/>
      <c r="CL11" s="217"/>
      <c r="CM11" s="217"/>
      <c r="CN11" s="217"/>
      <c r="CO11" s="217"/>
      <c r="CP11" s="217"/>
      <c r="CQ11" s="217"/>
      <c r="CR11" s="217"/>
      <c r="CS11" s="217"/>
      <c r="CT11" s="217"/>
      <c r="CU11" s="217"/>
      <c r="CV11" s="217"/>
      <c r="CW11" s="217"/>
      <c r="CX11" s="217"/>
    </row>
    <row r="12" spans="1:102" s="218" customFormat="1" ht="20.100000000000001" customHeight="1">
      <c r="A12" s="199"/>
      <c r="B12" s="104" t="s">
        <v>57</v>
      </c>
      <c r="C12" s="105">
        <v>12341.817727</v>
      </c>
      <c r="D12" s="172">
        <v>12389.706667</v>
      </c>
      <c r="E12" s="173">
        <v>12202.198238000001</v>
      </c>
      <c r="F12" s="174">
        <v>2.666314284322115</v>
      </c>
      <c r="G12" s="175">
        <v>3.2223957493956705</v>
      </c>
      <c r="H12" s="176">
        <v>3.1953134787286182</v>
      </c>
      <c r="I12" s="174">
        <v>362.99555966913459</v>
      </c>
      <c r="J12" s="175">
        <v>323.29273234597542</v>
      </c>
      <c r="K12" s="176">
        <v>334.09162669611294</v>
      </c>
      <c r="L12" s="174">
        <v>9.6786024589131419</v>
      </c>
      <c r="M12" s="175">
        <v>10.417771265221834</v>
      </c>
      <c r="N12" s="176">
        <v>10.675274779124596</v>
      </c>
      <c r="O12" s="217"/>
      <c r="P12" s="217"/>
      <c r="Q12" s="217"/>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7"/>
      <c r="AT12" s="217"/>
      <c r="AU12" s="217"/>
      <c r="AV12" s="217"/>
      <c r="AW12" s="217"/>
      <c r="AX12" s="217"/>
      <c r="AY12" s="217"/>
      <c r="AZ12" s="217"/>
      <c r="BA12" s="217"/>
      <c r="BB12" s="217"/>
      <c r="BC12" s="217"/>
      <c r="BD12" s="217"/>
      <c r="BE12" s="217"/>
      <c r="BF12" s="217"/>
      <c r="BG12" s="217"/>
      <c r="BH12" s="217"/>
      <c r="BI12" s="217"/>
      <c r="BJ12" s="217"/>
      <c r="BK12" s="217"/>
      <c r="BL12" s="217"/>
      <c r="BM12" s="217"/>
      <c r="BN12" s="217"/>
      <c r="BO12" s="217"/>
      <c r="BP12" s="217"/>
      <c r="BQ12" s="217"/>
      <c r="BR12" s="217"/>
      <c r="BS12" s="217"/>
      <c r="BT12" s="217"/>
      <c r="BU12" s="217"/>
      <c r="BV12" s="217"/>
      <c r="BW12" s="217"/>
      <c r="BX12" s="217"/>
      <c r="BY12" s="217"/>
      <c r="BZ12" s="217"/>
      <c r="CA12" s="217"/>
      <c r="CB12" s="217"/>
      <c r="CC12" s="217"/>
      <c r="CD12" s="217"/>
      <c r="CE12" s="217"/>
      <c r="CF12" s="217"/>
      <c r="CG12" s="217"/>
      <c r="CH12" s="217"/>
      <c r="CI12" s="217"/>
      <c r="CJ12" s="217"/>
      <c r="CK12" s="217"/>
      <c r="CL12" s="217"/>
      <c r="CM12" s="217"/>
      <c r="CN12" s="217"/>
      <c r="CO12" s="217"/>
      <c r="CP12" s="217"/>
      <c r="CQ12" s="217"/>
      <c r="CR12" s="217"/>
      <c r="CS12" s="217"/>
      <c r="CT12" s="217"/>
      <c r="CU12" s="217"/>
      <c r="CV12" s="217"/>
      <c r="CW12" s="217"/>
      <c r="CX12" s="217"/>
    </row>
    <row r="13" spans="1:102" s="218" customFormat="1" ht="20.100000000000001" customHeight="1">
      <c r="A13" s="199"/>
      <c r="B13" s="104" t="s">
        <v>72</v>
      </c>
      <c r="C13" s="105">
        <v>7547.2057949999999</v>
      </c>
      <c r="D13" s="172">
        <v>9178.9496429999999</v>
      </c>
      <c r="E13" s="173">
        <v>9396.2079030000004</v>
      </c>
      <c r="F13" s="174">
        <v>3.4027492422445591</v>
      </c>
      <c r="G13" s="175">
        <v>3.4788807589060213</v>
      </c>
      <c r="H13" s="176">
        <v>3.4919317280670437</v>
      </c>
      <c r="I13" s="174">
        <v>301.62059564642362</v>
      </c>
      <c r="J13" s="175">
        <v>285.03127410624182</v>
      </c>
      <c r="K13" s="176">
        <v>278.9809114292799</v>
      </c>
      <c r="L13" s="174">
        <v>10.263392532812206</v>
      </c>
      <c r="M13" s="175">
        <v>9.9158981517467293</v>
      </c>
      <c r="N13" s="176">
        <v>9.7418229614496425</v>
      </c>
      <c r="O13" s="217"/>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7"/>
      <c r="BA13" s="217"/>
      <c r="BB13" s="217"/>
      <c r="BC13" s="217"/>
      <c r="BD13" s="217"/>
      <c r="BE13" s="217"/>
      <c r="BF13" s="217"/>
      <c r="BG13" s="217"/>
      <c r="BH13" s="217"/>
      <c r="BI13" s="217"/>
      <c r="BJ13" s="217"/>
      <c r="BK13" s="217"/>
      <c r="BL13" s="217"/>
      <c r="BM13" s="217"/>
      <c r="BN13" s="217"/>
      <c r="BO13" s="217"/>
      <c r="BP13" s="217"/>
      <c r="BQ13" s="217"/>
      <c r="BR13" s="217"/>
      <c r="BS13" s="217"/>
      <c r="BT13" s="217"/>
      <c r="BU13" s="217"/>
      <c r="BV13" s="217"/>
      <c r="BW13" s="217"/>
      <c r="BX13" s="217"/>
      <c r="BY13" s="217"/>
      <c r="BZ13" s="217"/>
      <c r="CA13" s="217"/>
      <c r="CB13" s="217"/>
      <c r="CC13" s="217"/>
      <c r="CD13" s="217"/>
      <c r="CE13" s="217"/>
      <c r="CF13" s="217"/>
      <c r="CG13" s="217"/>
      <c r="CH13" s="217"/>
      <c r="CI13" s="217"/>
      <c r="CJ13" s="217"/>
      <c r="CK13" s="217"/>
      <c r="CL13" s="217"/>
      <c r="CM13" s="217"/>
      <c r="CN13" s="217"/>
      <c r="CO13" s="217"/>
      <c r="CP13" s="217"/>
      <c r="CQ13" s="217"/>
      <c r="CR13" s="217"/>
      <c r="CS13" s="217"/>
      <c r="CT13" s="217"/>
      <c r="CU13" s="217"/>
      <c r="CV13" s="217"/>
      <c r="CW13" s="217"/>
      <c r="CX13" s="217"/>
    </row>
    <row r="14" spans="1:102" s="218" customFormat="1" ht="20.100000000000001" customHeight="1">
      <c r="A14" s="199"/>
      <c r="B14" s="104" t="s">
        <v>59</v>
      </c>
      <c r="C14" s="105">
        <v>7028.7671979999996</v>
      </c>
      <c r="D14" s="172">
        <v>8688.585889</v>
      </c>
      <c r="E14" s="173">
        <v>8794.4086559999996</v>
      </c>
      <c r="F14" s="174">
        <v>3.8456306118221222</v>
      </c>
      <c r="G14" s="175">
        <v>3.4155198071495989</v>
      </c>
      <c r="H14" s="176">
        <v>3.5211181571455965</v>
      </c>
      <c r="I14" s="174">
        <v>209.46777911627609</v>
      </c>
      <c r="J14" s="175">
        <v>209.27781321152946</v>
      </c>
      <c r="K14" s="176">
        <v>198.98134033573174</v>
      </c>
      <c r="L14" s="174">
        <v>8.0553570355994619</v>
      </c>
      <c r="M14" s="175">
        <v>7.1479251622093276</v>
      </c>
      <c r="N14" s="176">
        <v>7.0063681038931254</v>
      </c>
      <c r="O14" s="217"/>
      <c r="P14" s="217"/>
      <c r="Q14" s="217"/>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7"/>
      <c r="AW14" s="217"/>
      <c r="AX14" s="217"/>
      <c r="AY14" s="217"/>
      <c r="AZ14" s="217"/>
      <c r="BA14" s="217"/>
      <c r="BB14" s="217"/>
      <c r="BC14" s="217"/>
      <c r="BD14" s="217"/>
      <c r="BE14" s="217"/>
      <c r="BF14" s="217"/>
      <c r="BG14" s="217"/>
      <c r="BH14" s="217"/>
      <c r="BI14" s="217"/>
      <c r="BJ14" s="217"/>
      <c r="BK14" s="217"/>
      <c r="BL14" s="217"/>
      <c r="BM14" s="217"/>
      <c r="BN14" s="217"/>
      <c r="BO14" s="217"/>
      <c r="BP14" s="217"/>
      <c r="BQ14" s="217"/>
      <c r="BR14" s="217"/>
      <c r="BS14" s="217"/>
      <c r="BT14" s="217"/>
      <c r="BU14" s="217"/>
      <c r="BV14" s="217"/>
      <c r="BW14" s="217"/>
      <c r="BX14" s="217"/>
      <c r="BY14" s="217"/>
      <c r="BZ14" s="217"/>
      <c r="CA14" s="217"/>
      <c r="CB14" s="217"/>
      <c r="CC14" s="217"/>
      <c r="CD14" s="217"/>
      <c r="CE14" s="217"/>
      <c r="CF14" s="217"/>
      <c r="CG14" s="217"/>
      <c r="CH14" s="217"/>
      <c r="CI14" s="217"/>
      <c r="CJ14" s="217"/>
      <c r="CK14" s="217"/>
      <c r="CL14" s="217"/>
      <c r="CM14" s="217"/>
      <c r="CN14" s="217"/>
      <c r="CO14" s="217"/>
      <c r="CP14" s="217"/>
      <c r="CQ14" s="217"/>
      <c r="CR14" s="217"/>
      <c r="CS14" s="217"/>
      <c r="CT14" s="217"/>
      <c r="CU14" s="217"/>
      <c r="CV14" s="217"/>
      <c r="CW14" s="217"/>
      <c r="CX14" s="217"/>
    </row>
    <row r="15" spans="1:102" s="218" customFormat="1" ht="20.100000000000001" customHeight="1">
      <c r="A15" s="199"/>
      <c r="B15" s="104" t="s">
        <v>231</v>
      </c>
      <c r="C15" s="105">
        <v>0</v>
      </c>
      <c r="D15" s="172">
        <v>0</v>
      </c>
      <c r="E15" s="173">
        <v>0</v>
      </c>
      <c r="F15" s="174" t="s">
        <v>241</v>
      </c>
      <c r="G15" s="175" t="s">
        <v>241</v>
      </c>
      <c r="H15" s="176" t="s">
        <v>241</v>
      </c>
      <c r="I15" s="174" t="s">
        <v>96</v>
      </c>
      <c r="J15" s="175" t="s">
        <v>96</v>
      </c>
      <c r="K15" s="176" t="s">
        <v>96</v>
      </c>
      <c r="L15" s="174" t="s">
        <v>96</v>
      </c>
      <c r="M15" s="175" t="s">
        <v>96</v>
      </c>
      <c r="N15" s="176" t="s">
        <v>96</v>
      </c>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7"/>
      <c r="CD15" s="217"/>
      <c r="CE15" s="217"/>
      <c r="CF15" s="217"/>
      <c r="CG15" s="217"/>
      <c r="CH15" s="217"/>
      <c r="CI15" s="217"/>
      <c r="CJ15" s="217"/>
      <c r="CK15" s="217"/>
      <c r="CL15" s="217"/>
      <c r="CM15" s="217"/>
      <c r="CN15" s="217"/>
      <c r="CO15" s="217"/>
      <c r="CP15" s="217"/>
      <c r="CQ15" s="217"/>
      <c r="CR15" s="217"/>
      <c r="CS15" s="217"/>
      <c r="CT15" s="217"/>
      <c r="CU15" s="217"/>
      <c r="CV15" s="217"/>
      <c r="CW15" s="217"/>
      <c r="CX15" s="217"/>
    </row>
    <row r="16" spans="1:102" s="218" customFormat="1" ht="20.100000000000001" customHeight="1">
      <c r="A16" s="199"/>
      <c r="B16" s="104" t="s">
        <v>38</v>
      </c>
      <c r="C16" s="105">
        <v>1157.2638708100001</v>
      </c>
      <c r="D16" s="172">
        <v>1389.5981809699999</v>
      </c>
      <c r="E16" s="173">
        <v>1413.43479099</v>
      </c>
      <c r="F16" s="174">
        <v>2.1679777432643239</v>
      </c>
      <c r="G16" s="175">
        <v>1.8784745581473632</v>
      </c>
      <c r="H16" s="176">
        <v>2.2971461369829624</v>
      </c>
      <c r="I16" s="174">
        <v>371.40341314234757</v>
      </c>
      <c r="J16" s="175">
        <v>428.52560362325693</v>
      </c>
      <c r="K16" s="176">
        <v>354.74577353011836</v>
      </c>
      <c r="L16" s="174">
        <v>8.0519433346501401</v>
      </c>
      <c r="M16" s="175">
        <v>8.049744439210297</v>
      </c>
      <c r="N16" s="176">
        <v>8.1490288327574429</v>
      </c>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c r="BL16" s="217"/>
      <c r="BM16" s="217"/>
      <c r="BN16" s="217"/>
      <c r="BO16" s="217"/>
      <c r="BP16" s="217"/>
      <c r="BQ16" s="217"/>
      <c r="BR16" s="217"/>
      <c r="BS16" s="217"/>
      <c r="BT16" s="217"/>
      <c r="BU16" s="217"/>
      <c r="BV16" s="217"/>
      <c r="BW16" s="217"/>
      <c r="BX16" s="217"/>
      <c r="BY16" s="217"/>
      <c r="BZ16" s="217"/>
      <c r="CA16" s="217"/>
      <c r="CB16" s="217"/>
      <c r="CC16" s="217"/>
      <c r="CD16" s="217"/>
      <c r="CE16" s="217"/>
      <c r="CF16" s="217"/>
      <c r="CG16" s="217"/>
      <c r="CH16" s="217"/>
      <c r="CI16" s="217"/>
      <c r="CJ16" s="217"/>
      <c r="CK16" s="217"/>
      <c r="CL16" s="217"/>
      <c r="CM16" s="217"/>
      <c r="CN16" s="217"/>
      <c r="CO16" s="217"/>
      <c r="CP16" s="217"/>
      <c r="CQ16" s="217"/>
      <c r="CR16" s="217"/>
      <c r="CS16" s="217"/>
      <c r="CT16" s="217"/>
      <c r="CU16" s="217"/>
      <c r="CV16" s="217"/>
      <c r="CW16" s="217"/>
      <c r="CX16" s="217"/>
    </row>
    <row r="17" spans="1:102" s="218" customFormat="1" ht="20.100000000000001" customHeight="1">
      <c r="A17" s="199"/>
      <c r="B17" s="104" t="s">
        <v>36</v>
      </c>
      <c r="C17" s="105">
        <v>68693.220843240008</v>
      </c>
      <c r="D17" s="172">
        <v>80600.607183619999</v>
      </c>
      <c r="E17" s="173">
        <v>83852.351591519997</v>
      </c>
      <c r="F17" s="174">
        <v>4.4335828190675244</v>
      </c>
      <c r="G17" s="175">
        <v>5.1233298007452257</v>
      </c>
      <c r="H17" s="176">
        <v>5.5903025071440657</v>
      </c>
      <c r="I17" s="174">
        <v>199.554194063251</v>
      </c>
      <c r="J17" s="175">
        <v>201.63976110678914</v>
      </c>
      <c r="K17" s="176">
        <v>188.01613528714302</v>
      </c>
      <c r="L17" s="174">
        <v>8.847400462716962</v>
      </c>
      <c r="M17" s="175">
        <v>10.330669970935608</v>
      </c>
      <c r="N17" s="176">
        <v>10.510670724792535</v>
      </c>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217"/>
      <c r="BA17" s="217"/>
      <c r="BB17" s="217"/>
      <c r="BC17" s="217"/>
      <c r="BD17" s="217"/>
      <c r="BE17" s="217"/>
      <c r="BF17" s="217"/>
      <c r="BG17" s="217"/>
      <c r="BH17" s="217"/>
      <c r="BI17" s="217"/>
      <c r="BJ17" s="217"/>
      <c r="BK17" s="217"/>
      <c r="BL17" s="217"/>
      <c r="BM17" s="217"/>
      <c r="BN17" s="217"/>
      <c r="BO17" s="217"/>
      <c r="BP17" s="217"/>
      <c r="BQ17" s="217"/>
      <c r="BR17" s="217"/>
      <c r="BS17" s="217"/>
      <c r="BT17" s="217"/>
      <c r="BU17" s="217"/>
      <c r="BV17" s="217"/>
      <c r="BW17" s="217"/>
      <c r="BX17" s="217"/>
      <c r="BY17" s="217"/>
      <c r="BZ17" s="217"/>
      <c r="CA17" s="217"/>
      <c r="CB17" s="217"/>
      <c r="CC17" s="217"/>
      <c r="CD17" s="217"/>
      <c r="CE17" s="217"/>
      <c r="CF17" s="217"/>
      <c r="CG17" s="217"/>
      <c r="CH17" s="217"/>
      <c r="CI17" s="217"/>
      <c r="CJ17" s="217"/>
      <c r="CK17" s="217"/>
      <c r="CL17" s="217"/>
      <c r="CM17" s="217"/>
      <c r="CN17" s="217"/>
      <c r="CO17" s="217"/>
      <c r="CP17" s="217"/>
      <c r="CQ17" s="217"/>
      <c r="CR17" s="217"/>
      <c r="CS17" s="217"/>
      <c r="CT17" s="217"/>
      <c r="CU17" s="217"/>
      <c r="CV17" s="217"/>
      <c r="CW17" s="217"/>
      <c r="CX17" s="217"/>
    </row>
    <row r="18" spans="1:102" s="218" customFormat="1" ht="20.100000000000001" customHeight="1">
      <c r="A18" s="199"/>
      <c r="B18" s="104" t="s">
        <v>32</v>
      </c>
      <c r="C18" s="105">
        <v>2565.1368109999999</v>
      </c>
      <c r="D18" s="172">
        <v>2433.3720960000001</v>
      </c>
      <c r="E18" s="173">
        <v>2461.0093609999999</v>
      </c>
      <c r="F18" s="174">
        <v>4.0504701174006899</v>
      </c>
      <c r="G18" s="175">
        <v>3.6648589069708803</v>
      </c>
      <c r="H18" s="176">
        <v>3.0164432600872173</v>
      </c>
      <c r="I18" s="174">
        <v>255.55290418392283</v>
      </c>
      <c r="J18" s="175">
        <v>275.43297151612632</v>
      </c>
      <c r="K18" s="176">
        <v>320.70823755241651</v>
      </c>
      <c r="L18" s="174">
        <v>10.351094018119412</v>
      </c>
      <c r="M18" s="175">
        <v>10.094229789343323</v>
      </c>
      <c r="N18" s="176">
        <v>9.6739820161943708</v>
      </c>
      <c r="O18" s="217"/>
      <c r="P18" s="217"/>
      <c r="Q18" s="217"/>
      <c r="R18" s="217"/>
      <c r="S18" s="217"/>
      <c r="T18" s="217"/>
      <c r="U18" s="217"/>
      <c r="V18" s="217"/>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7"/>
      <c r="AW18" s="217"/>
      <c r="AX18" s="217"/>
      <c r="AY18" s="217"/>
      <c r="AZ18" s="217"/>
      <c r="BA18" s="217"/>
      <c r="BB18" s="217"/>
      <c r="BC18" s="217"/>
      <c r="BD18" s="217"/>
      <c r="BE18" s="217"/>
      <c r="BF18" s="217"/>
      <c r="BG18" s="217"/>
      <c r="BH18" s="217"/>
      <c r="BI18" s="217"/>
      <c r="BJ18" s="217"/>
      <c r="BK18" s="217"/>
      <c r="BL18" s="217"/>
      <c r="BM18" s="217"/>
      <c r="BN18" s="217"/>
      <c r="BO18" s="217"/>
      <c r="BP18" s="217"/>
      <c r="BQ18" s="217"/>
      <c r="BR18" s="217"/>
      <c r="BS18" s="217"/>
      <c r="BT18" s="217"/>
      <c r="BU18" s="217"/>
      <c r="BV18" s="217"/>
      <c r="BW18" s="217"/>
      <c r="BX18" s="217"/>
      <c r="BY18" s="217"/>
      <c r="BZ18" s="217"/>
      <c r="CA18" s="217"/>
      <c r="CB18" s="217"/>
      <c r="CC18" s="217"/>
      <c r="CD18" s="217"/>
      <c r="CE18" s="217"/>
      <c r="CF18" s="217"/>
      <c r="CG18" s="217"/>
      <c r="CH18" s="217"/>
      <c r="CI18" s="217"/>
      <c r="CJ18" s="217"/>
      <c r="CK18" s="217"/>
      <c r="CL18" s="217"/>
      <c r="CM18" s="217"/>
      <c r="CN18" s="217"/>
      <c r="CO18" s="217"/>
      <c r="CP18" s="217"/>
      <c r="CQ18" s="217"/>
      <c r="CR18" s="217"/>
      <c r="CS18" s="217"/>
      <c r="CT18" s="217"/>
      <c r="CU18" s="217"/>
      <c r="CV18" s="217"/>
      <c r="CW18" s="217"/>
      <c r="CX18" s="217"/>
    </row>
    <row r="19" spans="1:102" s="218" customFormat="1" ht="20.100000000000001" customHeight="1">
      <c r="A19" s="199"/>
      <c r="B19" s="104" t="s">
        <v>66</v>
      </c>
      <c r="C19" s="105">
        <v>0</v>
      </c>
      <c r="D19" s="172">
        <v>0</v>
      </c>
      <c r="E19" s="173">
        <v>0</v>
      </c>
      <c r="F19" s="174" t="s">
        <v>241</v>
      </c>
      <c r="G19" s="175" t="s">
        <v>241</v>
      </c>
      <c r="H19" s="176" t="s">
        <v>241</v>
      </c>
      <c r="I19" s="174" t="s">
        <v>96</v>
      </c>
      <c r="J19" s="175" t="s">
        <v>96</v>
      </c>
      <c r="K19" s="176" t="s">
        <v>96</v>
      </c>
      <c r="L19" s="174" t="s">
        <v>96</v>
      </c>
      <c r="M19" s="175" t="s">
        <v>96</v>
      </c>
      <c r="N19" s="176" t="s">
        <v>96</v>
      </c>
      <c r="O19" s="217"/>
      <c r="P19" s="217"/>
      <c r="Q19" s="217"/>
      <c r="R19" s="217"/>
      <c r="S19" s="217"/>
      <c r="T19" s="217"/>
      <c r="U19" s="217"/>
      <c r="V19" s="217"/>
      <c r="W19" s="217"/>
      <c r="X19" s="217"/>
      <c r="Y19" s="217"/>
      <c r="Z19" s="217"/>
      <c r="AA19" s="217"/>
      <c r="AB19" s="217"/>
      <c r="AC19" s="217"/>
      <c r="AD19" s="217"/>
      <c r="AE19" s="217"/>
      <c r="AF19" s="217"/>
      <c r="AG19" s="217"/>
      <c r="AH19" s="217"/>
      <c r="AI19" s="217"/>
      <c r="AJ19" s="217"/>
      <c r="AK19" s="217"/>
      <c r="AL19" s="217"/>
      <c r="AM19" s="217"/>
      <c r="AN19" s="217"/>
      <c r="AO19" s="217"/>
      <c r="AP19" s="217"/>
      <c r="AQ19" s="217"/>
      <c r="AR19" s="217"/>
      <c r="AS19" s="217"/>
      <c r="AT19" s="217"/>
      <c r="AU19" s="217"/>
      <c r="AV19" s="217"/>
      <c r="AW19" s="217"/>
      <c r="AX19" s="217"/>
      <c r="AY19" s="217"/>
      <c r="AZ19" s="217"/>
      <c r="BA19" s="217"/>
      <c r="BB19" s="217"/>
      <c r="BC19" s="217"/>
      <c r="BD19" s="217"/>
      <c r="BE19" s="217"/>
      <c r="BF19" s="217"/>
      <c r="BG19" s="217"/>
      <c r="BH19" s="217"/>
      <c r="BI19" s="217"/>
      <c r="BJ19" s="217"/>
      <c r="BK19" s="217"/>
      <c r="BL19" s="217"/>
      <c r="BM19" s="217"/>
      <c r="BN19" s="217"/>
      <c r="BO19" s="217"/>
      <c r="BP19" s="217"/>
      <c r="BQ19" s="217"/>
      <c r="BR19" s="217"/>
      <c r="BS19" s="217"/>
      <c r="BT19" s="217"/>
      <c r="BU19" s="217"/>
      <c r="BV19" s="217"/>
      <c r="BW19" s="217"/>
      <c r="BX19" s="217"/>
      <c r="BY19" s="217"/>
      <c r="BZ19" s="217"/>
      <c r="CA19" s="217"/>
      <c r="CB19" s="217"/>
      <c r="CC19" s="217"/>
      <c r="CD19" s="217"/>
      <c r="CE19" s="217"/>
      <c r="CF19" s="217"/>
      <c r="CG19" s="217"/>
      <c r="CH19" s="217"/>
      <c r="CI19" s="217"/>
      <c r="CJ19" s="217"/>
      <c r="CK19" s="217"/>
      <c r="CL19" s="217"/>
      <c r="CM19" s="217"/>
      <c r="CN19" s="217"/>
      <c r="CO19" s="217"/>
      <c r="CP19" s="217"/>
      <c r="CQ19" s="217"/>
      <c r="CR19" s="217"/>
      <c r="CS19" s="217"/>
      <c r="CT19" s="217"/>
      <c r="CU19" s="217"/>
      <c r="CV19" s="217"/>
      <c r="CW19" s="217"/>
      <c r="CX19" s="217"/>
    </row>
    <row r="20" spans="1:102" s="218" customFormat="1" ht="20.100000000000001" customHeight="1">
      <c r="A20" s="199"/>
      <c r="B20" s="104" t="s">
        <v>45</v>
      </c>
      <c r="C20" s="105">
        <v>939.42381786999999</v>
      </c>
      <c r="D20" s="172">
        <v>1036.51889474</v>
      </c>
      <c r="E20" s="173">
        <v>1060.5314201899998</v>
      </c>
      <c r="F20" s="174">
        <v>3.786589806787565</v>
      </c>
      <c r="G20" s="175">
        <v>3.3906108155235892</v>
      </c>
      <c r="H20" s="176">
        <v>3.0110695234544744</v>
      </c>
      <c r="I20" s="174">
        <v>297.21455634887513</v>
      </c>
      <c r="J20" s="175">
        <v>315.41031313259009</v>
      </c>
      <c r="K20" s="176">
        <v>337.31942259899733</v>
      </c>
      <c r="L20" s="174">
        <v>11.254296094995389</v>
      </c>
      <c r="M20" s="175">
        <v>10.69433619035042</v>
      </c>
      <c r="N20" s="176">
        <v>10.156922330571014</v>
      </c>
      <c r="O20" s="217"/>
      <c r="P20" s="217"/>
      <c r="Q20" s="217"/>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217"/>
      <c r="BA20" s="217"/>
      <c r="BB20" s="217"/>
      <c r="BC20" s="217"/>
      <c r="BD20" s="217"/>
      <c r="BE20" s="217"/>
      <c r="BF20" s="217"/>
      <c r="BG20" s="217"/>
      <c r="BH20" s="217"/>
      <c r="BI20" s="217"/>
      <c r="BJ20" s="217"/>
      <c r="BK20" s="217"/>
      <c r="BL20" s="217"/>
      <c r="BM20" s="217"/>
      <c r="BN20" s="217"/>
      <c r="BO20" s="217"/>
      <c r="BP20" s="217"/>
      <c r="BQ20" s="217"/>
      <c r="BR20" s="217"/>
      <c r="BS20" s="217"/>
      <c r="BT20" s="217"/>
      <c r="BU20" s="217"/>
      <c r="BV20" s="217"/>
      <c r="BW20" s="217"/>
      <c r="BX20" s="217"/>
      <c r="BY20" s="217"/>
      <c r="BZ20" s="217"/>
      <c r="CA20" s="217"/>
      <c r="CB20" s="217"/>
      <c r="CC20" s="217"/>
      <c r="CD20" s="217"/>
      <c r="CE20" s="217"/>
      <c r="CF20" s="217"/>
      <c r="CG20" s="217"/>
      <c r="CH20" s="217"/>
      <c r="CI20" s="217"/>
      <c r="CJ20" s="217"/>
      <c r="CK20" s="217"/>
      <c r="CL20" s="217"/>
      <c r="CM20" s="217"/>
      <c r="CN20" s="217"/>
      <c r="CO20" s="217"/>
      <c r="CP20" s="217"/>
      <c r="CQ20" s="217"/>
      <c r="CR20" s="217"/>
      <c r="CS20" s="217"/>
      <c r="CT20" s="217"/>
      <c r="CU20" s="217"/>
      <c r="CV20" s="217"/>
      <c r="CW20" s="217"/>
      <c r="CX20" s="217"/>
    </row>
    <row r="21" spans="1:102" s="218" customFormat="1" ht="20.100000000000001" customHeight="1">
      <c r="A21" s="199"/>
      <c r="B21" s="104" t="s">
        <v>63</v>
      </c>
      <c r="C21" s="105">
        <v>0</v>
      </c>
      <c r="D21" s="172">
        <v>0</v>
      </c>
      <c r="E21" s="173">
        <v>0</v>
      </c>
      <c r="F21" s="174" t="s">
        <v>241</v>
      </c>
      <c r="G21" s="175" t="s">
        <v>241</v>
      </c>
      <c r="H21" s="176" t="s">
        <v>241</v>
      </c>
      <c r="I21" s="174" t="s">
        <v>96</v>
      </c>
      <c r="J21" s="175" t="s">
        <v>96</v>
      </c>
      <c r="K21" s="176" t="s">
        <v>96</v>
      </c>
      <c r="L21" s="174" t="s">
        <v>96</v>
      </c>
      <c r="M21" s="175" t="s">
        <v>96</v>
      </c>
      <c r="N21" s="176" t="s">
        <v>96</v>
      </c>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217"/>
      <c r="BB21" s="217"/>
      <c r="BC21" s="217"/>
      <c r="BD21" s="217"/>
      <c r="BE21" s="217"/>
      <c r="BF21" s="217"/>
      <c r="BG21" s="217"/>
      <c r="BH21" s="217"/>
      <c r="BI21" s="217"/>
      <c r="BJ21" s="217"/>
      <c r="BK21" s="217"/>
      <c r="BL21" s="217"/>
      <c r="BM21" s="217"/>
      <c r="BN21" s="217"/>
      <c r="BO21" s="217"/>
      <c r="BP21" s="217"/>
      <c r="BQ21" s="217"/>
      <c r="BR21" s="217"/>
      <c r="BS21" s="217"/>
      <c r="BT21" s="217"/>
      <c r="BU21" s="217"/>
      <c r="BV21" s="217"/>
      <c r="BW21" s="217"/>
      <c r="BX21" s="217"/>
      <c r="BY21" s="217"/>
      <c r="BZ21" s="217"/>
      <c r="CA21" s="217"/>
      <c r="CB21" s="217"/>
      <c r="CC21" s="217"/>
      <c r="CD21" s="217"/>
      <c r="CE21" s="217"/>
      <c r="CF21" s="217"/>
      <c r="CG21" s="217"/>
      <c r="CH21" s="217"/>
      <c r="CI21" s="217"/>
      <c r="CJ21" s="217"/>
      <c r="CK21" s="217"/>
      <c r="CL21" s="217"/>
      <c r="CM21" s="217"/>
      <c r="CN21" s="217"/>
      <c r="CO21" s="217"/>
      <c r="CP21" s="217"/>
      <c r="CQ21" s="217"/>
      <c r="CR21" s="217"/>
      <c r="CS21" s="217"/>
      <c r="CT21" s="217"/>
      <c r="CU21" s="217"/>
      <c r="CV21" s="217"/>
      <c r="CW21" s="217"/>
      <c r="CX21" s="217"/>
    </row>
    <row r="22" spans="1:102" s="218" customFormat="1" ht="20.100000000000001" customHeight="1">
      <c r="A22" s="199"/>
      <c r="B22" s="104" t="s">
        <v>62</v>
      </c>
      <c r="C22" s="105">
        <v>187.48317399999999</v>
      </c>
      <c r="D22" s="172">
        <v>166.18923100000001</v>
      </c>
      <c r="E22" s="173">
        <v>180.674757</v>
      </c>
      <c r="F22" s="174">
        <v>4.4983983469364563</v>
      </c>
      <c r="G22" s="175">
        <v>0</v>
      </c>
      <c r="H22" s="176">
        <v>0</v>
      </c>
      <c r="I22" s="174">
        <v>155.85079691809329</v>
      </c>
      <c r="J22" s="175" t="s">
        <v>96</v>
      </c>
      <c r="K22" s="176" t="s">
        <v>96</v>
      </c>
      <c r="L22" s="174">
        <v>7.0107896722508025</v>
      </c>
      <c r="M22" s="175">
        <v>4.6611275311816076</v>
      </c>
      <c r="N22" s="176">
        <v>3.4657840995463465</v>
      </c>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217"/>
      <c r="BK22" s="217"/>
      <c r="BL22" s="217"/>
      <c r="BM22" s="217"/>
      <c r="BN22" s="217"/>
      <c r="BO22" s="217"/>
      <c r="BP22" s="217"/>
      <c r="BQ22" s="217"/>
      <c r="BR22" s="217"/>
      <c r="BS22" s="217"/>
      <c r="BT22" s="217"/>
      <c r="BU22" s="217"/>
      <c r="BV22" s="217"/>
      <c r="BW22" s="217"/>
      <c r="BX22" s="217"/>
      <c r="BY22" s="217"/>
      <c r="BZ22" s="217"/>
      <c r="CA22" s="217"/>
      <c r="CB22" s="217"/>
      <c r="CC22" s="217"/>
      <c r="CD22" s="217"/>
      <c r="CE22" s="217"/>
      <c r="CF22" s="217"/>
      <c r="CG22" s="217"/>
      <c r="CH22" s="217"/>
      <c r="CI22" s="217"/>
      <c r="CJ22" s="217"/>
      <c r="CK22" s="217"/>
      <c r="CL22" s="217"/>
      <c r="CM22" s="217"/>
      <c r="CN22" s="217"/>
      <c r="CO22" s="217"/>
      <c r="CP22" s="217"/>
      <c r="CQ22" s="217"/>
      <c r="CR22" s="217"/>
      <c r="CS22" s="217"/>
      <c r="CT22" s="217"/>
      <c r="CU22" s="217"/>
      <c r="CV22" s="217"/>
      <c r="CW22" s="217"/>
      <c r="CX22" s="217"/>
    </row>
    <row r="23" spans="1:102" s="218" customFormat="1" ht="20.100000000000001" customHeight="1">
      <c r="A23" s="199"/>
      <c r="B23" s="104" t="s">
        <v>41</v>
      </c>
      <c r="C23" s="105">
        <v>0</v>
      </c>
      <c r="D23" s="172">
        <v>0</v>
      </c>
      <c r="E23" s="173">
        <v>0</v>
      </c>
      <c r="F23" s="174" t="s">
        <v>241</v>
      </c>
      <c r="G23" s="175" t="s">
        <v>241</v>
      </c>
      <c r="H23" s="176" t="s">
        <v>241</v>
      </c>
      <c r="I23" s="174" t="s">
        <v>96</v>
      </c>
      <c r="J23" s="175" t="s">
        <v>96</v>
      </c>
      <c r="K23" s="176" t="s">
        <v>96</v>
      </c>
      <c r="L23" s="174" t="s">
        <v>96</v>
      </c>
      <c r="M23" s="175" t="s">
        <v>96</v>
      </c>
      <c r="N23" s="176" t="s">
        <v>96</v>
      </c>
      <c r="O23" s="217"/>
      <c r="P23" s="217"/>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7"/>
      <c r="BK23" s="217"/>
      <c r="BL23" s="217"/>
      <c r="BM23" s="217"/>
      <c r="BN23" s="217"/>
      <c r="BO23" s="217"/>
      <c r="BP23" s="217"/>
      <c r="BQ23" s="217"/>
      <c r="BR23" s="217"/>
      <c r="BS23" s="217"/>
      <c r="BT23" s="217"/>
      <c r="BU23" s="217"/>
      <c r="BV23" s="217"/>
      <c r="BW23" s="217"/>
      <c r="BX23" s="217"/>
      <c r="BY23" s="217"/>
      <c r="BZ23" s="217"/>
      <c r="CA23" s="217"/>
      <c r="CB23" s="217"/>
      <c r="CC23" s="217"/>
      <c r="CD23" s="217"/>
      <c r="CE23" s="217"/>
      <c r="CF23" s="217"/>
      <c r="CG23" s="217"/>
      <c r="CH23" s="217"/>
      <c r="CI23" s="217"/>
      <c r="CJ23" s="217"/>
      <c r="CK23" s="217"/>
      <c r="CL23" s="217"/>
      <c r="CM23" s="217"/>
      <c r="CN23" s="217"/>
      <c r="CO23" s="217"/>
      <c r="CP23" s="217"/>
      <c r="CQ23" s="217"/>
      <c r="CR23" s="217"/>
      <c r="CS23" s="217"/>
      <c r="CT23" s="217"/>
      <c r="CU23" s="217"/>
      <c r="CV23" s="217"/>
      <c r="CW23" s="217"/>
      <c r="CX23" s="217"/>
    </row>
    <row r="24" spans="1:102" s="218" customFormat="1" ht="20.100000000000001" customHeight="1">
      <c r="A24" s="199"/>
      <c r="B24" s="104" t="s">
        <v>230</v>
      </c>
      <c r="C24" s="105">
        <v>8083.4957118800003</v>
      </c>
      <c r="D24" s="172">
        <v>7169.3963535399998</v>
      </c>
      <c r="E24" s="173">
        <v>7137.7711336300008</v>
      </c>
      <c r="F24" s="174">
        <v>17.194147240250715</v>
      </c>
      <c r="G24" s="175">
        <v>11.792178091570525</v>
      </c>
      <c r="H24" s="176">
        <v>11.569626912932726</v>
      </c>
      <c r="I24" s="174">
        <v>128.35853746013842</v>
      </c>
      <c r="J24" s="175">
        <v>152.46446749723938</v>
      </c>
      <c r="K24" s="176">
        <v>154.52611770452967</v>
      </c>
      <c r="L24" s="174">
        <v>22.070155926328567</v>
      </c>
      <c r="M24" s="175">
        <v>17.978881533639125</v>
      </c>
      <c r="N24" s="176">
        <v>17.878095301453367</v>
      </c>
      <c r="O24" s="217"/>
      <c r="P24" s="217"/>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7"/>
      <c r="AW24" s="217"/>
      <c r="AX24" s="217"/>
      <c r="AY24" s="217"/>
      <c r="AZ24" s="217"/>
      <c r="BA24" s="217"/>
      <c r="BB24" s="217"/>
      <c r="BC24" s="217"/>
      <c r="BD24" s="217"/>
      <c r="BE24" s="217"/>
      <c r="BF24" s="217"/>
      <c r="BG24" s="217"/>
      <c r="BH24" s="217"/>
      <c r="BI24" s="217"/>
      <c r="BJ24" s="217"/>
      <c r="BK24" s="217"/>
      <c r="BL24" s="217"/>
      <c r="BM24" s="217"/>
      <c r="BN24" s="217"/>
      <c r="BO24" s="217"/>
      <c r="BP24" s="217"/>
      <c r="BQ24" s="217"/>
      <c r="BR24" s="217"/>
      <c r="BS24" s="217"/>
      <c r="BT24" s="217"/>
      <c r="BU24" s="217"/>
      <c r="BV24" s="217"/>
      <c r="BW24" s="217"/>
      <c r="BX24" s="217"/>
      <c r="BY24" s="217"/>
      <c r="BZ24" s="217"/>
      <c r="CA24" s="217"/>
      <c r="CB24" s="217"/>
      <c r="CC24" s="217"/>
      <c r="CD24" s="217"/>
      <c r="CE24" s="217"/>
      <c r="CF24" s="217"/>
      <c r="CG24" s="217"/>
      <c r="CH24" s="217"/>
      <c r="CI24" s="217"/>
      <c r="CJ24" s="217"/>
      <c r="CK24" s="217"/>
      <c r="CL24" s="217"/>
      <c r="CM24" s="217"/>
      <c r="CN24" s="217"/>
      <c r="CO24" s="217"/>
      <c r="CP24" s="217"/>
      <c r="CQ24" s="217"/>
      <c r="CR24" s="217"/>
      <c r="CS24" s="217"/>
      <c r="CT24" s="217"/>
      <c r="CU24" s="217"/>
      <c r="CV24" s="217"/>
      <c r="CW24" s="217"/>
      <c r="CX24" s="217"/>
    </row>
    <row r="25" spans="1:102" s="218" customFormat="1" ht="20.100000000000001" customHeight="1">
      <c r="A25" s="199"/>
      <c r="B25" s="104" t="s">
        <v>35</v>
      </c>
      <c r="C25" s="105">
        <v>2.1509510000000001</v>
      </c>
      <c r="D25" s="172">
        <v>2.0206230000000001</v>
      </c>
      <c r="E25" s="173">
        <v>1.9701230000000001</v>
      </c>
      <c r="F25" s="174">
        <v>0</v>
      </c>
      <c r="G25" s="175">
        <v>3.9127536408325545</v>
      </c>
      <c r="H25" s="176">
        <v>4.2688197640451886</v>
      </c>
      <c r="I25" s="174" t="s">
        <v>96</v>
      </c>
      <c r="J25" s="175">
        <v>237.92719637752651</v>
      </c>
      <c r="K25" s="176">
        <v>231.65241792606511</v>
      </c>
      <c r="L25" s="174">
        <v>6.0555540316818011</v>
      </c>
      <c r="M25" s="175">
        <v>9.3095050387924907</v>
      </c>
      <c r="N25" s="176">
        <v>9.8888242003164262</v>
      </c>
      <c r="O25" s="217"/>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AV25" s="217"/>
      <c r="AW25" s="217"/>
      <c r="AX25" s="217"/>
      <c r="AY25" s="217"/>
      <c r="AZ25" s="217"/>
      <c r="BA25" s="217"/>
      <c r="BB25" s="217"/>
      <c r="BC25" s="217"/>
      <c r="BD25" s="217"/>
      <c r="BE25" s="217"/>
      <c r="BF25" s="217"/>
      <c r="BG25" s="217"/>
      <c r="BH25" s="217"/>
      <c r="BI25" s="217"/>
      <c r="BJ25" s="217"/>
      <c r="BK25" s="217"/>
      <c r="BL25" s="217"/>
      <c r="BM25" s="217"/>
      <c r="BN25" s="217"/>
      <c r="BO25" s="217"/>
      <c r="BP25" s="217"/>
      <c r="BQ25" s="217"/>
      <c r="BR25" s="217"/>
      <c r="BS25" s="217"/>
      <c r="BT25" s="217"/>
      <c r="BU25" s="217"/>
      <c r="BV25" s="217"/>
      <c r="BW25" s="217"/>
      <c r="BX25" s="217"/>
      <c r="BY25" s="217"/>
      <c r="BZ25" s="217"/>
      <c r="CA25" s="217"/>
      <c r="CB25" s="217"/>
      <c r="CC25" s="217"/>
      <c r="CD25" s="217"/>
      <c r="CE25" s="217"/>
      <c r="CF25" s="217"/>
      <c r="CG25" s="217"/>
      <c r="CH25" s="217"/>
      <c r="CI25" s="217"/>
      <c r="CJ25" s="217"/>
      <c r="CK25" s="217"/>
      <c r="CL25" s="217"/>
      <c r="CM25" s="217"/>
      <c r="CN25" s="217"/>
      <c r="CO25" s="217"/>
      <c r="CP25" s="217"/>
      <c r="CQ25" s="217"/>
      <c r="CR25" s="217"/>
      <c r="CS25" s="217"/>
      <c r="CT25" s="217"/>
      <c r="CU25" s="217"/>
      <c r="CV25" s="217"/>
      <c r="CW25" s="217"/>
      <c r="CX25" s="217"/>
    </row>
    <row r="26" spans="1:102" s="218" customFormat="1" ht="20.100000000000001" customHeight="1">
      <c r="A26" s="199"/>
      <c r="B26" s="104" t="s">
        <v>68</v>
      </c>
      <c r="C26" s="105">
        <v>4951.6128839999992</v>
      </c>
      <c r="D26" s="172">
        <v>6039.7858809999998</v>
      </c>
      <c r="E26" s="173">
        <v>6186.1076519999997</v>
      </c>
      <c r="F26" s="174">
        <v>2.096870260910324</v>
      </c>
      <c r="G26" s="175">
        <v>1.2361853295971175</v>
      </c>
      <c r="H26" s="176">
        <v>1.1864286095356169</v>
      </c>
      <c r="I26" s="174">
        <v>186.84158816748689</v>
      </c>
      <c r="J26" s="175">
        <v>263.11577012892354</v>
      </c>
      <c r="K26" s="176">
        <v>273.27454758375825</v>
      </c>
      <c r="L26" s="174">
        <v>3.9178256972965753</v>
      </c>
      <c r="M26" s="175">
        <v>3.252598550190227</v>
      </c>
      <c r="N26" s="176">
        <v>3.24220741511273</v>
      </c>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7"/>
      <c r="BA26" s="217"/>
      <c r="BB26" s="217"/>
      <c r="BC26" s="217"/>
      <c r="BD26" s="217"/>
      <c r="BE26" s="217"/>
      <c r="BF26" s="217"/>
      <c r="BG26" s="217"/>
      <c r="BH26" s="217"/>
      <c r="BI26" s="217"/>
      <c r="BJ26" s="217"/>
      <c r="BK26" s="217"/>
      <c r="BL26" s="217"/>
      <c r="BM26" s="217"/>
      <c r="BN26" s="217"/>
      <c r="BO26" s="217"/>
      <c r="BP26" s="217"/>
      <c r="BQ26" s="217"/>
      <c r="BR26" s="217"/>
      <c r="BS26" s="217"/>
      <c r="BT26" s="217"/>
      <c r="BU26" s="217"/>
      <c r="BV26" s="217"/>
      <c r="BW26" s="217"/>
      <c r="BX26" s="217"/>
      <c r="BY26" s="217"/>
      <c r="BZ26" s="217"/>
      <c r="CA26" s="217"/>
      <c r="CB26" s="217"/>
      <c r="CC26" s="217"/>
      <c r="CD26" s="217"/>
      <c r="CE26" s="217"/>
      <c r="CF26" s="217"/>
      <c r="CG26" s="217"/>
      <c r="CH26" s="217"/>
      <c r="CI26" s="217"/>
      <c r="CJ26" s="217"/>
      <c r="CK26" s="217"/>
      <c r="CL26" s="217"/>
      <c r="CM26" s="217"/>
      <c r="CN26" s="217"/>
      <c r="CO26" s="217"/>
      <c r="CP26" s="217"/>
      <c r="CQ26" s="217"/>
      <c r="CR26" s="217"/>
      <c r="CS26" s="217"/>
      <c r="CT26" s="217"/>
      <c r="CU26" s="217"/>
      <c r="CV26" s="217"/>
      <c r="CW26" s="217"/>
      <c r="CX26" s="217"/>
    </row>
    <row r="27" spans="1:102" s="218" customFormat="1" ht="20.100000000000001" customHeight="1">
      <c r="A27" s="199"/>
      <c r="B27" s="104" t="s">
        <v>37</v>
      </c>
      <c r="C27" s="105">
        <v>0</v>
      </c>
      <c r="D27" s="172">
        <v>0</v>
      </c>
      <c r="E27" s="173">
        <v>0</v>
      </c>
      <c r="F27" s="174" t="s">
        <v>241</v>
      </c>
      <c r="G27" s="175" t="s">
        <v>241</v>
      </c>
      <c r="H27" s="176" t="s">
        <v>241</v>
      </c>
      <c r="I27" s="174" t="s">
        <v>96</v>
      </c>
      <c r="J27" s="175" t="s">
        <v>96</v>
      </c>
      <c r="K27" s="176" t="s">
        <v>96</v>
      </c>
      <c r="L27" s="174" t="s">
        <v>96</v>
      </c>
      <c r="M27" s="175" t="s">
        <v>96</v>
      </c>
      <c r="N27" s="176" t="s">
        <v>96</v>
      </c>
      <c r="O27" s="217"/>
      <c r="P27" s="217"/>
      <c r="Q27" s="217"/>
      <c r="R27" s="217"/>
      <c r="S27" s="217"/>
      <c r="T27" s="217"/>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c r="AS27" s="217"/>
      <c r="AT27" s="217"/>
      <c r="AU27" s="217"/>
      <c r="AV27" s="217"/>
      <c r="AW27" s="217"/>
      <c r="AX27" s="217"/>
      <c r="AY27" s="217"/>
      <c r="AZ27" s="217"/>
      <c r="BA27" s="217"/>
      <c r="BB27" s="217"/>
      <c r="BC27" s="217"/>
      <c r="BD27" s="217"/>
      <c r="BE27" s="217"/>
      <c r="BF27" s="217"/>
      <c r="BG27" s="217"/>
      <c r="BH27" s="217"/>
      <c r="BI27" s="217"/>
      <c r="BJ27" s="217"/>
      <c r="BK27" s="217"/>
      <c r="BL27" s="217"/>
      <c r="BM27" s="217"/>
      <c r="BN27" s="217"/>
      <c r="BO27" s="217"/>
      <c r="BP27" s="217"/>
      <c r="BQ27" s="217"/>
      <c r="BR27" s="217"/>
      <c r="BS27" s="217"/>
      <c r="BT27" s="217"/>
      <c r="BU27" s="217"/>
      <c r="BV27" s="217"/>
      <c r="BW27" s="217"/>
      <c r="BX27" s="217"/>
      <c r="BY27" s="217"/>
      <c r="BZ27" s="217"/>
      <c r="CA27" s="217"/>
      <c r="CB27" s="217"/>
      <c r="CC27" s="217"/>
      <c r="CD27" s="217"/>
      <c r="CE27" s="217"/>
      <c r="CF27" s="217"/>
      <c r="CG27" s="217"/>
      <c r="CH27" s="217"/>
      <c r="CI27" s="217"/>
      <c r="CJ27" s="217"/>
      <c r="CK27" s="217"/>
      <c r="CL27" s="217"/>
      <c r="CM27" s="217"/>
      <c r="CN27" s="217"/>
      <c r="CO27" s="217"/>
      <c r="CP27" s="217"/>
      <c r="CQ27" s="217"/>
      <c r="CR27" s="217"/>
      <c r="CS27" s="217"/>
      <c r="CT27" s="217"/>
      <c r="CU27" s="217"/>
      <c r="CV27" s="217"/>
      <c r="CW27" s="217"/>
      <c r="CX27" s="217"/>
    </row>
    <row r="28" spans="1:102" s="218" customFormat="1" ht="20.100000000000001" customHeight="1">
      <c r="A28" s="199"/>
      <c r="B28" s="104" t="s">
        <v>47</v>
      </c>
      <c r="C28" s="105">
        <v>0</v>
      </c>
      <c r="D28" s="172">
        <v>0</v>
      </c>
      <c r="E28" s="173">
        <v>0</v>
      </c>
      <c r="F28" s="174" t="s">
        <v>241</v>
      </c>
      <c r="G28" s="175" t="s">
        <v>241</v>
      </c>
      <c r="H28" s="176" t="s">
        <v>241</v>
      </c>
      <c r="I28" s="174" t="s">
        <v>96</v>
      </c>
      <c r="J28" s="175" t="s">
        <v>96</v>
      </c>
      <c r="K28" s="176" t="s">
        <v>96</v>
      </c>
      <c r="L28" s="174" t="s">
        <v>96</v>
      </c>
      <c r="M28" s="175" t="s">
        <v>96</v>
      </c>
      <c r="N28" s="176" t="s">
        <v>96</v>
      </c>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217"/>
      <c r="BA28" s="217"/>
      <c r="BB28" s="217"/>
      <c r="BC28" s="217"/>
      <c r="BD28" s="217"/>
      <c r="BE28" s="217"/>
      <c r="BF28" s="217"/>
      <c r="BG28" s="217"/>
      <c r="BH28" s="217"/>
      <c r="BI28" s="217"/>
      <c r="BJ28" s="217"/>
      <c r="BK28" s="217"/>
      <c r="BL28" s="217"/>
      <c r="BM28" s="217"/>
      <c r="BN28" s="217"/>
      <c r="BO28" s="217"/>
      <c r="BP28" s="217"/>
      <c r="BQ28" s="217"/>
      <c r="BR28" s="217"/>
      <c r="BS28" s="217"/>
      <c r="BT28" s="217"/>
      <c r="BU28" s="217"/>
      <c r="BV28" s="217"/>
      <c r="BW28" s="217"/>
      <c r="BX28" s="217"/>
      <c r="BY28" s="217"/>
      <c r="BZ28" s="217"/>
      <c r="CA28" s="217"/>
      <c r="CB28" s="217"/>
      <c r="CC28" s="217"/>
      <c r="CD28" s="217"/>
      <c r="CE28" s="217"/>
      <c r="CF28" s="217"/>
      <c r="CG28" s="217"/>
      <c r="CH28" s="217"/>
      <c r="CI28" s="217"/>
      <c r="CJ28" s="217"/>
      <c r="CK28" s="217"/>
      <c r="CL28" s="217"/>
      <c r="CM28" s="217"/>
      <c r="CN28" s="217"/>
      <c r="CO28" s="217"/>
      <c r="CP28" s="217"/>
      <c r="CQ28" s="217"/>
      <c r="CR28" s="217"/>
      <c r="CS28" s="217"/>
      <c r="CT28" s="217"/>
      <c r="CU28" s="217"/>
      <c r="CV28" s="217"/>
      <c r="CW28" s="217"/>
      <c r="CX28" s="217"/>
    </row>
    <row r="29" spans="1:102" s="218" customFormat="1" ht="20.100000000000001" customHeight="1">
      <c r="A29" s="199"/>
      <c r="B29" s="104" t="s">
        <v>70</v>
      </c>
      <c r="C29" s="105">
        <v>12.835844999999999</v>
      </c>
      <c r="D29" s="172">
        <v>11.524435</v>
      </c>
      <c r="E29" s="173">
        <v>11.580522</v>
      </c>
      <c r="F29" s="174">
        <v>12.046499470817855</v>
      </c>
      <c r="G29" s="175">
        <v>1.5596512974388765</v>
      </c>
      <c r="H29" s="176">
        <v>1.3422538293178838</v>
      </c>
      <c r="I29" s="174">
        <v>160.01325771049039</v>
      </c>
      <c r="J29" s="175">
        <v>672.84926644449502</v>
      </c>
      <c r="K29" s="176">
        <v>735.94184251158015</v>
      </c>
      <c r="L29" s="174">
        <v>19.275996243332639</v>
      </c>
      <c r="M29" s="175">
        <v>10.494102313909529</v>
      </c>
      <c r="N29" s="176">
        <v>9.878207562664274</v>
      </c>
      <c r="O29" s="217"/>
      <c r="P29" s="217"/>
      <c r="Q29" s="217"/>
      <c r="R29" s="217"/>
      <c r="S29" s="217"/>
      <c r="T29" s="217"/>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7"/>
      <c r="AR29" s="217"/>
      <c r="AS29" s="217"/>
      <c r="AT29" s="217"/>
      <c r="AU29" s="217"/>
      <c r="AV29" s="217"/>
      <c r="AW29" s="217"/>
      <c r="AX29" s="217"/>
      <c r="AY29" s="217"/>
      <c r="AZ29" s="217"/>
      <c r="BA29" s="217"/>
      <c r="BB29" s="217"/>
      <c r="BC29" s="217"/>
      <c r="BD29" s="217"/>
      <c r="BE29" s="217"/>
      <c r="BF29" s="217"/>
      <c r="BG29" s="217"/>
      <c r="BH29" s="217"/>
      <c r="BI29" s="217"/>
      <c r="BJ29" s="217"/>
      <c r="BK29" s="217"/>
      <c r="BL29" s="217"/>
      <c r="BM29" s="217"/>
      <c r="BN29" s="217"/>
      <c r="BO29" s="217"/>
      <c r="BP29" s="217"/>
      <c r="BQ29" s="217"/>
      <c r="BR29" s="217"/>
      <c r="BS29" s="217"/>
      <c r="BT29" s="217"/>
      <c r="BU29" s="217"/>
      <c r="BV29" s="217"/>
      <c r="BW29" s="217"/>
      <c r="BX29" s="217"/>
      <c r="BY29" s="217"/>
      <c r="BZ29" s="217"/>
      <c r="CA29" s="217"/>
      <c r="CB29" s="217"/>
      <c r="CC29" s="217"/>
      <c r="CD29" s="217"/>
      <c r="CE29" s="217"/>
      <c r="CF29" s="217"/>
      <c r="CG29" s="217"/>
      <c r="CH29" s="217"/>
      <c r="CI29" s="217"/>
      <c r="CJ29" s="217"/>
      <c r="CK29" s="217"/>
      <c r="CL29" s="217"/>
      <c r="CM29" s="217"/>
      <c r="CN29" s="217"/>
      <c r="CO29" s="217"/>
      <c r="CP29" s="217"/>
      <c r="CQ29" s="217"/>
      <c r="CR29" s="217"/>
      <c r="CS29" s="217"/>
      <c r="CT29" s="217"/>
      <c r="CU29" s="217"/>
      <c r="CV29" s="217"/>
      <c r="CW29" s="217"/>
      <c r="CX29" s="217"/>
    </row>
    <row r="30" spans="1:102" s="218" customFormat="1" ht="20.100000000000001" customHeight="1">
      <c r="A30" s="199"/>
      <c r="B30" s="104" t="s">
        <v>74</v>
      </c>
      <c r="C30" s="105">
        <v>9.4647030000000001</v>
      </c>
      <c r="D30" s="172">
        <v>7.5915929999999996</v>
      </c>
      <c r="E30" s="173">
        <v>7.4172160000000007</v>
      </c>
      <c r="F30" s="174">
        <v>0.53969997790738922</v>
      </c>
      <c r="G30" s="175">
        <v>22.944288504402174</v>
      </c>
      <c r="H30" s="176">
        <v>21.191643872849326</v>
      </c>
      <c r="I30" s="174">
        <v>2075.8090092206494</v>
      </c>
      <c r="J30" s="175">
        <v>112.13081361803661</v>
      </c>
      <c r="K30" s="176">
        <v>126.83629909086859</v>
      </c>
      <c r="L30" s="174">
        <v>11.203140764163438</v>
      </c>
      <c r="M30" s="175">
        <v>25.7276173788558</v>
      </c>
      <c r="N30" s="176">
        <v>26.878696804838903</v>
      </c>
      <c r="O30" s="217"/>
      <c r="P30" s="217"/>
      <c r="Q30" s="217"/>
      <c r="R30" s="217"/>
      <c r="S30" s="217"/>
      <c r="T30" s="217"/>
      <c r="U30" s="217"/>
      <c r="V30" s="217"/>
      <c r="W30" s="217"/>
      <c r="X30" s="217"/>
      <c r="Y30" s="217"/>
      <c r="Z30" s="217"/>
      <c r="AA30" s="217"/>
      <c r="AB30" s="217"/>
      <c r="AC30" s="217"/>
      <c r="AD30" s="217"/>
      <c r="AE30" s="217"/>
      <c r="AF30" s="217"/>
      <c r="AG30" s="217"/>
      <c r="AH30" s="217"/>
      <c r="AI30" s="217"/>
      <c r="AJ30" s="217"/>
      <c r="AK30" s="217"/>
      <c r="AL30" s="217"/>
      <c r="AM30" s="217"/>
      <c r="AN30" s="217"/>
      <c r="AO30" s="217"/>
      <c r="AP30" s="217"/>
      <c r="AQ30" s="217"/>
      <c r="AR30" s="217"/>
      <c r="AS30" s="217"/>
      <c r="AT30" s="217"/>
      <c r="AU30" s="217"/>
      <c r="AV30" s="217"/>
      <c r="AW30" s="217"/>
      <c r="AX30" s="217"/>
      <c r="AY30" s="217"/>
      <c r="AZ30" s="217"/>
      <c r="BA30" s="217"/>
      <c r="BB30" s="217"/>
      <c r="BC30" s="217"/>
      <c r="BD30" s="217"/>
      <c r="BE30" s="217"/>
      <c r="BF30" s="217"/>
      <c r="BG30" s="217"/>
      <c r="BH30" s="217"/>
      <c r="BI30" s="217"/>
      <c r="BJ30" s="217"/>
      <c r="BK30" s="217"/>
      <c r="BL30" s="217"/>
      <c r="BM30" s="217"/>
      <c r="BN30" s="217"/>
      <c r="BO30" s="217"/>
      <c r="BP30" s="217"/>
      <c r="BQ30" s="217"/>
      <c r="BR30" s="217"/>
      <c r="BS30" s="217"/>
      <c r="BT30" s="217"/>
      <c r="BU30" s="217"/>
      <c r="BV30" s="217"/>
      <c r="BW30" s="217"/>
      <c r="BX30" s="217"/>
      <c r="BY30" s="217"/>
      <c r="BZ30" s="217"/>
      <c r="CA30" s="217"/>
      <c r="CB30" s="217"/>
      <c r="CC30" s="217"/>
      <c r="CD30" s="217"/>
      <c r="CE30" s="217"/>
      <c r="CF30" s="217"/>
      <c r="CG30" s="217"/>
      <c r="CH30" s="217"/>
      <c r="CI30" s="217"/>
      <c r="CJ30" s="217"/>
      <c r="CK30" s="217"/>
      <c r="CL30" s="217"/>
      <c r="CM30" s="217"/>
      <c r="CN30" s="217"/>
      <c r="CO30" s="217"/>
      <c r="CP30" s="217"/>
      <c r="CQ30" s="217"/>
      <c r="CR30" s="217"/>
      <c r="CS30" s="217"/>
      <c r="CT30" s="217"/>
      <c r="CU30" s="217"/>
      <c r="CV30" s="217"/>
      <c r="CW30" s="217"/>
      <c r="CX30" s="217"/>
    </row>
    <row r="31" spans="1:102" s="218" customFormat="1" ht="20.100000000000001" customHeight="1">
      <c r="A31" s="199"/>
      <c r="B31" s="104" t="s">
        <v>51</v>
      </c>
      <c r="C31" s="105">
        <v>587.01614499999994</v>
      </c>
      <c r="D31" s="172">
        <v>555.588662</v>
      </c>
      <c r="E31" s="173">
        <v>523.39739899999995</v>
      </c>
      <c r="F31" s="174">
        <v>7.6977170704563846</v>
      </c>
      <c r="G31" s="175">
        <v>6.6004651477211036</v>
      </c>
      <c r="H31" s="176">
        <v>8.1356795202568453</v>
      </c>
      <c r="I31" s="174">
        <v>126.17313686138986</v>
      </c>
      <c r="J31" s="175">
        <v>165.91888575075163</v>
      </c>
      <c r="K31" s="176">
        <v>150.30078130549958</v>
      </c>
      <c r="L31" s="174">
        <v>9.7124510945095057</v>
      </c>
      <c r="M31" s="175">
        <v>10.951418227465556</v>
      </c>
      <c r="N31" s="176">
        <v>12.22798988345756</v>
      </c>
      <c r="O31" s="217"/>
      <c r="P31" s="217"/>
      <c r="Q31" s="217"/>
      <c r="R31" s="217"/>
      <c r="S31" s="217"/>
      <c r="T31" s="217"/>
      <c r="U31" s="217"/>
      <c r="V31" s="217"/>
      <c r="W31" s="217"/>
      <c r="X31" s="217"/>
      <c r="Y31" s="217"/>
      <c r="Z31" s="217"/>
      <c r="AA31" s="217"/>
      <c r="AB31" s="217"/>
      <c r="AC31" s="217"/>
      <c r="AD31" s="217"/>
      <c r="AE31" s="217"/>
      <c r="AF31" s="217"/>
      <c r="AG31" s="217"/>
      <c r="AH31" s="217"/>
      <c r="AI31" s="217"/>
      <c r="AJ31" s="217"/>
      <c r="AK31" s="217"/>
      <c r="AL31" s="217"/>
      <c r="AM31" s="217"/>
      <c r="AN31" s="217"/>
      <c r="AO31" s="217"/>
      <c r="AP31" s="217"/>
      <c r="AQ31" s="217"/>
      <c r="AR31" s="217"/>
      <c r="AS31" s="217"/>
      <c r="AT31" s="217"/>
      <c r="AU31" s="217"/>
      <c r="AV31" s="217"/>
      <c r="AW31" s="217"/>
      <c r="AX31" s="217"/>
      <c r="AY31" s="217"/>
      <c r="AZ31" s="217"/>
      <c r="BA31" s="217"/>
      <c r="BB31" s="217"/>
      <c r="BC31" s="217"/>
      <c r="BD31" s="217"/>
      <c r="BE31" s="217"/>
      <c r="BF31" s="217"/>
      <c r="BG31" s="217"/>
      <c r="BH31" s="217"/>
      <c r="BI31" s="217"/>
      <c r="BJ31" s="217"/>
      <c r="BK31" s="217"/>
      <c r="BL31" s="217"/>
      <c r="BM31" s="217"/>
      <c r="BN31" s="217"/>
      <c r="BO31" s="217"/>
      <c r="BP31" s="217"/>
      <c r="BQ31" s="217"/>
      <c r="BR31" s="217"/>
      <c r="BS31" s="217"/>
      <c r="BT31" s="217"/>
      <c r="BU31" s="217"/>
      <c r="BV31" s="217"/>
      <c r="BW31" s="217"/>
      <c r="BX31" s="217"/>
      <c r="BY31" s="217"/>
      <c r="BZ31" s="217"/>
      <c r="CA31" s="217"/>
      <c r="CB31" s="217"/>
      <c r="CC31" s="217"/>
      <c r="CD31" s="217"/>
      <c r="CE31" s="217"/>
      <c r="CF31" s="217"/>
      <c r="CG31" s="217"/>
      <c r="CH31" s="217"/>
      <c r="CI31" s="217"/>
      <c r="CJ31" s="217"/>
      <c r="CK31" s="217"/>
      <c r="CL31" s="217"/>
      <c r="CM31" s="217"/>
      <c r="CN31" s="217"/>
      <c r="CO31" s="217"/>
      <c r="CP31" s="217"/>
      <c r="CQ31" s="217"/>
      <c r="CR31" s="217"/>
      <c r="CS31" s="217"/>
      <c r="CT31" s="217"/>
      <c r="CU31" s="217"/>
      <c r="CV31" s="217"/>
      <c r="CW31" s="217"/>
      <c r="CX31" s="217"/>
    </row>
    <row r="32" spans="1:102" s="218" customFormat="1" ht="20.100000000000001" customHeight="1">
      <c r="A32" s="199"/>
      <c r="B32" s="104" t="s">
        <v>46</v>
      </c>
      <c r="C32" s="105">
        <v>585.42606699999988</v>
      </c>
      <c r="D32" s="172">
        <v>842.14980300000013</v>
      </c>
      <c r="E32" s="173">
        <v>854.4458800000001</v>
      </c>
      <c r="F32" s="174">
        <v>7.2104749650650606E-3</v>
      </c>
      <c r="G32" s="175">
        <v>4.9797214047439482</v>
      </c>
      <c r="H32" s="176">
        <v>4.9025737007474364</v>
      </c>
      <c r="I32" s="174">
        <v>60121.678669572633</v>
      </c>
      <c r="J32" s="175">
        <v>148.87645941930498</v>
      </c>
      <c r="K32" s="176">
        <v>157.06015723765375</v>
      </c>
      <c r="L32" s="174">
        <v>4.3350585890463957</v>
      </c>
      <c r="M32" s="175">
        <v>7.4136329163280692</v>
      </c>
      <c r="N32" s="176">
        <v>7.6999899630857831</v>
      </c>
      <c r="O32" s="217"/>
      <c r="P32" s="217"/>
      <c r="Q32" s="217"/>
      <c r="R32" s="217"/>
      <c r="S32" s="217"/>
      <c r="T32" s="217"/>
      <c r="U32" s="217"/>
      <c r="V32" s="217"/>
      <c r="W32" s="217"/>
      <c r="X32" s="217"/>
      <c r="Y32" s="217"/>
      <c r="Z32" s="217"/>
      <c r="AA32" s="217"/>
      <c r="AB32" s="217"/>
      <c r="AC32" s="217"/>
      <c r="AD32" s="217"/>
      <c r="AE32" s="217"/>
      <c r="AF32" s="217"/>
      <c r="AG32" s="217"/>
      <c r="AH32" s="217"/>
      <c r="AI32" s="217"/>
      <c r="AJ32" s="217"/>
      <c r="AK32" s="217"/>
      <c r="AL32" s="217"/>
      <c r="AM32" s="217"/>
      <c r="AN32" s="217"/>
      <c r="AO32" s="217"/>
      <c r="AP32" s="217"/>
      <c r="AQ32" s="217"/>
      <c r="AR32" s="217"/>
      <c r="AS32" s="217"/>
      <c r="AT32" s="217"/>
      <c r="AU32" s="217"/>
      <c r="AV32" s="217"/>
      <c r="AW32" s="217"/>
      <c r="AX32" s="217"/>
      <c r="AY32" s="217"/>
      <c r="AZ32" s="217"/>
      <c r="BA32" s="217"/>
      <c r="BB32" s="217"/>
      <c r="BC32" s="217"/>
      <c r="BD32" s="217"/>
      <c r="BE32" s="217"/>
      <c r="BF32" s="217"/>
      <c r="BG32" s="217"/>
      <c r="BH32" s="217"/>
      <c r="BI32" s="217"/>
      <c r="BJ32" s="217"/>
      <c r="BK32" s="217"/>
      <c r="BL32" s="217"/>
      <c r="BM32" s="217"/>
      <c r="BN32" s="217"/>
      <c r="BO32" s="217"/>
      <c r="BP32" s="217"/>
      <c r="BQ32" s="217"/>
      <c r="BR32" s="217"/>
      <c r="BS32" s="217"/>
      <c r="BT32" s="217"/>
      <c r="BU32" s="217"/>
      <c r="BV32" s="217"/>
      <c r="BW32" s="217"/>
      <c r="BX32" s="217"/>
      <c r="BY32" s="217"/>
      <c r="BZ32" s="217"/>
      <c r="CA32" s="217"/>
      <c r="CB32" s="217"/>
      <c r="CC32" s="217"/>
      <c r="CD32" s="217"/>
      <c r="CE32" s="217"/>
      <c r="CF32" s="217"/>
      <c r="CG32" s="217"/>
      <c r="CH32" s="217"/>
      <c r="CI32" s="217"/>
      <c r="CJ32" s="217"/>
      <c r="CK32" s="217"/>
      <c r="CL32" s="217"/>
      <c r="CM32" s="217"/>
      <c r="CN32" s="217"/>
      <c r="CO32" s="217"/>
      <c r="CP32" s="217"/>
      <c r="CQ32" s="217"/>
      <c r="CR32" s="217"/>
      <c r="CS32" s="217"/>
      <c r="CT32" s="217"/>
      <c r="CU32" s="217"/>
      <c r="CV32" s="217"/>
      <c r="CW32" s="217"/>
      <c r="CX32" s="217"/>
    </row>
    <row r="33" spans="1:102" s="218" customFormat="1" ht="20.100000000000001" customHeight="1">
      <c r="A33" s="199"/>
      <c r="B33" s="104" t="s">
        <v>31</v>
      </c>
      <c r="C33" s="105">
        <v>2812.6683439999997</v>
      </c>
      <c r="D33" s="172">
        <v>3137.6389819999999</v>
      </c>
      <c r="E33" s="173">
        <v>3199.7647259999999</v>
      </c>
      <c r="F33" s="174">
        <v>7.5591585639149219</v>
      </c>
      <c r="G33" s="175">
        <v>7.2518333787070466</v>
      </c>
      <c r="H33" s="176">
        <v>6.8902744070065109</v>
      </c>
      <c r="I33" s="174">
        <v>131.05241158557433</v>
      </c>
      <c r="J33" s="175">
        <v>166.56552824827537</v>
      </c>
      <c r="K33" s="176">
        <v>155.4390258162274</v>
      </c>
      <c r="L33" s="174">
        <v>9.9064595935879751</v>
      </c>
      <c r="M33" s="175">
        <v>12.079054574928149</v>
      </c>
      <c r="N33" s="176">
        <v>10.71017541431576</v>
      </c>
      <c r="O33" s="217"/>
      <c r="P33" s="217"/>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c r="AQ33" s="217"/>
      <c r="AR33" s="217"/>
      <c r="AS33" s="217"/>
      <c r="AT33" s="217"/>
      <c r="AU33" s="217"/>
      <c r="AV33" s="217"/>
      <c r="AW33" s="217"/>
      <c r="AX33" s="217"/>
      <c r="AY33" s="217"/>
      <c r="AZ33" s="217"/>
      <c r="BA33" s="217"/>
      <c r="BB33" s="217"/>
      <c r="BC33" s="217"/>
      <c r="BD33" s="217"/>
      <c r="BE33" s="217"/>
      <c r="BF33" s="217"/>
      <c r="BG33" s="217"/>
      <c r="BH33" s="217"/>
      <c r="BI33" s="217"/>
      <c r="BJ33" s="217"/>
      <c r="BK33" s="217"/>
      <c r="BL33" s="217"/>
      <c r="BM33" s="217"/>
      <c r="BN33" s="217"/>
      <c r="BO33" s="217"/>
      <c r="BP33" s="217"/>
      <c r="BQ33" s="217"/>
      <c r="BR33" s="217"/>
      <c r="BS33" s="217"/>
      <c r="BT33" s="217"/>
      <c r="BU33" s="217"/>
      <c r="BV33" s="217"/>
      <c r="BW33" s="217"/>
      <c r="BX33" s="217"/>
      <c r="BY33" s="217"/>
      <c r="BZ33" s="217"/>
      <c r="CA33" s="217"/>
      <c r="CB33" s="217"/>
      <c r="CC33" s="217"/>
      <c r="CD33" s="217"/>
      <c r="CE33" s="217"/>
      <c r="CF33" s="217"/>
      <c r="CG33" s="217"/>
      <c r="CH33" s="217"/>
      <c r="CI33" s="217"/>
      <c r="CJ33" s="217"/>
      <c r="CK33" s="217"/>
      <c r="CL33" s="217"/>
      <c r="CM33" s="217"/>
      <c r="CN33" s="217"/>
      <c r="CO33" s="217"/>
      <c r="CP33" s="217"/>
      <c r="CQ33" s="217"/>
      <c r="CR33" s="217"/>
      <c r="CS33" s="217"/>
      <c r="CT33" s="217"/>
      <c r="CU33" s="217"/>
      <c r="CV33" s="217"/>
      <c r="CW33" s="217"/>
      <c r="CX33" s="217"/>
    </row>
    <row r="34" spans="1:102" s="218" customFormat="1" ht="20.100000000000001" customHeight="1">
      <c r="A34" s="199"/>
      <c r="B34" s="104" t="s">
        <v>52</v>
      </c>
      <c r="C34" s="105">
        <v>5973.3616520000005</v>
      </c>
      <c r="D34" s="172">
        <v>8960.0371599999999</v>
      </c>
      <c r="E34" s="173">
        <v>9228.5461660000001</v>
      </c>
      <c r="F34" s="174">
        <v>2.4848800164360112</v>
      </c>
      <c r="G34" s="175">
        <v>2.8695905765640819</v>
      </c>
      <c r="H34" s="176">
        <v>2.9597687337396801</v>
      </c>
      <c r="I34" s="174">
        <v>366.95632855887726</v>
      </c>
      <c r="J34" s="175">
        <v>338.60965887424481</v>
      </c>
      <c r="K34" s="176">
        <v>319.82091260530399</v>
      </c>
      <c r="L34" s="174">
        <v>9.1184244774068119</v>
      </c>
      <c r="M34" s="175">
        <v>9.7167108623911123</v>
      </c>
      <c r="N34" s="176">
        <v>9.4659593752526945</v>
      </c>
      <c r="O34" s="217"/>
      <c r="P34" s="217"/>
      <c r="Q34" s="217"/>
      <c r="R34" s="217"/>
      <c r="S34" s="217"/>
      <c r="T34" s="217"/>
      <c r="U34" s="217"/>
      <c r="V34" s="217"/>
      <c r="W34" s="217"/>
      <c r="X34" s="217"/>
      <c r="Y34" s="217"/>
      <c r="Z34" s="217"/>
      <c r="AA34" s="217"/>
      <c r="AB34" s="217"/>
      <c r="AC34" s="217"/>
      <c r="AD34" s="217"/>
      <c r="AE34" s="217"/>
      <c r="AF34" s="217"/>
      <c r="AG34" s="217"/>
      <c r="AH34" s="217"/>
      <c r="AI34" s="217"/>
      <c r="AJ34" s="217"/>
      <c r="AK34" s="217"/>
      <c r="AL34" s="217"/>
      <c r="AM34" s="217"/>
      <c r="AN34" s="217"/>
      <c r="AO34" s="217"/>
      <c r="AP34" s="217"/>
      <c r="AQ34" s="217"/>
      <c r="AR34" s="217"/>
      <c r="AS34" s="217"/>
      <c r="AT34" s="217"/>
      <c r="AU34" s="217"/>
      <c r="AV34" s="217"/>
      <c r="AW34" s="217"/>
      <c r="AX34" s="217"/>
      <c r="AY34" s="217"/>
      <c r="AZ34" s="217"/>
      <c r="BA34" s="217"/>
      <c r="BB34" s="217"/>
      <c r="BC34" s="217"/>
      <c r="BD34" s="217"/>
      <c r="BE34" s="217"/>
      <c r="BF34" s="217"/>
      <c r="BG34" s="217"/>
      <c r="BH34" s="217"/>
      <c r="BI34" s="217"/>
      <c r="BJ34" s="217"/>
      <c r="BK34" s="217"/>
      <c r="BL34" s="217"/>
      <c r="BM34" s="217"/>
      <c r="BN34" s="217"/>
      <c r="BO34" s="217"/>
      <c r="BP34" s="217"/>
      <c r="BQ34" s="217"/>
      <c r="BR34" s="217"/>
      <c r="BS34" s="217"/>
      <c r="BT34" s="217"/>
      <c r="BU34" s="217"/>
      <c r="BV34" s="217"/>
      <c r="BW34" s="217"/>
      <c r="BX34" s="217"/>
      <c r="BY34" s="217"/>
      <c r="BZ34" s="217"/>
      <c r="CA34" s="217"/>
      <c r="CB34" s="217"/>
      <c r="CC34" s="217"/>
      <c r="CD34" s="217"/>
      <c r="CE34" s="217"/>
      <c r="CF34" s="217"/>
      <c r="CG34" s="217"/>
      <c r="CH34" s="217"/>
      <c r="CI34" s="217"/>
      <c r="CJ34" s="217"/>
      <c r="CK34" s="217"/>
      <c r="CL34" s="217"/>
      <c r="CM34" s="217"/>
      <c r="CN34" s="217"/>
      <c r="CO34" s="217"/>
      <c r="CP34" s="217"/>
      <c r="CQ34" s="217"/>
      <c r="CR34" s="217"/>
      <c r="CS34" s="217"/>
      <c r="CT34" s="217"/>
      <c r="CU34" s="217"/>
      <c r="CV34" s="217"/>
      <c r="CW34" s="217"/>
      <c r="CX34" s="217"/>
    </row>
    <row r="35" spans="1:102" s="218" customFormat="1" ht="20.100000000000001" customHeight="1">
      <c r="A35" s="199"/>
      <c r="B35" s="104" t="s">
        <v>49</v>
      </c>
      <c r="C35" s="105">
        <v>0</v>
      </c>
      <c r="D35" s="172">
        <v>0</v>
      </c>
      <c r="E35" s="173">
        <v>0</v>
      </c>
      <c r="F35" s="174" t="s">
        <v>241</v>
      </c>
      <c r="G35" s="175" t="s">
        <v>241</v>
      </c>
      <c r="H35" s="176" t="s">
        <v>241</v>
      </c>
      <c r="I35" s="174" t="s">
        <v>96</v>
      </c>
      <c r="J35" s="175" t="s">
        <v>96</v>
      </c>
      <c r="K35" s="176" t="s">
        <v>96</v>
      </c>
      <c r="L35" s="174" t="s">
        <v>96</v>
      </c>
      <c r="M35" s="175" t="s">
        <v>96</v>
      </c>
      <c r="N35" s="176" t="s">
        <v>96</v>
      </c>
      <c r="O35" s="217"/>
      <c r="P35" s="217"/>
      <c r="Q35" s="217"/>
      <c r="R35" s="217"/>
      <c r="S35" s="217"/>
      <c r="T35" s="217"/>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7"/>
      <c r="AT35" s="217"/>
      <c r="AU35" s="217"/>
      <c r="AV35" s="217"/>
      <c r="AW35" s="217"/>
      <c r="AX35" s="217"/>
      <c r="AY35" s="217"/>
      <c r="AZ35" s="217"/>
      <c r="BA35" s="217"/>
      <c r="BB35" s="217"/>
      <c r="BC35" s="217"/>
      <c r="BD35" s="217"/>
      <c r="BE35" s="217"/>
      <c r="BF35" s="217"/>
      <c r="BG35" s="217"/>
      <c r="BH35" s="217"/>
      <c r="BI35" s="217"/>
      <c r="BJ35" s="217"/>
      <c r="BK35" s="217"/>
      <c r="BL35" s="217"/>
      <c r="BM35" s="217"/>
      <c r="BN35" s="217"/>
      <c r="BO35" s="217"/>
      <c r="BP35" s="217"/>
      <c r="BQ35" s="217"/>
      <c r="BR35" s="217"/>
      <c r="BS35" s="217"/>
      <c r="BT35" s="217"/>
      <c r="BU35" s="217"/>
      <c r="BV35" s="217"/>
      <c r="BW35" s="217"/>
      <c r="BX35" s="217"/>
      <c r="BY35" s="217"/>
      <c r="BZ35" s="217"/>
      <c r="CA35" s="217"/>
      <c r="CB35" s="217"/>
      <c r="CC35" s="217"/>
      <c r="CD35" s="217"/>
      <c r="CE35" s="217"/>
      <c r="CF35" s="217"/>
      <c r="CG35" s="217"/>
      <c r="CH35" s="217"/>
      <c r="CI35" s="217"/>
      <c r="CJ35" s="217"/>
      <c r="CK35" s="217"/>
      <c r="CL35" s="217"/>
      <c r="CM35" s="217"/>
      <c r="CN35" s="217"/>
      <c r="CO35" s="217"/>
      <c r="CP35" s="217"/>
      <c r="CQ35" s="217"/>
      <c r="CR35" s="217"/>
      <c r="CS35" s="217"/>
      <c r="CT35" s="217"/>
      <c r="CU35" s="217"/>
      <c r="CV35" s="217"/>
      <c r="CW35" s="217"/>
      <c r="CX35" s="217"/>
    </row>
    <row r="36" spans="1:102" s="218" customFormat="1" ht="20.100000000000001" customHeight="1">
      <c r="A36" s="199"/>
      <c r="B36" s="104" t="s">
        <v>61</v>
      </c>
      <c r="C36" s="105">
        <v>361.53927999999996</v>
      </c>
      <c r="D36" s="172">
        <v>472.151004</v>
      </c>
      <c r="E36" s="173">
        <v>474.95050399999997</v>
      </c>
      <c r="F36" s="174">
        <v>0.28995493933605226</v>
      </c>
      <c r="G36" s="175">
        <v>0.49491264027895621</v>
      </c>
      <c r="H36" s="176">
        <v>0.49199547749085037</v>
      </c>
      <c r="I36" s="174">
        <v>1517.9118402062004</v>
      </c>
      <c r="J36" s="175">
        <v>2218.0319976377295</v>
      </c>
      <c r="K36" s="176">
        <v>2566.5374122440076</v>
      </c>
      <c r="L36" s="174">
        <v>4.4012603554446423</v>
      </c>
      <c r="M36" s="175">
        <v>10.977320721740961</v>
      </c>
      <c r="N36" s="176">
        <v>12.627247996351217</v>
      </c>
      <c r="O36" s="217"/>
      <c r="P36" s="217"/>
      <c r="Q36" s="217"/>
      <c r="R36" s="217"/>
      <c r="S36" s="217"/>
      <c r="T36" s="217"/>
      <c r="U36" s="217"/>
      <c r="V36" s="217"/>
      <c r="W36" s="217"/>
      <c r="X36" s="217"/>
      <c r="Y36" s="217"/>
      <c r="Z36" s="217"/>
      <c r="AA36" s="217"/>
      <c r="AB36" s="217"/>
      <c r="AC36" s="217"/>
      <c r="AD36" s="217"/>
      <c r="AE36" s="217"/>
      <c r="AF36" s="217"/>
      <c r="AG36" s="217"/>
      <c r="AH36" s="217"/>
      <c r="AI36" s="217"/>
      <c r="AJ36" s="217"/>
      <c r="AK36" s="217"/>
      <c r="AL36" s="217"/>
      <c r="AM36" s="217"/>
      <c r="AN36" s="217"/>
      <c r="AO36" s="217"/>
      <c r="AP36" s="217"/>
      <c r="AQ36" s="217"/>
      <c r="AR36" s="217"/>
      <c r="AS36" s="217"/>
      <c r="AT36" s="217"/>
      <c r="AU36" s="217"/>
      <c r="AV36" s="217"/>
      <c r="AW36" s="217"/>
      <c r="AX36" s="217"/>
      <c r="AY36" s="217"/>
      <c r="AZ36" s="217"/>
      <c r="BA36" s="217"/>
      <c r="BB36" s="217"/>
      <c r="BC36" s="217"/>
      <c r="BD36" s="217"/>
      <c r="BE36" s="217"/>
      <c r="BF36" s="217"/>
      <c r="BG36" s="217"/>
      <c r="BH36" s="217"/>
      <c r="BI36" s="217"/>
      <c r="BJ36" s="217"/>
      <c r="BK36" s="217"/>
      <c r="BL36" s="217"/>
      <c r="BM36" s="217"/>
      <c r="BN36" s="217"/>
      <c r="BO36" s="217"/>
      <c r="BP36" s="217"/>
      <c r="BQ36" s="217"/>
      <c r="BR36" s="217"/>
      <c r="BS36" s="217"/>
      <c r="BT36" s="217"/>
      <c r="BU36" s="217"/>
      <c r="BV36" s="217"/>
      <c r="BW36" s="217"/>
      <c r="BX36" s="217"/>
      <c r="BY36" s="217"/>
      <c r="BZ36" s="217"/>
      <c r="CA36" s="217"/>
      <c r="CB36" s="217"/>
      <c r="CC36" s="217"/>
      <c r="CD36" s="217"/>
      <c r="CE36" s="217"/>
      <c r="CF36" s="217"/>
      <c r="CG36" s="217"/>
      <c r="CH36" s="217"/>
      <c r="CI36" s="217"/>
      <c r="CJ36" s="217"/>
      <c r="CK36" s="217"/>
      <c r="CL36" s="217"/>
      <c r="CM36" s="217"/>
      <c r="CN36" s="217"/>
      <c r="CO36" s="217"/>
      <c r="CP36" s="217"/>
      <c r="CQ36" s="217"/>
      <c r="CR36" s="217"/>
      <c r="CS36" s="217"/>
      <c r="CT36" s="217"/>
      <c r="CU36" s="217"/>
      <c r="CV36" s="217"/>
      <c r="CW36" s="217"/>
      <c r="CX36" s="217"/>
    </row>
    <row r="37" spans="1:102" s="218" customFormat="1" ht="20.100000000000001" customHeight="1">
      <c r="A37" s="199"/>
      <c r="B37" s="104" t="s">
        <v>40</v>
      </c>
      <c r="C37" s="105">
        <v>1806.7064810099998</v>
      </c>
      <c r="D37" s="172">
        <v>2331.5831608600001</v>
      </c>
      <c r="E37" s="173">
        <v>2353.7181583200004</v>
      </c>
      <c r="F37" s="174">
        <v>1.4917263680226334</v>
      </c>
      <c r="G37" s="175">
        <v>1.6394142791759159</v>
      </c>
      <c r="H37" s="176">
        <v>1.6341195794424768</v>
      </c>
      <c r="I37" s="174">
        <v>150.6426093775363</v>
      </c>
      <c r="J37" s="175">
        <v>148.34791633883805</v>
      </c>
      <c r="K37" s="176">
        <v>149.13688512935889</v>
      </c>
      <c r="L37" s="174">
        <v>2.2471755255620449</v>
      </c>
      <c r="M37" s="175">
        <v>2.4320369233188526</v>
      </c>
      <c r="N37" s="176">
        <v>2.4370750400694896</v>
      </c>
      <c r="O37" s="217"/>
      <c r="P37" s="217"/>
      <c r="Q37" s="217"/>
      <c r="R37" s="217"/>
      <c r="S37" s="217"/>
      <c r="T37" s="217"/>
      <c r="U37" s="217"/>
      <c r="V37" s="217"/>
      <c r="W37" s="217"/>
      <c r="X37" s="217"/>
      <c r="Y37" s="217"/>
      <c r="Z37" s="217"/>
      <c r="AA37" s="217"/>
      <c r="AB37" s="217"/>
      <c r="AC37" s="217"/>
      <c r="AD37" s="217"/>
      <c r="AE37" s="217"/>
      <c r="AF37" s="217"/>
      <c r="AG37" s="217"/>
      <c r="AH37" s="217"/>
      <c r="AI37" s="217"/>
      <c r="AJ37" s="217"/>
      <c r="AK37" s="217"/>
      <c r="AL37" s="217"/>
      <c r="AM37" s="217"/>
      <c r="AN37" s="217"/>
      <c r="AO37" s="217"/>
      <c r="AP37" s="217"/>
      <c r="AQ37" s="217"/>
      <c r="AR37" s="217"/>
      <c r="AS37" s="217"/>
      <c r="AT37" s="217"/>
      <c r="AU37" s="217"/>
      <c r="AV37" s="217"/>
      <c r="AW37" s="217"/>
      <c r="AX37" s="217"/>
      <c r="AY37" s="217"/>
      <c r="AZ37" s="217"/>
      <c r="BA37" s="217"/>
      <c r="BB37" s="217"/>
      <c r="BC37" s="217"/>
      <c r="BD37" s="217"/>
      <c r="BE37" s="217"/>
      <c r="BF37" s="217"/>
      <c r="BG37" s="217"/>
      <c r="BH37" s="217"/>
      <c r="BI37" s="217"/>
      <c r="BJ37" s="217"/>
      <c r="BK37" s="217"/>
      <c r="BL37" s="217"/>
      <c r="BM37" s="217"/>
      <c r="BN37" s="217"/>
      <c r="BO37" s="217"/>
      <c r="BP37" s="217"/>
      <c r="BQ37" s="217"/>
      <c r="BR37" s="217"/>
      <c r="BS37" s="217"/>
      <c r="BT37" s="217"/>
      <c r="BU37" s="217"/>
      <c r="BV37" s="217"/>
      <c r="BW37" s="217"/>
      <c r="BX37" s="217"/>
      <c r="BY37" s="217"/>
      <c r="BZ37" s="217"/>
      <c r="CA37" s="217"/>
      <c r="CB37" s="217"/>
      <c r="CC37" s="217"/>
      <c r="CD37" s="217"/>
      <c r="CE37" s="217"/>
      <c r="CF37" s="217"/>
      <c r="CG37" s="217"/>
      <c r="CH37" s="217"/>
      <c r="CI37" s="217"/>
      <c r="CJ37" s="217"/>
      <c r="CK37" s="217"/>
      <c r="CL37" s="217"/>
      <c r="CM37" s="217"/>
      <c r="CN37" s="217"/>
      <c r="CO37" s="217"/>
      <c r="CP37" s="217"/>
      <c r="CQ37" s="217"/>
      <c r="CR37" s="217"/>
      <c r="CS37" s="217"/>
      <c r="CT37" s="217"/>
      <c r="CU37" s="217"/>
      <c r="CV37" s="217"/>
      <c r="CW37" s="217"/>
      <c r="CX37" s="217"/>
    </row>
    <row r="38" spans="1:102" s="218" customFormat="1" ht="20.100000000000001" customHeight="1">
      <c r="A38" s="199"/>
      <c r="B38" s="104" t="s">
        <v>67</v>
      </c>
      <c r="C38" s="105">
        <v>0</v>
      </c>
      <c r="D38" s="172">
        <v>0</v>
      </c>
      <c r="E38" s="173">
        <v>0</v>
      </c>
      <c r="F38" s="174" t="s">
        <v>241</v>
      </c>
      <c r="G38" s="175" t="s">
        <v>241</v>
      </c>
      <c r="H38" s="176" t="s">
        <v>241</v>
      </c>
      <c r="I38" s="174" t="s">
        <v>96</v>
      </c>
      <c r="J38" s="175" t="s">
        <v>96</v>
      </c>
      <c r="K38" s="176" t="s">
        <v>96</v>
      </c>
      <c r="L38" s="174" t="s">
        <v>96</v>
      </c>
      <c r="M38" s="175" t="s">
        <v>96</v>
      </c>
      <c r="N38" s="176" t="s">
        <v>96</v>
      </c>
      <c r="O38" s="217"/>
      <c r="P38" s="217"/>
      <c r="Q38" s="217"/>
      <c r="R38" s="217"/>
      <c r="S38" s="217"/>
      <c r="T38" s="217"/>
      <c r="U38" s="217"/>
      <c r="V38" s="217"/>
      <c r="W38" s="217"/>
      <c r="X38" s="217"/>
      <c r="Y38" s="217"/>
      <c r="Z38" s="217"/>
      <c r="AA38" s="217"/>
      <c r="AB38" s="217"/>
      <c r="AC38" s="217"/>
      <c r="AD38" s="217"/>
      <c r="AE38" s="217"/>
      <c r="AF38" s="217"/>
      <c r="AG38" s="217"/>
      <c r="AH38" s="217"/>
      <c r="AI38" s="217"/>
      <c r="AJ38" s="217"/>
      <c r="AK38" s="217"/>
      <c r="AL38" s="217"/>
      <c r="AM38" s="217"/>
      <c r="AN38" s="217"/>
      <c r="AO38" s="217"/>
      <c r="AP38" s="217"/>
      <c r="AQ38" s="217"/>
      <c r="AR38" s="217"/>
      <c r="AS38" s="217"/>
      <c r="AT38" s="217"/>
      <c r="AU38" s="217"/>
      <c r="AV38" s="217"/>
      <c r="AW38" s="217"/>
      <c r="AX38" s="217"/>
      <c r="AY38" s="217"/>
      <c r="AZ38" s="217"/>
      <c r="BA38" s="217"/>
      <c r="BB38" s="217"/>
      <c r="BC38" s="217"/>
      <c r="BD38" s="217"/>
      <c r="BE38" s="217"/>
      <c r="BF38" s="217"/>
      <c r="BG38" s="217"/>
      <c r="BH38" s="217"/>
      <c r="BI38" s="217"/>
      <c r="BJ38" s="217"/>
      <c r="BK38" s="217"/>
      <c r="BL38" s="217"/>
      <c r="BM38" s="217"/>
      <c r="BN38" s="217"/>
      <c r="BO38" s="217"/>
      <c r="BP38" s="217"/>
      <c r="BQ38" s="217"/>
      <c r="BR38" s="217"/>
      <c r="BS38" s="217"/>
      <c r="BT38" s="217"/>
      <c r="BU38" s="217"/>
      <c r="BV38" s="217"/>
      <c r="BW38" s="217"/>
      <c r="BX38" s="217"/>
      <c r="BY38" s="217"/>
      <c r="BZ38" s="217"/>
      <c r="CA38" s="217"/>
      <c r="CB38" s="217"/>
      <c r="CC38" s="217"/>
      <c r="CD38" s="217"/>
      <c r="CE38" s="217"/>
      <c r="CF38" s="217"/>
      <c r="CG38" s="217"/>
      <c r="CH38" s="217"/>
      <c r="CI38" s="217"/>
      <c r="CJ38" s="217"/>
      <c r="CK38" s="217"/>
      <c r="CL38" s="217"/>
      <c r="CM38" s="217"/>
      <c r="CN38" s="217"/>
      <c r="CO38" s="217"/>
      <c r="CP38" s="217"/>
      <c r="CQ38" s="217"/>
      <c r="CR38" s="217"/>
      <c r="CS38" s="217"/>
      <c r="CT38" s="217"/>
      <c r="CU38" s="217"/>
      <c r="CV38" s="217"/>
      <c r="CW38" s="217"/>
      <c r="CX38" s="217"/>
    </row>
    <row r="39" spans="1:102" s="218" customFormat="1" ht="20.100000000000001" customHeight="1">
      <c r="A39" s="199"/>
      <c r="B39" s="104" t="s">
        <v>53</v>
      </c>
      <c r="C39" s="105">
        <v>17084.306345999998</v>
      </c>
      <c r="D39" s="172">
        <v>21065.257579000001</v>
      </c>
      <c r="E39" s="173">
        <v>21620.371163</v>
      </c>
      <c r="F39" s="174">
        <v>2.3738488925829522</v>
      </c>
      <c r="G39" s="175">
        <v>2.4193473689496345</v>
      </c>
      <c r="H39" s="176">
        <v>2.3013396312617225</v>
      </c>
      <c r="I39" s="174">
        <v>188.45912100879622</v>
      </c>
      <c r="J39" s="175">
        <v>190.60450982867368</v>
      </c>
      <c r="K39" s="176">
        <v>194.77048784064786</v>
      </c>
      <c r="L39" s="174">
        <v>4.4737347570388746</v>
      </c>
      <c r="M39" s="175">
        <v>4.6113851936393644</v>
      </c>
      <c r="N39" s="176">
        <v>4.4823304266786241</v>
      </c>
      <c r="O39" s="217"/>
      <c r="P39" s="217"/>
      <c r="Q39" s="217"/>
      <c r="R39" s="217"/>
      <c r="S39" s="217"/>
      <c r="T39" s="217"/>
      <c r="U39" s="217"/>
      <c r="V39" s="217"/>
      <c r="W39" s="217"/>
      <c r="X39" s="217"/>
      <c r="Y39" s="217"/>
      <c r="Z39" s="217"/>
      <c r="AA39" s="217"/>
      <c r="AB39" s="217"/>
      <c r="AC39" s="217"/>
      <c r="AD39" s="217"/>
      <c r="AE39" s="217"/>
      <c r="AF39" s="217"/>
      <c r="AG39" s="217"/>
      <c r="AH39" s="217"/>
      <c r="AI39" s="217"/>
      <c r="AJ39" s="217"/>
      <c r="AK39" s="217"/>
      <c r="AL39" s="217"/>
      <c r="AM39" s="217"/>
      <c r="AN39" s="217"/>
      <c r="AO39" s="217"/>
      <c r="AP39" s="217"/>
      <c r="AQ39" s="217"/>
      <c r="AR39" s="217"/>
      <c r="AS39" s="217"/>
      <c r="AT39" s="217"/>
      <c r="AU39" s="217"/>
      <c r="AV39" s="217"/>
      <c r="AW39" s="217"/>
      <c r="AX39" s="217"/>
      <c r="AY39" s="217"/>
      <c r="AZ39" s="217"/>
      <c r="BA39" s="217"/>
      <c r="BB39" s="217"/>
      <c r="BC39" s="217"/>
      <c r="BD39" s="217"/>
      <c r="BE39" s="217"/>
      <c r="BF39" s="217"/>
      <c r="BG39" s="217"/>
      <c r="BH39" s="217"/>
      <c r="BI39" s="217"/>
      <c r="BJ39" s="217"/>
      <c r="BK39" s="217"/>
      <c r="BL39" s="217"/>
      <c r="BM39" s="217"/>
      <c r="BN39" s="217"/>
      <c r="BO39" s="217"/>
      <c r="BP39" s="217"/>
      <c r="BQ39" s="217"/>
      <c r="BR39" s="217"/>
      <c r="BS39" s="217"/>
      <c r="BT39" s="217"/>
      <c r="BU39" s="217"/>
      <c r="BV39" s="217"/>
      <c r="BW39" s="217"/>
      <c r="BX39" s="217"/>
      <c r="BY39" s="217"/>
      <c r="BZ39" s="217"/>
      <c r="CA39" s="217"/>
      <c r="CB39" s="217"/>
      <c r="CC39" s="217"/>
      <c r="CD39" s="217"/>
      <c r="CE39" s="217"/>
      <c r="CF39" s="217"/>
      <c r="CG39" s="217"/>
      <c r="CH39" s="217"/>
      <c r="CI39" s="217"/>
      <c r="CJ39" s="217"/>
      <c r="CK39" s="217"/>
      <c r="CL39" s="217"/>
      <c r="CM39" s="217"/>
      <c r="CN39" s="217"/>
      <c r="CO39" s="217"/>
      <c r="CP39" s="217"/>
      <c r="CQ39" s="217"/>
      <c r="CR39" s="217"/>
      <c r="CS39" s="217"/>
      <c r="CT39" s="217"/>
      <c r="CU39" s="217"/>
      <c r="CV39" s="217"/>
      <c r="CW39" s="217"/>
      <c r="CX39" s="217"/>
    </row>
    <row r="40" spans="1:102" s="218" customFormat="1" ht="20.100000000000001" customHeight="1">
      <c r="A40" s="199"/>
      <c r="B40" s="104" t="s">
        <v>50</v>
      </c>
      <c r="C40" s="105">
        <v>0</v>
      </c>
      <c r="D40" s="172">
        <v>0</v>
      </c>
      <c r="E40" s="173">
        <v>0</v>
      </c>
      <c r="F40" s="174" t="s">
        <v>241</v>
      </c>
      <c r="G40" s="175" t="s">
        <v>241</v>
      </c>
      <c r="H40" s="176" t="s">
        <v>241</v>
      </c>
      <c r="I40" s="174" t="s">
        <v>96</v>
      </c>
      <c r="J40" s="175" t="s">
        <v>96</v>
      </c>
      <c r="K40" s="176" t="s">
        <v>96</v>
      </c>
      <c r="L40" s="174" t="s">
        <v>96</v>
      </c>
      <c r="M40" s="175" t="s">
        <v>96</v>
      </c>
      <c r="N40" s="176" t="s">
        <v>96</v>
      </c>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7"/>
      <c r="AN40" s="217"/>
      <c r="AO40" s="217"/>
      <c r="AP40" s="217"/>
      <c r="AQ40" s="217"/>
      <c r="AR40" s="217"/>
      <c r="AS40" s="217"/>
      <c r="AT40" s="217"/>
      <c r="AU40" s="217"/>
      <c r="AV40" s="217"/>
      <c r="AW40" s="217"/>
      <c r="AX40" s="217"/>
      <c r="AY40" s="217"/>
      <c r="AZ40" s="217"/>
      <c r="BA40" s="217"/>
      <c r="BB40" s="217"/>
      <c r="BC40" s="217"/>
      <c r="BD40" s="217"/>
      <c r="BE40" s="217"/>
      <c r="BF40" s="217"/>
      <c r="BG40" s="217"/>
      <c r="BH40" s="217"/>
      <c r="BI40" s="217"/>
      <c r="BJ40" s="217"/>
      <c r="BK40" s="217"/>
      <c r="BL40" s="217"/>
      <c r="BM40" s="217"/>
      <c r="BN40" s="217"/>
      <c r="BO40" s="217"/>
      <c r="BP40" s="217"/>
      <c r="BQ40" s="217"/>
      <c r="BR40" s="217"/>
      <c r="BS40" s="217"/>
      <c r="BT40" s="217"/>
      <c r="BU40" s="217"/>
      <c r="BV40" s="217"/>
      <c r="BW40" s="217"/>
      <c r="BX40" s="217"/>
      <c r="BY40" s="217"/>
      <c r="BZ40" s="217"/>
      <c r="CA40" s="217"/>
      <c r="CB40" s="217"/>
      <c r="CC40" s="217"/>
      <c r="CD40" s="217"/>
      <c r="CE40" s="217"/>
      <c r="CF40" s="217"/>
      <c r="CG40" s="217"/>
      <c r="CH40" s="217"/>
      <c r="CI40" s="217"/>
      <c r="CJ40" s="217"/>
      <c r="CK40" s="217"/>
      <c r="CL40" s="217"/>
      <c r="CM40" s="217"/>
      <c r="CN40" s="217"/>
      <c r="CO40" s="217"/>
      <c r="CP40" s="217"/>
      <c r="CQ40" s="217"/>
      <c r="CR40" s="217"/>
      <c r="CS40" s="217"/>
      <c r="CT40" s="217"/>
      <c r="CU40" s="217"/>
      <c r="CV40" s="217"/>
      <c r="CW40" s="217"/>
      <c r="CX40" s="217"/>
    </row>
    <row r="41" spans="1:102" s="218" customFormat="1" ht="20.100000000000001" customHeight="1">
      <c r="A41" s="199"/>
      <c r="B41" s="104" t="s">
        <v>33</v>
      </c>
      <c r="C41" s="105">
        <v>10.567708680000001</v>
      </c>
      <c r="D41" s="172">
        <v>29.276426180000001</v>
      </c>
      <c r="E41" s="173">
        <v>28.958102190000002</v>
      </c>
      <c r="F41" s="174">
        <v>0</v>
      </c>
      <c r="G41" s="175">
        <v>0</v>
      </c>
      <c r="H41" s="176">
        <v>0</v>
      </c>
      <c r="I41" s="174" t="s">
        <v>96</v>
      </c>
      <c r="J41" s="175" t="s">
        <v>96</v>
      </c>
      <c r="K41" s="176" t="s">
        <v>96</v>
      </c>
      <c r="L41" s="174">
        <v>7.7084619255420277</v>
      </c>
      <c r="M41" s="175">
        <v>7.8304535734832648</v>
      </c>
      <c r="N41" s="176">
        <v>7.8850477666609811</v>
      </c>
      <c r="O41" s="217"/>
      <c r="P41" s="217"/>
      <c r="Q41" s="217"/>
      <c r="R41" s="217"/>
      <c r="S41" s="217"/>
      <c r="T41" s="217"/>
      <c r="U41" s="217"/>
      <c r="V41" s="217"/>
      <c r="W41" s="217"/>
      <c r="X41" s="217"/>
      <c r="Y41" s="217"/>
      <c r="Z41" s="217"/>
      <c r="AA41" s="217"/>
      <c r="AB41" s="217"/>
      <c r="AC41" s="217"/>
      <c r="AD41" s="217"/>
      <c r="AE41" s="217"/>
      <c r="AF41" s="217"/>
      <c r="AG41" s="217"/>
      <c r="AH41" s="217"/>
      <c r="AI41" s="217"/>
      <c r="AJ41" s="217"/>
      <c r="AK41" s="217"/>
      <c r="AL41" s="217"/>
      <c r="AM41" s="217"/>
      <c r="AN41" s="217"/>
      <c r="AO41" s="217"/>
      <c r="AP41" s="217"/>
      <c r="AQ41" s="217"/>
      <c r="AR41" s="217"/>
      <c r="AS41" s="217"/>
      <c r="AT41" s="217"/>
      <c r="AU41" s="217"/>
      <c r="AV41" s="217"/>
      <c r="AW41" s="217"/>
      <c r="AX41" s="217"/>
      <c r="AY41" s="217"/>
      <c r="AZ41" s="217"/>
      <c r="BA41" s="217"/>
      <c r="BB41" s="217"/>
      <c r="BC41" s="217"/>
      <c r="BD41" s="217"/>
      <c r="BE41" s="217"/>
      <c r="BF41" s="217"/>
      <c r="BG41" s="217"/>
      <c r="BH41" s="217"/>
      <c r="BI41" s="217"/>
      <c r="BJ41" s="217"/>
      <c r="BK41" s="217"/>
      <c r="BL41" s="217"/>
      <c r="BM41" s="217"/>
      <c r="BN41" s="217"/>
      <c r="BO41" s="217"/>
      <c r="BP41" s="217"/>
      <c r="BQ41" s="217"/>
      <c r="BR41" s="217"/>
      <c r="BS41" s="217"/>
      <c r="BT41" s="217"/>
      <c r="BU41" s="217"/>
      <c r="BV41" s="217"/>
      <c r="BW41" s="217"/>
      <c r="BX41" s="217"/>
      <c r="BY41" s="217"/>
      <c r="BZ41" s="217"/>
      <c r="CA41" s="217"/>
      <c r="CB41" s="217"/>
      <c r="CC41" s="217"/>
      <c r="CD41" s="217"/>
      <c r="CE41" s="217"/>
      <c r="CF41" s="217"/>
      <c r="CG41" s="217"/>
      <c r="CH41" s="217"/>
      <c r="CI41" s="217"/>
      <c r="CJ41" s="217"/>
      <c r="CK41" s="217"/>
      <c r="CL41" s="217"/>
      <c r="CM41" s="217"/>
      <c r="CN41" s="217"/>
      <c r="CO41" s="217"/>
      <c r="CP41" s="217"/>
      <c r="CQ41" s="217"/>
      <c r="CR41" s="217"/>
      <c r="CS41" s="217"/>
      <c r="CT41" s="217"/>
      <c r="CU41" s="217"/>
      <c r="CV41" s="217"/>
      <c r="CW41" s="217"/>
      <c r="CX41" s="217"/>
    </row>
    <row r="42" spans="1:102" s="218" customFormat="1" ht="20.100000000000001" customHeight="1">
      <c r="A42" s="199"/>
      <c r="B42" s="104" t="s">
        <v>43</v>
      </c>
      <c r="C42" s="105">
        <v>8.6521319999999999</v>
      </c>
      <c r="D42" s="172">
        <v>20.959322</v>
      </c>
      <c r="E42" s="173">
        <v>22.551150999999997</v>
      </c>
      <c r="F42" s="174">
        <v>11.736436753392113</v>
      </c>
      <c r="G42" s="175">
        <v>3.6489491406258274</v>
      </c>
      <c r="H42" s="176">
        <v>3.8684766023694315</v>
      </c>
      <c r="I42" s="174">
        <v>89.138039021046794</v>
      </c>
      <c r="J42" s="175">
        <v>151.62939088252406</v>
      </c>
      <c r="K42" s="176">
        <v>147.08099396368118</v>
      </c>
      <c r="L42" s="174">
        <v>10.461629572919136</v>
      </c>
      <c r="M42" s="175">
        <v>5.532879355544039</v>
      </c>
      <c r="N42" s="176">
        <v>5.6897938380174029</v>
      </c>
      <c r="O42" s="217"/>
      <c r="P42" s="217"/>
      <c r="Q42" s="217"/>
      <c r="R42" s="217"/>
      <c r="S42" s="217"/>
      <c r="T42" s="217"/>
      <c r="U42" s="217"/>
      <c r="V42" s="217"/>
      <c r="W42" s="217"/>
      <c r="X42" s="217"/>
      <c r="Y42" s="217"/>
      <c r="Z42" s="217"/>
      <c r="AA42" s="217"/>
      <c r="AB42" s="217"/>
      <c r="AC42" s="217"/>
      <c r="AD42" s="217"/>
      <c r="AE42" s="217"/>
      <c r="AF42" s="217"/>
      <c r="AG42" s="217"/>
      <c r="AH42" s="217"/>
      <c r="AI42" s="217"/>
      <c r="AJ42" s="217"/>
      <c r="AK42" s="217"/>
      <c r="AL42" s="217"/>
      <c r="AM42" s="217"/>
      <c r="AN42" s="217"/>
      <c r="AO42" s="217"/>
      <c r="AP42" s="217"/>
      <c r="AQ42" s="217"/>
      <c r="AR42" s="217"/>
      <c r="AS42" s="217"/>
      <c r="AT42" s="217"/>
      <c r="AU42" s="217"/>
      <c r="AV42" s="217"/>
      <c r="AW42" s="217"/>
      <c r="AX42" s="217"/>
      <c r="AY42" s="217"/>
      <c r="AZ42" s="217"/>
      <c r="BA42" s="217"/>
      <c r="BB42" s="217"/>
      <c r="BC42" s="217"/>
      <c r="BD42" s="217"/>
      <c r="BE42" s="217"/>
      <c r="BF42" s="217"/>
      <c r="BG42" s="217"/>
      <c r="BH42" s="217"/>
      <c r="BI42" s="217"/>
      <c r="BJ42" s="217"/>
      <c r="BK42" s="217"/>
      <c r="BL42" s="217"/>
      <c r="BM42" s="217"/>
      <c r="BN42" s="217"/>
      <c r="BO42" s="217"/>
      <c r="BP42" s="217"/>
      <c r="BQ42" s="217"/>
      <c r="BR42" s="217"/>
      <c r="BS42" s="217"/>
      <c r="BT42" s="217"/>
      <c r="BU42" s="217"/>
      <c r="BV42" s="217"/>
      <c r="BW42" s="217"/>
      <c r="BX42" s="217"/>
      <c r="BY42" s="217"/>
      <c r="BZ42" s="217"/>
      <c r="CA42" s="217"/>
      <c r="CB42" s="217"/>
      <c r="CC42" s="217"/>
      <c r="CD42" s="217"/>
      <c r="CE42" s="217"/>
      <c r="CF42" s="217"/>
      <c r="CG42" s="217"/>
      <c r="CH42" s="217"/>
      <c r="CI42" s="217"/>
      <c r="CJ42" s="217"/>
      <c r="CK42" s="217"/>
      <c r="CL42" s="217"/>
      <c r="CM42" s="217"/>
      <c r="CN42" s="217"/>
      <c r="CO42" s="217"/>
      <c r="CP42" s="217"/>
      <c r="CQ42" s="217"/>
      <c r="CR42" s="217"/>
      <c r="CS42" s="217"/>
      <c r="CT42" s="217"/>
      <c r="CU42" s="217"/>
      <c r="CV42" s="217"/>
      <c r="CW42" s="217"/>
      <c r="CX42" s="217"/>
    </row>
    <row r="43" spans="1:102" s="218" customFormat="1" ht="20.100000000000001" customHeight="1">
      <c r="A43" s="199"/>
      <c r="B43" s="104" t="s">
        <v>60</v>
      </c>
      <c r="C43" s="105">
        <v>0</v>
      </c>
      <c r="D43" s="172">
        <v>0</v>
      </c>
      <c r="E43" s="173">
        <v>0</v>
      </c>
      <c r="F43" s="174" t="s">
        <v>241</v>
      </c>
      <c r="G43" s="175" t="s">
        <v>241</v>
      </c>
      <c r="H43" s="176" t="s">
        <v>241</v>
      </c>
      <c r="I43" s="174" t="s">
        <v>96</v>
      </c>
      <c r="J43" s="175" t="s">
        <v>96</v>
      </c>
      <c r="K43" s="176" t="s">
        <v>96</v>
      </c>
      <c r="L43" s="174" t="s">
        <v>96</v>
      </c>
      <c r="M43" s="175" t="s">
        <v>96</v>
      </c>
      <c r="N43" s="176" t="s">
        <v>96</v>
      </c>
      <c r="O43" s="217"/>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c r="AM43" s="217"/>
      <c r="AN43" s="217"/>
      <c r="AO43" s="217"/>
      <c r="AP43" s="217"/>
      <c r="AQ43" s="217"/>
      <c r="AR43" s="217"/>
      <c r="AS43" s="217"/>
      <c r="AT43" s="217"/>
      <c r="AU43" s="217"/>
      <c r="AV43" s="217"/>
      <c r="AW43" s="217"/>
      <c r="AX43" s="217"/>
      <c r="AY43" s="217"/>
      <c r="AZ43" s="217"/>
      <c r="BA43" s="217"/>
      <c r="BB43" s="217"/>
      <c r="BC43" s="217"/>
      <c r="BD43" s="217"/>
      <c r="BE43" s="217"/>
      <c r="BF43" s="217"/>
      <c r="BG43" s="217"/>
      <c r="BH43" s="217"/>
      <c r="BI43" s="217"/>
      <c r="BJ43" s="217"/>
      <c r="BK43" s="217"/>
      <c r="BL43" s="217"/>
      <c r="BM43" s="217"/>
      <c r="BN43" s="217"/>
      <c r="BO43" s="217"/>
      <c r="BP43" s="217"/>
      <c r="BQ43" s="217"/>
      <c r="BR43" s="217"/>
      <c r="BS43" s="217"/>
      <c r="BT43" s="217"/>
      <c r="BU43" s="217"/>
      <c r="BV43" s="217"/>
      <c r="BW43" s="217"/>
      <c r="BX43" s="217"/>
      <c r="BY43" s="217"/>
      <c r="BZ43" s="217"/>
      <c r="CA43" s="217"/>
      <c r="CB43" s="217"/>
      <c r="CC43" s="217"/>
      <c r="CD43" s="217"/>
      <c r="CE43" s="217"/>
      <c r="CF43" s="217"/>
      <c r="CG43" s="217"/>
      <c r="CH43" s="217"/>
      <c r="CI43" s="217"/>
      <c r="CJ43" s="217"/>
      <c r="CK43" s="217"/>
      <c r="CL43" s="217"/>
      <c r="CM43" s="217"/>
      <c r="CN43" s="217"/>
      <c r="CO43" s="217"/>
      <c r="CP43" s="217"/>
      <c r="CQ43" s="217"/>
      <c r="CR43" s="217"/>
      <c r="CS43" s="217"/>
      <c r="CT43" s="217"/>
      <c r="CU43" s="217"/>
      <c r="CV43" s="217"/>
      <c r="CW43" s="217"/>
      <c r="CX43" s="217"/>
    </row>
    <row r="44" spans="1:102" s="218" customFormat="1" ht="20.100000000000001" customHeight="1">
      <c r="A44" s="199"/>
      <c r="B44" s="104" t="s">
        <v>65</v>
      </c>
      <c r="C44" s="105">
        <v>0</v>
      </c>
      <c r="D44" s="172">
        <v>0</v>
      </c>
      <c r="E44" s="173">
        <v>0</v>
      </c>
      <c r="F44" s="174" t="s">
        <v>241</v>
      </c>
      <c r="G44" s="175" t="s">
        <v>241</v>
      </c>
      <c r="H44" s="176" t="s">
        <v>241</v>
      </c>
      <c r="I44" s="174" t="s">
        <v>96</v>
      </c>
      <c r="J44" s="175" t="s">
        <v>96</v>
      </c>
      <c r="K44" s="176" t="s">
        <v>96</v>
      </c>
      <c r="L44" s="174" t="s">
        <v>96</v>
      </c>
      <c r="M44" s="175" t="s">
        <v>96</v>
      </c>
      <c r="N44" s="176" t="s">
        <v>96</v>
      </c>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7"/>
      <c r="AW44" s="217"/>
      <c r="AX44" s="217"/>
      <c r="AY44" s="217"/>
      <c r="AZ44" s="217"/>
      <c r="BA44" s="217"/>
      <c r="BB44" s="217"/>
      <c r="BC44" s="217"/>
      <c r="BD44" s="217"/>
      <c r="BE44" s="217"/>
      <c r="BF44" s="217"/>
      <c r="BG44" s="217"/>
      <c r="BH44" s="217"/>
      <c r="BI44" s="217"/>
      <c r="BJ44" s="217"/>
      <c r="BK44" s="217"/>
      <c r="BL44" s="217"/>
      <c r="BM44" s="217"/>
      <c r="BN44" s="217"/>
      <c r="BO44" s="217"/>
      <c r="BP44" s="217"/>
      <c r="BQ44" s="217"/>
      <c r="BR44" s="217"/>
      <c r="BS44" s="217"/>
      <c r="BT44" s="217"/>
      <c r="BU44" s="217"/>
      <c r="BV44" s="217"/>
      <c r="BW44" s="217"/>
      <c r="BX44" s="217"/>
      <c r="BY44" s="217"/>
      <c r="BZ44" s="217"/>
      <c r="CA44" s="217"/>
      <c r="CB44" s="217"/>
      <c r="CC44" s="217"/>
      <c r="CD44" s="217"/>
      <c r="CE44" s="217"/>
      <c r="CF44" s="217"/>
      <c r="CG44" s="217"/>
      <c r="CH44" s="217"/>
      <c r="CI44" s="217"/>
      <c r="CJ44" s="217"/>
      <c r="CK44" s="217"/>
      <c r="CL44" s="217"/>
      <c r="CM44" s="217"/>
      <c r="CN44" s="217"/>
      <c r="CO44" s="217"/>
      <c r="CP44" s="217"/>
      <c r="CQ44" s="217"/>
      <c r="CR44" s="217"/>
      <c r="CS44" s="217"/>
      <c r="CT44" s="217"/>
      <c r="CU44" s="217"/>
      <c r="CV44" s="217"/>
      <c r="CW44" s="217"/>
      <c r="CX44" s="217"/>
    </row>
    <row r="45" spans="1:102" s="218" customFormat="1" ht="20.100000000000001" customHeight="1">
      <c r="A45" s="199"/>
      <c r="B45" s="104" t="s">
        <v>58</v>
      </c>
      <c r="C45" s="105">
        <v>0</v>
      </c>
      <c r="D45" s="172">
        <v>0</v>
      </c>
      <c r="E45" s="173">
        <v>0</v>
      </c>
      <c r="F45" s="174" t="s">
        <v>241</v>
      </c>
      <c r="G45" s="175" t="s">
        <v>241</v>
      </c>
      <c r="H45" s="176" t="s">
        <v>241</v>
      </c>
      <c r="I45" s="174" t="s">
        <v>96</v>
      </c>
      <c r="J45" s="175" t="s">
        <v>96</v>
      </c>
      <c r="K45" s="176" t="s">
        <v>96</v>
      </c>
      <c r="L45" s="174" t="s">
        <v>96</v>
      </c>
      <c r="M45" s="175" t="s">
        <v>96</v>
      </c>
      <c r="N45" s="176" t="s">
        <v>96</v>
      </c>
      <c r="O45" s="217"/>
      <c r="P45" s="217"/>
      <c r="Q45" s="217"/>
      <c r="R45" s="217"/>
      <c r="S45" s="217"/>
      <c r="T45" s="217"/>
      <c r="U45" s="217"/>
      <c r="V45" s="217"/>
      <c r="W45" s="217"/>
      <c r="X45" s="217"/>
      <c r="Y45" s="217"/>
      <c r="Z45" s="217"/>
      <c r="AA45" s="217"/>
      <c r="AB45" s="217"/>
      <c r="AC45" s="217"/>
      <c r="AD45" s="217"/>
      <c r="AE45" s="217"/>
      <c r="AF45" s="217"/>
      <c r="AG45" s="217"/>
      <c r="AH45" s="217"/>
      <c r="AI45" s="217"/>
      <c r="AJ45" s="217"/>
      <c r="AK45" s="217"/>
      <c r="AL45" s="217"/>
      <c r="AM45" s="217"/>
      <c r="AN45" s="217"/>
      <c r="AO45" s="217"/>
      <c r="AP45" s="217"/>
      <c r="AQ45" s="217"/>
      <c r="AR45" s="217"/>
      <c r="AS45" s="217"/>
      <c r="AT45" s="217"/>
      <c r="AU45" s="217"/>
      <c r="AV45" s="217"/>
      <c r="AW45" s="217"/>
      <c r="AX45" s="217"/>
      <c r="AY45" s="217"/>
      <c r="AZ45" s="217"/>
      <c r="BA45" s="217"/>
      <c r="BB45" s="217"/>
      <c r="BC45" s="217"/>
      <c r="BD45" s="217"/>
      <c r="BE45" s="217"/>
      <c r="BF45" s="217"/>
      <c r="BG45" s="217"/>
      <c r="BH45" s="217"/>
      <c r="BI45" s="217"/>
      <c r="BJ45" s="217"/>
      <c r="BK45" s="217"/>
      <c r="BL45" s="217"/>
      <c r="BM45" s="217"/>
      <c r="BN45" s="217"/>
      <c r="BO45" s="217"/>
      <c r="BP45" s="217"/>
      <c r="BQ45" s="217"/>
      <c r="BR45" s="217"/>
      <c r="BS45" s="217"/>
      <c r="BT45" s="217"/>
      <c r="BU45" s="217"/>
      <c r="BV45" s="217"/>
      <c r="BW45" s="217"/>
      <c r="BX45" s="217"/>
      <c r="BY45" s="217"/>
      <c r="BZ45" s="217"/>
      <c r="CA45" s="217"/>
      <c r="CB45" s="217"/>
      <c r="CC45" s="217"/>
      <c r="CD45" s="217"/>
      <c r="CE45" s="217"/>
      <c r="CF45" s="217"/>
      <c r="CG45" s="217"/>
      <c r="CH45" s="217"/>
      <c r="CI45" s="217"/>
      <c r="CJ45" s="217"/>
      <c r="CK45" s="217"/>
      <c r="CL45" s="217"/>
      <c r="CM45" s="217"/>
      <c r="CN45" s="217"/>
      <c r="CO45" s="217"/>
      <c r="CP45" s="217"/>
      <c r="CQ45" s="217"/>
      <c r="CR45" s="217"/>
      <c r="CS45" s="217"/>
      <c r="CT45" s="217"/>
      <c r="CU45" s="217"/>
      <c r="CV45" s="217"/>
      <c r="CW45" s="217"/>
      <c r="CX45" s="217"/>
    </row>
    <row r="46" spans="1:102" s="218" customFormat="1" ht="20.100000000000001" customHeight="1">
      <c r="A46" s="199"/>
      <c r="B46" s="104" t="s">
        <v>229</v>
      </c>
      <c r="C46" s="105">
        <v>0</v>
      </c>
      <c r="D46" s="172">
        <v>0</v>
      </c>
      <c r="E46" s="173">
        <v>0</v>
      </c>
      <c r="F46" s="174" t="s">
        <v>241</v>
      </c>
      <c r="G46" s="175" t="s">
        <v>241</v>
      </c>
      <c r="H46" s="176" t="s">
        <v>241</v>
      </c>
      <c r="I46" s="174" t="s">
        <v>96</v>
      </c>
      <c r="J46" s="175" t="s">
        <v>96</v>
      </c>
      <c r="K46" s="176" t="s">
        <v>96</v>
      </c>
      <c r="L46" s="174" t="s">
        <v>96</v>
      </c>
      <c r="M46" s="175" t="s">
        <v>96</v>
      </c>
      <c r="N46" s="176" t="s">
        <v>96</v>
      </c>
      <c r="O46" s="217"/>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7"/>
      <c r="AN46" s="217"/>
      <c r="AO46" s="217"/>
      <c r="AP46" s="217"/>
      <c r="AQ46" s="217"/>
      <c r="AR46" s="217"/>
      <c r="AS46" s="217"/>
      <c r="AT46" s="217"/>
      <c r="AU46" s="217"/>
      <c r="AV46" s="217"/>
      <c r="AW46" s="217"/>
      <c r="AX46" s="217"/>
      <c r="AY46" s="217"/>
      <c r="AZ46" s="217"/>
      <c r="BA46" s="217"/>
      <c r="BB46" s="217"/>
      <c r="BC46" s="217"/>
      <c r="BD46" s="217"/>
      <c r="BE46" s="217"/>
      <c r="BF46" s="217"/>
      <c r="BG46" s="217"/>
      <c r="BH46" s="217"/>
      <c r="BI46" s="217"/>
      <c r="BJ46" s="217"/>
      <c r="BK46" s="217"/>
      <c r="BL46" s="217"/>
      <c r="BM46" s="217"/>
      <c r="BN46" s="217"/>
      <c r="BO46" s="217"/>
      <c r="BP46" s="217"/>
      <c r="BQ46" s="217"/>
      <c r="BR46" s="217"/>
      <c r="BS46" s="217"/>
      <c r="BT46" s="217"/>
      <c r="BU46" s="217"/>
      <c r="BV46" s="217"/>
      <c r="BW46" s="217"/>
      <c r="BX46" s="217"/>
      <c r="BY46" s="217"/>
      <c r="BZ46" s="217"/>
      <c r="CA46" s="217"/>
      <c r="CB46" s="217"/>
      <c r="CC46" s="217"/>
      <c r="CD46" s="217"/>
      <c r="CE46" s="217"/>
      <c r="CF46" s="217"/>
      <c r="CG46" s="217"/>
      <c r="CH46" s="217"/>
      <c r="CI46" s="217"/>
      <c r="CJ46" s="217"/>
      <c r="CK46" s="217"/>
      <c r="CL46" s="217"/>
      <c r="CM46" s="217"/>
      <c r="CN46" s="217"/>
      <c r="CO46" s="217"/>
      <c r="CP46" s="217"/>
      <c r="CQ46" s="217"/>
      <c r="CR46" s="217"/>
      <c r="CS46" s="217"/>
      <c r="CT46" s="217"/>
      <c r="CU46" s="217"/>
      <c r="CV46" s="217"/>
      <c r="CW46" s="217"/>
      <c r="CX46" s="217"/>
    </row>
    <row r="47" spans="1:102" s="218" customFormat="1" ht="20.100000000000001" customHeight="1">
      <c r="A47" s="199"/>
      <c r="B47" s="104" t="s">
        <v>42</v>
      </c>
      <c r="C47" s="105">
        <v>0</v>
      </c>
      <c r="D47" s="172">
        <v>0</v>
      </c>
      <c r="E47" s="173">
        <v>0</v>
      </c>
      <c r="F47" s="174" t="s">
        <v>241</v>
      </c>
      <c r="G47" s="175" t="s">
        <v>241</v>
      </c>
      <c r="H47" s="176" t="s">
        <v>241</v>
      </c>
      <c r="I47" s="174" t="s">
        <v>96</v>
      </c>
      <c r="J47" s="175" t="s">
        <v>96</v>
      </c>
      <c r="K47" s="176" t="s">
        <v>96</v>
      </c>
      <c r="L47" s="174" t="s">
        <v>96</v>
      </c>
      <c r="M47" s="175" t="s">
        <v>96</v>
      </c>
      <c r="N47" s="176" t="s">
        <v>96</v>
      </c>
      <c r="O47" s="217"/>
      <c r="P47" s="217"/>
      <c r="Q47" s="217"/>
      <c r="R47" s="217"/>
      <c r="S47" s="217"/>
      <c r="T47" s="217"/>
      <c r="U47" s="217"/>
      <c r="V47" s="217"/>
      <c r="W47" s="217"/>
      <c r="X47" s="217"/>
      <c r="Y47" s="217"/>
      <c r="Z47" s="217"/>
      <c r="AA47" s="217"/>
      <c r="AB47" s="217"/>
      <c r="AC47" s="217"/>
      <c r="AD47" s="217"/>
      <c r="AE47" s="217"/>
      <c r="AF47" s="217"/>
      <c r="AG47" s="217"/>
      <c r="AH47" s="217"/>
      <c r="AI47" s="217"/>
      <c r="AJ47" s="217"/>
      <c r="AK47" s="217"/>
      <c r="AL47" s="217"/>
      <c r="AM47" s="217"/>
      <c r="AN47" s="217"/>
      <c r="AO47" s="217"/>
      <c r="AP47" s="217"/>
      <c r="AQ47" s="217"/>
      <c r="AR47" s="217"/>
      <c r="AS47" s="217"/>
      <c r="AT47" s="217"/>
      <c r="AU47" s="217"/>
      <c r="AV47" s="217"/>
      <c r="AW47" s="217"/>
      <c r="AX47" s="217"/>
      <c r="AY47" s="217"/>
      <c r="AZ47" s="217"/>
      <c r="BA47" s="217"/>
      <c r="BB47" s="217"/>
      <c r="BC47" s="217"/>
      <c r="BD47" s="217"/>
      <c r="BE47" s="217"/>
      <c r="BF47" s="217"/>
      <c r="BG47" s="217"/>
      <c r="BH47" s="217"/>
      <c r="BI47" s="217"/>
      <c r="BJ47" s="217"/>
      <c r="BK47" s="217"/>
      <c r="BL47" s="217"/>
      <c r="BM47" s="217"/>
      <c r="BN47" s="217"/>
      <c r="BO47" s="217"/>
      <c r="BP47" s="217"/>
      <c r="BQ47" s="217"/>
      <c r="BR47" s="217"/>
      <c r="BS47" s="217"/>
      <c r="BT47" s="217"/>
      <c r="BU47" s="217"/>
      <c r="BV47" s="217"/>
      <c r="BW47" s="217"/>
      <c r="BX47" s="217"/>
      <c r="BY47" s="217"/>
      <c r="BZ47" s="217"/>
      <c r="CA47" s="217"/>
      <c r="CB47" s="217"/>
      <c r="CC47" s="217"/>
      <c r="CD47" s="217"/>
      <c r="CE47" s="217"/>
      <c r="CF47" s="217"/>
      <c r="CG47" s="217"/>
      <c r="CH47" s="217"/>
      <c r="CI47" s="217"/>
      <c r="CJ47" s="217"/>
      <c r="CK47" s="217"/>
      <c r="CL47" s="217"/>
      <c r="CM47" s="217"/>
      <c r="CN47" s="217"/>
      <c r="CO47" s="217"/>
      <c r="CP47" s="217"/>
      <c r="CQ47" s="217"/>
      <c r="CR47" s="217"/>
      <c r="CS47" s="217"/>
      <c r="CT47" s="217"/>
      <c r="CU47" s="217"/>
      <c r="CV47" s="217"/>
      <c r="CW47" s="217"/>
      <c r="CX47" s="217"/>
    </row>
    <row r="48" spans="1:102" s="218" customFormat="1" ht="20.100000000000001" customHeight="1">
      <c r="A48" s="199"/>
      <c r="B48" s="104" t="s">
        <v>75</v>
      </c>
      <c r="C48" s="105">
        <v>0</v>
      </c>
      <c r="D48" s="172">
        <v>0</v>
      </c>
      <c r="E48" s="173">
        <v>0</v>
      </c>
      <c r="F48" s="174" t="s">
        <v>241</v>
      </c>
      <c r="G48" s="175" t="s">
        <v>241</v>
      </c>
      <c r="H48" s="176" t="s">
        <v>241</v>
      </c>
      <c r="I48" s="174" t="s">
        <v>96</v>
      </c>
      <c r="J48" s="175" t="s">
        <v>96</v>
      </c>
      <c r="K48" s="176" t="s">
        <v>96</v>
      </c>
      <c r="L48" s="174" t="s">
        <v>96</v>
      </c>
      <c r="M48" s="175" t="s">
        <v>96</v>
      </c>
      <c r="N48" s="176" t="s">
        <v>96</v>
      </c>
      <c r="O48" s="217"/>
      <c r="P48" s="217"/>
      <c r="Q48" s="217"/>
      <c r="R48" s="217"/>
      <c r="S48" s="217"/>
      <c r="T48" s="217"/>
      <c r="U48" s="217"/>
      <c r="V48" s="217"/>
      <c r="W48" s="217"/>
      <c r="X48" s="217"/>
      <c r="Y48" s="217"/>
      <c r="Z48" s="217"/>
      <c r="AA48" s="217"/>
      <c r="AB48" s="217"/>
      <c r="AC48" s="217"/>
      <c r="AD48" s="217"/>
      <c r="AE48" s="217"/>
      <c r="AF48" s="217"/>
      <c r="AG48" s="217"/>
      <c r="AH48" s="217"/>
      <c r="AI48" s="217"/>
      <c r="AJ48" s="217"/>
      <c r="AK48" s="217"/>
      <c r="AL48" s="217"/>
      <c r="AM48" s="217"/>
      <c r="AN48" s="217"/>
      <c r="AO48" s="217"/>
      <c r="AP48" s="217"/>
      <c r="AQ48" s="217"/>
      <c r="AR48" s="217"/>
      <c r="AS48" s="217"/>
      <c r="AT48" s="217"/>
      <c r="AU48" s="217"/>
      <c r="AV48" s="217"/>
      <c r="AW48" s="217"/>
      <c r="AX48" s="217"/>
      <c r="AY48" s="217"/>
      <c r="AZ48" s="217"/>
      <c r="BA48" s="217"/>
      <c r="BB48" s="217"/>
      <c r="BC48" s="217"/>
      <c r="BD48" s="217"/>
      <c r="BE48" s="217"/>
      <c r="BF48" s="217"/>
      <c r="BG48" s="217"/>
      <c r="BH48" s="217"/>
      <c r="BI48" s="217"/>
      <c r="BJ48" s="217"/>
      <c r="BK48" s="217"/>
      <c r="BL48" s="217"/>
      <c r="BM48" s="217"/>
      <c r="BN48" s="217"/>
      <c r="BO48" s="217"/>
      <c r="BP48" s="217"/>
      <c r="BQ48" s="217"/>
      <c r="BR48" s="217"/>
      <c r="BS48" s="217"/>
      <c r="BT48" s="217"/>
      <c r="BU48" s="217"/>
      <c r="BV48" s="217"/>
      <c r="BW48" s="217"/>
      <c r="BX48" s="217"/>
      <c r="BY48" s="217"/>
      <c r="BZ48" s="217"/>
      <c r="CA48" s="217"/>
      <c r="CB48" s="217"/>
      <c r="CC48" s="217"/>
      <c r="CD48" s="217"/>
      <c r="CE48" s="217"/>
      <c r="CF48" s="217"/>
      <c r="CG48" s="217"/>
      <c r="CH48" s="217"/>
      <c r="CI48" s="217"/>
      <c r="CJ48" s="217"/>
      <c r="CK48" s="217"/>
      <c r="CL48" s="217"/>
      <c r="CM48" s="217"/>
      <c r="CN48" s="217"/>
      <c r="CO48" s="217"/>
      <c r="CP48" s="217"/>
      <c r="CQ48" s="217"/>
      <c r="CR48" s="217"/>
      <c r="CS48" s="217"/>
      <c r="CT48" s="217"/>
      <c r="CU48" s="217"/>
      <c r="CV48" s="217"/>
      <c r="CW48" s="217"/>
      <c r="CX48" s="217"/>
    </row>
    <row r="49" spans="1:102" s="218" customFormat="1" ht="20.100000000000001" customHeight="1">
      <c r="A49" s="199"/>
      <c r="B49" s="104" t="s">
        <v>237</v>
      </c>
      <c r="C49" s="105">
        <v>0</v>
      </c>
      <c r="D49" s="172">
        <v>0</v>
      </c>
      <c r="E49" s="173">
        <v>0</v>
      </c>
      <c r="F49" s="174" t="s">
        <v>241</v>
      </c>
      <c r="G49" s="175" t="s">
        <v>241</v>
      </c>
      <c r="H49" s="176" t="s">
        <v>241</v>
      </c>
      <c r="I49" s="174" t="s">
        <v>96</v>
      </c>
      <c r="J49" s="175" t="s">
        <v>96</v>
      </c>
      <c r="K49" s="176" t="s">
        <v>96</v>
      </c>
      <c r="L49" s="174" t="s">
        <v>96</v>
      </c>
      <c r="M49" s="175" t="s">
        <v>96</v>
      </c>
      <c r="N49" s="176" t="s">
        <v>96</v>
      </c>
      <c r="O49" s="217"/>
      <c r="P49" s="217"/>
      <c r="Q49" s="217"/>
      <c r="R49" s="217"/>
      <c r="S49" s="217"/>
      <c r="T49" s="217"/>
      <c r="U49" s="217"/>
      <c r="V49" s="217"/>
      <c r="W49" s="217"/>
      <c r="X49" s="217"/>
      <c r="Y49" s="217"/>
      <c r="Z49" s="217"/>
      <c r="AA49" s="217"/>
      <c r="AB49" s="217"/>
      <c r="AC49" s="217"/>
      <c r="AD49" s="217"/>
      <c r="AE49" s="217"/>
      <c r="AF49" s="217"/>
      <c r="AG49" s="217"/>
      <c r="AH49" s="217"/>
      <c r="AI49" s="217"/>
      <c r="AJ49" s="217"/>
      <c r="AK49" s="217"/>
      <c r="AL49" s="217"/>
      <c r="AM49" s="217"/>
      <c r="AN49" s="217"/>
      <c r="AO49" s="217"/>
      <c r="AP49" s="217"/>
      <c r="AQ49" s="217"/>
      <c r="AR49" s="217"/>
      <c r="AS49" s="217"/>
      <c r="AT49" s="217"/>
      <c r="AU49" s="217"/>
      <c r="AV49" s="217"/>
      <c r="AW49" s="217"/>
      <c r="AX49" s="217"/>
      <c r="AY49" s="217"/>
      <c r="AZ49" s="217"/>
      <c r="BA49" s="217"/>
      <c r="BB49" s="217"/>
      <c r="BC49" s="217"/>
      <c r="BD49" s="217"/>
      <c r="BE49" s="217"/>
      <c r="BF49" s="217"/>
      <c r="BG49" s="217"/>
      <c r="BH49" s="217"/>
      <c r="BI49" s="217"/>
      <c r="BJ49" s="217"/>
      <c r="BK49" s="217"/>
      <c r="BL49" s="217"/>
      <c r="BM49" s="217"/>
      <c r="BN49" s="217"/>
      <c r="BO49" s="217"/>
      <c r="BP49" s="217"/>
      <c r="BQ49" s="217"/>
      <c r="BR49" s="217"/>
      <c r="BS49" s="217"/>
      <c r="BT49" s="217"/>
      <c r="BU49" s="217"/>
      <c r="BV49" s="217"/>
      <c r="BW49" s="217"/>
      <c r="BX49" s="217"/>
      <c r="BY49" s="217"/>
      <c r="BZ49" s="217"/>
      <c r="CA49" s="217"/>
      <c r="CB49" s="217"/>
      <c r="CC49" s="217"/>
      <c r="CD49" s="217"/>
      <c r="CE49" s="217"/>
      <c r="CF49" s="217"/>
      <c r="CG49" s="217"/>
      <c r="CH49" s="217"/>
      <c r="CI49" s="217"/>
      <c r="CJ49" s="217"/>
      <c r="CK49" s="217"/>
      <c r="CL49" s="217"/>
      <c r="CM49" s="217"/>
      <c r="CN49" s="217"/>
      <c r="CO49" s="217"/>
      <c r="CP49" s="217"/>
      <c r="CQ49" s="217"/>
      <c r="CR49" s="217"/>
      <c r="CS49" s="217"/>
      <c r="CT49" s="217"/>
      <c r="CU49" s="217"/>
      <c r="CV49" s="217"/>
      <c r="CW49" s="217"/>
      <c r="CX49" s="217"/>
    </row>
    <row r="50" spans="1:102" s="218" customFormat="1" ht="20.100000000000001" customHeight="1">
      <c r="A50" s="199"/>
      <c r="B50" s="104" t="s">
        <v>73</v>
      </c>
      <c r="C50" s="105">
        <v>0</v>
      </c>
      <c r="D50" s="175">
        <v>0</v>
      </c>
      <c r="E50" s="176">
        <v>0</v>
      </c>
      <c r="F50" s="174" t="s">
        <v>241</v>
      </c>
      <c r="G50" s="175" t="s">
        <v>241</v>
      </c>
      <c r="H50" s="176" t="s">
        <v>241</v>
      </c>
      <c r="I50" s="174" t="s">
        <v>96</v>
      </c>
      <c r="J50" s="175" t="s">
        <v>96</v>
      </c>
      <c r="K50" s="176" t="s">
        <v>96</v>
      </c>
      <c r="L50" s="174" t="s">
        <v>96</v>
      </c>
      <c r="M50" s="175" t="s">
        <v>96</v>
      </c>
      <c r="N50" s="176" t="s">
        <v>96</v>
      </c>
      <c r="O50" s="217"/>
      <c r="P50" s="217"/>
      <c r="Q50" s="217"/>
      <c r="R50" s="217"/>
      <c r="S50" s="217"/>
      <c r="T50" s="217"/>
      <c r="U50" s="217"/>
      <c r="V50" s="217"/>
      <c r="W50" s="217"/>
      <c r="X50" s="217"/>
      <c r="Y50" s="217"/>
      <c r="Z50" s="217"/>
      <c r="AA50" s="217"/>
      <c r="AB50" s="217"/>
      <c r="AC50" s="217"/>
      <c r="AD50" s="217"/>
      <c r="AE50" s="217"/>
      <c r="AF50" s="217"/>
      <c r="AG50" s="217"/>
      <c r="AH50" s="217"/>
      <c r="AI50" s="217"/>
      <c r="AJ50" s="217"/>
      <c r="AK50" s="217"/>
      <c r="AL50" s="217"/>
      <c r="AM50" s="217"/>
      <c r="AN50" s="217"/>
      <c r="AO50" s="217"/>
      <c r="AP50" s="217"/>
      <c r="AQ50" s="217"/>
      <c r="AR50" s="217"/>
      <c r="AS50" s="217"/>
      <c r="AT50" s="217"/>
      <c r="AU50" s="217"/>
      <c r="AV50" s="217"/>
      <c r="AW50" s="217"/>
      <c r="AX50" s="217"/>
      <c r="AY50" s="217"/>
      <c r="AZ50" s="217"/>
      <c r="BA50" s="217"/>
      <c r="BB50" s="217"/>
      <c r="BC50" s="217"/>
      <c r="BD50" s="217"/>
      <c r="BE50" s="217"/>
      <c r="BF50" s="217"/>
      <c r="BG50" s="217"/>
      <c r="BH50" s="217"/>
      <c r="BI50" s="217"/>
      <c r="BJ50" s="217"/>
      <c r="BK50" s="217"/>
      <c r="BL50" s="217"/>
      <c r="BM50" s="217"/>
      <c r="BN50" s="217"/>
      <c r="BO50" s="217"/>
      <c r="BP50" s="217"/>
      <c r="BQ50" s="217"/>
      <c r="BR50" s="217"/>
      <c r="BS50" s="217"/>
      <c r="BT50" s="217"/>
      <c r="BU50" s="217"/>
      <c r="BV50" s="217"/>
      <c r="BW50" s="217"/>
      <c r="BX50" s="217"/>
      <c r="BY50" s="217"/>
      <c r="BZ50" s="217"/>
      <c r="CA50" s="217"/>
      <c r="CB50" s="217"/>
      <c r="CC50" s="217"/>
      <c r="CD50" s="217"/>
      <c r="CE50" s="217"/>
      <c r="CF50" s="217"/>
      <c r="CG50" s="217"/>
      <c r="CH50" s="217"/>
      <c r="CI50" s="217"/>
      <c r="CJ50" s="217"/>
      <c r="CK50" s="217"/>
      <c r="CL50" s="217"/>
      <c r="CM50" s="217"/>
      <c r="CN50" s="217"/>
      <c r="CO50" s="217"/>
      <c r="CP50" s="217"/>
      <c r="CQ50" s="217"/>
      <c r="CR50" s="217"/>
      <c r="CS50" s="217"/>
      <c r="CT50" s="217"/>
      <c r="CU50" s="217"/>
      <c r="CV50" s="217"/>
      <c r="CW50" s="217"/>
      <c r="CX50" s="217"/>
    </row>
    <row r="51" spans="1:102" s="218" customFormat="1" ht="20.100000000000001" customHeight="1">
      <c r="A51" s="199"/>
      <c r="B51" s="104" t="s">
        <v>235</v>
      </c>
      <c r="C51" s="105">
        <v>23.686594999999997</v>
      </c>
      <c r="D51" s="172">
        <v>41.085504999999998</v>
      </c>
      <c r="E51" s="173">
        <v>36.723086000000002</v>
      </c>
      <c r="F51" s="174">
        <v>7.5947598209029215</v>
      </c>
      <c r="G51" s="175">
        <v>13.563951568807539</v>
      </c>
      <c r="H51" s="176">
        <v>14.028551413135592</v>
      </c>
      <c r="I51" s="174">
        <v>205.52152934505875</v>
      </c>
      <c r="J51" s="175">
        <v>135.70091468983912</v>
      </c>
      <c r="K51" s="176">
        <v>143.43313112890326</v>
      </c>
      <c r="L51" s="174">
        <v>15.608866534003729</v>
      </c>
      <c r="M51" s="175">
        <v>18.406406346958619</v>
      </c>
      <c r="N51" s="176">
        <v>20.121590543888388</v>
      </c>
      <c r="O51" s="217"/>
      <c r="P51" s="217"/>
      <c r="Q51" s="217"/>
      <c r="R51" s="217"/>
      <c r="S51" s="217"/>
      <c r="T51" s="217"/>
      <c r="U51" s="217"/>
      <c r="V51" s="217"/>
      <c r="W51" s="217"/>
      <c r="X51" s="217"/>
      <c r="Y51" s="217"/>
      <c r="Z51" s="217"/>
      <c r="AA51" s="217"/>
      <c r="AB51" s="217"/>
      <c r="AC51" s="217"/>
      <c r="AD51" s="217"/>
      <c r="AE51" s="217"/>
      <c r="AF51" s="217"/>
      <c r="AG51" s="217"/>
      <c r="AH51" s="217"/>
      <c r="AI51" s="217"/>
      <c r="AJ51" s="217"/>
      <c r="AK51" s="217"/>
      <c r="AL51" s="217"/>
      <c r="AM51" s="217"/>
      <c r="AN51" s="217"/>
      <c r="AO51" s="217"/>
      <c r="AP51" s="217"/>
      <c r="AQ51" s="217"/>
      <c r="AR51" s="217"/>
      <c r="AS51" s="217"/>
      <c r="AT51" s="217"/>
      <c r="AU51" s="217"/>
      <c r="AV51" s="217"/>
      <c r="AW51" s="217"/>
      <c r="AX51" s="217"/>
      <c r="AY51" s="217"/>
      <c r="AZ51" s="217"/>
      <c r="BA51" s="217"/>
      <c r="BB51" s="217"/>
      <c r="BC51" s="217"/>
      <c r="BD51" s="217"/>
      <c r="BE51" s="217"/>
      <c r="BF51" s="217"/>
      <c r="BG51" s="217"/>
      <c r="BH51" s="217"/>
      <c r="BI51" s="217"/>
      <c r="BJ51" s="217"/>
      <c r="BK51" s="217"/>
      <c r="BL51" s="217"/>
      <c r="BM51" s="217"/>
      <c r="BN51" s="217"/>
      <c r="BO51" s="217"/>
      <c r="BP51" s="217"/>
      <c r="BQ51" s="217"/>
      <c r="BR51" s="217"/>
      <c r="BS51" s="217"/>
      <c r="BT51" s="217"/>
      <c r="BU51" s="217"/>
      <c r="BV51" s="217"/>
      <c r="BW51" s="217"/>
      <c r="BX51" s="217"/>
      <c r="BY51" s="217"/>
      <c r="BZ51" s="217"/>
      <c r="CA51" s="217"/>
      <c r="CB51" s="217"/>
      <c r="CC51" s="217"/>
      <c r="CD51" s="217"/>
      <c r="CE51" s="217"/>
      <c r="CF51" s="217"/>
      <c r="CG51" s="217"/>
      <c r="CH51" s="217"/>
      <c r="CI51" s="217"/>
      <c r="CJ51" s="217"/>
      <c r="CK51" s="217"/>
      <c r="CL51" s="217"/>
      <c r="CM51" s="217"/>
      <c r="CN51" s="217"/>
      <c r="CO51" s="217"/>
      <c r="CP51" s="217"/>
      <c r="CQ51" s="217"/>
      <c r="CR51" s="217"/>
      <c r="CS51" s="217"/>
      <c r="CT51" s="217"/>
      <c r="CU51" s="217"/>
      <c r="CV51" s="217"/>
      <c r="CW51" s="217"/>
      <c r="CX51" s="217"/>
    </row>
    <row r="52" spans="1:102" s="218" customFormat="1" ht="20.100000000000001" customHeight="1">
      <c r="A52" s="199"/>
      <c r="B52" s="104" t="s">
        <v>39</v>
      </c>
      <c r="C52" s="105">
        <v>0</v>
      </c>
      <c r="D52" s="175">
        <v>0</v>
      </c>
      <c r="E52" s="176">
        <v>0</v>
      </c>
      <c r="F52" s="174" t="s">
        <v>241</v>
      </c>
      <c r="G52" s="175" t="s">
        <v>241</v>
      </c>
      <c r="H52" s="176" t="s">
        <v>241</v>
      </c>
      <c r="I52" s="174" t="s">
        <v>96</v>
      </c>
      <c r="J52" s="175" t="s">
        <v>96</v>
      </c>
      <c r="K52" s="176" t="s">
        <v>96</v>
      </c>
      <c r="L52" s="174" t="s">
        <v>96</v>
      </c>
      <c r="M52" s="175" t="s">
        <v>96</v>
      </c>
      <c r="N52" s="176" t="s">
        <v>96</v>
      </c>
      <c r="O52" s="217"/>
      <c r="P52" s="217"/>
      <c r="Q52" s="217"/>
      <c r="R52" s="217"/>
      <c r="S52" s="217"/>
      <c r="T52" s="217"/>
      <c r="U52" s="217"/>
      <c r="V52" s="217"/>
      <c r="W52" s="217"/>
      <c r="X52" s="217"/>
      <c r="Y52" s="217"/>
      <c r="Z52" s="217"/>
      <c r="AA52" s="217"/>
      <c r="AB52" s="217"/>
      <c r="AC52" s="217"/>
      <c r="AD52" s="217"/>
      <c r="AE52" s="217"/>
      <c r="AF52" s="217"/>
      <c r="AG52" s="217"/>
      <c r="AH52" s="217"/>
      <c r="AI52" s="217"/>
      <c r="AJ52" s="217"/>
      <c r="AK52" s="217"/>
      <c r="AL52" s="217"/>
      <c r="AM52" s="217"/>
      <c r="AN52" s="217"/>
      <c r="AO52" s="217"/>
      <c r="AP52" s="217"/>
      <c r="AQ52" s="217"/>
      <c r="AR52" s="217"/>
      <c r="AS52" s="217"/>
      <c r="AT52" s="217"/>
      <c r="AU52" s="217"/>
      <c r="AV52" s="217"/>
      <c r="AW52" s="217"/>
      <c r="AX52" s="217"/>
      <c r="AY52" s="217"/>
      <c r="AZ52" s="217"/>
      <c r="BA52" s="217"/>
      <c r="BB52" s="217"/>
      <c r="BC52" s="217"/>
      <c r="BD52" s="217"/>
      <c r="BE52" s="217"/>
      <c r="BF52" s="217"/>
      <c r="BG52" s="217"/>
      <c r="BH52" s="217"/>
      <c r="BI52" s="217"/>
      <c r="BJ52" s="217"/>
      <c r="BK52" s="217"/>
      <c r="BL52" s="217"/>
      <c r="BM52" s="217"/>
      <c r="BN52" s="217"/>
      <c r="BO52" s="217"/>
      <c r="BP52" s="217"/>
      <c r="BQ52" s="217"/>
      <c r="BR52" s="217"/>
      <c r="BS52" s="217"/>
      <c r="BT52" s="217"/>
      <c r="BU52" s="217"/>
      <c r="BV52" s="217"/>
      <c r="BW52" s="217"/>
      <c r="BX52" s="217"/>
      <c r="BY52" s="217"/>
      <c r="BZ52" s="217"/>
      <c r="CA52" s="217"/>
      <c r="CB52" s="217"/>
      <c r="CC52" s="217"/>
      <c r="CD52" s="217"/>
      <c r="CE52" s="217"/>
      <c r="CF52" s="217"/>
      <c r="CG52" s="217"/>
      <c r="CH52" s="217"/>
      <c r="CI52" s="217"/>
      <c r="CJ52" s="217"/>
      <c r="CK52" s="217"/>
      <c r="CL52" s="217"/>
      <c r="CM52" s="217"/>
      <c r="CN52" s="217"/>
      <c r="CO52" s="217"/>
      <c r="CP52" s="217"/>
      <c r="CQ52" s="217"/>
      <c r="CR52" s="217"/>
      <c r="CS52" s="217"/>
      <c r="CT52" s="217"/>
      <c r="CU52" s="217"/>
      <c r="CV52" s="217"/>
      <c r="CW52" s="217"/>
      <c r="CX52" s="217"/>
    </row>
    <row r="53" spans="1:102" s="218" customFormat="1" ht="20.100000000000001" customHeight="1">
      <c r="A53" s="199"/>
      <c r="B53" s="104" t="s">
        <v>64</v>
      </c>
      <c r="C53" s="105">
        <v>0</v>
      </c>
      <c r="D53" s="172">
        <v>0</v>
      </c>
      <c r="E53" s="173">
        <v>0</v>
      </c>
      <c r="F53" s="174" t="s">
        <v>241</v>
      </c>
      <c r="G53" s="175" t="s">
        <v>241</v>
      </c>
      <c r="H53" s="176" t="s">
        <v>241</v>
      </c>
      <c r="I53" s="174" t="s">
        <v>96</v>
      </c>
      <c r="J53" s="175" t="s">
        <v>96</v>
      </c>
      <c r="K53" s="176" t="s">
        <v>96</v>
      </c>
      <c r="L53" s="174" t="s">
        <v>96</v>
      </c>
      <c r="M53" s="175" t="s">
        <v>96</v>
      </c>
      <c r="N53" s="176" t="s">
        <v>96</v>
      </c>
      <c r="O53" s="217"/>
      <c r="P53" s="217"/>
      <c r="Q53" s="217"/>
      <c r="R53" s="217"/>
      <c r="S53" s="217"/>
      <c r="T53" s="217"/>
      <c r="U53" s="217"/>
      <c r="V53" s="217"/>
      <c r="W53" s="217"/>
      <c r="X53" s="217"/>
      <c r="Y53" s="217"/>
      <c r="Z53" s="217"/>
      <c r="AA53" s="217"/>
      <c r="AB53" s="217"/>
      <c r="AC53" s="217"/>
      <c r="AD53" s="217"/>
      <c r="AE53" s="217"/>
      <c r="AF53" s="217"/>
      <c r="AG53" s="217"/>
      <c r="AH53" s="217"/>
      <c r="AI53" s="217"/>
      <c r="AJ53" s="217"/>
      <c r="AK53" s="217"/>
      <c r="AL53" s="217"/>
      <c r="AM53" s="217"/>
      <c r="AN53" s="217"/>
      <c r="AO53" s="217"/>
      <c r="AP53" s="217"/>
      <c r="AQ53" s="217"/>
      <c r="AR53" s="217"/>
      <c r="AS53" s="217"/>
      <c r="AT53" s="217"/>
      <c r="AU53" s="217"/>
      <c r="AV53" s="217"/>
      <c r="AW53" s="217"/>
      <c r="AX53" s="217"/>
      <c r="AY53" s="217"/>
      <c r="AZ53" s="217"/>
      <c r="BA53" s="217"/>
      <c r="BB53" s="217"/>
      <c r="BC53" s="217"/>
      <c r="BD53" s="217"/>
      <c r="BE53" s="217"/>
      <c r="BF53" s="217"/>
      <c r="BG53" s="217"/>
      <c r="BH53" s="217"/>
      <c r="BI53" s="217"/>
      <c r="BJ53" s="217"/>
      <c r="BK53" s="217"/>
      <c r="BL53" s="217"/>
      <c r="BM53" s="217"/>
      <c r="BN53" s="217"/>
      <c r="BO53" s="217"/>
      <c r="BP53" s="217"/>
      <c r="BQ53" s="217"/>
      <c r="BR53" s="217"/>
      <c r="BS53" s="217"/>
      <c r="BT53" s="217"/>
      <c r="BU53" s="217"/>
      <c r="BV53" s="217"/>
      <c r="BW53" s="217"/>
      <c r="BX53" s="217"/>
      <c r="BY53" s="217"/>
      <c r="BZ53" s="217"/>
      <c r="CA53" s="217"/>
      <c r="CB53" s="217"/>
      <c r="CC53" s="217"/>
      <c r="CD53" s="217"/>
      <c r="CE53" s="217"/>
      <c r="CF53" s="217"/>
      <c r="CG53" s="217"/>
      <c r="CH53" s="217"/>
      <c r="CI53" s="217"/>
      <c r="CJ53" s="217"/>
      <c r="CK53" s="217"/>
      <c r="CL53" s="217"/>
      <c r="CM53" s="217"/>
      <c r="CN53" s="217"/>
      <c r="CO53" s="217"/>
      <c r="CP53" s="217"/>
      <c r="CQ53" s="217"/>
      <c r="CR53" s="217"/>
      <c r="CS53" s="217"/>
      <c r="CT53" s="217"/>
      <c r="CU53" s="217"/>
      <c r="CV53" s="217"/>
      <c r="CW53" s="217"/>
      <c r="CX53" s="217"/>
    </row>
    <row r="54" spans="1:102" s="218" customFormat="1" ht="20.100000000000001" customHeight="1">
      <c r="A54" s="199"/>
      <c r="B54" s="104" t="s">
        <v>188</v>
      </c>
      <c r="C54" s="105">
        <v>31.283640450000004</v>
      </c>
      <c r="D54" s="175">
        <v>18.537722220000003</v>
      </c>
      <c r="E54" s="176">
        <v>13.728231920000001</v>
      </c>
      <c r="F54" s="174">
        <v>1.9831527631561177</v>
      </c>
      <c r="G54" s="175">
        <v>39.966388923482313</v>
      </c>
      <c r="H54" s="176">
        <v>41.156656173390168</v>
      </c>
      <c r="I54" s="174">
        <v>489.84201188912266</v>
      </c>
      <c r="J54" s="175">
        <v>100.32920039057677</v>
      </c>
      <c r="K54" s="176">
        <v>98.108709485257123</v>
      </c>
      <c r="L54" s="174">
        <v>9.7143153938786551</v>
      </c>
      <c r="M54" s="175">
        <v>40.097958431917853</v>
      </c>
      <c r="N54" s="176">
        <v>40.378264238997495</v>
      </c>
      <c r="O54" s="217"/>
      <c r="P54" s="217"/>
      <c r="Q54" s="217"/>
      <c r="R54" s="217"/>
      <c r="S54" s="217"/>
      <c r="T54" s="217"/>
      <c r="U54" s="217"/>
      <c r="V54" s="217"/>
      <c r="W54" s="217"/>
      <c r="X54" s="217"/>
      <c r="Y54" s="217"/>
      <c r="Z54" s="217"/>
      <c r="AA54" s="217"/>
      <c r="AB54" s="217"/>
      <c r="AC54" s="217"/>
      <c r="AD54" s="217"/>
      <c r="AE54" s="217"/>
      <c r="AF54" s="217"/>
      <c r="AG54" s="217"/>
      <c r="AH54" s="217"/>
      <c r="AI54" s="217"/>
      <c r="AJ54" s="217"/>
      <c r="AK54" s="217"/>
      <c r="AL54" s="217"/>
      <c r="AM54" s="217"/>
      <c r="AN54" s="217"/>
      <c r="AO54" s="217"/>
      <c r="AP54" s="217"/>
      <c r="AQ54" s="217"/>
      <c r="AR54" s="217"/>
      <c r="AS54" s="217"/>
      <c r="AT54" s="217"/>
      <c r="AU54" s="217"/>
      <c r="AV54" s="217"/>
      <c r="AW54" s="217"/>
      <c r="AX54" s="217"/>
      <c r="AY54" s="217"/>
      <c r="AZ54" s="217"/>
      <c r="BA54" s="217"/>
      <c r="BB54" s="217"/>
      <c r="BC54" s="217"/>
      <c r="BD54" s="217"/>
      <c r="BE54" s="217"/>
      <c r="BF54" s="217"/>
      <c r="BG54" s="217"/>
      <c r="BH54" s="217"/>
      <c r="BI54" s="217"/>
      <c r="BJ54" s="217"/>
      <c r="BK54" s="217"/>
      <c r="BL54" s="217"/>
      <c r="BM54" s="217"/>
      <c r="BN54" s="217"/>
      <c r="BO54" s="217"/>
      <c r="BP54" s="217"/>
      <c r="BQ54" s="217"/>
      <c r="BR54" s="217"/>
      <c r="BS54" s="217"/>
      <c r="BT54" s="217"/>
      <c r="BU54" s="217"/>
      <c r="BV54" s="217"/>
      <c r="BW54" s="217"/>
      <c r="BX54" s="217"/>
      <c r="BY54" s="217"/>
      <c r="BZ54" s="217"/>
      <c r="CA54" s="217"/>
      <c r="CB54" s="217"/>
      <c r="CC54" s="217"/>
      <c r="CD54" s="217"/>
      <c r="CE54" s="217"/>
      <c r="CF54" s="217"/>
      <c r="CG54" s="217"/>
      <c r="CH54" s="217"/>
      <c r="CI54" s="217"/>
      <c r="CJ54" s="217"/>
      <c r="CK54" s="217"/>
      <c r="CL54" s="217"/>
      <c r="CM54" s="217"/>
      <c r="CN54" s="217"/>
      <c r="CO54" s="217"/>
      <c r="CP54" s="217"/>
      <c r="CQ54" s="217"/>
      <c r="CR54" s="217"/>
      <c r="CS54" s="217"/>
      <c r="CT54" s="217"/>
      <c r="CU54" s="217"/>
      <c r="CV54" s="217"/>
      <c r="CW54" s="217"/>
      <c r="CX54" s="217"/>
    </row>
    <row r="55" spans="1:102" s="218" customFormat="1" ht="20.100000000000001" customHeight="1">
      <c r="A55" s="199"/>
      <c r="B55" s="104" t="s">
        <v>55</v>
      </c>
      <c r="C55" s="105">
        <v>0</v>
      </c>
      <c r="D55" s="175">
        <v>0</v>
      </c>
      <c r="E55" s="176">
        <v>0</v>
      </c>
      <c r="F55" s="174" t="s">
        <v>241</v>
      </c>
      <c r="G55" s="175" t="s">
        <v>241</v>
      </c>
      <c r="H55" s="176" t="s">
        <v>241</v>
      </c>
      <c r="I55" s="174" t="s">
        <v>96</v>
      </c>
      <c r="J55" s="175" t="s">
        <v>96</v>
      </c>
      <c r="K55" s="176" t="s">
        <v>96</v>
      </c>
      <c r="L55" s="174" t="s">
        <v>96</v>
      </c>
      <c r="M55" s="175" t="s">
        <v>96</v>
      </c>
      <c r="N55" s="176" t="s">
        <v>96</v>
      </c>
      <c r="O55" s="217"/>
      <c r="P55" s="217"/>
      <c r="Q55" s="217"/>
      <c r="R55" s="217"/>
      <c r="S55" s="217"/>
      <c r="T55" s="217"/>
      <c r="U55" s="217"/>
      <c r="V55" s="217"/>
      <c r="W55" s="217"/>
      <c r="X55" s="217"/>
      <c r="Y55" s="217"/>
      <c r="Z55" s="217"/>
      <c r="AA55" s="217"/>
      <c r="AB55" s="217"/>
      <c r="AC55" s="217"/>
      <c r="AD55" s="217"/>
      <c r="AE55" s="217"/>
      <c r="AF55" s="217"/>
      <c r="AG55" s="217"/>
      <c r="AH55" s="217"/>
      <c r="AI55" s="217"/>
      <c r="AJ55" s="217"/>
      <c r="AK55" s="217"/>
      <c r="AL55" s="217"/>
      <c r="AM55" s="217"/>
      <c r="AN55" s="217"/>
      <c r="AO55" s="217"/>
      <c r="AP55" s="217"/>
      <c r="AQ55" s="217"/>
      <c r="AR55" s="217"/>
      <c r="AS55" s="217"/>
      <c r="AT55" s="217"/>
      <c r="AU55" s="217"/>
      <c r="AV55" s="217"/>
      <c r="AW55" s="217"/>
      <c r="AX55" s="217"/>
      <c r="AY55" s="217"/>
      <c r="AZ55" s="217"/>
      <c r="BA55" s="217"/>
      <c r="BB55" s="217"/>
      <c r="BC55" s="217"/>
      <c r="BD55" s="217"/>
      <c r="BE55" s="217"/>
      <c r="BF55" s="217"/>
      <c r="BG55" s="217"/>
      <c r="BH55" s="217"/>
      <c r="BI55" s="217"/>
      <c r="BJ55" s="217"/>
      <c r="BK55" s="217"/>
      <c r="BL55" s="217"/>
      <c r="BM55" s="217"/>
      <c r="BN55" s="217"/>
      <c r="BO55" s="217"/>
      <c r="BP55" s="217"/>
      <c r="BQ55" s="217"/>
      <c r="BR55" s="217"/>
      <c r="BS55" s="217"/>
      <c r="BT55" s="217"/>
      <c r="BU55" s="217"/>
      <c r="BV55" s="217"/>
      <c r="BW55" s="217"/>
      <c r="BX55" s="217"/>
      <c r="BY55" s="217"/>
      <c r="BZ55" s="217"/>
      <c r="CA55" s="217"/>
      <c r="CB55" s="217"/>
      <c r="CC55" s="217"/>
      <c r="CD55" s="217"/>
      <c r="CE55" s="217"/>
      <c r="CF55" s="217"/>
      <c r="CG55" s="217"/>
      <c r="CH55" s="217"/>
      <c r="CI55" s="217"/>
      <c r="CJ55" s="217"/>
      <c r="CK55" s="217"/>
      <c r="CL55" s="217"/>
      <c r="CM55" s="217"/>
      <c r="CN55" s="217"/>
      <c r="CO55" s="217"/>
      <c r="CP55" s="217"/>
      <c r="CQ55" s="217"/>
      <c r="CR55" s="217"/>
      <c r="CS55" s="217"/>
      <c r="CT55" s="217"/>
      <c r="CU55" s="217"/>
      <c r="CV55" s="217"/>
      <c r="CW55" s="217"/>
      <c r="CX55" s="217"/>
    </row>
    <row r="56" spans="1:102" s="218" customFormat="1" ht="20.100000000000001" customHeight="1">
      <c r="A56" s="199"/>
      <c r="B56" s="104" t="s">
        <v>54</v>
      </c>
      <c r="C56" s="105">
        <v>0</v>
      </c>
      <c r="D56" s="175">
        <v>0</v>
      </c>
      <c r="E56" s="176">
        <v>0</v>
      </c>
      <c r="F56" s="174" t="s">
        <v>241</v>
      </c>
      <c r="G56" s="175" t="s">
        <v>241</v>
      </c>
      <c r="H56" s="176" t="s">
        <v>241</v>
      </c>
      <c r="I56" s="174" t="s">
        <v>96</v>
      </c>
      <c r="J56" s="175" t="s">
        <v>96</v>
      </c>
      <c r="K56" s="176" t="s">
        <v>96</v>
      </c>
      <c r="L56" s="174" t="s">
        <v>96</v>
      </c>
      <c r="M56" s="175" t="s">
        <v>96</v>
      </c>
      <c r="N56" s="176" t="s">
        <v>96</v>
      </c>
      <c r="O56" s="217"/>
      <c r="P56" s="217"/>
      <c r="Q56" s="217"/>
      <c r="R56" s="217"/>
      <c r="S56" s="217"/>
      <c r="T56" s="217"/>
      <c r="U56" s="217"/>
      <c r="V56" s="217"/>
      <c r="W56" s="217"/>
      <c r="X56" s="217"/>
      <c r="Y56" s="217"/>
      <c r="Z56" s="217"/>
      <c r="AA56" s="217"/>
      <c r="AB56" s="217"/>
      <c r="AC56" s="217"/>
      <c r="AD56" s="217"/>
      <c r="AE56" s="217"/>
      <c r="AF56" s="217"/>
      <c r="AG56" s="217"/>
      <c r="AH56" s="217"/>
      <c r="AI56" s="217"/>
      <c r="AJ56" s="217"/>
      <c r="AK56" s="217"/>
      <c r="AL56" s="217"/>
      <c r="AM56" s="217"/>
      <c r="AN56" s="217"/>
      <c r="AO56" s="217"/>
      <c r="AP56" s="217"/>
      <c r="AQ56" s="217"/>
      <c r="AR56" s="217"/>
      <c r="AS56" s="217"/>
      <c r="AT56" s="217"/>
      <c r="AU56" s="217"/>
      <c r="AV56" s="217"/>
      <c r="AW56" s="217"/>
      <c r="AX56" s="217"/>
      <c r="AY56" s="217"/>
      <c r="AZ56" s="217"/>
      <c r="BA56" s="217"/>
      <c r="BB56" s="217"/>
      <c r="BC56" s="217"/>
      <c r="BD56" s="217"/>
      <c r="BE56" s="217"/>
      <c r="BF56" s="217"/>
      <c r="BG56" s="217"/>
      <c r="BH56" s="217"/>
      <c r="BI56" s="217"/>
      <c r="BJ56" s="217"/>
      <c r="BK56" s="217"/>
      <c r="BL56" s="217"/>
      <c r="BM56" s="217"/>
      <c r="BN56" s="217"/>
      <c r="BO56" s="217"/>
      <c r="BP56" s="217"/>
      <c r="BQ56" s="217"/>
      <c r="BR56" s="217"/>
      <c r="BS56" s="217"/>
      <c r="BT56" s="217"/>
      <c r="BU56" s="217"/>
      <c r="BV56" s="217"/>
      <c r="BW56" s="217"/>
      <c r="BX56" s="217"/>
      <c r="BY56" s="217"/>
      <c r="BZ56" s="217"/>
      <c r="CA56" s="217"/>
      <c r="CB56" s="217"/>
      <c r="CC56" s="217"/>
      <c r="CD56" s="217"/>
      <c r="CE56" s="217"/>
      <c r="CF56" s="217"/>
      <c r="CG56" s="217"/>
      <c r="CH56" s="217"/>
      <c r="CI56" s="217"/>
      <c r="CJ56" s="217"/>
      <c r="CK56" s="217"/>
      <c r="CL56" s="217"/>
      <c r="CM56" s="217"/>
      <c r="CN56" s="217"/>
      <c r="CO56" s="217"/>
      <c r="CP56" s="217"/>
      <c r="CQ56" s="217"/>
      <c r="CR56" s="217"/>
      <c r="CS56" s="217"/>
      <c r="CT56" s="217"/>
      <c r="CU56" s="217"/>
      <c r="CV56" s="217"/>
      <c r="CW56" s="217"/>
      <c r="CX56" s="217"/>
    </row>
    <row r="57" spans="1:102" s="218" customFormat="1" ht="20.100000000000001" customHeight="1">
      <c r="A57" s="199"/>
      <c r="B57" s="104" t="s">
        <v>238</v>
      </c>
      <c r="C57" s="105">
        <v>0</v>
      </c>
      <c r="D57" s="175">
        <v>0</v>
      </c>
      <c r="E57" s="176">
        <v>0</v>
      </c>
      <c r="F57" s="174" t="s">
        <v>241</v>
      </c>
      <c r="G57" s="175" t="s">
        <v>241</v>
      </c>
      <c r="H57" s="176" t="s">
        <v>241</v>
      </c>
      <c r="I57" s="174" t="s">
        <v>96</v>
      </c>
      <c r="J57" s="175" t="s">
        <v>96</v>
      </c>
      <c r="K57" s="176" t="s">
        <v>96</v>
      </c>
      <c r="L57" s="174" t="s">
        <v>96</v>
      </c>
      <c r="M57" s="175" t="s">
        <v>96</v>
      </c>
      <c r="N57" s="176" t="s">
        <v>96</v>
      </c>
      <c r="O57" s="217"/>
      <c r="P57" s="217"/>
      <c r="Q57" s="217"/>
      <c r="R57" s="217"/>
      <c r="S57" s="217"/>
      <c r="T57" s="217"/>
      <c r="U57" s="217"/>
      <c r="V57" s="217"/>
      <c r="W57" s="217"/>
      <c r="X57" s="217"/>
      <c r="Y57" s="217"/>
      <c r="Z57" s="217"/>
      <c r="AA57" s="217"/>
      <c r="AB57" s="217"/>
      <c r="AC57" s="217"/>
      <c r="AD57" s="217"/>
      <c r="AE57" s="217"/>
      <c r="AF57" s="217"/>
      <c r="AG57" s="217"/>
      <c r="AH57" s="217"/>
      <c r="AI57" s="217"/>
      <c r="AJ57" s="217"/>
      <c r="AK57" s="217"/>
      <c r="AL57" s="217"/>
      <c r="AM57" s="217"/>
      <c r="AN57" s="217"/>
      <c r="AO57" s="217"/>
      <c r="AP57" s="217"/>
      <c r="AQ57" s="217"/>
      <c r="AR57" s="217"/>
      <c r="AS57" s="217"/>
      <c r="AT57" s="217"/>
      <c r="AU57" s="217"/>
      <c r="AV57" s="217"/>
      <c r="AW57" s="217"/>
      <c r="AX57" s="217"/>
      <c r="AY57" s="217"/>
      <c r="AZ57" s="217"/>
      <c r="BA57" s="217"/>
      <c r="BB57" s="217"/>
      <c r="BC57" s="217"/>
      <c r="BD57" s="217"/>
      <c r="BE57" s="217"/>
      <c r="BF57" s="217"/>
      <c r="BG57" s="217"/>
      <c r="BH57" s="217"/>
      <c r="BI57" s="217"/>
      <c r="BJ57" s="217"/>
      <c r="BK57" s="217"/>
      <c r="BL57" s="217"/>
      <c r="BM57" s="217"/>
      <c r="BN57" s="217"/>
      <c r="BO57" s="217"/>
      <c r="BP57" s="217"/>
      <c r="BQ57" s="217"/>
      <c r="BR57" s="217"/>
      <c r="BS57" s="217"/>
      <c r="BT57" s="217"/>
      <c r="BU57" s="217"/>
      <c r="BV57" s="217"/>
      <c r="BW57" s="217"/>
      <c r="BX57" s="217"/>
      <c r="BY57" s="217"/>
      <c r="BZ57" s="217"/>
      <c r="CA57" s="217"/>
      <c r="CB57" s="217"/>
      <c r="CC57" s="217"/>
      <c r="CD57" s="217"/>
      <c r="CE57" s="217"/>
      <c r="CF57" s="217"/>
      <c r="CG57" s="217"/>
      <c r="CH57" s="217"/>
      <c r="CI57" s="217"/>
      <c r="CJ57" s="217"/>
      <c r="CK57" s="217"/>
      <c r="CL57" s="217"/>
      <c r="CM57" s="217"/>
      <c r="CN57" s="217"/>
      <c r="CO57" s="217"/>
      <c r="CP57" s="217"/>
      <c r="CQ57" s="217"/>
      <c r="CR57" s="217"/>
      <c r="CS57" s="217"/>
      <c r="CT57" s="217"/>
      <c r="CU57" s="217"/>
      <c r="CV57" s="217"/>
      <c r="CW57" s="217"/>
      <c r="CX57" s="217"/>
    </row>
    <row r="58" spans="1:102" s="218" customFormat="1" ht="20.100000000000001" customHeight="1">
      <c r="A58" s="199"/>
      <c r="B58" s="104" t="s">
        <v>56</v>
      </c>
      <c r="C58" s="105">
        <v>2.4439960000000003</v>
      </c>
      <c r="D58" s="175">
        <v>22.854118</v>
      </c>
      <c r="E58" s="176">
        <v>39.516348000000001</v>
      </c>
      <c r="F58" s="174">
        <v>62.526861746091235</v>
      </c>
      <c r="G58" s="175">
        <v>3.4011726026793072</v>
      </c>
      <c r="H58" s="176">
        <v>3.0170146289834276</v>
      </c>
      <c r="I58" s="174">
        <v>86.074047510918405</v>
      </c>
      <c r="J58" s="175">
        <v>409.44053065194231</v>
      </c>
      <c r="K58" s="176">
        <v>404.81239106402035</v>
      </c>
      <c r="L58" s="174">
        <v>53.819400686416827</v>
      </c>
      <c r="M58" s="175">
        <v>13.925779152798635</v>
      </c>
      <c r="N58" s="176">
        <v>12.213249058339095</v>
      </c>
      <c r="O58" s="217"/>
      <c r="P58" s="217"/>
      <c r="Q58" s="217"/>
      <c r="R58" s="217"/>
      <c r="S58" s="217"/>
      <c r="T58" s="217"/>
      <c r="U58" s="217"/>
      <c r="V58" s="217"/>
      <c r="W58" s="217"/>
      <c r="X58" s="217"/>
      <c r="Y58" s="217"/>
      <c r="Z58" s="217"/>
      <c r="AA58" s="217"/>
      <c r="AB58" s="217"/>
      <c r="AC58" s="217"/>
      <c r="AD58" s="217"/>
      <c r="AE58" s="217"/>
      <c r="AF58" s="217"/>
      <c r="AG58" s="217"/>
      <c r="AH58" s="217"/>
      <c r="AI58" s="217"/>
      <c r="AJ58" s="217"/>
      <c r="AK58" s="217"/>
      <c r="AL58" s="217"/>
      <c r="AM58" s="217"/>
      <c r="AN58" s="217"/>
      <c r="AO58" s="217"/>
      <c r="AP58" s="217"/>
      <c r="AQ58" s="217"/>
      <c r="AR58" s="217"/>
      <c r="AS58" s="217"/>
      <c r="AT58" s="217"/>
      <c r="AU58" s="217"/>
      <c r="AV58" s="217"/>
      <c r="AW58" s="217"/>
      <c r="AX58" s="217"/>
      <c r="AY58" s="217"/>
      <c r="AZ58" s="217"/>
      <c r="BA58" s="217"/>
      <c r="BB58" s="217"/>
      <c r="BC58" s="217"/>
      <c r="BD58" s="217"/>
      <c r="BE58" s="217"/>
      <c r="BF58" s="217"/>
      <c r="BG58" s="217"/>
      <c r="BH58" s="217"/>
      <c r="BI58" s="217"/>
      <c r="BJ58" s="217"/>
      <c r="BK58" s="217"/>
      <c r="BL58" s="217"/>
      <c r="BM58" s="217"/>
      <c r="BN58" s="217"/>
      <c r="BO58" s="217"/>
      <c r="BP58" s="217"/>
      <c r="BQ58" s="217"/>
      <c r="BR58" s="217"/>
      <c r="BS58" s="217"/>
      <c r="BT58" s="217"/>
      <c r="BU58" s="217"/>
      <c r="BV58" s="217"/>
      <c r="BW58" s="217"/>
      <c r="BX58" s="217"/>
      <c r="BY58" s="217"/>
      <c r="BZ58" s="217"/>
      <c r="CA58" s="217"/>
      <c r="CB58" s="217"/>
      <c r="CC58" s="217"/>
      <c r="CD58" s="217"/>
      <c r="CE58" s="217"/>
      <c r="CF58" s="217"/>
      <c r="CG58" s="217"/>
      <c r="CH58" s="217"/>
      <c r="CI58" s="217"/>
      <c r="CJ58" s="217"/>
      <c r="CK58" s="217"/>
      <c r="CL58" s="217"/>
      <c r="CM58" s="217"/>
      <c r="CN58" s="217"/>
      <c r="CO58" s="217"/>
      <c r="CP58" s="217"/>
      <c r="CQ58" s="217"/>
      <c r="CR58" s="217"/>
      <c r="CS58" s="217"/>
      <c r="CT58" s="217"/>
      <c r="CU58" s="217"/>
      <c r="CV58" s="217"/>
      <c r="CW58" s="217"/>
      <c r="CX58" s="217"/>
    </row>
    <row r="59" spans="1:102" s="218" customFormat="1" ht="20.100000000000001" customHeight="1">
      <c r="A59" s="199"/>
      <c r="B59" s="104" t="s">
        <v>69</v>
      </c>
      <c r="C59" s="105">
        <v>0</v>
      </c>
      <c r="D59" s="175">
        <v>0</v>
      </c>
      <c r="E59" s="176">
        <v>0</v>
      </c>
      <c r="F59" s="174" t="s">
        <v>241</v>
      </c>
      <c r="G59" s="175" t="s">
        <v>241</v>
      </c>
      <c r="H59" s="176" t="s">
        <v>241</v>
      </c>
      <c r="I59" s="174" t="s">
        <v>96</v>
      </c>
      <c r="J59" s="175" t="s">
        <v>96</v>
      </c>
      <c r="K59" s="176" t="s">
        <v>96</v>
      </c>
      <c r="L59" s="174" t="s">
        <v>96</v>
      </c>
      <c r="M59" s="175" t="s">
        <v>96</v>
      </c>
      <c r="N59" s="176" t="s">
        <v>96</v>
      </c>
      <c r="O59" s="217"/>
      <c r="P59" s="217"/>
      <c r="Q59" s="217"/>
      <c r="R59" s="217"/>
      <c r="S59" s="217"/>
      <c r="T59" s="217"/>
      <c r="U59" s="217"/>
      <c r="V59" s="217"/>
      <c r="W59" s="217"/>
      <c r="X59" s="217"/>
      <c r="Y59" s="217"/>
      <c r="Z59" s="217"/>
      <c r="AA59" s="217"/>
      <c r="AB59" s="217"/>
      <c r="AC59" s="217"/>
      <c r="AD59" s="217"/>
      <c r="AE59" s="217"/>
      <c r="AF59" s="217"/>
      <c r="AG59" s="217"/>
      <c r="AH59" s="217"/>
      <c r="AI59" s="217"/>
      <c r="AJ59" s="217"/>
      <c r="AK59" s="217"/>
      <c r="AL59" s="217"/>
      <c r="AM59" s="217"/>
      <c r="AN59" s="217"/>
      <c r="AO59" s="217"/>
      <c r="AP59" s="217"/>
      <c r="AQ59" s="217"/>
      <c r="AR59" s="217"/>
      <c r="AS59" s="217"/>
      <c r="AT59" s="217"/>
      <c r="AU59" s="217"/>
      <c r="AV59" s="217"/>
      <c r="AW59" s="217"/>
      <c r="AX59" s="217"/>
      <c r="AY59" s="217"/>
      <c r="AZ59" s="217"/>
      <c r="BA59" s="217"/>
      <c r="BB59" s="217"/>
      <c r="BC59" s="217"/>
      <c r="BD59" s="217"/>
      <c r="BE59" s="217"/>
      <c r="BF59" s="217"/>
      <c r="BG59" s="217"/>
      <c r="BH59" s="217"/>
      <c r="BI59" s="217"/>
      <c r="BJ59" s="217"/>
      <c r="BK59" s="217"/>
      <c r="BL59" s="217"/>
      <c r="BM59" s="217"/>
      <c r="BN59" s="217"/>
      <c r="BO59" s="217"/>
      <c r="BP59" s="217"/>
      <c r="BQ59" s="217"/>
      <c r="BR59" s="217"/>
      <c r="BS59" s="217"/>
      <c r="BT59" s="217"/>
      <c r="BU59" s="217"/>
      <c r="BV59" s="217"/>
      <c r="BW59" s="217"/>
      <c r="BX59" s="217"/>
      <c r="BY59" s="217"/>
      <c r="BZ59" s="217"/>
      <c r="CA59" s="217"/>
      <c r="CB59" s="217"/>
      <c r="CC59" s="217"/>
      <c r="CD59" s="217"/>
      <c r="CE59" s="217"/>
      <c r="CF59" s="217"/>
      <c r="CG59" s="217"/>
      <c r="CH59" s="217"/>
      <c r="CI59" s="217"/>
      <c r="CJ59" s="217"/>
      <c r="CK59" s="217"/>
      <c r="CL59" s="217"/>
      <c r="CM59" s="217"/>
      <c r="CN59" s="217"/>
      <c r="CO59" s="217"/>
      <c r="CP59" s="217"/>
      <c r="CQ59" s="217"/>
      <c r="CR59" s="217"/>
      <c r="CS59" s="217"/>
      <c r="CT59" s="217"/>
      <c r="CU59" s="217"/>
      <c r="CV59" s="217"/>
      <c r="CW59" s="217"/>
      <c r="CX59" s="217"/>
    </row>
    <row r="60" spans="1:102" s="218" customFormat="1" ht="19.8">
      <c r="A60" s="217"/>
      <c r="B60" s="317"/>
      <c r="C60" s="180"/>
      <c r="D60" s="181"/>
      <c r="E60" s="182"/>
      <c r="F60" s="183"/>
      <c r="G60" s="184"/>
      <c r="H60" s="185"/>
      <c r="I60" s="183"/>
      <c r="J60" s="184"/>
      <c r="K60" s="185"/>
      <c r="L60" s="183"/>
      <c r="M60" s="184"/>
      <c r="N60" s="185"/>
      <c r="O60" s="217"/>
      <c r="P60" s="217"/>
      <c r="Q60" s="217"/>
      <c r="R60" s="217"/>
      <c r="S60" s="217"/>
      <c r="T60" s="217"/>
      <c r="U60" s="217"/>
      <c r="V60" s="217"/>
      <c r="W60" s="217"/>
      <c r="X60" s="217"/>
      <c r="Y60" s="217"/>
      <c r="Z60" s="217"/>
      <c r="AA60" s="217"/>
      <c r="AB60" s="217"/>
      <c r="AC60" s="217"/>
      <c r="AD60" s="217"/>
      <c r="AE60" s="217"/>
      <c r="AF60" s="217"/>
      <c r="AG60" s="217"/>
      <c r="AH60" s="217"/>
      <c r="AI60" s="217"/>
      <c r="AJ60" s="217"/>
      <c r="AK60" s="217"/>
      <c r="AL60" s="217"/>
      <c r="AM60" s="217"/>
      <c r="AN60" s="217"/>
      <c r="AO60" s="217"/>
      <c r="AP60" s="217"/>
      <c r="AQ60" s="217"/>
      <c r="AR60" s="217"/>
      <c r="AS60" s="217"/>
      <c r="AT60" s="217"/>
      <c r="AU60" s="217"/>
      <c r="AV60" s="217"/>
      <c r="AW60" s="217"/>
      <c r="AX60" s="217"/>
      <c r="AY60" s="217"/>
      <c r="AZ60" s="217"/>
      <c r="BA60" s="217"/>
      <c r="BB60" s="217"/>
      <c r="BC60" s="217"/>
      <c r="BD60" s="217"/>
      <c r="BE60" s="217"/>
      <c r="BF60" s="217"/>
      <c r="BG60" s="217"/>
      <c r="BH60" s="217"/>
      <c r="BI60" s="217"/>
      <c r="BJ60" s="217"/>
      <c r="BK60" s="217"/>
      <c r="BL60" s="217"/>
      <c r="BM60" s="217"/>
      <c r="BN60" s="217"/>
      <c r="BO60" s="217"/>
      <c r="BP60" s="217"/>
      <c r="BQ60" s="217"/>
      <c r="BR60" s="217"/>
      <c r="BS60" s="217"/>
      <c r="BT60" s="217"/>
      <c r="BU60" s="217"/>
      <c r="BV60" s="217"/>
      <c r="BW60" s="217"/>
      <c r="BX60" s="217"/>
      <c r="BY60" s="217"/>
      <c r="BZ60" s="217"/>
      <c r="CA60" s="217"/>
      <c r="CB60" s="217"/>
      <c r="CC60" s="217"/>
      <c r="CD60" s="217"/>
      <c r="CE60" s="217"/>
      <c r="CF60" s="217"/>
      <c r="CG60" s="217"/>
      <c r="CH60" s="217"/>
      <c r="CI60" s="217"/>
      <c r="CJ60" s="217"/>
      <c r="CK60" s="217"/>
      <c r="CL60" s="217"/>
      <c r="CM60" s="217"/>
      <c r="CN60" s="217"/>
      <c r="CO60" s="217"/>
      <c r="CP60" s="217"/>
      <c r="CQ60" s="217"/>
      <c r="CR60" s="217"/>
      <c r="CS60" s="217"/>
      <c r="CT60" s="217"/>
      <c r="CU60" s="217"/>
      <c r="CV60" s="217"/>
      <c r="CW60" s="217"/>
      <c r="CX60" s="217"/>
    </row>
    <row r="61" spans="1:102" s="218" customFormat="1" ht="20.100000000000001" customHeight="1">
      <c r="A61" s="217"/>
      <c r="B61" s="217"/>
      <c r="C61" s="217"/>
      <c r="D61" s="217"/>
      <c r="E61" s="217"/>
      <c r="F61" s="217"/>
      <c r="G61" s="217"/>
      <c r="H61" s="217"/>
      <c r="I61" s="217"/>
      <c r="J61" s="217"/>
      <c r="K61" s="217"/>
      <c r="L61" s="217"/>
      <c r="M61" s="217"/>
      <c r="N61" s="217"/>
      <c r="O61" s="217"/>
      <c r="P61" s="217"/>
      <c r="Q61" s="217"/>
      <c r="R61" s="217"/>
      <c r="S61" s="217"/>
      <c r="T61" s="217"/>
      <c r="U61" s="217"/>
      <c r="V61" s="217"/>
      <c r="W61" s="217"/>
      <c r="X61" s="217"/>
      <c r="Y61" s="217"/>
      <c r="Z61" s="217"/>
      <c r="AA61" s="217"/>
      <c r="AB61" s="217"/>
      <c r="AC61" s="217"/>
      <c r="AD61" s="217"/>
      <c r="AE61" s="217"/>
      <c r="AF61" s="217"/>
      <c r="AG61" s="217"/>
      <c r="AH61" s="217"/>
      <c r="AI61" s="217"/>
      <c r="AJ61" s="217"/>
      <c r="AK61" s="217"/>
      <c r="AL61" s="217"/>
      <c r="AM61" s="217"/>
      <c r="AN61" s="217"/>
      <c r="AO61" s="217"/>
      <c r="AP61" s="217"/>
      <c r="AQ61" s="217"/>
      <c r="AR61" s="217"/>
      <c r="AS61" s="217"/>
      <c r="AT61" s="217"/>
      <c r="AU61" s="217"/>
      <c r="AV61" s="217"/>
      <c r="AW61" s="217"/>
      <c r="AX61" s="217"/>
      <c r="AY61" s="217"/>
      <c r="AZ61" s="217"/>
      <c r="BA61" s="217"/>
      <c r="BB61" s="217"/>
      <c r="BC61" s="217"/>
      <c r="BD61" s="217"/>
      <c r="BE61" s="217"/>
      <c r="BF61" s="217"/>
      <c r="BG61" s="217"/>
      <c r="BH61" s="217"/>
      <c r="BI61" s="217"/>
      <c r="BJ61" s="217"/>
      <c r="BK61" s="217"/>
      <c r="BL61" s="217"/>
      <c r="BM61" s="217"/>
      <c r="BN61" s="217"/>
      <c r="BO61" s="217"/>
      <c r="BP61" s="217"/>
      <c r="BQ61" s="217"/>
      <c r="BR61" s="217"/>
      <c r="BS61" s="217"/>
      <c r="BT61" s="217"/>
      <c r="BU61" s="217"/>
      <c r="BV61" s="217"/>
      <c r="BW61" s="217"/>
      <c r="BX61" s="217"/>
      <c r="BY61" s="217"/>
      <c r="BZ61" s="217"/>
      <c r="CA61" s="217"/>
      <c r="CB61" s="217"/>
      <c r="CC61" s="217"/>
      <c r="CD61" s="217"/>
      <c r="CE61" s="217"/>
      <c r="CF61" s="217"/>
      <c r="CG61" s="217"/>
      <c r="CH61" s="217"/>
      <c r="CI61" s="217"/>
      <c r="CJ61" s="217"/>
      <c r="CK61" s="217"/>
      <c r="CL61" s="217"/>
      <c r="CM61" s="217"/>
      <c r="CN61" s="217"/>
      <c r="CO61" s="217"/>
      <c r="CP61" s="217"/>
      <c r="CQ61" s="217"/>
      <c r="CR61" s="217"/>
      <c r="CS61" s="217"/>
      <c r="CT61" s="217"/>
      <c r="CU61" s="217"/>
      <c r="CV61" s="217"/>
      <c r="CW61" s="217"/>
      <c r="CX61" s="217"/>
    </row>
    <row r="62" spans="1:102" ht="20.100000000000001" customHeight="1">
      <c r="B62" s="217"/>
      <c r="C62" s="224"/>
      <c r="D62" s="224"/>
      <c r="E62" s="224"/>
      <c r="F62" s="224"/>
      <c r="G62" s="224"/>
      <c r="H62" s="224"/>
      <c r="I62" s="224"/>
      <c r="J62" s="224"/>
      <c r="K62" s="224"/>
      <c r="L62" s="224"/>
      <c r="M62" s="224"/>
      <c r="N62" s="224"/>
    </row>
    <row r="63" spans="1:102" ht="20.100000000000001" customHeight="1">
      <c r="B63" s="219"/>
      <c r="C63" s="224"/>
      <c r="D63" s="224"/>
      <c r="E63" s="224"/>
      <c r="F63" s="224"/>
      <c r="G63" s="224"/>
      <c r="H63" s="224"/>
      <c r="I63" s="224"/>
      <c r="J63" s="224"/>
      <c r="K63" s="224"/>
      <c r="L63" s="224"/>
      <c r="M63" s="224"/>
      <c r="N63" s="224"/>
    </row>
    <row r="64" spans="1:102" ht="20.100000000000001" customHeight="1">
      <c r="B64" s="219"/>
      <c r="C64" s="220"/>
      <c r="D64" s="220"/>
      <c r="E64" s="220"/>
      <c r="F64" s="220"/>
      <c r="G64" s="220"/>
      <c r="H64" s="220"/>
      <c r="I64" s="220"/>
      <c r="J64" s="220"/>
      <c r="K64" s="220"/>
      <c r="L64" s="220"/>
      <c r="M64" s="220"/>
      <c r="N64" s="220"/>
    </row>
    <row r="65" spans="2:14" ht="20.100000000000001" customHeight="1">
      <c r="B65" s="220"/>
      <c r="C65" s="220"/>
      <c r="D65" s="220"/>
      <c r="E65" s="220"/>
      <c r="F65" s="220"/>
      <c r="G65" s="220"/>
      <c r="H65" s="220"/>
      <c r="I65" s="220"/>
      <c r="J65" s="220"/>
      <c r="K65" s="220"/>
      <c r="L65" s="220"/>
      <c r="M65" s="220"/>
      <c r="N65" s="220"/>
    </row>
    <row r="66" spans="2:14" ht="20.100000000000001" customHeight="1">
      <c r="B66" s="220"/>
      <c r="C66" s="224"/>
      <c r="D66" s="224"/>
      <c r="E66" s="224"/>
      <c r="F66" s="224"/>
      <c r="G66" s="224"/>
      <c r="H66" s="224"/>
      <c r="I66" s="224"/>
      <c r="J66" s="224"/>
      <c r="K66" s="224"/>
      <c r="L66" s="224"/>
      <c r="M66" s="224"/>
      <c r="N66" s="224"/>
    </row>
    <row r="67" spans="2:14" ht="20.100000000000001" customHeight="1">
      <c r="B67" s="220"/>
    </row>
    <row r="68" spans="2:14" ht="20.100000000000001" customHeight="1">
      <c r="B68" s="221"/>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4" sqref="C4:N4"/>
    </sheetView>
  </sheetViews>
  <sheetFormatPr baseColWidth="10" defaultColWidth="0" defaultRowHeight="13.2" zeroHeight="1"/>
  <cols>
    <col min="1" max="1" width="5.6640625" style="194" customWidth="1"/>
    <col min="2" max="2" width="35.6640625" style="194" customWidth="1"/>
    <col min="3" max="14" width="16.6640625" style="194" customWidth="1"/>
    <col min="15" max="15" width="11.5546875" style="194" customWidth="1"/>
    <col min="16" max="102" width="0" style="194" hidden="1" customWidth="1"/>
    <col min="103" max="16384" width="11.44140625" style="195" hidden="1"/>
  </cols>
  <sheetData>
    <row r="1" spans="1:102" ht="89.1" customHeight="1"/>
    <row r="2" spans="1:102" s="311" customFormat="1" ht="20.100000000000001" customHeight="1">
      <c r="A2" s="309"/>
      <c r="B2" s="87" t="s">
        <v>17</v>
      </c>
      <c r="C2" s="310"/>
      <c r="D2" s="310"/>
      <c r="E2" s="310"/>
      <c r="F2" s="310"/>
      <c r="G2" s="310"/>
      <c r="H2" s="310"/>
      <c r="I2" s="310"/>
      <c r="J2" s="310"/>
      <c r="K2" s="310"/>
      <c r="L2" s="310"/>
      <c r="M2" s="310"/>
      <c r="N2" s="310"/>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c r="BO2" s="309"/>
      <c r="BP2" s="309"/>
      <c r="BQ2" s="309"/>
      <c r="BR2" s="309"/>
      <c r="BS2" s="309"/>
      <c r="BT2" s="309"/>
      <c r="BU2" s="309"/>
      <c r="BV2" s="309"/>
      <c r="BW2" s="309"/>
      <c r="BX2" s="309"/>
      <c r="BY2" s="309"/>
      <c r="BZ2" s="309"/>
      <c r="CA2" s="309"/>
      <c r="CB2" s="309"/>
      <c r="CC2" s="309"/>
      <c r="CD2" s="309"/>
      <c r="CE2" s="309"/>
      <c r="CF2" s="309"/>
      <c r="CG2" s="309"/>
      <c r="CH2" s="309"/>
      <c r="CI2" s="309"/>
      <c r="CJ2" s="309"/>
      <c r="CK2" s="309"/>
      <c r="CL2" s="309"/>
      <c r="CM2" s="309"/>
      <c r="CN2" s="309"/>
      <c r="CO2" s="309"/>
      <c r="CP2" s="309"/>
      <c r="CQ2" s="309"/>
      <c r="CR2" s="309"/>
      <c r="CS2" s="309"/>
      <c r="CT2" s="309"/>
      <c r="CU2" s="309"/>
      <c r="CV2" s="309"/>
      <c r="CW2" s="309"/>
      <c r="CX2" s="309"/>
    </row>
    <row r="3" spans="1:102" s="197" customFormat="1" ht="20.100000000000001" customHeight="1">
      <c r="A3" s="196"/>
      <c r="B3" s="91" t="s">
        <v>2</v>
      </c>
      <c r="C3" s="196"/>
      <c r="D3" s="196"/>
      <c r="E3" s="196"/>
      <c r="F3" s="196"/>
      <c r="G3" s="196"/>
      <c r="H3" s="198"/>
      <c r="I3" s="196"/>
      <c r="J3" s="312"/>
      <c r="K3" s="312"/>
      <c r="L3" s="312"/>
      <c r="M3" s="312"/>
      <c r="N3" s="312"/>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6"/>
      <c r="BP3" s="196"/>
      <c r="BQ3" s="196"/>
      <c r="BR3" s="196"/>
      <c r="BS3" s="196"/>
      <c r="BT3" s="196"/>
      <c r="BU3" s="196"/>
      <c r="BV3" s="196"/>
      <c r="BW3" s="196"/>
      <c r="BX3" s="196"/>
      <c r="BY3" s="196"/>
      <c r="BZ3" s="196"/>
      <c r="CA3" s="196"/>
      <c r="CB3" s="196"/>
      <c r="CC3" s="196"/>
      <c r="CD3" s="196"/>
      <c r="CE3" s="196"/>
      <c r="CF3" s="196"/>
      <c r="CG3" s="196"/>
      <c r="CH3" s="196"/>
      <c r="CI3" s="196"/>
      <c r="CJ3" s="196"/>
      <c r="CK3" s="196"/>
      <c r="CL3" s="196"/>
      <c r="CM3" s="196"/>
      <c r="CN3" s="196"/>
      <c r="CO3" s="196"/>
      <c r="CP3" s="196"/>
      <c r="CQ3" s="196"/>
      <c r="CR3" s="196"/>
      <c r="CS3" s="196"/>
      <c r="CT3" s="196"/>
      <c r="CU3" s="196"/>
      <c r="CV3" s="196"/>
      <c r="CW3" s="196"/>
      <c r="CX3" s="196"/>
    </row>
    <row r="4" spans="1:102" s="197" customFormat="1" ht="20.100000000000001" customHeight="1">
      <c r="A4" s="196"/>
      <c r="B4" s="313"/>
      <c r="C4" s="478"/>
      <c r="D4" s="478"/>
      <c r="E4" s="478"/>
      <c r="J4" s="479"/>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c r="BP4" s="196"/>
      <c r="BQ4" s="196"/>
      <c r="BR4" s="196"/>
      <c r="BS4" s="196"/>
      <c r="BT4" s="196"/>
      <c r="BU4" s="196"/>
      <c r="BV4" s="196"/>
      <c r="BW4" s="196"/>
      <c r="BX4" s="196"/>
      <c r="BY4" s="196"/>
      <c r="BZ4" s="196"/>
      <c r="CA4" s="196"/>
      <c r="CB4" s="196"/>
      <c r="CC4" s="196"/>
      <c r="CD4" s="196"/>
      <c r="CE4" s="196"/>
      <c r="CF4" s="196"/>
      <c r="CG4" s="196"/>
      <c r="CH4" s="196"/>
      <c r="CI4" s="196"/>
      <c r="CJ4" s="196"/>
      <c r="CK4" s="196"/>
      <c r="CL4" s="196"/>
      <c r="CM4" s="196"/>
      <c r="CN4" s="196"/>
      <c r="CO4" s="196"/>
      <c r="CP4" s="196"/>
      <c r="CQ4" s="196"/>
      <c r="CR4" s="196"/>
      <c r="CS4" s="196"/>
      <c r="CT4" s="196"/>
      <c r="CU4" s="196"/>
      <c r="CV4" s="196"/>
      <c r="CW4" s="196"/>
      <c r="CX4" s="196"/>
    </row>
    <row r="5" spans="1:102" s="201" customFormat="1" ht="20.100000000000001" customHeight="1">
      <c r="A5" s="199"/>
      <c r="B5" s="200"/>
      <c r="C5" s="718" t="s">
        <v>209</v>
      </c>
      <c r="D5" s="719"/>
      <c r="E5" s="720"/>
      <c r="F5" s="718" t="s">
        <v>203</v>
      </c>
      <c r="G5" s="719"/>
      <c r="H5" s="720"/>
      <c r="I5" s="718" t="s">
        <v>201</v>
      </c>
      <c r="J5" s="719"/>
      <c r="K5" s="720"/>
      <c r="L5" s="718" t="s">
        <v>202</v>
      </c>
      <c r="M5" s="719"/>
      <c r="N5" s="720"/>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row>
    <row r="6" spans="1:102" s="201" customFormat="1" ht="20.100000000000001" customHeight="1">
      <c r="A6" s="199"/>
      <c r="B6" s="202"/>
      <c r="C6" s="131">
        <v>45474</v>
      </c>
      <c r="D6" s="132">
        <v>45809</v>
      </c>
      <c r="E6" s="133">
        <v>45839</v>
      </c>
      <c r="F6" s="203">
        <f>C6</f>
        <v>45474</v>
      </c>
      <c r="G6" s="204">
        <f t="shared" ref="G6:H6" si="0">D6</f>
        <v>45809</v>
      </c>
      <c r="H6" s="205">
        <f t="shared" si="0"/>
        <v>45839</v>
      </c>
      <c r="I6" s="203">
        <f>C6</f>
        <v>45474</v>
      </c>
      <c r="J6" s="204">
        <f t="shared" ref="J6:K6" si="1">D6</f>
        <v>45809</v>
      </c>
      <c r="K6" s="205">
        <f t="shared" si="1"/>
        <v>45839</v>
      </c>
      <c r="L6" s="203">
        <f>C6</f>
        <v>45474</v>
      </c>
      <c r="M6" s="204">
        <f t="shared" ref="M6:N6" si="2">D6</f>
        <v>45809</v>
      </c>
      <c r="N6" s="205">
        <f t="shared" si="2"/>
        <v>45839</v>
      </c>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199"/>
      <c r="BK6" s="199"/>
      <c r="BL6" s="199"/>
      <c r="BM6" s="199"/>
      <c r="BN6" s="199"/>
      <c r="BO6" s="199"/>
      <c r="BP6" s="199"/>
      <c r="BQ6" s="199"/>
      <c r="BR6" s="199"/>
      <c r="BS6" s="199"/>
      <c r="BT6" s="199"/>
      <c r="BU6" s="199"/>
      <c r="BV6" s="199"/>
      <c r="BW6" s="199"/>
      <c r="BX6" s="199"/>
      <c r="BY6" s="199"/>
      <c r="BZ6" s="199"/>
      <c r="CA6" s="199"/>
      <c r="CB6" s="199"/>
      <c r="CC6" s="199"/>
      <c r="CD6" s="199"/>
      <c r="CE6" s="199"/>
      <c r="CF6" s="199"/>
      <c r="CG6" s="199"/>
      <c r="CH6" s="199"/>
      <c r="CI6" s="199"/>
      <c r="CJ6" s="199"/>
      <c r="CK6" s="199"/>
      <c r="CL6" s="199"/>
      <c r="CM6" s="199"/>
      <c r="CN6" s="199"/>
      <c r="CO6" s="199"/>
      <c r="CP6" s="199"/>
      <c r="CQ6" s="199"/>
      <c r="CR6" s="199"/>
      <c r="CS6" s="199"/>
      <c r="CT6" s="199"/>
      <c r="CU6" s="199"/>
      <c r="CV6" s="199"/>
      <c r="CW6" s="199"/>
      <c r="CX6" s="199"/>
    </row>
    <row r="7" spans="1:102" s="201" customFormat="1" ht="20.100000000000001" customHeight="1">
      <c r="A7" s="199"/>
      <c r="B7" s="206" t="s">
        <v>240</v>
      </c>
      <c r="C7" s="207">
        <v>267960.75223954004</v>
      </c>
      <c r="D7" s="316">
        <v>327662.63991455006</v>
      </c>
      <c r="E7" s="222">
        <v>333131.89236934</v>
      </c>
      <c r="F7" s="210">
        <v>1.0114109322649107</v>
      </c>
      <c r="G7" s="208">
        <v>1.1382858959668594</v>
      </c>
      <c r="H7" s="209">
        <v>1.1919643057043601</v>
      </c>
      <c r="I7" s="210">
        <v>216.354866864847</v>
      </c>
      <c r="J7" s="208">
        <v>202.64999835706271</v>
      </c>
      <c r="K7" s="209">
        <v>192.26596923469583</v>
      </c>
      <c r="L7" s="210">
        <v>2.1882367759582557</v>
      </c>
      <c r="M7" s="208">
        <v>2.3067363494755173</v>
      </c>
      <c r="N7" s="209">
        <v>2.2917417252941008</v>
      </c>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199"/>
      <c r="BL7" s="199"/>
      <c r="BM7" s="199"/>
      <c r="BN7" s="199"/>
      <c r="BO7" s="199"/>
      <c r="BP7" s="199"/>
      <c r="BQ7" s="199"/>
      <c r="BR7" s="199"/>
      <c r="BS7" s="199"/>
      <c r="BT7" s="199"/>
      <c r="BU7" s="199"/>
      <c r="BV7" s="199"/>
      <c r="BW7" s="199"/>
      <c r="BX7" s="199"/>
      <c r="BY7" s="199"/>
      <c r="BZ7" s="199"/>
      <c r="CA7" s="199"/>
      <c r="CB7" s="199"/>
      <c r="CC7" s="199"/>
      <c r="CD7" s="199"/>
      <c r="CE7" s="199"/>
      <c r="CF7" s="199"/>
      <c r="CG7" s="199"/>
      <c r="CH7" s="199"/>
      <c r="CI7" s="199"/>
      <c r="CJ7" s="199"/>
      <c r="CK7" s="199"/>
      <c r="CL7" s="199"/>
      <c r="CM7" s="199"/>
      <c r="CN7" s="199"/>
      <c r="CO7" s="199"/>
      <c r="CP7" s="199"/>
      <c r="CQ7" s="199"/>
      <c r="CR7" s="199"/>
      <c r="CS7" s="199"/>
      <c r="CT7" s="199"/>
      <c r="CU7" s="199"/>
      <c r="CV7" s="199"/>
      <c r="CW7" s="199"/>
      <c r="CX7" s="199"/>
    </row>
    <row r="8" spans="1:102" s="218" customFormat="1" ht="20.100000000000001" customHeight="1">
      <c r="A8" s="199"/>
      <c r="B8" s="104" t="s">
        <v>48</v>
      </c>
      <c r="C8" s="211">
        <v>61094.675215850002</v>
      </c>
      <c r="D8" s="212">
        <v>73244.397989770005</v>
      </c>
      <c r="E8" s="213">
        <v>74340.891300049989</v>
      </c>
      <c r="F8" s="214">
        <v>0.86543221197586306</v>
      </c>
      <c r="G8" s="215">
        <v>1.005571354157174</v>
      </c>
      <c r="H8" s="216">
        <v>1.0054725975816992</v>
      </c>
      <c r="I8" s="214">
        <v>283.99901175057948</v>
      </c>
      <c r="J8" s="215">
        <v>247.43960697767716</v>
      </c>
      <c r="K8" s="216">
        <v>249.63263767023776</v>
      </c>
      <c r="L8" s="214">
        <v>2.4578189293826309</v>
      </c>
      <c r="M8" s="215">
        <v>2.488181806606617</v>
      </c>
      <c r="N8" s="216">
        <v>2.509987766394651</v>
      </c>
      <c r="O8" s="199"/>
      <c r="P8" s="217"/>
      <c r="Q8" s="217"/>
      <c r="R8" s="217"/>
      <c r="S8" s="217"/>
      <c r="T8" s="217"/>
      <c r="U8" s="217"/>
      <c r="V8" s="217"/>
      <c r="W8" s="217"/>
      <c r="X8" s="217"/>
      <c r="Y8" s="217"/>
      <c r="Z8" s="217"/>
      <c r="AA8" s="217"/>
      <c r="AB8" s="217"/>
      <c r="AC8" s="217"/>
      <c r="AD8" s="217"/>
      <c r="AE8" s="217"/>
      <c r="AF8" s="217"/>
      <c r="AG8" s="217"/>
      <c r="AH8" s="217"/>
      <c r="AI8" s="217"/>
      <c r="AJ8" s="217"/>
      <c r="AK8" s="217"/>
      <c r="AL8" s="217"/>
      <c r="AM8" s="217"/>
      <c r="AN8" s="217"/>
      <c r="AO8" s="217"/>
      <c r="AP8" s="217"/>
      <c r="AQ8" s="217"/>
      <c r="AR8" s="217"/>
      <c r="AS8" s="217"/>
      <c r="AT8" s="217"/>
      <c r="AU8" s="217"/>
      <c r="AV8" s="217"/>
      <c r="AW8" s="217"/>
      <c r="AX8" s="217"/>
      <c r="AY8" s="217"/>
      <c r="AZ8" s="217"/>
      <c r="BA8" s="217"/>
      <c r="BB8" s="217"/>
      <c r="BC8" s="217"/>
      <c r="BD8" s="217"/>
      <c r="BE8" s="217"/>
      <c r="BF8" s="217"/>
      <c r="BG8" s="217"/>
      <c r="BH8" s="217"/>
      <c r="BI8" s="217"/>
      <c r="BJ8" s="217"/>
      <c r="BK8" s="217"/>
      <c r="BL8" s="217"/>
      <c r="BM8" s="217"/>
      <c r="BN8" s="217"/>
      <c r="BO8" s="217"/>
      <c r="BP8" s="217"/>
      <c r="BQ8" s="217"/>
      <c r="BR8" s="217"/>
      <c r="BS8" s="217"/>
      <c r="BT8" s="217"/>
      <c r="BU8" s="217"/>
      <c r="BV8" s="217"/>
      <c r="BW8" s="217"/>
      <c r="BX8" s="217"/>
      <c r="BY8" s="217"/>
      <c r="BZ8" s="217"/>
      <c r="CA8" s="217"/>
      <c r="CB8" s="217"/>
      <c r="CC8" s="217"/>
      <c r="CD8" s="217"/>
      <c r="CE8" s="217"/>
      <c r="CF8" s="217"/>
      <c r="CG8" s="217"/>
      <c r="CH8" s="217"/>
      <c r="CI8" s="217"/>
      <c r="CJ8" s="217"/>
      <c r="CK8" s="217"/>
      <c r="CL8" s="217"/>
      <c r="CM8" s="217"/>
      <c r="CN8" s="217"/>
      <c r="CO8" s="217"/>
      <c r="CP8" s="217"/>
      <c r="CQ8" s="217"/>
      <c r="CR8" s="217"/>
      <c r="CS8" s="217"/>
      <c r="CT8" s="217"/>
      <c r="CU8" s="217"/>
      <c r="CV8" s="217"/>
      <c r="CW8" s="217"/>
      <c r="CX8" s="217"/>
    </row>
    <row r="9" spans="1:102" s="218" customFormat="1" ht="20.100000000000001" customHeight="1">
      <c r="A9" s="199"/>
      <c r="B9" s="104" t="s">
        <v>71</v>
      </c>
      <c r="C9" s="211">
        <v>40597.366988999995</v>
      </c>
      <c r="D9" s="212">
        <v>55928.008327000003</v>
      </c>
      <c r="E9" s="213">
        <v>57000.87227</v>
      </c>
      <c r="F9" s="214">
        <v>0.7912985368904415</v>
      </c>
      <c r="G9" s="215">
        <v>0.88336356644670966</v>
      </c>
      <c r="H9" s="216">
        <v>1.1150568012176141</v>
      </c>
      <c r="I9" s="214">
        <v>232.90243020363954</v>
      </c>
      <c r="J9" s="215">
        <v>239.94365207474152</v>
      </c>
      <c r="K9" s="216">
        <v>190.89386357589783</v>
      </c>
      <c r="L9" s="214">
        <v>1.8429535225836815</v>
      </c>
      <c r="M9" s="215">
        <v>2.1195748024299208</v>
      </c>
      <c r="N9" s="216">
        <v>2.1285750089101221</v>
      </c>
      <c r="O9" s="199"/>
      <c r="P9" s="217"/>
      <c r="Q9" s="217"/>
      <c r="R9" s="217"/>
      <c r="S9" s="217"/>
      <c r="T9" s="217"/>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7"/>
      <c r="AW9" s="217"/>
      <c r="AX9" s="217"/>
      <c r="AY9" s="217"/>
      <c r="AZ9" s="217"/>
      <c r="BA9" s="217"/>
      <c r="BB9" s="217"/>
      <c r="BC9" s="217"/>
      <c r="BD9" s="217"/>
      <c r="BE9" s="217"/>
      <c r="BF9" s="217"/>
      <c r="BG9" s="217"/>
      <c r="BH9" s="217"/>
      <c r="BI9" s="217"/>
      <c r="BJ9" s="217"/>
      <c r="BK9" s="217"/>
      <c r="BL9" s="217"/>
      <c r="BM9" s="217"/>
      <c r="BN9" s="217"/>
      <c r="BO9" s="217"/>
      <c r="BP9" s="217"/>
      <c r="BQ9" s="217"/>
      <c r="BR9" s="217"/>
      <c r="BS9" s="217"/>
      <c r="BT9" s="217"/>
      <c r="BU9" s="217"/>
      <c r="BV9" s="217"/>
      <c r="BW9" s="217"/>
      <c r="BX9" s="217"/>
      <c r="BY9" s="217"/>
      <c r="BZ9" s="217"/>
      <c r="CA9" s="217"/>
      <c r="CB9" s="217"/>
      <c r="CC9" s="217"/>
      <c r="CD9" s="217"/>
      <c r="CE9" s="217"/>
      <c r="CF9" s="217"/>
      <c r="CG9" s="217"/>
      <c r="CH9" s="217"/>
      <c r="CI9" s="217"/>
      <c r="CJ9" s="217"/>
      <c r="CK9" s="217"/>
      <c r="CL9" s="217"/>
      <c r="CM9" s="217"/>
      <c r="CN9" s="217"/>
      <c r="CO9" s="217"/>
      <c r="CP9" s="217"/>
      <c r="CQ9" s="217"/>
      <c r="CR9" s="217"/>
      <c r="CS9" s="217"/>
      <c r="CT9" s="217"/>
      <c r="CU9" s="217"/>
      <c r="CV9" s="217"/>
      <c r="CW9" s="217"/>
      <c r="CX9" s="217"/>
    </row>
    <row r="10" spans="1:102" s="218" customFormat="1" ht="20.100000000000001" customHeight="1">
      <c r="A10" s="199"/>
      <c r="B10" s="104" t="s">
        <v>44</v>
      </c>
      <c r="C10" s="211">
        <v>48063.746021699997</v>
      </c>
      <c r="D10" s="212">
        <v>61328.87432132</v>
      </c>
      <c r="E10" s="213">
        <v>62949.063438669997</v>
      </c>
      <c r="F10" s="214">
        <v>0.48644535029467195</v>
      </c>
      <c r="G10" s="215">
        <v>0.56999404035771983</v>
      </c>
      <c r="H10" s="216">
        <v>0.55035941284104317</v>
      </c>
      <c r="I10" s="214">
        <v>292.30042353146342</v>
      </c>
      <c r="J10" s="215">
        <v>215.11603275308576</v>
      </c>
      <c r="K10" s="216">
        <v>217.35447937682869</v>
      </c>
      <c r="L10" s="214">
        <v>1.421881819160437</v>
      </c>
      <c r="M10" s="215">
        <v>1.2261485665465492</v>
      </c>
      <c r="N10" s="216">
        <v>1.1962308364820209</v>
      </c>
      <c r="O10" s="199"/>
      <c r="P10" s="217"/>
      <c r="Q10" s="21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c r="BD10" s="217"/>
      <c r="BE10" s="217"/>
      <c r="BF10" s="217"/>
      <c r="BG10" s="217"/>
      <c r="BH10" s="217"/>
      <c r="BI10" s="217"/>
      <c r="BJ10" s="217"/>
      <c r="BK10" s="217"/>
      <c r="BL10" s="217"/>
      <c r="BM10" s="217"/>
      <c r="BN10" s="217"/>
      <c r="BO10" s="217"/>
      <c r="BP10" s="217"/>
      <c r="BQ10" s="217"/>
      <c r="BR10" s="217"/>
      <c r="BS10" s="217"/>
      <c r="BT10" s="217"/>
      <c r="BU10" s="217"/>
      <c r="BV10" s="217"/>
      <c r="BW10" s="217"/>
      <c r="BX10" s="217"/>
      <c r="BY10" s="217"/>
      <c r="BZ10" s="217"/>
      <c r="CA10" s="217"/>
      <c r="CB10" s="217"/>
      <c r="CC10" s="217"/>
      <c r="CD10" s="217"/>
      <c r="CE10" s="217"/>
      <c r="CF10" s="217"/>
      <c r="CG10" s="217"/>
      <c r="CH10" s="217"/>
      <c r="CI10" s="217"/>
      <c r="CJ10" s="217"/>
      <c r="CK10" s="217"/>
      <c r="CL10" s="217"/>
      <c r="CM10" s="217"/>
      <c r="CN10" s="217"/>
      <c r="CO10" s="217"/>
      <c r="CP10" s="217"/>
      <c r="CQ10" s="217"/>
      <c r="CR10" s="217"/>
      <c r="CS10" s="217"/>
      <c r="CT10" s="217"/>
      <c r="CU10" s="217"/>
      <c r="CV10" s="217"/>
      <c r="CW10" s="217"/>
      <c r="CX10" s="217"/>
    </row>
    <row r="11" spans="1:102" s="218" customFormat="1" ht="20.100000000000001" customHeight="1">
      <c r="A11" s="199"/>
      <c r="B11" s="104" t="s">
        <v>34</v>
      </c>
      <c r="C11" s="211">
        <v>4.0083588299999997</v>
      </c>
      <c r="D11" s="212">
        <v>0.27930113999999995</v>
      </c>
      <c r="E11" s="213">
        <v>0.19818956999999998</v>
      </c>
      <c r="F11" s="214">
        <v>27.229075197342052</v>
      </c>
      <c r="G11" s="215">
        <v>40.185890397726276</v>
      </c>
      <c r="H11" s="216">
        <v>57.287661505093332</v>
      </c>
      <c r="I11" s="214">
        <v>99.715140297711898</v>
      </c>
      <c r="J11" s="215">
        <v>91.523075847082552</v>
      </c>
      <c r="K11" s="216">
        <v>83.062806103004831</v>
      </c>
      <c r="L11" s="214">
        <v>27.151510534799101</v>
      </c>
      <c r="M11" s="215">
        <v>36.779362948536487</v>
      </c>
      <c r="N11" s="216">
        <v>47.584739196921419</v>
      </c>
      <c r="O11" s="199"/>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217"/>
      <c r="AY11" s="217"/>
      <c r="AZ11" s="217"/>
      <c r="BA11" s="217"/>
      <c r="BB11" s="217"/>
      <c r="BC11" s="217"/>
      <c r="BD11" s="217"/>
      <c r="BE11" s="217"/>
      <c r="BF11" s="217"/>
      <c r="BG11" s="217"/>
      <c r="BH11" s="217"/>
      <c r="BI11" s="217"/>
      <c r="BJ11" s="217"/>
      <c r="BK11" s="217"/>
      <c r="BL11" s="217"/>
      <c r="BM11" s="217"/>
      <c r="BN11" s="217"/>
      <c r="BO11" s="217"/>
      <c r="BP11" s="217"/>
      <c r="BQ11" s="217"/>
      <c r="BR11" s="217"/>
      <c r="BS11" s="217"/>
      <c r="BT11" s="217"/>
      <c r="BU11" s="217"/>
      <c r="BV11" s="217"/>
      <c r="BW11" s="217"/>
      <c r="BX11" s="217"/>
      <c r="BY11" s="217"/>
      <c r="BZ11" s="217"/>
      <c r="CA11" s="217"/>
      <c r="CB11" s="217"/>
      <c r="CC11" s="217"/>
      <c r="CD11" s="217"/>
      <c r="CE11" s="217"/>
      <c r="CF11" s="217"/>
      <c r="CG11" s="217"/>
      <c r="CH11" s="217"/>
      <c r="CI11" s="217"/>
      <c r="CJ11" s="217"/>
      <c r="CK11" s="217"/>
      <c r="CL11" s="217"/>
      <c r="CM11" s="217"/>
      <c r="CN11" s="217"/>
      <c r="CO11" s="217"/>
      <c r="CP11" s="217"/>
      <c r="CQ11" s="217"/>
      <c r="CR11" s="217"/>
      <c r="CS11" s="217"/>
      <c r="CT11" s="217"/>
      <c r="CU11" s="217"/>
      <c r="CV11" s="217"/>
      <c r="CW11" s="217"/>
      <c r="CX11" s="217"/>
    </row>
    <row r="12" spans="1:102" s="218" customFormat="1" ht="20.100000000000001" customHeight="1">
      <c r="A12" s="199"/>
      <c r="B12" s="104" t="s">
        <v>57</v>
      </c>
      <c r="C12" s="211">
        <v>15783.887169</v>
      </c>
      <c r="D12" s="212">
        <v>13360.336636999999</v>
      </c>
      <c r="E12" s="213">
        <v>13107.892771999999</v>
      </c>
      <c r="F12" s="214">
        <v>1.2412714681893706</v>
      </c>
      <c r="G12" s="215">
        <v>1.5422666928119262</v>
      </c>
      <c r="H12" s="216">
        <v>1.5320432619724516</v>
      </c>
      <c r="I12" s="214">
        <v>242.4116360681256</v>
      </c>
      <c r="J12" s="215">
        <v>228.73491481680293</v>
      </c>
      <c r="K12" s="216">
        <v>228.7115493511985</v>
      </c>
      <c r="L12" s="214">
        <v>3.008986474084697</v>
      </c>
      <c r="M12" s="215">
        <v>3.5277024060512829</v>
      </c>
      <c r="N12" s="216">
        <v>3.5039598811878347</v>
      </c>
      <c r="O12" s="199"/>
      <c r="P12" s="217"/>
      <c r="Q12" s="217"/>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7"/>
      <c r="AT12" s="217"/>
      <c r="AU12" s="217"/>
      <c r="AV12" s="217"/>
      <c r="AW12" s="217"/>
      <c r="AX12" s="217"/>
      <c r="AY12" s="217"/>
      <c r="AZ12" s="217"/>
      <c r="BA12" s="217"/>
      <c r="BB12" s="217"/>
      <c r="BC12" s="217"/>
      <c r="BD12" s="217"/>
      <c r="BE12" s="217"/>
      <c r="BF12" s="217"/>
      <c r="BG12" s="217"/>
      <c r="BH12" s="217"/>
      <c r="BI12" s="217"/>
      <c r="BJ12" s="217"/>
      <c r="BK12" s="217"/>
      <c r="BL12" s="217"/>
      <c r="BM12" s="217"/>
      <c r="BN12" s="217"/>
      <c r="BO12" s="217"/>
      <c r="BP12" s="217"/>
      <c r="BQ12" s="217"/>
      <c r="BR12" s="217"/>
      <c r="BS12" s="217"/>
      <c r="BT12" s="217"/>
      <c r="BU12" s="217"/>
      <c r="BV12" s="217"/>
      <c r="BW12" s="217"/>
      <c r="BX12" s="217"/>
      <c r="BY12" s="217"/>
      <c r="BZ12" s="217"/>
      <c r="CA12" s="217"/>
      <c r="CB12" s="217"/>
      <c r="CC12" s="217"/>
      <c r="CD12" s="217"/>
      <c r="CE12" s="217"/>
      <c r="CF12" s="217"/>
      <c r="CG12" s="217"/>
      <c r="CH12" s="217"/>
      <c r="CI12" s="217"/>
      <c r="CJ12" s="217"/>
      <c r="CK12" s="217"/>
      <c r="CL12" s="217"/>
      <c r="CM12" s="217"/>
      <c r="CN12" s="217"/>
      <c r="CO12" s="217"/>
      <c r="CP12" s="217"/>
      <c r="CQ12" s="217"/>
      <c r="CR12" s="217"/>
      <c r="CS12" s="217"/>
      <c r="CT12" s="217"/>
      <c r="CU12" s="217"/>
      <c r="CV12" s="217"/>
      <c r="CW12" s="217"/>
      <c r="CX12" s="217"/>
    </row>
    <row r="13" spans="1:102" s="218" customFormat="1" ht="20.100000000000001" customHeight="1">
      <c r="A13" s="199"/>
      <c r="B13" s="104" t="s">
        <v>72</v>
      </c>
      <c r="C13" s="211">
        <v>22848.475749000001</v>
      </c>
      <c r="D13" s="212">
        <v>29587.083135000001</v>
      </c>
      <c r="E13" s="213">
        <v>30069.256932999997</v>
      </c>
      <c r="F13" s="214">
        <v>1.9077916478480099</v>
      </c>
      <c r="G13" s="215">
        <v>2.3951786790421643</v>
      </c>
      <c r="H13" s="216">
        <v>2.3671141211968312</v>
      </c>
      <c r="I13" s="214">
        <v>152.72450705539512</v>
      </c>
      <c r="J13" s="215">
        <v>151.84070061053674</v>
      </c>
      <c r="K13" s="216">
        <v>148.61843806415715</v>
      </c>
      <c r="L13" s="214">
        <v>2.9136653898198728</v>
      </c>
      <c r="M13" s="215">
        <v>3.6368560871318212</v>
      </c>
      <c r="N13" s="216">
        <v>3.5179680341188297</v>
      </c>
      <c r="O13" s="199"/>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7"/>
      <c r="BA13" s="217"/>
      <c r="BB13" s="217"/>
      <c r="BC13" s="217"/>
      <c r="BD13" s="217"/>
      <c r="BE13" s="217"/>
      <c r="BF13" s="217"/>
      <c r="BG13" s="217"/>
      <c r="BH13" s="217"/>
      <c r="BI13" s="217"/>
      <c r="BJ13" s="217"/>
      <c r="BK13" s="217"/>
      <c r="BL13" s="217"/>
      <c r="BM13" s="217"/>
      <c r="BN13" s="217"/>
      <c r="BO13" s="217"/>
      <c r="BP13" s="217"/>
      <c r="BQ13" s="217"/>
      <c r="BR13" s="217"/>
      <c r="BS13" s="217"/>
      <c r="BT13" s="217"/>
      <c r="BU13" s="217"/>
      <c r="BV13" s="217"/>
      <c r="BW13" s="217"/>
      <c r="BX13" s="217"/>
      <c r="BY13" s="217"/>
      <c r="BZ13" s="217"/>
      <c r="CA13" s="217"/>
      <c r="CB13" s="217"/>
      <c r="CC13" s="217"/>
      <c r="CD13" s="217"/>
      <c r="CE13" s="217"/>
      <c r="CF13" s="217"/>
      <c r="CG13" s="217"/>
      <c r="CH13" s="217"/>
      <c r="CI13" s="217"/>
      <c r="CJ13" s="217"/>
      <c r="CK13" s="217"/>
      <c r="CL13" s="217"/>
      <c r="CM13" s="217"/>
      <c r="CN13" s="217"/>
      <c r="CO13" s="217"/>
      <c r="CP13" s="217"/>
      <c r="CQ13" s="217"/>
      <c r="CR13" s="217"/>
      <c r="CS13" s="217"/>
      <c r="CT13" s="217"/>
      <c r="CU13" s="217"/>
      <c r="CV13" s="217"/>
      <c r="CW13" s="217"/>
      <c r="CX13" s="217"/>
    </row>
    <row r="14" spans="1:102" s="218" customFormat="1" ht="20.100000000000001" customHeight="1">
      <c r="A14" s="199"/>
      <c r="B14" s="104" t="s">
        <v>59</v>
      </c>
      <c r="C14" s="211">
        <v>56247.098371999993</v>
      </c>
      <c r="D14" s="212">
        <v>65691.602755999993</v>
      </c>
      <c r="E14" s="213">
        <v>66786.041513000004</v>
      </c>
      <c r="F14" s="214">
        <v>1.1055412314558641</v>
      </c>
      <c r="G14" s="215">
        <v>1.1951673715683395</v>
      </c>
      <c r="H14" s="216">
        <v>1.3223193873948922</v>
      </c>
      <c r="I14" s="214">
        <v>172.46950261058373</v>
      </c>
      <c r="J14" s="215">
        <v>174.64199243115809</v>
      </c>
      <c r="K14" s="216">
        <v>161.13042825686776</v>
      </c>
      <c r="L14" s="214">
        <v>1.9067214630468514</v>
      </c>
      <c r="M14" s="215">
        <v>2.0872641105940506</v>
      </c>
      <c r="N14" s="216">
        <v>2.1306588918329803</v>
      </c>
      <c r="O14" s="199"/>
      <c r="P14" s="217"/>
      <c r="Q14" s="217"/>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7"/>
      <c r="AW14" s="217"/>
      <c r="AX14" s="217"/>
      <c r="AY14" s="217"/>
      <c r="AZ14" s="217"/>
      <c r="BA14" s="217"/>
      <c r="BB14" s="217"/>
      <c r="BC14" s="217"/>
      <c r="BD14" s="217"/>
      <c r="BE14" s="217"/>
      <c r="BF14" s="217"/>
      <c r="BG14" s="217"/>
      <c r="BH14" s="217"/>
      <c r="BI14" s="217"/>
      <c r="BJ14" s="217"/>
      <c r="BK14" s="217"/>
      <c r="BL14" s="217"/>
      <c r="BM14" s="217"/>
      <c r="BN14" s="217"/>
      <c r="BO14" s="217"/>
      <c r="BP14" s="217"/>
      <c r="BQ14" s="217"/>
      <c r="BR14" s="217"/>
      <c r="BS14" s="217"/>
      <c r="BT14" s="217"/>
      <c r="BU14" s="217"/>
      <c r="BV14" s="217"/>
      <c r="BW14" s="217"/>
      <c r="BX14" s="217"/>
      <c r="BY14" s="217"/>
      <c r="BZ14" s="217"/>
      <c r="CA14" s="217"/>
      <c r="CB14" s="217"/>
      <c r="CC14" s="217"/>
      <c r="CD14" s="217"/>
      <c r="CE14" s="217"/>
      <c r="CF14" s="217"/>
      <c r="CG14" s="217"/>
      <c r="CH14" s="217"/>
      <c r="CI14" s="217"/>
      <c r="CJ14" s="217"/>
      <c r="CK14" s="217"/>
      <c r="CL14" s="217"/>
      <c r="CM14" s="217"/>
      <c r="CN14" s="217"/>
      <c r="CO14" s="217"/>
      <c r="CP14" s="217"/>
      <c r="CQ14" s="217"/>
      <c r="CR14" s="217"/>
      <c r="CS14" s="217"/>
      <c r="CT14" s="217"/>
      <c r="CU14" s="217"/>
      <c r="CV14" s="217"/>
      <c r="CW14" s="217"/>
      <c r="CX14" s="217"/>
    </row>
    <row r="15" spans="1:102" s="218" customFormat="1" ht="20.100000000000001" customHeight="1">
      <c r="A15" s="199"/>
      <c r="B15" s="104" t="s">
        <v>231</v>
      </c>
      <c r="C15" s="211">
        <v>0</v>
      </c>
      <c r="D15" s="212">
        <v>0</v>
      </c>
      <c r="E15" s="213">
        <v>0</v>
      </c>
      <c r="F15" s="214" t="s">
        <v>241</v>
      </c>
      <c r="G15" s="215" t="s">
        <v>241</v>
      </c>
      <c r="H15" s="216" t="s">
        <v>241</v>
      </c>
      <c r="I15" s="214" t="s">
        <v>96</v>
      </c>
      <c r="J15" s="215" t="s">
        <v>96</v>
      </c>
      <c r="K15" s="216" t="s">
        <v>96</v>
      </c>
      <c r="L15" s="214" t="s">
        <v>96</v>
      </c>
      <c r="M15" s="215" t="s">
        <v>96</v>
      </c>
      <c r="N15" s="216" t="s">
        <v>96</v>
      </c>
      <c r="O15" s="199"/>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7"/>
      <c r="CD15" s="217"/>
      <c r="CE15" s="217"/>
      <c r="CF15" s="217"/>
      <c r="CG15" s="217"/>
      <c r="CH15" s="217"/>
      <c r="CI15" s="217"/>
      <c r="CJ15" s="217"/>
      <c r="CK15" s="217"/>
      <c r="CL15" s="217"/>
      <c r="CM15" s="217"/>
      <c r="CN15" s="217"/>
      <c r="CO15" s="217"/>
      <c r="CP15" s="217"/>
      <c r="CQ15" s="217"/>
      <c r="CR15" s="217"/>
      <c r="CS15" s="217"/>
      <c r="CT15" s="217"/>
      <c r="CU15" s="217"/>
      <c r="CV15" s="217"/>
      <c r="CW15" s="217"/>
      <c r="CX15" s="217"/>
    </row>
    <row r="16" spans="1:102" s="218" customFormat="1" ht="20.100000000000001" customHeight="1">
      <c r="A16" s="199"/>
      <c r="B16" s="104" t="s">
        <v>38</v>
      </c>
      <c r="C16" s="211">
        <v>347.64352000999997</v>
      </c>
      <c r="D16" s="212">
        <v>353.71979045</v>
      </c>
      <c r="E16" s="213">
        <v>358.60808875000004</v>
      </c>
      <c r="F16" s="214">
        <v>1.2018114101133883</v>
      </c>
      <c r="G16" s="215">
        <v>1.2244128281570401</v>
      </c>
      <c r="H16" s="216">
        <v>1.4919443029434456</v>
      </c>
      <c r="I16" s="214">
        <v>223.8137338129076</v>
      </c>
      <c r="J16" s="215">
        <v>204.59249980943733</v>
      </c>
      <c r="K16" s="216">
        <v>173.91627929023167</v>
      </c>
      <c r="L16" s="214">
        <v>2.6898189903643304</v>
      </c>
      <c r="M16" s="215">
        <v>2.5050568131139181</v>
      </c>
      <c r="N16" s="216">
        <v>2.5947340207618228</v>
      </c>
      <c r="O16" s="199"/>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c r="BL16" s="217"/>
      <c r="BM16" s="217"/>
      <c r="BN16" s="217"/>
      <c r="BO16" s="217"/>
      <c r="BP16" s="217"/>
      <c r="BQ16" s="217"/>
      <c r="BR16" s="217"/>
      <c r="BS16" s="217"/>
      <c r="BT16" s="217"/>
      <c r="BU16" s="217"/>
      <c r="BV16" s="217"/>
      <c r="BW16" s="217"/>
      <c r="BX16" s="217"/>
      <c r="BY16" s="217"/>
      <c r="BZ16" s="217"/>
      <c r="CA16" s="217"/>
      <c r="CB16" s="217"/>
      <c r="CC16" s="217"/>
      <c r="CD16" s="217"/>
      <c r="CE16" s="217"/>
      <c r="CF16" s="217"/>
      <c r="CG16" s="217"/>
      <c r="CH16" s="217"/>
      <c r="CI16" s="217"/>
      <c r="CJ16" s="217"/>
      <c r="CK16" s="217"/>
      <c r="CL16" s="217"/>
      <c r="CM16" s="217"/>
      <c r="CN16" s="217"/>
      <c r="CO16" s="217"/>
      <c r="CP16" s="217"/>
      <c r="CQ16" s="217"/>
      <c r="CR16" s="217"/>
      <c r="CS16" s="217"/>
      <c r="CT16" s="217"/>
      <c r="CU16" s="217"/>
      <c r="CV16" s="217"/>
      <c r="CW16" s="217"/>
      <c r="CX16" s="217"/>
    </row>
    <row r="17" spans="1:102" s="218" customFormat="1" ht="20.100000000000001" customHeight="1">
      <c r="A17" s="199"/>
      <c r="B17" s="104" t="s">
        <v>36</v>
      </c>
      <c r="C17" s="211">
        <v>8.3016734799999998</v>
      </c>
      <c r="D17" s="212">
        <v>19.652511489999998</v>
      </c>
      <c r="E17" s="213">
        <v>20.693281070000001</v>
      </c>
      <c r="F17" s="214">
        <v>0</v>
      </c>
      <c r="G17" s="215">
        <v>0</v>
      </c>
      <c r="H17" s="216">
        <v>0</v>
      </c>
      <c r="I17" s="214" t="s">
        <v>96</v>
      </c>
      <c r="J17" s="215" t="s">
        <v>96</v>
      </c>
      <c r="K17" s="216" t="s">
        <v>96</v>
      </c>
      <c r="L17" s="214">
        <v>1.4442357952146296</v>
      </c>
      <c r="M17" s="215">
        <v>1.4741879690411011</v>
      </c>
      <c r="N17" s="216">
        <v>1.4909364008363124</v>
      </c>
      <c r="O17" s="199"/>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217"/>
      <c r="BA17" s="217"/>
      <c r="BB17" s="217"/>
      <c r="BC17" s="217"/>
      <c r="BD17" s="217"/>
      <c r="BE17" s="217"/>
      <c r="BF17" s="217"/>
      <c r="BG17" s="217"/>
      <c r="BH17" s="217"/>
      <c r="BI17" s="217"/>
      <c r="BJ17" s="217"/>
      <c r="BK17" s="217"/>
      <c r="BL17" s="217"/>
      <c r="BM17" s="217"/>
      <c r="BN17" s="217"/>
      <c r="BO17" s="217"/>
      <c r="BP17" s="217"/>
      <c r="BQ17" s="217"/>
      <c r="BR17" s="217"/>
      <c r="BS17" s="217"/>
      <c r="BT17" s="217"/>
      <c r="BU17" s="217"/>
      <c r="BV17" s="217"/>
      <c r="BW17" s="217"/>
      <c r="BX17" s="217"/>
      <c r="BY17" s="217"/>
      <c r="BZ17" s="217"/>
      <c r="CA17" s="217"/>
      <c r="CB17" s="217"/>
      <c r="CC17" s="217"/>
      <c r="CD17" s="217"/>
      <c r="CE17" s="217"/>
      <c r="CF17" s="217"/>
      <c r="CG17" s="217"/>
      <c r="CH17" s="217"/>
      <c r="CI17" s="217"/>
      <c r="CJ17" s="217"/>
      <c r="CK17" s="217"/>
      <c r="CL17" s="217"/>
      <c r="CM17" s="217"/>
      <c r="CN17" s="217"/>
      <c r="CO17" s="217"/>
      <c r="CP17" s="217"/>
      <c r="CQ17" s="217"/>
      <c r="CR17" s="217"/>
      <c r="CS17" s="217"/>
      <c r="CT17" s="217"/>
      <c r="CU17" s="217"/>
      <c r="CV17" s="217"/>
      <c r="CW17" s="217"/>
      <c r="CX17" s="217"/>
    </row>
    <row r="18" spans="1:102" s="218" customFormat="1" ht="20.100000000000001" customHeight="1">
      <c r="A18" s="199"/>
      <c r="B18" s="104" t="s">
        <v>32</v>
      </c>
      <c r="C18" s="211">
        <v>5612.1803580000005</v>
      </c>
      <c r="D18" s="212">
        <v>6337.8935190000002</v>
      </c>
      <c r="E18" s="213">
        <v>6449.5197569999991</v>
      </c>
      <c r="F18" s="214">
        <v>2.601801041405519</v>
      </c>
      <c r="G18" s="215">
        <v>2.1046590574630955</v>
      </c>
      <c r="H18" s="216">
        <v>1.9887459971075798</v>
      </c>
      <c r="I18" s="214">
        <v>178.10242776825919</v>
      </c>
      <c r="J18" s="215">
        <v>220.12345505939118</v>
      </c>
      <c r="K18" s="216">
        <v>233.75520328817862</v>
      </c>
      <c r="L18" s="214">
        <v>4.6338708204430796</v>
      </c>
      <c r="M18" s="215">
        <v>4.6328482345081827</v>
      </c>
      <c r="N18" s="216">
        <v>4.6487972484243381</v>
      </c>
      <c r="O18" s="199"/>
      <c r="P18" s="217"/>
      <c r="Q18" s="217"/>
      <c r="R18" s="217"/>
      <c r="S18" s="217"/>
      <c r="T18" s="217"/>
      <c r="U18" s="217"/>
      <c r="V18" s="217"/>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7"/>
      <c r="AW18" s="217"/>
      <c r="AX18" s="217"/>
      <c r="AY18" s="217"/>
      <c r="AZ18" s="217"/>
      <c r="BA18" s="217"/>
      <c r="BB18" s="217"/>
      <c r="BC18" s="217"/>
      <c r="BD18" s="217"/>
      <c r="BE18" s="217"/>
      <c r="BF18" s="217"/>
      <c r="BG18" s="217"/>
      <c r="BH18" s="217"/>
      <c r="BI18" s="217"/>
      <c r="BJ18" s="217"/>
      <c r="BK18" s="217"/>
      <c r="BL18" s="217"/>
      <c r="BM18" s="217"/>
      <c r="BN18" s="217"/>
      <c r="BO18" s="217"/>
      <c r="BP18" s="217"/>
      <c r="BQ18" s="217"/>
      <c r="BR18" s="217"/>
      <c r="BS18" s="217"/>
      <c r="BT18" s="217"/>
      <c r="BU18" s="217"/>
      <c r="BV18" s="217"/>
      <c r="BW18" s="217"/>
      <c r="BX18" s="217"/>
      <c r="BY18" s="217"/>
      <c r="BZ18" s="217"/>
      <c r="CA18" s="217"/>
      <c r="CB18" s="217"/>
      <c r="CC18" s="217"/>
      <c r="CD18" s="217"/>
      <c r="CE18" s="217"/>
      <c r="CF18" s="217"/>
      <c r="CG18" s="217"/>
      <c r="CH18" s="217"/>
      <c r="CI18" s="217"/>
      <c r="CJ18" s="217"/>
      <c r="CK18" s="217"/>
      <c r="CL18" s="217"/>
      <c r="CM18" s="217"/>
      <c r="CN18" s="217"/>
      <c r="CO18" s="217"/>
      <c r="CP18" s="217"/>
      <c r="CQ18" s="217"/>
      <c r="CR18" s="217"/>
      <c r="CS18" s="217"/>
      <c r="CT18" s="217"/>
      <c r="CU18" s="217"/>
      <c r="CV18" s="217"/>
      <c r="CW18" s="217"/>
      <c r="CX18" s="217"/>
    </row>
    <row r="19" spans="1:102" s="218" customFormat="1" ht="20.100000000000001" customHeight="1">
      <c r="A19" s="199"/>
      <c r="B19" s="104" t="s">
        <v>66</v>
      </c>
      <c r="C19" s="211">
        <v>0</v>
      </c>
      <c r="D19" s="212">
        <v>0</v>
      </c>
      <c r="E19" s="213">
        <v>0</v>
      </c>
      <c r="F19" s="214" t="s">
        <v>241</v>
      </c>
      <c r="G19" s="215" t="s">
        <v>241</v>
      </c>
      <c r="H19" s="216" t="s">
        <v>241</v>
      </c>
      <c r="I19" s="214" t="s">
        <v>96</v>
      </c>
      <c r="J19" s="215" t="s">
        <v>96</v>
      </c>
      <c r="K19" s="216" t="s">
        <v>96</v>
      </c>
      <c r="L19" s="214" t="s">
        <v>96</v>
      </c>
      <c r="M19" s="215" t="s">
        <v>96</v>
      </c>
      <c r="N19" s="216" t="s">
        <v>96</v>
      </c>
      <c r="O19" s="199"/>
      <c r="P19" s="217"/>
      <c r="Q19" s="217"/>
      <c r="R19" s="217"/>
      <c r="S19" s="217"/>
      <c r="T19" s="217"/>
      <c r="U19" s="217"/>
      <c r="V19" s="217"/>
      <c r="W19" s="217"/>
      <c r="X19" s="217"/>
      <c r="Y19" s="217"/>
      <c r="Z19" s="217"/>
      <c r="AA19" s="217"/>
      <c r="AB19" s="217"/>
      <c r="AC19" s="217"/>
      <c r="AD19" s="217"/>
      <c r="AE19" s="217"/>
      <c r="AF19" s="217"/>
      <c r="AG19" s="217"/>
      <c r="AH19" s="217"/>
      <c r="AI19" s="217"/>
      <c r="AJ19" s="217"/>
      <c r="AK19" s="217"/>
      <c r="AL19" s="217"/>
      <c r="AM19" s="217"/>
      <c r="AN19" s="217"/>
      <c r="AO19" s="217"/>
      <c r="AP19" s="217"/>
      <c r="AQ19" s="217"/>
      <c r="AR19" s="217"/>
      <c r="AS19" s="217"/>
      <c r="AT19" s="217"/>
      <c r="AU19" s="217"/>
      <c r="AV19" s="217"/>
      <c r="AW19" s="217"/>
      <c r="AX19" s="217"/>
      <c r="AY19" s="217"/>
      <c r="AZ19" s="217"/>
      <c r="BA19" s="217"/>
      <c r="BB19" s="217"/>
      <c r="BC19" s="217"/>
      <c r="BD19" s="217"/>
      <c r="BE19" s="217"/>
      <c r="BF19" s="217"/>
      <c r="BG19" s="217"/>
      <c r="BH19" s="217"/>
      <c r="BI19" s="217"/>
      <c r="BJ19" s="217"/>
      <c r="BK19" s="217"/>
      <c r="BL19" s="217"/>
      <c r="BM19" s="217"/>
      <c r="BN19" s="217"/>
      <c r="BO19" s="217"/>
      <c r="BP19" s="217"/>
      <c r="BQ19" s="217"/>
      <c r="BR19" s="217"/>
      <c r="BS19" s="217"/>
      <c r="BT19" s="217"/>
      <c r="BU19" s="217"/>
      <c r="BV19" s="217"/>
      <c r="BW19" s="217"/>
      <c r="BX19" s="217"/>
      <c r="BY19" s="217"/>
      <c r="BZ19" s="217"/>
      <c r="CA19" s="217"/>
      <c r="CB19" s="217"/>
      <c r="CC19" s="217"/>
      <c r="CD19" s="217"/>
      <c r="CE19" s="217"/>
      <c r="CF19" s="217"/>
      <c r="CG19" s="217"/>
      <c r="CH19" s="217"/>
      <c r="CI19" s="217"/>
      <c r="CJ19" s="217"/>
      <c r="CK19" s="217"/>
      <c r="CL19" s="217"/>
      <c r="CM19" s="217"/>
      <c r="CN19" s="217"/>
      <c r="CO19" s="217"/>
      <c r="CP19" s="217"/>
      <c r="CQ19" s="217"/>
      <c r="CR19" s="217"/>
      <c r="CS19" s="217"/>
      <c r="CT19" s="217"/>
      <c r="CU19" s="217"/>
      <c r="CV19" s="217"/>
      <c r="CW19" s="217"/>
      <c r="CX19" s="217"/>
    </row>
    <row r="20" spans="1:102" s="218" customFormat="1" ht="20.100000000000001" customHeight="1">
      <c r="A20" s="199"/>
      <c r="B20" s="104" t="s">
        <v>45</v>
      </c>
      <c r="C20" s="211">
        <v>5253.3929579600008</v>
      </c>
      <c r="D20" s="212">
        <v>5702.1585363099994</v>
      </c>
      <c r="E20" s="213">
        <v>5817.7304454099994</v>
      </c>
      <c r="F20" s="214">
        <v>0.62559503454244036</v>
      </c>
      <c r="G20" s="215">
        <v>0.67930452482765136</v>
      </c>
      <c r="H20" s="216">
        <v>0.74570086319876971</v>
      </c>
      <c r="I20" s="214">
        <v>365.50981681861492</v>
      </c>
      <c r="J20" s="215">
        <v>309.03224783204865</v>
      </c>
      <c r="K20" s="216">
        <v>276.77918347955904</v>
      </c>
      <c r="L20" s="214">
        <v>2.2866112647824246</v>
      </c>
      <c r="M20" s="215">
        <v>2.0992700426997084</v>
      </c>
      <c r="N20" s="216">
        <v>2.0639447603615784</v>
      </c>
      <c r="O20" s="199"/>
      <c r="P20" s="217"/>
      <c r="Q20" s="217"/>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217"/>
      <c r="BA20" s="217"/>
      <c r="BB20" s="217"/>
      <c r="BC20" s="217"/>
      <c r="BD20" s="217"/>
      <c r="BE20" s="217"/>
      <c r="BF20" s="217"/>
      <c r="BG20" s="217"/>
      <c r="BH20" s="217"/>
      <c r="BI20" s="217"/>
      <c r="BJ20" s="217"/>
      <c r="BK20" s="217"/>
      <c r="BL20" s="217"/>
      <c r="BM20" s="217"/>
      <c r="BN20" s="217"/>
      <c r="BO20" s="217"/>
      <c r="BP20" s="217"/>
      <c r="BQ20" s="217"/>
      <c r="BR20" s="217"/>
      <c r="BS20" s="217"/>
      <c r="BT20" s="217"/>
      <c r="BU20" s="217"/>
      <c r="BV20" s="217"/>
      <c r="BW20" s="217"/>
      <c r="BX20" s="217"/>
      <c r="BY20" s="217"/>
      <c r="BZ20" s="217"/>
      <c r="CA20" s="217"/>
      <c r="CB20" s="217"/>
      <c r="CC20" s="217"/>
      <c r="CD20" s="217"/>
      <c r="CE20" s="217"/>
      <c r="CF20" s="217"/>
      <c r="CG20" s="217"/>
      <c r="CH20" s="217"/>
      <c r="CI20" s="217"/>
      <c r="CJ20" s="217"/>
      <c r="CK20" s="217"/>
      <c r="CL20" s="217"/>
      <c r="CM20" s="217"/>
      <c r="CN20" s="217"/>
      <c r="CO20" s="217"/>
      <c r="CP20" s="217"/>
      <c r="CQ20" s="217"/>
      <c r="CR20" s="217"/>
      <c r="CS20" s="217"/>
      <c r="CT20" s="217"/>
      <c r="CU20" s="217"/>
      <c r="CV20" s="217"/>
      <c r="CW20" s="217"/>
      <c r="CX20" s="217"/>
    </row>
    <row r="21" spans="1:102" s="218" customFormat="1" ht="20.100000000000001" customHeight="1">
      <c r="A21" s="199"/>
      <c r="B21" s="104" t="s">
        <v>63</v>
      </c>
      <c r="C21" s="211">
        <v>0</v>
      </c>
      <c r="D21" s="212">
        <v>0</v>
      </c>
      <c r="E21" s="213">
        <v>0</v>
      </c>
      <c r="F21" s="214" t="s">
        <v>241</v>
      </c>
      <c r="G21" s="215" t="s">
        <v>241</v>
      </c>
      <c r="H21" s="216" t="s">
        <v>241</v>
      </c>
      <c r="I21" s="214" t="s">
        <v>96</v>
      </c>
      <c r="J21" s="215" t="s">
        <v>96</v>
      </c>
      <c r="K21" s="216" t="s">
        <v>96</v>
      </c>
      <c r="L21" s="214" t="s">
        <v>96</v>
      </c>
      <c r="M21" s="215" t="s">
        <v>96</v>
      </c>
      <c r="N21" s="216" t="s">
        <v>96</v>
      </c>
      <c r="O21" s="199"/>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217"/>
      <c r="BB21" s="217"/>
      <c r="BC21" s="217"/>
      <c r="BD21" s="217"/>
      <c r="BE21" s="217"/>
      <c r="BF21" s="217"/>
      <c r="BG21" s="217"/>
      <c r="BH21" s="217"/>
      <c r="BI21" s="217"/>
      <c r="BJ21" s="217"/>
      <c r="BK21" s="217"/>
      <c r="BL21" s="217"/>
      <c r="BM21" s="217"/>
      <c r="BN21" s="217"/>
      <c r="BO21" s="217"/>
      <c r="BP21" s="217"/>
      <c r="BQ21" s="217"/>
      <c r="BR21" s="217"/>
      <c r="BS21" s="217"/>
      <c r="BT21" s="217"/>
      <c r="BU21" s="217"/>
      <c r="BV21" s="217"/>
      <c r="BW21" s="217"/>
      <c r="BX21" s="217"/>
      <c r="BY21" s="217"/>
      <c r="BZ21" s="217"/>
      <c r="CA21" s="217"/>
      <c r="CB21" s="217"/>
      <c r="CC21" s="217"/>
      <c r="CD21" s="217"/>
      <c r="CE21" s="217"/>
      <c r="CF21" s="217"/>
      <c r="CG21" s="217"/>
      <c r="CH21" s="217"/>
      <c r="CI21" s="217"/>
      <c r="CJ21" s="217"/>
      <c r="CK21" s="217"/>
      <c r="CL21" s="217"/>
      <c r="CM21" s="217"/>
      <c r="CN21" s="217"/>
      <c r="CO21" s="217"/>
      <c r="CP21" s="217"/>
      <c r="CQ21" s="217"/>
      <c r="CR21" s="217"/>
      <c r="CS21" s="217"/>
      <c r="CT21" s="217"/>
      <c r="CU21" s="217"/>
      <c r="CV21" s="217"/>
      <c r="CW21" s="217"/>
      <c r="CX21" s="217"/>
    </row>
    <row r="22" spans="1:102" s="218" customFormat="1" ht="20.100000000000001" customHeight="1">
      <c r="A22" s="199"/>
      <c r="B22" s="104" t="s">
        <v>62</v>
      </c>
      <c r="C22" s="211">
        <v>0</v>
      </c>
      <c r="D22" s="212">
        <v>0</v>
      </c>
      <c r="E22" s="213">
        <v>0</v>
      </c>
      <c r="F22" s="214" t="s">
        <v>241</v>
      </c>
      <c r="G22" s="215" t="s">
        <v>241</v>
      </c>
      <c r="H22" s="216" t="s">
        <v>241</v>
      </c>
      <c r="I22" s="214" t="s">
        <v>96</v>
      </c>
      <c r="J22" s="215" t="s">
        <v>96</v>
      </c>
      <c r="K22" s="216" t="s">
        <v>96</v>
      </c>
      <c r="L22" s="214" t="s">
        <v>96</v>
      </c>
      <c r="M22" s="215" t="s">
        <v>96</v>
      </c>
      <c r="N22" s="216" t="s">
        <v>96</v>
      </c>
      <c r="O22" s="199"/>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217"/>
      <c r="BK22" s="217"/>
      <c r="BL22" s="217"/>
      <c r="BM22" s="217"/>
      <c r="BN22" s="217"/>
      <c r="BO22" s="217"/>
      <c r="BP22" s="217"/>
      <c r="BQ22" s="217"/>
      <c r="BR22" s="217"/>
      <c r="BS22" s="217"/>
      <c r="BT22" s="217"/>
      <c r="BU22" s="217"/>
      <c r="BV22" s="217"/>
      <c r="BW22" s="217"/>
      <c r="BX22" s="217"/>
      <c r="BY22" s="217"/>
      <c r="BZ22" s="217"/>
      <c r="CA22" s="217"/>
      <c r="CB22" s="217"/>
      <c r="CC22" s="217"/>
      <c r="CD22" s="217"/>
      <c r="CE22" s="217"/>
      <c r="CF22" s="217"/>
      <c r="CG22" s="217"/>
      <c r="CH22" s="217"/>
      <c r="CI22" s="217"/>
      <c r="CJ22" s="217"/>
      <c r="CK22" s="217"/>
      <c r="CL22" s="217"/>
      <c r="CM22" s="217"/>
      <c r="CN22" s="217"/>
      <c r="CO22" s="217"/>
      <c r="CP22" s="217"/>
      <c r="CQ22" s="217"/>
      <c r="CR22" s="217"/>
      <c r="CS22" s="217"/>
      <c r="CT22" s="217"/>
      <c r="CU22" s="217"/>
      <c r="CV22" s="217"/>
      <c r="CW22" s="217"/>
      <c r="CX22" s="217"/>
    </row>
    <row r="23" spans="1:102" s="218" customFormat="1" ht="20.100000000000001" customHeight="1">
      <c r="A23" s="199"/>
      <c r="B23" s="104" t="s">
        <v>41</v>
      </c>
      <c r="C23" s="211">
        <v>0</v>
      </c>
      <c r="D23" s="212">
        <v>0</v>
      </c>
      <c r="E23" s="213">
        <v>0</v>
      </c>
      <c r="F23" s="214" t="s">
        <v>241</v>
      </c>
      <c r="G23" s="215" t="s">
        <v>241</v>
      </c>
      <c r="H23" s="216" t="s">
        <v>241</v>
      </c>
      <c r="I23" s="214" t="s">
        <v>96</v>
      </c>
      <c r="J23" s="215" t="s">
        <v>96</v>
      </c>
      <c r="K23" s="216" t="s">
        <v>96</v>
      </c>
      <c r="L23" s="214" t="s">
        <v>96</v>
      </c>
      <c r="M23" s="215" t="s">
        <v>96</v>
      </c>
      <c r="N23" s="216" t="s">
        <v>96</v>
      </c>
      <c r="O23" s="199"/>
      <c r="P23" s="217"/>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7"/>
      <c r="BK23" s="217"/>
      <c r="BL23" s="217"/>
      <c r="BM23" s="217"/>
      <c r="BN23" s="217"/>
      <c r="BO23" s="217"/>
      <c r="BP23" s="217"/>
      <c r="BQ23" s="217"/>
      <c r="BR23" s="217"/>
      <c r="BS23" s="217"/>
      <c r="BT23" s="217"/>
      <c r="BU23" s="217"/>
      <c r="BV23" s="217"/>
      <c r="BW23" s="217"/>
      <c r="BX23" s="217"/>
      <c r="BY23" s="217"/>
      <c r="BZ23" s="217"/>
      <c r="CA23" s="217"/>
      <c r="CB23" s="217"/>
      <c r="CC23" s="217"/>
      <c r="CD23" s="217"/>
      <c r="CE23" s="217"/>
      <c r="CF23" s="217"/>
      <c r="CG23" s="217"/>
      <c r="CH23" s="217"/>
      <c r="CI23" s="217"/>
      <c r="CJ23" s="217"/>
      <c r="CK23" s="217"/>
      <c r="CL23" s="217"/>
      <c r="CM23" s="217"/>
      <c r="CN23" s="217"/>
      <c r="CO23" s="217"/>
      <c r="CP23" s="217"/>
      <c r="CQ23" s="217"/>
      <c r="CR23" s="217"/>
      <c r="CS23" s="217"/>
      <c r="CT23" s="217"/>
      <c r="CU23" s="217"/>
      <c r="CV23" s="217"/>
      <c r="CW23" s="217"/>
      <c r="CX23" s="217"/>
    </row>
    <row r="24" spans="1:102" s="218" customFormat="1" ht="20.100000000000001" customHeight="1">
      <c r="A24" s="199"/>
      <c r="B24" s="104" t="s">
        <v>230</v>
      </c>
      <c r="C24" s="211">
        <v>0</v>
      </c>
      <c r="D24" s="212">
        <v>0</v>
      </c>
      <c r="E24" s="213">
        <v>0</v>
      </c>
      <c r="F24" s="214" t="s">
        <v>241</v>
      </c>
      <c r="G24" s="215" t="s">
        <v>241</v>
      </c>
      <c r="H24" s="216" t="s">
        <v>241</v>
      </c>
      <c r="I24" s="214" t="s">
        <v>96</v>
      </c>
      <c r="J24" s="215" t="s">
        <v>96</v>
      </c>
      <c r="K24" s="216" t="s">
        <v>96</v>
      </c>
      <c r="L24" s="214" t="s">
        <v>96</v>
      </c>
      <c r="M24" s="215" t="s">
        <v>96</v>
      </c>
      <c r="N24" s="216" t="s">
        <v>96</v>
      </c>
      <c r="O24" s="199"/>
      <c r="P24" s="217"/>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7"/>
      <c r="AW24" s="217"/>
      <c r="AX24" s="217"/>
      <c r="AY24" s="217"/>
      <c r="AZ24" s="217"/>
      <c r="BA24" s="217"/>
      <c r="BB24" s="217"/>
      <c r="BC24" s="217"/>
      <c r="BD24" s="217"/>
      <c r="BE24" s="217"/>
      <c r="BF24" s="217"/>
      <c r="BG24" s="217"/>
      <c r="BH24" s="217"/>
      <c r="BI24" s="217"/>
      <c r="BJ24" s="217"/>
      <c r="BK24" s="217"/>
      <c r="BL24" s="217"/>
      <c r="BM24" s="217"/>
      <c r="BN24" s="217"/>
      <c r="BO24" s="217"/>
      <c r="BP24" s="217"/>
      <c r="BQ24" s="217"/>
      <c r="BR24" s="217"/>
      <c r="BS24" s="217"/>
      <c r="BT24" s="217"/>
      <c r="BU24" s="217"/>
      <c r="BV24" s="217"/>
      <c r="BW24" s="217"/>
      <c r="BX24" s="217"/>
      <c r="BY24" s="217"/>
      <c r="BZ24" s="217"/>
      <c r="CA24" s="217"/>
      <c r="CB24" s="217"/>
      <c r="CC24" s="217"/>
      <c r="CD24" s="217"/>
      <c r="CE24" s="217"/>
      <c r="CF24" s="217"/>
      <c r="CG24" s="217"/>
      <c r="CH24" s="217"/>
      <c r="CI24" s="217"/>
      <c r="CJ24" s="217"/>
      <c r="CK24" s="217"/>
      <c r="CL24" s="217"/>
      <c r="CM24" s="217"/>
      <c r="CN24" s="217"/>
      <c r="CO24" s="217"/>
      <c r="CP24" s="217"/>
      <c r="CQ24" s="217"/>
      <c r="CR24" s="217"/>
      <c r="CS24" s="217"/>
      <c r="CT24" s="217"/>
      <c r="CU24" s="217"/>
      <c r="CV24" s="217"/>
      <c r="CW24" s="217"/>
      <c r="CX24" s="217"/>
    </row>
    <row r="25" spans="1:102" s="218" customFormat="1" ht="20.100000000000001" customHeight="1">
      <c r="A25" s="199"/>
      <c r="B25" s="104" t="s">
        <v>35</v>
      </c>
      <c r="C25" s="211">
        <v>0</v>
      </c>
      <c r="D25" s="212">
        <v>0</v>
      </c>
      <c r="E25" s="213">
        <v>0</v>
      </c>
      <c r="F25" s="214" t="s">
        <v>241</v>
      </c>
      <c r="G25" s="215" t="s">
        <v>241</v>
      </c>
      <c r="H25" s="216" t="s">
        <v>241</v>
      </c>
      <c r="I25" s="214" t="s">
        <v>96</v>
      </c>
      <c r="J25" s="215" t="s">
        <v>96</v>
      </c>
      <c r="K25" s="216" t="s">
        <v>96</v>
      </c>
      <c r="L25" s="214" t="s">
        <v>96</v>
      </c>
      <c r="M25" s="215" t="s">
        <v>96</v>
      </c>
      <c r="N25" s="216" t="s">
        <v>96</v>
      </c>
      <c r="O25" s="199"/>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AV25" s="217"/>
      <c r="AW25" s="217"/>
      <c r="AX25" s="217"/>
      <c r="AY25" s="217"/>
      <c r="AZ25" s="217"/>
      <c r="BA25" s="217"/>
      <c r="BB25" s="217"/>
      <c r="BC25" s="217"/>
      <c r="BD25" s="217"/>
      <c r="BE25" s="217"/>
      <c r="BF25" s="217"/>
      <c r="BG25" s="217"/>
      <c r="BH25" s="217"/>
      <c r="BI25" s="217"/>
      <c r="BJ25" s="217"/>
      <c r="BK25" s="217"/>
      <c r="BL25" s="217"/>
      <c r="BM25" s="217"/>
      <c r="BN25" s="217"/>
      <c r="BO25" s="217"/>
      <c r="BP25" s="217"/>
      <c r="BQ25" s="217"/>
      <c r="BR25" s="217"/>
      <c r="BS25" s="217"/>
      <c r="BT25" s="217"/>
      <c r="BU25" s="217"/>
      <c r="BV25" s="217"/>
      <c r="BW25" s="217"/>
      <c r="BX25" s="217"/>
      <c r="BY25" s="217"/>
      <c r="BZ25" s="217"/>
      <c r="CA25" s="217"/>
      <c r="CB25" s="217"/>
      <c r="CC25" s="217"/>
      <c r="CD25" s="217"/>
      <c r="CE25" s="217"/>
      <c r="CF25" s="217"/>
      <c r="CG25" s="217"/>
      <c r="CH25" s="217"/>
      <c r="CI25" s="217"/>
      <c r="CJ25" s="217"/>
      <c r="CK25" s="217"/>
      <c r="CL25" s="217"/>
      <c r="CM25" s="217"/>
      <c r="CN25" s="217"/>
      <c r="CO25" s="217"/>
      <c r="CP25" s="217"/>
      <c r="CQ25" s="217"/>
      <c r="CR25" s="217"/>
      <c r="CS25" s="217"/>
      <c r="CT25" s="217"/>
      <c r="CU25" s="217"/>
      <c r="CV25" s="217"/>
      <c r="CW25" s="217"/>
      <c r="CX25" s="217"/>
    </row>
    <row r="26" spans="1:102" s="218" customFormat="1" ht="20.100000000000001" customHeight="1">
      <c r="A26" s="199"/>
      <c r="B26" s="104" t="s">
        <v>68</v>
      </c>
      <c r="C26" s="211">
        <v>9.095148</v>
      </c>
      <c r="D26" s="212">
        <v>6.8231339999999996</v>
      </c>
      <c r="E26" s="213">
        <v>6.5418859999999999</v>
      </c>
      <c r="F26" s="214">
        <v>0</v>
      </c>
      <c r="G26" s="215">
        <v>0</v>
      </c>
      <c r="H26" s="216">
        <v>0</v>
      </c>
      <c r="I26" s="214" t="s">
        <v>96</v>
      </c>
      <c r="J26" s="215" t="s">
        <v>96</v>
      </c>
      <c r="K26" s="216" t="s">
        <v>96</v>
      </c>
      <c r="L26" s="214">
        <v>1.3099951754495913</v>
      </c>
      <c r="M26" s="215">
        <v>2.2566169739594741</v>
      </c>
      <c r="N26" s="216">
        <v>1.8345932656117823</v>
      </c>
      <c r="O26" s="199"/>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7"/>
      <c r="BA26" s="217"/>
      <c r="BB26" s="217"/>
      <c r="BC26" s="217"/>
      <c r="BD26" s="217"/>
      <c r="BE26" s="217"/>
      <c r="BF26" s="217"/>
      <c r="BG26" s="217"/>
      <c r="BH26" s="217"/>
      <c r="BI26" s="217"/>
      <c r="BJ26" s="217"/>
      <c r="BK26" s="217"/>
      <c r="BL26" s="217"/>
      <c r="BM26" s="217"/>
      <c r="BN26" s="217"/>
      <c r="BO26" s="217"/>
      <c r="BP26" s="217"/>
      <c r="BQ26" s="217"/>
      <c r="BR26" s="217"/>
      <c r="BS26" s="217"/>
      <c r="BT26" s="217"/>
      <c r="BU26" s="217"/>
      <c r="BV26" s="217"/>
      <c r="BW26" s="217"/>
      <c r="BX26" s="217"/>
      <c r="BY26" s="217"/>
      <c r="BZ26" s="217"/>
      <c r="CA26" s="217"/>
      <c r="CB26" s="217"/>
      <c r="CC26" s="217"/>
      <c r="CD26" s="217"/>
      <c r="CE26" s="217"/>
      <c r="CF26" s="217"/>
      <c r="CG26" s="217"/>
      <c r="CH26" s="217"/>
      <c r="CI26" s="217"/>
      <c r="CJ26" s="217"/>
      <c r="CK26" s="217"/>
      <c r="CL26" s="217"/>
      <c r="CM26" s="217"/>
      <c r="CN26" s="217"/>
      <c r="CO26" s="217"/>
      <c r="CP26" s="217"/>
      <c r="CQ26" s="217"/>
      <c r="CR26" s="217"/>
      <c r="CS26" s="217"/>
      <c r="CT26" s="217"/>
      <c r="CU26" s="217"/>
      <c r="CV26" s="217"/>
      <c r="CW26" s="217"/>
      <c r="CX26" s="217"/>
    </row>
    <row r="27" spans="1:102" s="218" customFormat="1" ht="20.100000000000001" customHeight="1">
      <c r="A27" s="199"/>
      <c r="B27" s="104" t="s">
        <v>37</v>
      </c>
      <c r="C27" s="211">
        <v>0</v>
      </c>
      <c r="D27" s="212">
        <v>0</v>
      </c>
      <c r="E27" s="213">
        <v>0</v>
      </c>
      <c r="F27" s="214" t="s">
        <v>241</v>
      </c>
      <c r="G27" s="215" t="s">
        <v>241</v>
      </c>
      <c r="H27" s="216" t="s">
        <v>241</v>
      </c>
      <c r="I27" s="214" t="s">
        <v>96</v>
      </c>
      <c r="J27" s="215" t="s">
        <v>96</v>
      </c>
      <c r="K27" s="216" t="s">
        <v>96</v>
      </c>
      <c r="L27" s="214" t="s">
        <v>96</v>
      </c>
      <c r="M27" s="215" t="s">
        <v>96</v>
      </c>
      <c r="N27" s="216" t="s">
        <v>96</v>
      </c>
      <c r="O27" s="199"/>
      <c r="P27" s="217"/>
      <c r="Q27" s="217"/>
      <c r="R27" s="217"/>
      <c r="S27" s="217"/>
      <c r="T27" s="217"/>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c r="AS27" s="217"/>
      <c r="AT27" s="217"/>
      <c r="AU27" s="217"/>
      <c r="AV27" s="217"/>
      <c r="AW27" s="217"/>
      <c r="AX27" s="217"/>
      <c r="AY27" s="217"/>
      <c r="AZ27" s="217"/>
      <c r="BA27" s="217"/>
      <c r="BB27" s="217"/>
      <c r="BC27" s="217"/>
      <c r="BD27" s="217"/>
      <c r="BE27" s="217"/>
      <c r="BF27" s="217"/>
      <c r="BG27" s="217"/>
      <c r="BH27" s="217"/>
      <c r="BI27" s="217"/>
      <c r="BJ27" s="217"/>
      <c r="BK27" s="217"/>
      <c r="BL27" s="217"/>
      <c r="BM27" s="217"/>
      <c r="BN27" s="217"/>
      <c r="BO27" s="217"/>
      <c r="BP27" s="217"/>
      <c r="BQ27" s="217"/>
      <c r="BR27" s="217"/>
      <c r="BS27" s="217"/>
      <c r="BT27" s="217"/>
      <c r="BU27" s="217"/>
      <c r="BV27" s="217"/>
      <c r="BW27" s="217"/>
      <c r="BX27" s="217"/>
      <c r="BY27" s="217"/>
      <c r="BZ27" s="217"/>
      <c r="CA27" s="217"/>
      <c r="CB27" s="217"/>
      <c r="CC27" s="217"/>
      <c r="CD27" s="217"/>
      <c r="CE27" s="217"/>
      <c r="CF27" s="217"/>
      <c r="CG27" s="217"/>
      <c r="CH27" s="217"/>
      <c r="CI27" s="217"/>
      <c r="CJ27" s="217"/>
      <c r="CK27" s="217"/>
      <c r="CL27" s="217"/>
      <c r="CM27" s="217"/>
      <c r="CN27" s="217"/>
      <c r="CO27" s="217"/>
      <c r="CP27" s="217"/>
      <c r="CQ27" s="217"/>
      <c r="CR27" s="217"/>
      <c r="CS27" s="217"/>
      <c r="CT27" s="217"/>
      <c r="CU27" s="217"/>
      <c r="CV27" s="217"/>
      <c r="CW27" s="217"/>
      <c r="CX27" s="217"/>
    </row>
    <row r="28" spans="1:102" s="218" customFormat="1" ht="20.100000000000001" customHeight="1">
      <c r="A28" s="199"/>
      <c r="B28" s="104" t="s">
        <v>47</v>
      </c>
      <c r="C28" s="211">
        <v>0</v>
      </c>
      <c r="D28" s="212">
        <v>0</v>
      </c>
      <c r="E28" s="213">
        <v>0</v>
      </c>
      <c r="F28" s="214" t="s">
        <v>241</v>
      </c>
      <c r="G28" s="215" t="s">
        <v>241</v>
      </c>
      <c r="H28" s="216" t="s">
        <v>241</v>
      </c>
      <c r="I28" s="214" t="s">
        <v>96</v>
      </c>
      <c r="J28" s="215" t="s">
        <v>96</v>
      </c>
      <c r="K28" s="216" t="s">
        <v>96</v>
      </c>
      <c r="L28" s="214" t="s">
        <v>96</v>
      </c>
      <c r="M28" s="215" t="s">
        <v>96</v>
      </c>
      <c r="N28" s="216" t="s">
        <v>96</v>
      </c>
      <c r="O28" s="199"/>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217"/>
      <c r="BA28" s="217"/>
      <c r="BB28" s="217"/>
      <c r="BC28" s="217"/>
      <c r="BD28" s="217"/>
      <c r="BE28" s="217"/>
      <c r="BF28" s="217"/>
      <c r="BG28" s="217"/>
      <c r="BH28" s="217"/>
      <c r="BI28" s="217"/>
      <c r="BJ28" s="217"/>
      <c r="BK28" s="217"/>
      <c r="BL28" s="217"/>
      <c r="BM28" s="217"/>
      <c r="BN28" s="217"/>
      <c r="BO28" s="217"/>
      <c r="BP28" s="217"/>
      <c r="BQ28" s="217"/>
      <c r="BR28" s="217"/>
      <c r="BS28" s="217"/>
      <c r="BT28" s="217"/>
      <c r="BU28" s="217"/>
      <c r="BV28" s="217"/>
      <c r="BW28" s="217"/>
      <c r="BX28" s="217"/>
      <c r="BY28" s="217"/>
      <c r="BZ28" s="217"/>
      <c r="CA28" s="217"/>
      <c r="CB28" s="217"/>
      <c r="CC28" s="217"/>
      <c r="CD28" s="217"/>
      <c r="CE28" s="217"/>
      <c r="CF28" s="217"/>
      <c r="CG28" s="217"/>
      <c r="CH28" s="217"/>
      <c r="CI28" s="217"/>
      <c r="CJ28" s="217"/>
      <c r="CK28" s="217"/>
      <c r="CL28" s="217"/>
      <c r="CM28" s="217"/>
      <c r="CN28" s="217"/>
      <c r="CO28" s="217"/>
      <c r="CP28" s="217"/>
      <c r="CQ28" s="217"/>
      <c r="CR28" s="217"/>
      <c r="CS28" s="217"/>
      <c r="CT28" s="217"/>
      <c r="CU28" s="217"/>
      <c r="CV28" s="217"/>
      <c r="CW28" s="217"/>
      <c r="CX28" s="217"/>
    </row>
    <row r="29" spans="1:102" s="218" customFormat="1" ht="20.100000000000001" customHeight="1">
      <c r="A29" s="199"/>
      <c r="B29" s="104" t="s">
        <v>70</v>
      </c>
      <c r="C29" s="211">
        <v>0</v>
      </c>
      <c r="D29" s="212">
        <v>0</v>
      </c>
      <c r="E29" s="213">
        <v>0</v>
      </c>
      <c r="F29" s="214" t="s">
        <v>241</v>
      </c>
      <c r="G29" s="215" t="s">
        <v>241</v>
      </c>
      <c r="H29" s="216" t="s">
        <v>241</v>
      </c>
      <c r="I29" s="214" t="s">
        <v>96</v>
      </c>
      <c r="J29" s="215" t="s">
        <v>96</v>
      </c>
      <c r="K29" s="216" t="s">
        <v>96</v>
      </c>
      <c r="L29" s="214" t="s">
        <v>96</v>
      </c>
      <c r="M29" s="215" t="s">
        <v>96</v>
      </c>
      <c r="N29" s="216" t="s">
        <v>96</v>
      </c>
      <c r="O29" s="199"/>
      <c r="P29" s="217"/>
      <c r="Q29" s="217"/>
      <c r="R29" s="217"/>
      <c r="S29" s="217"/>
      <c r="T29" s="217"/>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7"/>
      <c r="AR29" s="217"/>
      <c r="AS29" s="217"/>
      <c r="AT29" s="217"/>
      <c r="AU29" s="217"/>
      <c r="AV29" s="217"/>
      <c r="AW29" s="217"/>
      <c r="AX29" s="217"/>
      <c r="AY29" s="217"/>
      <c r="AZ29" s="217"/>
      <c r="BA29" s="217"/>
      <c r="BB29" s="217"/>
      <c r="BC29" s="217"/>
      <c r="BD29" s="217"/>
      <c r="BE29" s="217"/>
      <c r="BF29" s="217"/>
      <c r="BG29" s="217"/>
      <c r="BH29" s="217"/>
      <c r="BI29" s="217"/>
      <c r="BJ29" s="217"/>
      <c r="BK29" s="217"/>
      <c r="BL29" s="217"/>
      <c r="BM29" s="217"/>
      <c r="BN29" s="217"/>
      <c r="BO29" s="217"/>
      <c r="BP29" s="217"/>
      <c r="BQ29" s="217"/>
      <c r="BR29" s="217"/>
      <c r="BS29" s="217"/>
      <c r="BT29" s="217"/>
      <c r="BU29" s="217"/>
      <c r="BV29" s="217"/>
      <c r="BW29" s="217"/>
      <c r="BX29" s="217"/>
      <c r="BY29" s="217"/>
      <c r="BZ29" s="217"/>
      <c r="CA29" s="217"/>
      <c r="CB29" s="217"/>
      <c r="CC29" s="217"/>
      <c r="CD29" s="217"/>
      <c r="CE29" s="217"/>
      <c r="CF29" s="217"/>
      <c r="CG29" s="217"/>
      <c r="CH29" s="217"/>
      <c r="CI29" s="217"/>
      <c r="CJ29" s="217"/>
      <c r="CK29" s="217"/>
      <c r="CL29" s="217"/>
      <c r="CM29" s="217"/>
      <c r="CN29" s="217"/>
      <c r="CO29" s="217"/>
      <c r="CP29" s="217"/>
      <c r="CQ29" s="217"/>
      <c r="CR29" s="217"/>
      <c r="CS29" s="217"/>
      <c r="CT29" s="217"/>
      <c r="CU29" s="217"/>
      <c r="CV29" s="217"/>
      <c r="CW29" s="217"/>
      <c r="CX29" s="217"/>
    </row>
    <row r="30" spans="1:102" s="218" customFormat="1" ht="20.100000000000001" customHeight="1">
      <c r="A30" s="199"/>
      <c r="B30" s="104" t="s">
        <v>74</v>
      </c>
      <c r="C30" s="211">
        <v>0</v>
      </c>
      <c r="D30" s="212">
        <v>0</v>
      </c>
      <c r="E30" s="213">
        <v>0</v>
      </c>
      <c r="F30" s="214" t="s">
        <v>241</v>
      </c>
      <c r="G30" s="215" t="s">
        <v>241</v>
      </c>
      <c r="H30" s="216" t="s">
        <v>241</v>
      </c>
      <c r="I30" s="214" t="s">
        <v>96</v>
      </c>
      <c r="J30" s="215" t="s">
        <v>96</v>
      </c>
      <c r="K30" s="216" t="s">
        <v>96</v>
      </c>
      <c r="L30" s="214" t="s">
        <v>96</v>
      </c>
      <c r="M30" s="215" t="s">
        <v>96</v>
      </c>
      <c r="N30" s="216" t="s">
        <v>96</v>
      </c>
      <c r="O30" s="199"/>
      <c r="P30" s="217"/>
      <c r="Q30" s="217"/>
      <c r="R30" s="217"/>
      <c r="S30" s="217"/>
      <c r="T30" s="217"/>
      <c r="U30" s="217"/>
      <c r="V30" s="217"/>
      <c r="W30" s="217"/>
      <c r="X30" s="217"/>
      <c r="Y30" s="217"/>
      <c r="Z30" s="217"/>
      <c r="AA30" s="217"/>
      <c r="AB30" s="217"/>
      <c r="AC30" s="217"/>
      <c r="AD30" s="217"/>
      <c r="AE30" s="217"/>
      <c r="AF30" s="217"/>
      <c r="AG30" s="217"/>
      <c r="AH30" s="217"/>
      <c r="AI30" s="217"/>
      <c r="AJ30" s="217"/>
      <c r="AK30" s="217"/>
      <c r="AL30" s="217"/>
      <c r="AM30" s="217"/>
      <c r="AN30" s="217"/>
      <c r="AO30" s="217"/>
      <c r="AP30" s="217"/>
      <c r="AQ30" s="217"/>
      <c r="AR30" s="217"/>
      <c r="AS30" s="217"/>
      <c r="AT30" s="217"/>
      <c r="AU30" s="217"/>
      <c r="AV30" s="217"/>
      <c r="AW30" s="217"/>
      <c r="AX30" s="217"/>
      <c r="AY30" s="217"/>
      <c r="AZ30" s="217"/>
      <c r="BA30" s="217"/>
      <c r="BB30" s="217"/>
      <c r="BC30" s="217"/>
      <c r="BD30" s="217"/>
      <c r="BE30" s="217"/>
      <c r="BF30" s="217"/>
      <c r="BG30" s="217"/>
      <c r="BH30" s="217"/>
      <c r="BI30" s="217"/>
      <c r="BJ30" s="217"/>
      <c r="BK30" s="217"/>
      <c r="BL30" s="217"/>
      <c r="BM30" s="217"/>
      <c r="BN30" s="217"/>
      <c r="BO30" s="217"/>
      <c r="BP30" s="217"/>
      <c r="BQ30" s="217"/>
      <c r="BR30" s="217"/>
      <c r="BS30" s="217"/>
      <c r="BT30" s="217"/>
      <c r="BU30" s="217"/>
      <c r="BV30" s="217"/>
      <c r="BW30" s="217"/>
      <c r="BX30" s="217"/>
      <c r="BY30" s="217"/>
      <c r="BZ30" s="217"/>
      <c r="CA30" s="217"/>
      <c r="CB30" s="217"/>
      <c r="CC30" s="217"/>
      <c r="CD30" s="217"/>
      <c r="CE30" s="217"/>
      <c r="CF30" s="217"/>
      <c r="CG30" s="217"/>
      <c r="CH30" s="217"/>
      <c r="CI30" s="217"/>
      <c r="CJ30" s="217"/>
      <c r="CK30" s="217"/>
      <c r="CL30" s="217"/>
      <c r="CM30" s="217"/>
      <c r="CN30" s="217"/>
      <c r="CO30" s="217"/>
      <c r="CP30" s="217"/>
      <c r="CQ30" s="217"/>
      <c r="CR30" s="217"/>
      <c r="CS30" s="217"/>
      <c r="CT30" s="217"/>
      <c r="CU30" s="217"/>
      <c r="CV30" s="217"/>
      <c r="CW30" s="217"/>
      <c r="CX30" s="217"/>
    </row>
    <row r="31" spans="1:102" s="218" customFormat="1" ht="20.100000000000001" customHeight="1">
      <c r="A31" s="199"/>
      <c r="B31" s="104" t="s">
        <v>51</v>
      </c>
      <c r="C31" s="211">
        <v>6573.5180009999995</v>
      </c>
      <c r="D31" s="212">
        <v>8301.7218030000004</v>
      </c>
      <c r="E31" s="213">
        <v>8391.5168860000013</v>
      </c>
      <c r="F31" s="214">
        <v>1.98595289432752</v>
      </c>
      <c r="G31" s="215">
        <v>2.0008163480011518</v>
      </c>
      <c r="H31" s="216">
        <v>2.1099234429878733</v>
      </c>
      <c r="I31" s="214">
        <v>134.50979341374375</v>
      </c>
      <c r="J31" s="215">
        <v>138.39382820482331</v>
      </c>
      <c r="K31" s="216">
        <v>134.46954962170929</v>
      </c>
      <c r="L31" s="214">
        <v>2.6713011354542116</v>
      </c>
      <c r="M31" s="215">
        <v>2.7690063393467339</v>
      </c>
      <c r="N31" s="216">
        <v>2.8372045511486554</v>
      </c>
      <c r="O31" s="199"/>
      <c r="P31" s="217"/>
      <c r="Q31" s="217"/>
      <c r="R31" s="217"/>
      <c r="S31" s="217"/>
      <c r="T31" s="217"/>
      <c r="U31" s="217"/>
      <c r="V31" s="217"/>
      <c r="W31" s="217"/>
      <c r="X31" s="217"/>
      <c r="Y31" s="217"/>
      <c r="Z31" s="217"/>
      <c r="AA31" s="217"/>
      <c r="AB31" s="217"/>
      <c r="AC31" s="217"/>
      <c r="AD31" s="217"/>
      <c r="AE31" s="217"/>
      <c r="AF31" s="217"/>
      <c r="AG31" s="217"/>
      <c r="AH31" s="217"/>
      <c r="AI31" s="217"/>
      <c r="AJ31" s="217"/>
      <c r="AK31" s="217"/>
      <c r="AL31" s="217"/>
      <c r="AM31" s="217"/>
      <c r="AN31" s="217"/>
      <c r="AO31" s="217"/>
      <c r="AP31" s="217"/>
      <c r="AQ31" s="217"/>
      <c r="AR31" s="217"/>
      <c r="AS31" s="217"/>
      <c r="AT31" s="217"/>
      <c r="AU31" s="217"/>
      <c r="AV31" s="217"/>
      <c r="AW31" s="217"/>
      <c r="AX31" s="217"/>
      <c r="AY31" s="217"/>
      <c r="AZ31" s="217"/>
      <c r="BA31" s="217"/>
      <c r="BB31" s="217"/>
      <c r="BC31" s="217"/>
      <c r="BD31" s="217"/>
      <c r="BE31" s="217"/>
      <c r="BF31" s="217"/>
      <c r="BG31" s="217"/>
      <c r="BH31" s="217"/>
      <c r="BI31" s="217"/>
      <c r="BJ31" s="217"/>
      <c r="BK31" s="217"/>
      <c r="BL31" s="217"/>
      <c r="BM31" s="217"/>
      <c r="BN31" s="217"/>
      <c r="BO31" s="217"/>
      <c r="BP31" s="217"/>
      <c r="BQ31" s="217"/>
      <c r="BR31" s="217"/>
      <c r="BS31" s="217"/>
      <c r="BT31" s="217"/>
      <c r="BU31" s="217"/>
      <c r="BV31" s="217"/>
      <c r="BW31" s="217"/>
      <c r="BX31" s="217"/>
      <c r="BY31" s="217"/>
      <c r="BZ31" s="217"/>
      <c r="CA31" s="217"/>
      <c r="CB31" s="217"/>
      <c r="CC31" s="217"/>
      <c r="CD31" s="217"/>
      <c r="CE31" s="217"/>
      <c r="CF31" s="217"/>
      <c r="CG31" s="217"/>
      <c r="CH31" s="217"/>
      <c r="CI31" s="217"/>
      <c r="CJ31" s="217"/>
      <c r="CK31" s="217"/>
      <c r="CL31" s="217"/>
      <c r="CM31" s="217"/>
      <c r="CN31" s="217"/>
      <c r="CO31" s="217"/>
      <c r="CP31" s="217"/>
      <c r="CQ31" s="217"/>
      <c r="CR31" s="217"/>
      <c r="CS31" s="217"/>
      <c r="CT31" s="217"/>
      <c r="CU31" s="217"/>
      <c r="CV31" s="217"/>
      <c r="CW31" s="217"/>
      <c r="CX31" s="217"/>
    </row>
    <row r="32" spans="1:102" s="218" customFormat="1" ht="20.100000000000001" customHeight="1">
      <c r="A32" s="199"/>
      <c r="B32" s="104" t="s">
        <v>46</v>
      </c>
      <c r="C32" s="211">
        <v>1.7565659999999998</v>
      </c>
      <c r="D32" s="212">
        <v>1.3151169999999999</v>
      </c>
      <c r="E32" s="213">
        <v>1.2595799999999999</v>
      </c>
      <c r="F32" s="214">
        <v>0.37744098428410888</v>
      </c>
      <c r="G32" s="215">
        <v>0.50413765467255012</v>
      </c>
      <c r="H32" s="216">
        <v>0.52636593150097655</v>
      </c>
      <c r="I32" s="214">
        <v>291.70437405731525</v>
      </c>
      <c r="J32" s="215">
        <v>158.88386123680243</v>
      </c>
      <c r="K32" s="216">
        <v>156.24434389140274</v>
      </c>
      <c r="L32" s="214">
        <v>1.1010118606417294</v>
      </c>
      <c r="M32" s="215">
        <v>0.8009933716924047</v>
      </c>
      <c r="N32" s="216">
        <v>0.82241699614157104</v>
      </c>
      <c r="O32" s="199"/>
      <c r="P32" s="217"/>
      <c r="Q32" s="217"/>
      <c r="R32" s="217"/>
      <c r="S32" s="217"/>
      <c r="T32" s="217"/>
      <c r="U32" s="217"/>
      <c r="V32" s="217"/>
      <c r="W32" s="217"/>
      <c r="X32" s="217"/>
      <c r="Y32" s="217"/>
      <c r="Z32" s="217"/>
      <c r="AA32" s="217"/>
      <c r="AB32" s="217"/>
      <c r="AC32" s="217"/>
      <c r="AD32" s="217"/>
      <c r="AE32" s="217"/>
      <c r="AF32" s="217"/>
      <c r="AG32" s="217"/>
      <c r="AH32" s="217"/>
      <c r="AI32" s="217"/>
      <c r="AJ32" s="217"/>
      <c r="AK32" s="217"/>
      <c r="AL32" s="217"/>
      <c r="AM32" s="217"/>
      <c r="AN32" s="217"/>
      <c r="AO32" s="217"/>
      <c r="AP32" s="217"/>
      <c r="AQ32" s="217"/>
      <c r="AR32" s="217"/>
      <c r="AS32" s="217"/>
      <c r="AT32" s="217"/>
      <c r="AU32" s="217"/>
      <c r="AV32" s="217"/>
      <c r="AW32" s="217"/>
      <c r="AX32" s="217"/>
      <c r="AY32" s="217"/>
      <c r="AZ32" s="217"/>
      <c r="BA32" s="217"/>
      <c r="BB32" s="217"/>
      <c r="BC32" s="217"/>
      <c r="BD32" s="217"/>
      <c r="BE32" s="217"/>
      <c r="BF32" s="217"/>
      <c r="BG32" s="217"/>
      <c r="BH32" s="217"/>
      <c r="BI32" s="217"/>
      <c r="BJ32" s="217"/>
      <c r="BK32" s="217"/>
      <c r="BL32" s="217"/>
      <c r="BM32" s="217"/>
      <c r="BN32" s="217"/>
      <c r="BO32" s="217"/>
      <c r="BP32" s="217"/>
      <c r="BQ32" s="217"/>
      <c r="BR32" s="217"/>
      <c r="BS32" s="217"/>
      <c r="BT32" s="217"/>
      <c r="BU32" s="217"/>
      <c r="BV32" s="217"/>
      <c r="BW32" s="217"/>
      <c r="BX32" s="217"/>
      <c r="BY32" s="217"/>
      <c r="BZ32" s="217"/>
      <c r="CA32" s="217"/>
      <c r="CB32" s="217"/>
      <c r="CC32" s="217"/>
      <c r="CD32" s="217"/>
      <c r="CE32" s="217"/>
      <c r="CF32" s="217"/>
      <c r="CG32" s="217"/>
      <c r="CH32" s="217"/>
      <c r="CI32" s="217"/>
      <c r="CJ32" s="217"/>
      <c r="CK32" s="217"/>
      <c r="CL32" s="217"/>
      <c r="CM32" s="217"/>
      <c r="CN32" s="217"/>
      <c r="CO32" s="217"/>
      <c r="CP32" s="217"/>
      <c r="CQ32" s="217"/>
      <c r="CR32" s="217"/>
      <c r="CS32" s="217"/>
      <c r="CT32" s="217"/>
      <c r="CU32" s="217"/>
      <c r="CV32" s="217"/>
      <c r="CW32" s="217"/>
      <c r="CX32" s="217"/>
    </row>
    <row r="33" spans="1:102" s="218" customFormat="1" ht="20.100000000000001" customHeight="1">
      <c r="A33" s="199"/>
      <c r="B33" s="104" t="s">
        <v>31</v>
      </c>
      <c r="C33" s="211">
        <v>22.556733999999999</v>
      </c>
      <c r="D33" s="212">
        <v>11.043763999999999</v>
      </c>
      <c r="E33" s="213">
        <v>8.8781850000000002</v>
      </c>
      <c r="F33" s="214">
        <v>12.41308693004936</v>
      </c>
      <c r="G33" s="215">
        <v>23.219963773220798</v>
      </c>
      <c r="H33" s="216">
        <v>3.6020087439043005</v>
      </c>
      <c r="I33" s="214">
        <v>107.34421266955883</v>
      </c>
      <c r="J33" s="215">
        <v>104.08199635152346</v>
      </c>
      <c r="K33" s="216">
        <v>111.7757424333866</v>
      </c>
      <c r="L33" s="214">
        <v>13.324730433049394</v>
      </c>
      <c r="M33" s="215">
        <v>24.167801847268741</v>
      </c>
      <c r="N33" s="216">
        <v>4.0261720160145344</v>
      </c>
      <c r="O33" s="199"/>
      <c r="P33" s="217"/>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c r="AQ33" s="217"/>
      <c r="AR33" s="217"/>
      <c r="AS33" s="217"/>
      <c r="AT33" s="217"/>
      <c r="AU33" s="217"/>
      <c r="AV33" s="217"/>
      <c r="AW33" s="217"/>
      <c r="AX33" s="217"/>
      <c r="AY33" s="217"/>
      <c r="AZ33" s="217"/>
      <c r="BA33" s="217"/>
      <c r="BB33" s="217"/>
      <c r="BC33" s="217"/>
      <c r="BD33" s="217"/>
      <c r="BE33" s="217"/>
      <c r="BF33" s="217"/>
      <c r="BG33" s="217"/>
      <c r="BH33" s="217"/>
      <c r="BI33" s="217"/>
      <c r="BJ33" s="217"/>
      <c r="BK33" s="217"/>
      <c r="BL33" s="217"/>
      <c r="BM33" s="217"/>
      <c r="BN33" s="217"/>
      <c r="BO33" s="217"/>
      <c r="BP33" s="217"/>
      <c r="BQ33" s="217"/>
      <c r="BR33" s="217"/>
      <c r="BS33" s="217"/>
      <c r="BT33" s="217"/>
      <c r="BU33" s="217"/>
      <c r="BV33" s="217"/>
      <c r="BW33" s="217"/>
      <c r="BX33" s="217"/>
      <c r="BY33" s="217"/>
      <c r="BZ33" s="217"/>
      <c r="CA33" s="217"/>
      <c r="CB33" s="217"/>
      <c r="CC33" s="217"/>
      <c r="CD33" s="217"/>
      <c r="CE33" s="217"/>
      <c r="CF33" s="217"/>
      <c r="CG33" s="217"/>
      <c r="CH33" s="217"/>
      <c r="CI33" s="217"/>
      <c r="CJ33" s="217"/>
      <c r="CK33" s="217"/>
      <c r="CL33" s="217"/>
      <c r="CM33" s="217"/>
      <c r="CN33" s="217"/>
      <c r="CO33" s="217"/>
      <c r="CP33" s="217"/>
      <c r="CQ33" s="217"/>
      <c r="CR33" s="217"/>
      <c r="CS33" s="217"/>
      <c r="CT33" s="217"/>
      <c r="CU33" s="217"/>
      <c r="CV33" s="217"/>
      <c r="CW33" s="217"/>
      <c r="CX33" s="217"/>
    </row>
    <row r="34" spans="1:102" s="218" customFormat="1" ht="20.100000000000001" customHeight="1">
      <c r="A34" s="199"/>
      <c r="B34" s="104" t="s">
        <v>52</v>
      </c>
      <c r="C34" s="211">
        <v>0</v>
      </c>
      <c r="D34" s="212">
        <v>0</v>
      </c>
      <c r="E34" s="213">
        <v>0</v>
      </c>
      <c r="F34" s="214" t="s">
        <v>241</v>
      </c>
      <c r="G34" s="215" t="s">
        <v>241</v>
      </c>
      <c r="H34" s="216" t="s">
        <v>241</v>
      </c>
      <c r="I34" s="214" t="s">
        <v>96</v>
      </c>
      <c r="J34" s="215" t="s">
        <v>96</v>
      </c>
      <c r="K34" s="216" t="s">
        <v>96</v>
      </c>
      <c r="L34" s="214" t="s">
        <v>96</v>
      </c>
      <c r="M34" s="215" t="s">
        <v>96</v>
      </c>
      <c r="N34" s="216" t="s">
        <v>96</v>
      </c>
      <c r="O34" s="199"/>
      <c r="P34" s="217"/>
      <c r="Q34" s="217"/>
      <c r="R34" s="217"/>
      <c r="S34" s="217"/>
      <c r="T34" s="217"/>
      <c r="U34" s="217"/>
      <c r="V34" s="217"/>
      <c r="W34" s="217"/>
      <c r="X34" s="217"/>
      <c r="Y34" s="217"/>
      <c r="Z34" s="217"/>
      <c r="AA34" s="217"/>
      <c r="AB34" s="217"/>
      <c r="AC34" s="217"/>
      <c r="AD34" s="217"/>
      <c r="AE34" s="217"/>
      <c r="AF34" s="217"/>
      <c r="AG34" s="217"/>
      <c r="AH34" s="217"/>
      <c r="AI34" s="217"/>
      <c r="AJ34" s="217"/>
      <c r="AK34" s="217"/>
      <c r="AL34" s="217"/>
      <c r="AM34" s="217"/>
      <c r="AN34" s="217"/>
      <c r="AO34" s="217"/>
      <c r="AP34" s="217"/>
      <c r="AQ34" s="217"/>
      <c r="AR34" s="217"/>
      <c r="AS34" s="217"/>
      <c r="AT34" s="217"/>
      <c r="AU34" s="217"/>
      <c r="AV34" s="217"/>
      <c r="AW34" s="217"/>
      <c r="AX34" s="217"/>
      <c r="AY34" s="217"/>
      <c r="AZ34" s="217"/>
      <c r="BA34" s="217"/>
      <c r="BB34" s="217"/>
      <c r="BC34" s="217"/>
      <c r="BD34" s="217"/>
      <c r="BE34" s="217"/>
      <c r="BF34" s="217"/>
      <c r="BG34" s="217"/>
      <c r="BH34" s="217"/>
      <c r="BI34" s="217"/>
      <c r="BJ34" s="217"/>
      <c r="BK34" s="217"/>
      <c r="BL34" s="217"/>
      <c r="BM34" s="217"/>
      <c r="BN34" s="217"/>
      <c r="BO34" s="217"/>
      <c r="BP34" s="217"/>
      <c r="BQ34" s="217"/>
      <c r="BR34" s="217"/>
      <c r="BS34" s="217"/>
      <c r="BT34" s="217"/>
      <c r="BU34" s="217"/>
      <c r="BV34" s="217"/>
      <c r="BW34" s="217"/>
      <c r="BX34" s="217"/>
      <c r="BY34" s="217"/>
      <c r="BZ34" s="217"/>
      <c r="CA34" s="217"/>
      <c r="CB34" s="217"/>
      <c r="CC34" s="217"/>
      <c r="CD34" s="217"/>
      <c r="CE34" s="217"/>
      <c r="CF34" s="217"/>
      <c r="CG34" s="217"/>
      <c r="CH34" s="217"/>
      <c r="CI34" s="217"/>
      <c r="CJ34" s="217"/>
      <c r="CK34" s="217"/>
      <c r="CL34" s="217"/>
      <c r="CM34" s="217"/>
      <c r="CN34" s="217"/>
      <c r="CO34" s="217"/>
      <c r="CP34" s="217"/>
      <c r="CQ34" s="217"/>
      <c r="CR34" s="217"/>
      <c r="CS34" s="217"/>
      <c r="CT34" s="217"/>
      <c r="CU34" s="217"/>
      <c r="CV34" s="217"/>
      <c r="CW34" s="217"/>
      <c r="CX34" s="217"/>
    </row>
    <row r="35" spans="1:102" s="218" customFormat="1" ht="20.100000000000001" customHeight="1">
      <c r="A35" s="199"/>
      <c r="B35" s="104" t="s">
        <v>49</v>
      </c>
      <c r="C35" s="211">
        <v>0</v>
      </c>
      <c r="D35" s="212">
        <v>0</v>
      </c>
      <c r="E35" s="213">
        <v>0</v>
      </c>
      <c r="F35" s="214" t="s">
        <v>241</v>
      </c>
      <c r="G35" s="215" t="s">
        <v>241</v>
      </c>
      <c r="H35" s="216" t="s">
        <v>241</v>
      </c>
      <c r="I35" s="214" t="s">
        <v>96</v>
      </c>
      <c r="J35" s="215" t="s">
        <v>96</v>
      </c>
      <c r="K35" s="216" t="s">
        <v>96</v>
      </c>
      <c r="L35" s="214" t="s">
        <v>96</v>
      </c>
      <c r="M35" s="215" t="s">
        <v>96</v>
      </c>
      <c r="N35" s="216" t="s">
        <v>96</v>
      </c>
      <c r="O35" s="199"/>
      <c r="P35" s="217"/>
      <c r="Q35" s="217"/>
      <c r="R35" s="217"/>
      <c r="S35" s="217"/>
      <c r="T35" s="217"/>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7"/>
      <c r="AT35" s="217"/>
      <c r="AU35" s="217"/>
      <c r="AV35" s="217"/>
      <c r="AW35" s="217"/>
      <c r="AX35" s="217"/>
      <c r="AY35" s="217"/>
      <c r="AZ35" s="217"/>
      <c r="BA35" s="217"/>
      <c r="BB35" s="217"/>
      <c r="BC35" s="217"/>
      <c r="BD35" s="217"/>
      <c r="BE35" s="217"/>
      <c r="BF35" s="217"/>
      <c r="BG35" s="217"/>
      <c r="BH35" s="217"/>
      <c r="BI35" s="217"/>
      <c r="BJ35" s="217"/>
      <c r="BK35" s="217"/>
      <c r="BL35" s="217"/>
      <c r="BM35" s="217"/>
      <c r="BN35" s="217"/>
      <c r="BO35" s="217"/>
      <c r="BP35" s="217"/>
      <c r="BQ35" s="217"/>
      <c r="BR35" s="217"/>
      <c r="BS35" s="217"/>
      <c r="BT35" s="217"/>
      <c r="BU35" s="217"/>
      <c r="BV35" s="217"/>
      <c r="BW35" s="217"/>
      <c r="BX35" s="217"/>
      <c r="BY35" s="217"/>
      <c r="BZ35" s="217"/>
      <c r="CA35" s="217"/>
      <c r="CB35" s="217"/>
      <c r="CC35" s="217"/>
      <c r="CD35" s="217"/>
      <c r="CE35" s="217"/>
      <c r="CF35" s="217"/>
      <c r="CG35" s="217"/>
      <c r="CH35" s="217"/>
      <c r="CI35" s="217"/>
      <c r="CJ35" s="217"/>
      <c r="CK35" s="217"/>
      <c r="CL35" s="217"/>
      <c r="CM35" s="217"/>
      <c r="CN35" s="217"/>
      <c r="CO35" s="217"/>
      <c r="CP35" s="217"/>
      <c r="CQ35" s="217"/>
      <c r="CR35" s="217"/>
      <c r="CS35" s="217"/>
      <c r="CT35" s="217"/>
      <c r="CU35" s="217"/>
      <c r="CV35" s="217"/>
      <c r="CW35" s="217"/>
      <c r="CX35" s="217"/>
    </row>
    <row r="36" spans="1:102" s="218" customFormat="1" ht="20.100000000000001" customHeight="1">
      <c r="A36" s="199"/>
      <c r="B36" s="104" t="s">
        <v>61</v>
      </c>
      <c r="C36" s="211">
        <v>0</v>
      </c>
      <c r="D36" s="212">
        <v>0</v>
      </c>
      <c r="E36" s="213">
        <v>0</v>
      </c>
      <c r="F36" s="214" t="s">
        <v>241</v>
      </c>
      <c r="G36" s="215" t="s">
        <v>241</v>
      </c>
      <c r="H36" s="216" t="s">
        <v>241</v>
      </c>
      <c r="I36" s="214" t="s">
        <v>96</v>
      </c>
      <c r="J36" s="215" t="s">
        <v>96</v>
      </c>
      <c r="K36" s="216" t="s">
        <v>96</v>
      </c>
      <c r="L36" s="214" t="s">
        <v>96</v>
      </c>
      <c r="M36" s="215" t="s">
        <v>96</v>
      </c>
      <c r="N36" s="216" t="s">
        <v>96</v>
      </c>
      <c r="O36" s="199"/>
      <c r="P36" s="217"/>
      <c r="Q36" s="217"/>
      <c r="R36" s="217"/>
      <c r="S36" s="217"/>
      <c r="T36" s="217"/>
      <c r="U36" s="217"/>
      <c r="V36" s="217"/>
      <c r="W36" s="217"/>
      <c r="X36" s="217"/>
      <c r="Y36" s="217"/>
      <c r="Z36" s="217"/>
      <c r="AA36" s="217"/>
      <c r="AB36" s="217"/>
      <c r="AC36" s="217"/>
      <c r="AD36" s="217"/>
      <c r="AE36" s="217"/>
      <c r="AF36" s="217"/>
      <c r="AG36" s="217"/>
      <c r="AH36" s="217"/>
      <c r="AI36" s="217"/>
      <c r="AJ36" s="217"/>
      <c r="AK36" s="217"/>
      <c r="AL36" s="217"/>
      <c r="AM36" s="217"/>
      <c r="AN36" s="217"/>
      <c r="AO36" s="217"/>
      <c r="AP36" s="217"/>
      <c r="AQ36" s="217"/>
      <c r="AR36" s="217"/>
      <c r="AS36" s="217"/>
      <c r="AT36" s="217"/>
      <c r="AU36" s="217"/>
      <c r="AV36" s="217"/>
      <c r="AW36" s="217"/>
      <c r="AX36" s="217"/>
      <c r="AY36" s="217"/>
      <c r="AZ36" s="217"/>
      <c r="BA36" s="217"/>
      <c r="BB36" s="217"/>
      <c r="BC36" s="217"/>
      <c r="BD36" s="217"/>
      <c r="BE36" s="217"/>
      <c r="BF36" s="217"/>
      <c r="BG36" s="217"/>
      <c r="BH36" s="217"/>
      <c r="BI36" s="217"/>
      <c r="BJ36" s="217"/>
      <c r="BK36" s="217"/>
      <c r="BL36" s="217"/>
      <c r="BM36" s="217"/>
      <c r="BN36" s="217"/>
      <c r="BO36" s="217"/>
      <c r="BP36" s="217"/>
      <c r="BQ36" s="217"/>
      <c r="BR36" s="217"/>
      <c r="BS36" s="217"/>
      <c r="BT36" s="217"/>
      <c r="BU36" s="217"/>
      <c r="BV36" s="217"/>
      <c r="BW36" s="217"/>
      <c r="BX36" s="217"/>
      <c r="BY36" s="217"/>
      <c r="BZ36" s="217"/>
      <c r="CA36" s="217"/>
      <c r="CB36" s="217"/>
      <c r="CC36" s="217"/>
      <c r="CD36" s="217"/>
      <c r="CE36" s="217"/>
      <c r="CF36" s="217"/>
      <c r="CG36" s="217"/>
      <c r="CH36" s="217"/>
      <c r="CI36" s="217"/>
      <c r="CJ36" s="217"/>
      <c r="CK36" s="217"/>
      <c r="CL36" s="217"/>
      <c r="CM36" s="217"/>
      <c r="CN36" s="217"/>
      <c r="CO36" s="217"/>
      <c r="CP36" s="217"/>
      <c r="CQ36" s="217"/>
      <c r="CR36" s="217"/>
      <c r="CS36" s="217"/>
      <c r="CT36" s="217"/>
      <c r="CU36" s="217"/>
      <c r="CV36" s="217"/>
      <c r="CW36" s="217"/>
      <c r="CX36" s="217"/>
    </row>
    <row r="37" spans="1:102" s="218" customFormat="1" ht="20.100000000000001" customHeight="1">
      <c r="A37" s="199"/>
      <c r="B37" s="104" t="s">
        <v>40</v>
      </c>
      <c r="C37" s="211">
        <v>0</v>
      </c>
      <c r="D37" s="212">
        <v>0</v>
      </c>
      <c r="E37" s="213">
        <v>0</v>
      </c>
      <c r="F37" s="214" t="s">
        <v>241</v>
      </c>
      <c r="G37" s="215" t="s">
        <v>241</v>
      </c>
      <c r="H37" s="216" t="s">
        <v>241</v>
      </c>
      <c r="I37" s="214" t="s">
        <v>96</v>
      </c>
      <c r="J37" s="215" t="s">
        <v>96</v>
      </c>
      <c r="K37" s="216" t="s">
        <v>96</v>
      </c>
      <c r="L37" s="214" t="s">
        <v>96</v>
      </c>
      <c r="M37" s="215" t="s">
        <v>96</v>
      </c>
      <c r="N37" s="216" t="s">
        <v>96</v>
      </c>
      <c r="O37" s="199"/>
      <c r="P37" s="217"/>
      <c r="Q37" s="217"/>
      <c r="R37" s="217"/>
      <c r="S37" s="217"/>
      <c r="T37" s="217"/>
      <c r="U37" s="217"/>
      <c r="V37" s="217"/>
      <c r="W37" s="217"/>
      <c r="X37" s="217"/>
      <c r="Y37" s="217"/>
      <c r="Z37" s="217"/>
      <c r="AA37" s="217"/>
      <c r="AB37" s="217"/>
      <c r="AC37" s="217"/>
      <c r="AD37" s="217"/>
      <c r="AE37" s="217"/>
      <c r="AF37" s="217"/>
      <c r="AG37" s="217"/>
      <c r="AH37" s="217"/>
      <c r="AI37" s="217"/>
      <c r="AJ37" s="217"/>
      <c r="AK37" s="217"/>
      <c r="AL37" s="217"/>
      <c r="AM37" s="217"/>
      <c r="AN37" s="217"/>
      <c r="AO37" s="217"/>
      <c r="AP37" s="217"/>
      <c r="AQ37" s="217"/>
      <c r="AR37" s="217"/>
      <c r="AS37" s="217"/>
      <c r="AT37" s="217"/>
      <c r="AU37" s="217"/>
      <c r="AV37" s="217"/>
      <c r="AW37" s="217"/>
      <c r="AX37" s="217"/>
      <c r="AY37" s="217"/>
      <c r="AZ37" s="217"/>
      <c r="BA37" s="217"/>
      <c r="BB37" s="217"/>
      <c r="BC37" s="217"/>
      <c r="BD37" s="217"/>
      <c r="BE37" s="217"/>
      <c r="BF37" s="217"/>
      <c r="BG37" s="217"/>
      <c r="BH37" s="217"/>
      <c r="BI37" s="217"/>
      <c r="BJ37" s="217"/>
      <c r="BK37" s="217"/>
      <c r="BL37" s="217"/>
      <c r="BM37" s="217"/>
      <c r="BN37" s="217"/>
      <c r="BO37" s="217"/>
      <c r="BP37" s="217"/>
      <c r="BQ37" s="217"/>
      <c r="BR37" s="217"/>
      <c r="BS37" s="217"/>
      <c r="BT37" s="217"/>
      <c r="BU37" s="217"/>
      <c r="BV37" s="217"/>
      <c r="BW37" s="217"/>
      <c r="BX37" s="217"/>
      <c r="BY37" s="217"/>
      <c r="BZ37" s="217"/>
      <c r="CA37" s="217"/>
      <c r="CB37" s="217"/>
      <c r="CC37" s="217"/>
      <c r="CD37" s="217"/>
      <c r="CE37" s="217"/>
      <c r="CF37" s="217"/>
      <c r="CG37" s="217"/>
      <c r="CH37" s="217"/>
      <c r="CI37" s="217"/>
      <c r="CJ37" s="217"/>
      <c r="CK37" s="217"/>
      <c r="CL37" s="217"/>
      <c r="CM37" s="217"/>
      <c r="CN37" s="217"/>
      <c r="CO37" s="217"/>
      <c r="CP37" s="217"/>
      <c r="CQ37" s="217"/>
      <c r="CR37" s="217"/>
      <c r="CS37" s="217"/>
      <c r="CT37" s="217"/>
      <c r="CU37" s="217"/>
      <c r="CV37" s="217"/>
      <c r="CW37" s="217"/>
      <c r="CX37" s="217"/>
    </row>
    <row r="38" spans="1:102" s="218" customFormat="1" ht="20.100000000000001" customHeight="1">
      <c r="A38" s="199"/>
      <c r="B38" s="104" t="s">
        <v>67</v>
      </c>
      <c r="C38" s="211">
        <v>0</v>
      </c>
      <c r="D38" s="212">
        <v>0</v>
      </c>
      <c r="E38" s="213">
        <v>0</v>
      </c>
      <c r="F38" s="214" t="s">
        <v>241</v>
      </c>
      <c r="G38" s="215" t="s">
        <v>241</v>
      </c>
      <c r="H38" s="216" t="s">
        <v>241</v>
      </c>
      <c r="I38" s="214" t="s">
        <v>96</v>
      </c>
      <c r="J38" s="215" t="s">
        <v>96</v>
      </c>
      <c r="K38" s="216" t="s">
        <v>96</v>
      </c>
      <c r="L38" s="214" t="s">
        <v>96</v>
      </c>
      <c r="M38" s="215" t="s">
        <v>96</v>
      </c>
      <c r="N38" s="216" t="s">
        <v>96</v>
      </c>
      <c r="O38" s="199"/>
      <c r="P38" s="217"/>
      <c r="Q38" s="217"/>
      <c r="R38" s="217"/>
      <c r="S38" s="217"/>
      <c r="T38" s="217"/>
      <c r="U38" s="217"/>
      <c r="V38" s="217"/>
      <c r="W38" s="217"/>
      <c r="X38" s="217"/>
      <c r="Y38" s="217"/>
      <c r="Z38" s="217"/>
      <c r="AA38" s="217"/>
      <c r="AB38" s="217"/>
      <c r="AC38" s="217"/>
      <c r="AD38" s="217"/>
      <c r="AE38" s="217"/>
      <c r="AF38" s="217"/>
      <c r="AG38" s="217"/>
      <c r="AH38" s="217"/>
      <c r="AI38" s="217"/>
      <c r="AJ38" s="217"/>
      <c r="AK38" s="217"/>
      <c r="AL38" s="217"/>
      <c r="AM38" s="217"/>
      <c r="AN38" s="217"/>
      <c r="AO38" s="217"/>
      <c r="AP38" s="217"/>
      <c r="AQ38" s="217"/>
      <c r="AR38" s="217"/>
      <c r="AS38" s="217"/>
      <c r="AT38" s="217"/>
      <c r="AU38" s="217"/>
      <c r="AV38" s="217"/>
      <c r="AW38" s="217"/>
      <c r="AX38" s="217"/>
      <c r="AY38" s="217"/>
      <c r="AZ38" s="217"/>
      <c r="BA38" s="217"/>
      <c r="BB38" s="217"/>
      <c r="BC38" s="217"/>
      <c r="BD38" s="217"/>
      <c r="BE38" s="217"/>
      <c r="BF38" s="217"/>
      <c r="BG38" s="217"/>
      <c r="BH38" s="217"/>
      <c r="BI38" s="217"/>
      <c r="BJ38" s="217"/>
      <c r="BK38" s="217"/>
      <c r="BL38" s="217"/>
      <c r="BM38" s="217"/>
      <c r="BN38" s="217"/>
      <c r="BO38" s="217"/>
      <c r="BP38" s="217"/>
      <c r="BQ38" s="217"/>
      <c r="BR38" s="217"/>
      <c r="BS38" s="217"/>
      <c r="BT38" s="217"/>
      <c r="BU38" s="217"/>
      <c r="BV38" s="217"/>
      <c r="BW38" s="217"/>
      <c r="BX38" s="217"/>
      <c r="BY38" s="217"/>
      <c r="BZ38" s="217"/>
      <c r="CA38" s="217"/>
      <c r="CB38" s="217"/>
      <c r="CC38" s="217"/>
      <c r="CD38" s="217"/>
      <c r="CE38" s="217"/>
      <c r="CF38" s="217"/>
      <c r="CG38" s="217"/>
      <c r="CH38" s="217"/>
      <c r="CI38" s="217"/>
      <c r="CJ38" s="217"/>
      <c r="CK38" s="217"/>
      <c r="CL38" s="217"/>
      <c r="CM38" s="217"/>
      <c r="CN38" s="217"/>
      <c r="CO38" s="217"/>
      <c r="CP38" s="217"/>
      <c r="CQ38" s="217"/>
      <c r="CR38" s="217"/>
      <c r="CS38" s="217"/>
      <c r="CT38" s="217"/>
      <c r="CU38" s="217"/>
      <c r="CV38" s="217"/>
      <c r="CW38" s="217"/>
      <c r="CX38" s="217"/>
    </row>
    <row r="39" spans="1:102" s="218" customFormat="1" ht="20.100000000000001" customHeight="1">
      <c r="A39" s="199"/>
      <c r="B39" s="104" t="s">
        <v>53</v>
      </c>
      <c r="C39" s="211">
        <v>0</v>
      </c>
      <c r="D39" s="212">
        <v>0</v>
      </c>
      <c r="E39" s="213">
        <v>0</v>
      </c>
      <c r="F39" s="214" t="s">
        <v>241</v>
      </c>
      <c r="G39" s="215" t="s">
        <v>241</v>
      </c>
      <c r="H39" s="216" t="s">
        <v>241</v>
      </c>
      <c r="I39" s="214" t="s">
        <v>96</v>
      </c>
      <c r="J39" s="215" t="s">
        <v>96</v>
      </c>
      <c r="K39" s="216" t="s">
        <v>96</v>
      </c>
      <c r="L39" s="214" t="s">
        <v>96</v>
      </c>
      <c r="M39" s="215" t="s">
        <v>96</v>
      </c>
      <c r="N39" s="216" t="s">
        <v>96</v>
      </c>
      <c r="O39" s="199"/>
      <c r="P39" s="217"/>
      <c r="Q39" s="217"/>
      <c r="R39" s="217"/>
      <c r="S39" s="217"/>
      <c r="T39" s="217"/>
      <c r="U39" s="217"/>
      <c r="V39" s="217"/>
      <c r="W39" s="217"/>
      <c r="X39" s="217"/>
      <c r="Y39" s="217"/>
      <c r="Z39" s="217"/>
      <c r="AA39" s="217"/>
      <c r="AB39" s="217"/>
      <c r="AC39" s="217"/>
      <c r="AD39" s="217"/>
      <c r="AE39" s="217"/>
      <c r="AF39" s="217"/>
      <c r="AG39" s="217"/>
      <c r="AH39" s="217"/>
      <c r="AI39" s="217"/>
      <c r="AJ39" s="217"/>
      <c r="AK39" s="217"/>
      <c r="AL39" s="217"/>
      <c r="AM39" s="217"/>
      <c r="AN39" s="217"/>
      <c r="AO39" s="217"/>
      <c r="AP39" s="217"/>
      <c r="AQ39" s="217"/>
      <c r="AR39" s="217"/>
      <c r="AS39" s="217"/>
      <c r="AT39" s="217"/>
      <c r="AU39" s="217"/>
      <c r="AV39" s="217"/>
      <c r="AW39" s="217"/>
      <c r="AX39" s="217"/>
      <c r="AY39" s="217"/>
      <c r="AZ39" s="217"/>
      <c r="BA39" s="217"/>
      <c r="BB39" s="217"/>
      <c r="BC39" s="217"/>
      <c r="BD39" s="217"/>
      <c r="BE39" s="217"/>
      <c r="BF39" s="217"/>
      <c r="BG39" s="217"/>
      <c r="BH39" s="217"/>
      <c r="BI39" s="217"/>
      <c r="BJ39" s="217"/>
      <c r="BK39" s="217"/>
      <c r="BL39" s="217"/>
      <c r="BM39" s="217"/>
      <c r="BN39" s="217"/>
      <c r="BO39" s="217"/>
      <c r="BP39" s="217"/>
      <c r="BQ39" s="217"/>
      <c r="BR39" s="217"/>
      <c r="BS39" s="217"/>
      <c r="BT39" s="217"/>
      <c r="BU39" s="217"/>
      <c r="BV39" s="217"/>
      <c r="BW39" s="217"/>
      <c r="BX39" s="217"/>
      <c r="BY39" s="217"/>
      <c r="BZ39" s="217"/>
      <c r="CA39" s="217"/>
      <c r="CB39" s="217"/>
      <c r="CC39" s="217"/>
      <c r="CD39" s="217"/>
      <c r="CE39" s="217"/>
      <c r="CF39" s="217"/>
      <c r="CG39" s="217"/>
      <c r="CH39" s="217"/>
      <c r="CI39" s="217"/>
      <c r="CJ39" s="217"/>
      <c r="CK39" s="217"/>
      <c r="CL39" s="217"/>
      <c r="CM39" s="217"/>
      <c r="CN39" s="217"/>
      <c r="CO39" s="217"/>
      <c r="CP39" s="217"/>
      <c r="CQ39" s="217"/>
      <c r="CR39" s="217"/>
      <c r="CS39" s="217"/>
      <c r="CT39" s="217"/>
      <c r="CU39" s="217"/>
      <c r="CV39" s="217"/>
      <c r="CW39" s="217"/>
      <c r="CX39" s="217"/>
    </row>
    <row r="40" spans="1:102" s="218" customFormat="1" ht="20.100000000000001" customHeight="1">
      <c r="A40" s="199"/>
      <c r="B40" s="104" t="s">
        <v>50</v>
      </c>
      <c r="C40" s="211">
        <v>0</v>
      </c>
      <c r="D40" s="212">
        <v>0</v>
      </c>
      <c r="E40" s="213">
        <v>0</v>
      </c>
      <c r="F40" s="214" t="s">
        <v>241</v>
      </c>
      <c r="G40" s="215" t="s">
        <v>241</v>
      </c>
      <c r="H40" s="216" t="s">
        <v>241</v>
      </c>
      <c r="I40" s="214" t="s">
        <v>96</v>
      </c>
      <c r="J40" s="215" t="s">
        <v>96</v>
      </c>
      <c r="K40" s="216" t="s">
        <v>96</v>
      </c>
      <c r="L40" s="214" t="s">
        <v>96</v>
      </c>
      <c r="M40" s="215" t="s">
        <v>96</v>
      </c>
      <c r="N40" s="216" t="s">
        <v>96</v>
      </c>
      <c r="O40" s="199"/>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7"/>
      <c r="AN40" s="217"/>
      <c r="AO40" s="217"/>
      <c r="AP40" s="217"/>
      <c r="AQ40" s="217"/>
      <c r="AR40" s="217"/>
      <c r="AS40" s="217"/>
      <c r="AT40" s="217"/>
      <c r="AU40" s="217"/>
      <c r="AV40" s="217"/>
      <c r="AW40" s="217"/>
      <c r="AX40" s="217"/>
      <c r="AY40" s="217"/>
      <c r="AZ40" s="217"/>
      <c r="BA40" s="217"/>
      <c r="BB40" s="217"/>
      <c r="BC40" s="217"/>
      <c r="BD40" s="217"/>
      <c r="BE40" s="217"/>
      <c r="BF40" s="217"/>
      <c r="BG40" s="217"/>
      <c r="BH40" s="217"/>
      <c r="BI40" s="217"/>
      <c r="BJ40" s="217"/>
      <c r="BK40" s="217"/>
      <c r="BL40" s="217"/>
      <c r="BM40" s="217"/>
      <c r="BN40" s="217"/>
      <c r="BO40" s="217"/>
      <c r="BP40" s="217"/>
      <c r="BQ40" s="217"/>
      <c r="BR40" s="217"/>
      <c r="BS40" s="217"/>
      <c r="BT40" s="217"/>
      <c r="BU40" s="217"/>
      <c r="BV40" s="217"/>
      <c r="BW40" s="217"/>
      <c r="BX40" s="217"/>
      <c r="BY40" s="217"/>
      <c r="BZ40" s="217"/>
      <c r="CA40" s="217"/>
      <c r="CB40" s="217"/>
      <c r="CC40" s="217"/>
      <c r="CD40" s="217"/>
      <c r="CE40" s="217"/>
      <c r="CF40" s="217"/>
      <c r="CG40" s="217"/>
      <c r="CH40" s="217"/>
      <c r="CI40" s="217"/>
      <c r="CJ40" s="217"/>
      <c r="CK40" s="217"/>
      <c r="CL40" s="217"/>
      <c r="CM40" s="217"/>
      <c r="CN40" s="217"/>
      <c r="CO40" s="217"/>
      <c r="CP40" s="217"/>
      <c r="CQ40" s="217"/>
      <c r="CR40" s="217"/>
      <c r="CS40" s="217"/>
      <c r="CT40" s="217"/>
      <c r="CU40" s="217"/>
      <c r="CV40" s="217"/>
      <c r="CW40" s="217"/>
      <c r="CX40" s="217"/>
    </row>
    <row r="41" spans="1:102" s="218" customFormat="1" ht="20.100000000000001" customHeight="1">
      <c r="A41" s="199"/>
      <c r="B41" s="104" t="s">
        <v>33</v>
      </c>
      <c r="C41" s="211">
        <v>717.63678171000004</v>
      </c>
      <c r="D41" s="212">
        <v>575.81188007000003</v>
      </c>
      <c r="E41" s="213">
        <v>542.62873181999998</v>
      </c>
      <c r="F41" s="214">
        <v>1.2485336201204842</v>
      </c>
      <c r="G41" s="215">
        <v>3.0056500480497284</v>
      </c>
      <c r="H41" s="216">
        <v>2.3942670518798996</v>
      </c>
      <c r="I41" s="214">
        <v>383.97160290585947</v>
      </c>
      <c r="J41" s="215">
        <v>201.43726087865218</v>
      </c>
      <c r="K41" s="216">
        <v>226.59530679699412</v>
      </c>
      <c r="L41" s="214">
        <v>4.7940145539951775</v>
      </c>
      <c r="M41" s="215">
        <v>6.0544991283892662</v>
      </c>
      <c r="N41" s="216">
        <v>5.4252967717466047</v>
      </c>
      <c r="O41" s="199"/>
      <c r="P41" s="217"/>
      <c r="Q41" s="217"/>
      <c r="R41" s="217"/>
      <c r="S41" s="217"/>
      <c r="T41" s="217"/>
      <c r="U41" s="217"/>
      <c r="V41" s="217"/>
      <c r="W41" s="217"/>
      <c r="X41" s="217"/>
      <c r="Y41" s="217"/>
      <c r="Z41" s="217"/>
      <c r="AA41" s="217"/>
      <c r="AB41" s="217"/>
      <c r="AC41" s="217"/>
      <c r="AD41" s="217"/>
      <c r="AE41" s="217"/>
      <c r="AF41" s="217"/>
      <c r="AG41" s="217"/>
      <c r="AH41" s="217"/>
      <c r="AI41" s="217"/>
      <c r="AJ41" s="217"/>
      <c r="AK41" s="217"/>
      <c r="AL41" s="217"/>
      <c r="AM41" s="217"/>
      <c r="AN41" s="217"/>
      <c r="AO41" s="217"/>
      <c r="AP41" s="217"/>
      <c r="AQ41" s="217"/>
      <c r="AR41" s="217"/>
      <c r="AS41" s="217"/>
      <c r="AT41" s="217"/>
      <c r="AU41" s="217"/>
      <c r="AV41" s="217"/>
      <c r="AW41" s="217"/>
      <c r="AX41" s="217"/>
      <c r="AY41" s="217"/>
      <c r="AZ41" s="217"/>
      <c r="BA41" s="217"/>
      <c r="BB41" s="217"/>
      <c r="BC41" s="217"/>
      <c r="BD41" s="217"/>
      <c r="BE41" s="217"/>
      <c r="BF41" s="217"/>
      <c r="BG41" s="217"/>
      <c r="BH41" s="217"/>
      <c r="BI41" s="217"/>
      <c r="BJ41" s="217"/>
      <c r="BK41" s="217"/>
      <c r="BL41" s="217"/>
      <c r="BM41" s="217"/>
      <c r="BN41" s="217"/>
      <c r="BO41" s="217"/>
      <c r="BP41" s="217"/>
      <c r="BQ41" s="217"/>
      <c r="BR41" s="217"/>
      <c r="BS41" s="217"/>
      <c r="BT41" s="217"/>
      <c r="BU41" s="217"/>
      <c r="BV41" s="217"/>
      <c r="BW41" s="217"/>
      <c r="BX41" s="217"/>
      <c r="BY41" s="217"/>
      <c r="BZ41" s="217"/>
      <c r="CA41" s="217"/>
      <c r="CB41" s="217"/>
      <c r="CC41" s="217"/>
      <c r="CD41" s="217"/>
      <c r="CE41" s="217"/>
      <c r="CF41" s="217"/>
      <c r="CG41" s="217"/>
      <c r="CH41" s="217"/>
      <c r="CI41" s="217"/>
      <c r="CJ41" s="217"/>
      <c r="CK41" s="217"/>
      <c r="CL41" s="217"/>
      <c r="CM41" s="217"/>
      <c r="CN41" s="217"/>
      <c r="CO41" s="217"/>
      <c r="CP41" s="217"/>
      <c r="CQ41" s="217"/>
      <c r="CR41" s="217"/>
      <c r="CS41" s="217"/>
      <c r="CT41" s="217"/>
      <c r="CU41" s="217"/>
      <c r="CV41" s="217"/>
      <c r="CW41" s="217"/>
      <c r="CX41" s="217"/>
    </row>
    <row r="42" spans="1:102" s="218" customFormat="1" ht="20.100000000000001" customHeight="1">
      <c r="A42" s="199"/>
      <c r="B42" s="104" t="s">
        <v>43</v>
      </c>
      <c r="C42" s="211">
        <v>0.97898900000000011</v>
      </c>
      <c r="D42" s="212">
        <v>3.4005890000000001</v>
      </c>
      <c r="E42" s="213">
        <v>3.3270900000000001</v>
      </c>
      <c r="F42" s="214">
        <v>53.975887369521004</v>
      </c>
      <c r="G42" s="215">
        <v>0</v>
      </c>
      <c r="H42" s="216">
        <v>0</v>
      </c>
      <c r="I42" s="214">
        <v>100.30960338217092</v>
      </c>
      <c r="J42" s="215" t="s">
        <v>96</v>
      </c>
      <c r="K42" s="216" t="s">
        <v>96</v>
      </c>
      <c r="L42" s="214">
        <v>54.14299854237381</v>
      </c>
      <c r="M42" s="215">
        <v>3.4417273007705433</v>
      </c>
      <c r="N42" s="216">
        <v>4.0902710777285867</v>
      </c>
      <c r="O42" s="199"/>
      <c r="P42" s="217"/>
      <c r="Q42" s="217"/>
      <c r="R42" s="217"/>
      <c r="S42" s="217"/>
      <c r="T42" s="217"/>
      <c r="U42" s="217"/>
      <c r="V42" s="217"/>
      <c r="W42" s="217"/>
      <c r="X42" s="217"/>
      <c r="Y42" s="217"/>
      <c r="Z42" s="217"/>
      <c r="AA42" s="217"/>
      <c r="AB42" s="217"/>
      <c r="AC42" s="217"/>
      <c r="AD42" s="217"/>
      <c r="AE42" s="217"/>
      <c r="AF42" s="217"/>
      <c r="AG42" s="217"/>
      <c r="AH42" s="217"/>
      <c r="AI42" s="217"/>
      <c r="AJ42" s="217"/>
      <c r="AK42" s="217"/>
      <c r="AL42" s="217"/>
      <c r="AM42" s="217"/>
      <c r="AN42" s="217"/>
      <c r="AO42" s="217"/>
      <c r="AP42" s="217"/>
      <c r="AQ42" s="217"/>
      <c r="AR42" s="217"/>
      <c r="AS42" s="217"/>
      <c r="AT42" s="217"/>
      <c r="AU42" s="217"/>
      <c r="AV42" s="217"/>
      <c r="AW42" s="217"/>
      <c r="AX42" s="217"/>
      <c r="AY42" s="217"/>
      <c r="AZ42" s="217"/>
      <c r="BA42" s="217"/>
      <c r="BB42" s="217"/>
      <c r="BC42" s="217"/>
      <c r="BD42" s="217"/>
      <c r="BE42" s="217"/>
      <c r="BF42" s="217"/>
      <c r="BG42" s="217"/>
      <c r="BH42" s="217"/>
      <c r="BI42" s="217"/>
      <c r="BJ42" s="217"/>
      <c r="BK42" s="217"/>
      <c r="BL42" s="217"/>
      <c r="BM42" s="217"/>
      <c r="BN42" s="217"/>
      <c r="BO42" s="217"/>
      <c r="BP42" s="217"/>
      <c r="BQ42" s="217"/>
      <c r="BR42" s="217"/>
      <c r="BS42" s="217"/>
      <c r="BT42" s="217"/>
      <c r="BU42" s="217"/>
      <c r="BV42" s="217"/>
      <c r="BW42" s="217"/>
      <c r="BX42" s="217"/>
      <c r="BY42" s="217"/>
      <c r="BZ42" s="217"/>
      <c r="CA42" s="217"/>
      <c r="CB42" s="217"/>
      <c r="CC42" s="217"/>
      <c r="CD42" s="217"/>
      <c r="CE42" s="217"/>
      <c r="CF42" s="217"/>
      <c r="CG42" s="217"/>
      <c r="CH42" s="217"/>
      <c r="CI42" s="217"/>
      <c r="CJ42" s="217"/>
      <c r="CK42" s="217"/>
      <c r="CL42" s="217"/>
      <c r="CM42" s="217"/>
      <c r="CN42" s="217"/>
      <c r="CO42" s="217"/>
      <c r="CP42" s="217"/>
      <c r="CQ42" s="217"/>
      <c r="CR42" s="217"/>
      <c r="CS42" s="217"/>
      <c r="CT42" s="217"/>
      <c r="CU42" s="217"/>
      <c r="CV42" s="217"/>
      <c r="CW42" s="217"/>
      <c r="CX42" s="217"/>
    </row>
    <row r="43" spans="1:102" s="218" customFormat="1" ht="20.100000000000001" customHeight="1">
      <c r="A43" s="199"/>
      <c r="B43" s="104" t="s">
        <v>60</v>
      </c>
      <c r="C43" s="211">
        <v>0</v>
      </c>
      <c r="D43" s="212">
        <v>0</v>
      </c>
      <c r="E43" s="213">
        <v>0</v>
      </c>
      <c r="F43" s="214" t="s">
        <v>241</v>
      </c>
      <c r="G43" s="215" t="s">
        <v>241</v>
      </c>
      <c r="H43" s="216" t="s">
        <v>241</v>
      </c>
      <c r="I43" s="214" t="s">
        <v>96</v>
      </c>
      <c r="J43" s="215" t="s">
        <v>96</v>
      </c>
      <c r="K43" s="216" t="s">
        <v>96</v>
      </c>
      <c r="L43" s="214" t="s">
        <v>96</v>
      </c>
      <c r="M43" s="215" t="s">
        <v>96</v>
      </c>
      <c r="N43" s="216" t="s">
        <v>96</v>
      </c>
      <c r="O43" s="199"/>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c r="AM43" s="217"/>
      <c r="AN43" s="217"/>
      <c r="AO43" s="217"/>
      <c r="AP43" s="217"/>
      <c r="AQ43" s="217"/>
      <c r="AR43" s="217"/>
      <c r="AS43" s="217"/>
      <c r="AT43" s="217"/>
      <c r="AU43" s="217"/>
      <c r="AV43" s="217"/>
      <c r="AW43" s="217"/>
      <c r="AX43" s="217"/>
      <c r="AY43" s="217"/>
      <c r="AZ43" s="217"/>
      <c r="BA43" s="217"/>
      <c r="BB43" s="217"/>
      <c r="BC43" s="217"/>
      <c r="BD43" s="217"/>
      <c r="BE43" s="217"/>
      <c r="BF43" s="217"/>
      <c r="BG43" s="217"/>
      <c r="BH43" s="217"/>
      <c r="BI43" s="217"/>
      <c r="BJ43" s="217"/>
      <c r="BK43" s="217"/>
      <c r="BL43" s="217"/>
      <c r="BM43" s="217"/>
      <c r="BN43" s="217"/>
      <c r="BO43" s="217"/>
      <c r="BP43" s="217"/>
      <c r="BQ43" s="217"/>
      <c r="BR43" s="217"/>
      <c r="BS43" s="217"/>
      <c r="BT43" s="217"/>
      <c r="BU43" s="217"/>
      <c r="BV43" s="217"/>
      <c r="BW43" s="217"/>
      <c r="BX43" s="217"/>
      <c r="BY43" s="217"/>
      <c r="BZ43" s="217"/>
      <c r="CA43" s="217"/>
      <c r="CB43" s="217"/>
      <c r="CC43" s="217"/>
      <c r="CD43" s="217"/>
      <c r="CE43" s="217"/>
      <c r="CF43" s="217"/>
      <c r="CG43" s="217"/>
      <c r="CH43" s="217"/>
      <c r="CI43" s="217"/>
      <c r="CJ43" s="217"/>
      <c r="CK43" s="217"/>
      <c r="CL43" s="217"/>
      <c r="CM43" s="217"/>
      <c r="CN43" s="217"/>
      <c r="CO43" s="217"/>
      <c r="CP43" s="217"/>
      <c r="CQ43" s="217"/>
      <c r="CR43" s="217"/>
      <c r="CS43" s="217"/>
      <c r="CT43" s="217"/>
      <c r="CU43" s="217"/>
      <c r="CV43" s="217"/>
      <c r="CW43" s="217"/>
      <c r="CX43" s="217"/>
    </row>
    <row r="44" spans="1:102" s="218" customFormat="1" ht="20.100000000000001" customHeight="1">
      <c r="A44" s="199"/>
      <c r="B44" s="104" t="s">
        <v>65</v>
      </c>
      <c r="C44" s="211">
        <v>0</v>
      </c>
      <c r="D44" s="212">
        <v>0</v>
      </c>
      <c r="E44" s="213">
        <v>0</v>
      </c>
      <c r="F44" s="214" t="s">
        <v>241</v>
      </c>
      <c r="G44" s="215" t="s">
        <v>241</v>
      </c>
      <c r="H44" s="216" t="s">
        <v>241</v>
      </c>
      <c r="I44" s="214" t="s">
        <v>96</v>
      </c>
      <c r="J44" s="215" t="s">
        <v>96</v>
      </c>
      <c r="K44" s="216" t="s">
        <v>96</v>
      </c>
      <c r="L44" s="214" t="s">
        <v>96</v>
      </c>
      <c r="M44" s="215" t="s">
        <v>96</v>
      </c>
      <c r="N44" s="216" t="s">
        <v>96</v>
      </c>
      <c r="O44" s="199"/>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7"/>
      <c r="AW44" s="217"/>
      <c r="AX44" s="217"/>
      <c r="AY44" s="217"/>
      <c r="AZ44" s="217"/>
      <c r="BA44" s="217"/>
      <c r="BB44" s="217"/>
      <c r="BC44" s="217"/>
      <c r="BD44" s="217"/>
      <c r="BE44" s="217"/>
      <c r="BF44" s="217"/>
      <c r="BG44" s="217"/>
      <c r="BH44" s="217"/>
      <c r="BI44" s="217"/>
      <c r="BJ44" s="217"/>
      <c r="BK44" s="217"/>
      <c r="BL44" s="217"/>
      <c r="BM44" s="217"/>
      <c r="BN44" s="217"/>
      <c r="BO44" s="217"/>
      <c r="BP44" s="217"/>
      <c r="BQ44" s="217"/>
      <c r="BR44" s="217"/>
      <c r="BS44" s="217"/>
      <c r="BT44" s="217"/>
      <c r="BU44" s="217"/>
      <c r="BV44" s="217"/>
      <c r="BW44" s="217"/>
      <c r="BX44" s="217"/>
      <c r="BY44" s="217"/>
      <c r="BZ44" s="217"/>
      <c r="CA44" s="217"/>
      <c r="CB44" s="217"/>
      <c r="CC44" s="217"/>
      <c r="CD44" s="217"/>
      <c r="CE44" s="217"/>
      <c r="CF44" s="217"/>
      <c r="CG44" s="217"/>
      <c r="CH44" s="217"/>
      <c r="CI44" s="217"/>
      <c r="CJ44" s="217"/>
      <c r="CK44" s="217"/>
      <c r="CL44" s="217"/>
      <c r="CM44" s="217"/>
      <c r="CN44" s="217"/>
      <c r="CO44" s="217"/>
      <c r="CP44" s="217"/>
      <c r="CQ44" s="217"/>
      <c r="CR44" s="217"/>
      <c r="CS44" s="217"/>
      <c r="CT44" s="217"/>
      <c r="CU44" s="217"/>
      <c r="CV44" s="217"/>
      <c r="CW44" s="217"/>
      <c r="CX44" s="217"/>
    </row>
    <row r="45" spans="1:102" s="218" customFormat="1" ht="20.100000000000001" customHeight="1">
      <c r="A45" s="199"/>
      <c r="B45" s="104" t="s">
        <v>58</v>
      </c>
      <c r="C45" s="211">
        <v>0</v>
      </c>
      <c r="D45" s="212">
        <v>0</v>
      </c>
      <c r="E45" s="213">
        <v>0</v>
      </c>
      <c r="F45" s="214" t="s">
        <v>241</v>
      </c>
      <c r="G45" s="215" t="s">
        <v>241</v>
      </c>
      <c r="H45" s="216" t="s">
        <v>241</v>
      </c>
      <c r="I45" s="214" t="s">
        <v>96</v>
      </c>
      <c r="J45" s="215" t="s">
        <v>96</v>
      </c>
      <c r="K45" s="216" t="s">
        <v>96</v>
      </c>
      <c r="L45" s="214" t="s">
        <v>96</v>
      </c>
      <c r="M45" s="215" t="s">
        <v>96</v>
      </c>
      <c r="N45" s="216" t="s">
        <v>96</v>
      </c>
      <c r="O45" s="199"/>
      <c r="P45" s="217"/>
      <c r="Q45" s="217"/>
      <c r="R45" s="217"/>
      <c r="S45" s="217"/>
      <c r="T45" s="217"/>
      <c r="U45" s="217"/>
      <c r="V45" s="217"/>
      <c r="W45" s="217"/>
      <c r="X45" s="217"/>
      <c r="Y45" s="217"/>
      <c r="Z45" s="217"/>
      <c r="AA45" s="217"/>
      <c r="AB45" s="217"/>
      <c r="AC45" s="217"/>
      <c r="AD45" s="217"/>
      <c r="AE45" s="217"/>
      <c r="AF45" s="217"/>
      <c r="AG45" s="217"/>
      <c r="AH45" s="217"/>
      <c r="AI45" s="217"/>
      <c r="AJ45" s="217"/>
      <c r="AK45" s="217"/>
      <c r="AL45" s="217"/>
      <c r="AM45" s="217"/>
      <c r="AN45" s="217"/>
      <c r="AO45" s="217"/>
      <c r="AP45" s="217"/>
      <c r="AQ45" s="217"/>
      <c r="AR45" s="217"/>
      <c r="AS45" s="217"/>
      <c r="AT45" s="217"/>
      <c r="AU45" s="217"/>
      <c r="AV45" s="217"/>
      <c r="AW45" s="217"/>
      <c r="AX45" s="217"/>
      <c r="AY45" s="217"/>
      <c r="AZ45" s="217"/>
      <c r="BA45" s="217"/>
      <c r="BB45" s="217"/>
      <c r="BC45" s="217"/>
      <c r="BD45" s="217"/>
      <c r="BE45" s="217"/>
      <c r="BF45" s="217"/>
      <c r="BG45" s="217"/>
      <c r="BH45" s="217"/>
      <c r="BI45" s="217"/>
      <c r="BJ45" s="217"/>
      <c r="BK45" s="217"/>
      <c r="BL45" s="217"/>
      <c r="BM45" s="217"/>
      <c r="BN45" s="217"/>
      <c r="BO45" s="217"/>
      <c r="BP45" s="217"/>
      <c r="BQ45" s="217"/>
      <c r="BR45" s="217"/>
      <c r="BS45" s="217"/>
      <c r="BT45" s="217"/>
      <c r="BU45" s="217"/>
      <c r="BV45" s="217"/>
      <c r="BW45" s="217"/>
      <c r="BX45" s="217"/>
      <c r="BY45" s="217"/>
      <c r="BZ45" s="217"/>
      <c r="CA45" s="217"/>
      <c r="CB45" s="217"/>
      <c r="CC45" s="217"/>
      <c r="CD45" s="217"/>
      <c r="CE45" s="217"/>
      <c r="CF45" s="217"/>
      <c r="CG45" s="217"/>
      <c r="CH45" s="217"/>
      <c r="CI45" s="217"/>
      <c r="CJ45" s="217"/>
      <c r="CK45" s="217"/>
      <c r="CL45" s="217"/>
      <c r="CM45" s="217"/>
      <c r="CN45" s="217"/>
      <c r="CO45" s="217"/>
      <c r="CP45" s="217"/>
      <c r="CQ45" s="217"/>
      <c r="CR45" s="217"/>
      <c r="CS45" s="217"/>
      <c r="CT45" s="217"/>
      <c r="CU45" s="217"/>
      <c r="CV45" s="217"/>
      <c r="CW45" s="217"/>
      <c r="CX45" s="217"/>
    </row>
    <row r="46" spans="1:102" s="218" customFormat="1" ht="20.100000000000001" customHeight="1">
      <c r="A46" s="199"/>
      <c r="B46" s="104" t="s">
        <v>229</v>
      </c>
      <c r="C46" s="211">
        <v>0</v>
      </c>
      <c r="D46" s="212">
        <v>0</v>
      </c>
      <c r="E46" s="213">
        <v>0</v>
      </c>
      <c r="F46" s="214" t="s">
        <v>241</v>
      </c>
      <c r="G46" s="215" t="s">
        <v>241</v>
      </c>
      <c r="H46" s="216" t="s">
        <v>241</v>
      </c>
      <c r="I46" s="214" t="s">
        <v>96</v>
      </c>
      <c r="J46" s="215" t="s">
        <v>96</v>
      </c>
      <c r="K46" s="216" t="s">
        <v>96</v>
      </c>
      <c r="L46" s="214" t="s">
        <v>96</v>
      </c>
      <c r="M46" s="215" t="s">
        <v>96</v>
      </c>
      <c r="N46" s="216" t="s">
        <v>96</v>
      </c>
      <c r="O46" s="199"/>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7"/>
      <c r="AN46" s="217"/>
      <c r="AO46" s="217"/>
      <c r="AP46" s="217"/>
      <c r="AQ46" s="217"/>
      <c r="AR46" s="217"/>
      <c r="AS46" s="217"/>
      <c r="AT46" s="217"/>
      <c r="AU46" s="217"/>
      <c r="AV46" s="217"/>
      <c r="AW46" s="217"/>
      <c r="AX46" s="217"/>
      <c r="AY46" s="217"/>
      <c r="AZ46" s="217"/>
      <c r="BA46" s="217"/>
      <c r="BB46" s="217"/>
      <c r="BC46" s="217"/>
      <c r="BD46" s="217"/>
      <c r="BE46" s="217"/>
      <c r="BF46" s="217"/>
      <c r="BG46" s="217"/>
      <c r="BH46" s="217"/>
      <c r="BI46" s="217"/>
      <c r="BJ46" s="217"/>
      <c r="BK46" s="217"/>
      <c r="BL46" s="217"/>
      <c r="BM46" s="217"/>
      <c r="BN46" s="217"/>
      <c r="BO46" s="217"/>
      <c r="BP46" s="217"/>
      <c r="BQ46" s="217"/>
      <c r="BR46" s="217"/>
      <c r="BS46" s="217"/>
      <c r="BT46" s="217"/>
      <c r="BU46" s="217"/>
      <c r="BV46" s="217"/>
      <c r="BW46" s="217"/>
      <c r="BX46" s="217"/>
      <c r="BY46" s="217"/>
      <c r="BZ46" s="217"/>
      <c r="CA46" s="217"/>
      <c r="CB46" s="217"/>
      <c r="CC46" s="217"/>
      <c r="CD46" s="217"/>
      <c r="CE46" s="217"/>
      <c r="CF46" s="217"/>
      <c r="CG46" s="217"/>
      <c r="CH46" s="217"/>
      <c r="CI46" s="217"/>
      <c r="CJ46" s="217"/>
      <c r="CK46" s="217"/>
      <c r="CL46" s="217"/>
      <c r="CM46" s="217"/>
      <c r="CN46" s="217"/>
      <c r="CO46" s="217"/>
      <c r="CP46" s="217"/>
      <c r="CQ46" s="217"/>
      <c r="CR46" s="217"/>
      <c r="CS46" s="217"/>
      <c r="CT46" s="217"/>
      <c r="CU46" s="217"/>
      <c r="CV46" s="217"/>
      <c r="CW46" s="217"/>
      <c r="CX46" s="217"/>
    </row>
    <row r="47" spans="1:102" s="218" customFormat="1" ht="20.100000000000001" customHeight="1">
      <c r="A47" s="199"/>
      <c r="B47" s="104" t="s">
        <v>42</v>
      </c>
      <c r="C47" s="211">
        <v>0</v>
      </c>
      <c r="D47" s="212">
        <v>0</v>
      </c>
      <c r="E47" s="213">
        <v>0</v>
      </c>
      <c r="F47" s="214" t="s">
        <v>241</v>
      </c>
      <c r="G47" s="215" t="s">
        <v>241</v>
      </c>
      <c r="H47" s="216" t="s">
        <v>241</v>
      </c>
      <c r="I47" s="214" t="s">
        <v>96</v>
      </c>
      <c r="J47" s="215" t="s">
        <v>96</v>
      </c>
      <c r="K47" s="216" t="s">
        <v>96</v>
      </c>
      <c r="L47" s="214" t="s">
        <v>96</v>
      </c>
      <c r="M47" s="215" t="s">
        <v>96</v>
      </c>
      <c r="N47" s="216" t="s">
        <v>96</v>
      </c>
      <c r="O47" s="199"/>
      <c r="P47" s="217"/>
      <c r="Q47" s="217"/>
      <c r="R47" s="217"/>
      <c r="S47" s="217"/>
      <c r="T47" s="217"/>
      <c r="U47" s="217"/>
      <c r="V47" s="217"/>
      <c r="W47" s="217"/>
      <c r="X47" s="217"/>
      <c r="Y47" s="217"/>
      <c r="Z47" s="217"/>
      <c r="AA47" s="217"/>
      <c r="AB47" s="217"/>
      <c r="AC47" s="217"/>
      <c r="AD47" s="217"/>
      <c r="AE47" s="217"/>
      <c r="AF47" s="217"/>
      <c r="AG47" s="217"/>
      <c r="AH47" s="217"/>
      <c r="AI47" s="217"/>
      <c r="AJ47" s="217"/>
      <c r="AK47" s="217"/>
      <c r="AL47" s="217"/>
      <c r="AM47" s="217"/>
      <c r="AN47" s="217"/>
      <c r="AO47" s="217"/>
      <c r="AP47" s="217"/>
      <c r="AQ47" s="217"/>
      <c r="AR47" s="217"/>
      <c r="AS47" s="217"/>
      <c r="AT47" s="217"/>
      <c r="AU47" s="217"/>
      <c r="AV47" s="217"/>
      <c r="AW47" s="217"/>
      <c r="AX47" s="217"/>
      <c r="AY47" s="217"/>
      <c r="AZ47" s="217"/>
      <c r="BA47" s="217"/>
      <c r="BB47" s="217"/>
      <c r="BC47" s="217"/>
      <c r="BD47" s="217"/>
      <c r="BE47" s="217"/>
      <c r="BF47" s="217"/>
      <c r="BG47" s="217"/>
      <c r="BH47" s="217"/>
      <c r="BI47" s="217"/>
      <c r="BJ47" s="217"/>
      <c r="BK47" s="217"/>
      <c r="BL47" s="217"/>
      <c r="BM47" s="217"/>
      <c r="BN47" s="217"/>
      <c r="BO47" s="217"/>
      <c r="BP47" s="217"/>
      <c r="BQ47" s="217"/>
      <c r="BR47" s="217"/>
      <c r="BS47" s="217"/>
      <c r="BT47" s="217"/>
      <c r="BU47" s="217"/>
      <c r="BV47" s="217"/>
      <c r="BW47" s="217"/>
      <c r="BX47" s="217"/>
      <c r="BY47" s="217"/>
      <c r="BZ47" s="217"/>
      <c r="CA47" s="217"/>
      <c r="CB47" s="217"/>
      <c r="CC47" s="217"/>
      <c r="CD47" s="217"/>
      <c r="CE47" s="217"/>
      <c r="CF47" s="217"/>
      <c r="CG47" s="217"/>
      <c r="CH47" s="217"/>
      <c r="CI47" s="217"/>
      <c r="CJ47" s="217"/>
      <c r="CK47" s="217"/>
      <c r="CL47" s="217"/>
      <c r="CM47" s="217"/>
      <c r="CN47" s="217"/>
      <c r="CO47" s="217"/>
      <c r="CP47" s="217"/>
      <c r="CQ47" s="217"/>
      <c r="CR47" s="217"/>
      <c r="CS47" s="217"/>
      <c r="CT47" s="217"/>
      <c r="CU47" s="217"/>
      <c r="CV47" s="217"/>
      <c r="CW47" s="217"/>
      <c r="CX47" s="217"/>
    </row>
    <row r="48" spans="1:102" s="218" customFormat="1" ht="20.100000000000001" customHeight="1">
      <c r="A48" s="199"/>
      <c r="B48" s="104" t="s">
        <v>75</v>
      </c>
      <c r="C48" s="211">
        <v>4774.4336350000003</v>
      </c>
      <c r="D48" s="212">
        <v>7208.5168030000004</v>
      </c>
      <c r="E48" s="213">
        <v>7276.9720219999999</v>
      </c>
      <c r="F48" s="214">
        <v>0.95822710079412377</v>
      </c>
      <c r="G48" s="215">
        <v>1.2097472945295429</v>
      </c>
      <c r="H48" s="216">
        <v>1.0732015838991227</v>
      </c>
      <c r="I48" s="214">
        <v>246.68678196727654</v>
      </c>
      <c r="J48" s="215">
        <v>217.48819391750024</v>
      </c>
      <c r="K48" s="216">
        <v>210.49930753048733</v>
      </c>
      <c r="L48" s="214">
        <v>2.3638195988873552</v>
      </c>
      <c r="M48" s="215">
        <v>2.6310575418381248</v>
      </c>
      <c r="N48" s="216">
        <v>2.2590819025138753</v>
      </c>
      <c r="O48" s="199"/>
      <c r="P48" s="217"/>
      <c r="Q48" s="217"/>
      <c r="R48" s="217"/>
      <c r="S48" s="217"/>
      <c r="T48" s="217"/>
      <c r="U48" s="217"/>
      <c r="V48" s="217"/>
      <c r="W48" s="217"/>
      <c r="X48" s="217"/>
      <c r="Y48" s="217"/>
      <c r="Z48" s="217"/>
      <c r="AA48" s="217"/>
      <c r="AB48" s="217"/>
      <c r="AC48" s="217"/>
      <c r="AD48" s="217"/>
      <c r="AE48" s="217"/>
      <c r="AF48" s="217"/>
      <c r="AG48" s="217"/>
      <c r="AH48" s="217"/>
      <c r="AI48" s="217"/>
      <c r="AJ48" s="217"/>
      <c r="AK48" s="217"/>
      <c r="AL48" s="217"/>
      <c r="AM48" s="217"/>
      <c r="AN48" s="217"/>
      <c r="AO48" s="217"/>
      <c r="AP48" s="217"/>
      <c r="AQ48" s="217"/>
      <c r="AR48" s="217"/>
      <c r="AS48" s="217"/>
      <c r="AT48" s="217"/>
      <c r="AU48" s="217"/>
      <c r="AV48" s="217"/>
      <c r="AW48" s="217"/>
      <c r="AX48" s="217"/>
      <c r="AY48" s="217"/>
      <c r="AZ48" s="217"/>
      <c r="BA48" s="217"/>
      <c r="BB48" s="217"/>
      <c r="BC48" s="217"/>
      <c r="BD48" s="217"/>
      <c r="BE48" s="217"/>
      <c r="BF48" s="217"/>
      <c r="BG48" s="217"/>
      <c r="BH48" s="217"/>
      <c r="BI48" s="217"/>
      <c r="BJ48" s="217"/>
      <c r="BK48" s="217"/>
      <c r="BL48" s="217"/>
      <c r="BM48" s="217"/>
      <c r="BN48" s="217"/>
      <c r="BO48" s="217"/>
      <c r="BP48" s="217"/>
      <c r="BQ48" s="217"/>
      <c r="BR48" s="217"/>
      <c r="BS48" s="217"/>
      <c r="BT48" s="217"/>
      <c r="BU48" s="217"/>
      <c r="BV48" s="217"/>
      <c r="BW48" s="217"/>
      <c r="BX48" s="217"/>
      <c r="BY48" s="217"/>
      <c r="BZ48" s="217"/>
      <c r="CA48" s="217"/>
      <c r="CB48" s="217"/>
      <c r="CC48" s="217"/>
      <c r="CD48" s="217"/>
      <c r="CE48" s="217"/>
      <c r="CF48" s="217"/>
      <c r="CG48" s="217"/>
      <c r="CH48" s="217"/>
      <c r="CI48" s="217"/>
      <c r="CJ48" s="217"/>
      <c r="CK48" s="217"/>
      <c r="CL48" s="217"/>
      <c r="CM48" s="217"/>
      <c r="CN48" s="217"/>
      <c r="CO48" s="217"/>
      <c r="CP48" s="217"/>
      <c r="CQ48" s="217"/>
      <c r="CR48" s="217"/>
      <c r="CS48" s="217"/>
      <c r="CT48" s="217"/>
      <c r="CU48" s="217"/>
      <c r="CV48" s="217"/>
      <c r="CW48" s="217"/>
      <c r="CX48" s="217"/>
    </row>
    <row r="49" spans="1:102" s="218" customFormat="1" ht="20.100000000000001" customHeight="1">
      <c r="A49" s="199"/>
      <c r="B49" s="104" t="s">
        <v>237</v>
      </c>
      <c r="C49" s="211">
        <v>0</v>
      </c>
      <c r="D49" s="212">
        <v>0</v>
      </c>
      <c r="E49" s="213">
        <v>0</v>
      </c>
      <c r="F49" s="214" t="s">
        <v>241</v>
      </c>
      <c r="G49" s="215" t="s">
        <v>241</v>
      </c>
      <c r="H49" s="216" t="s">
        <v>241</v>
      </c>
      <c r="I49" s="214" t="s">
        <v>96</v>
      </c>
      <c r="J49" s="215" t="s">
        <v>96</v>
      </c>
      <c r="K49" s="216" t="s">
        <v>96</v>
      </c>
      <c r="L49" s="214" t="s">
        <v>96</v>
      </c>
      <c r="M49" s="215" t="s">
        <v>96</v>
      </c>
      <c r="N49" s="216" t="s">
        <v>96</v>
      </c>
      <c r="O49" s="199"/>
      <c r="P49" s="217"/>
      <c r="Q49" s="217"/>
      <c r="R49" s="217"/>
      <c r="S49" s="217"/>
      <c r="T49" s="217"/>
      <c r="U49" s="217"/>
      <c r="V49" s="217"/>
      <c r="W49" s="217"/>
      <c r="X49" s="217"/>
      <c r="Y49" s="217"/>
      <c r="Z49" s="217"/>
      <c r="AA49" s="217"/>
      <c r="AB49" s="217"/>
      <c r="AC49" s="217"/>
      <c r="AD49" s="217"/>
      <c r="AE49" s="217"/>
      <c r="AF49" s="217"/>
      <c r="AG49" s="217"/>
      <c r="AH49" s="217"/>
      <c r="AI49" s="217"/>
      <c r="AJ49" s="217"/>
      <c r="AK49" s="217"/>
      <c r="AL49" s="217"/>
      <c r="AM49" s="217"/>
      <c r="AN49" s="217"/>
      <c r="AO49" s="217"/>
      <c r="AP49" s="217"/>
      <c r="AQ49" s="217"/>
      <c r="AR49" s="217"/>
      <c r="AS49" s="217"/>
      <c r="AT49" s="217"/>
      <c r="AU49" s="217"/>
      <c r="AV49" s="217"/>
      <c r="AW49" s="217"/>
      <c r="AX49" s="217"/>
      <c r="AY49" s="217"/>
      <c r="AZ49" s="217"/>
      <c r="BA49" s="217"/>
      <c r="BB49" s="217"/>
      <c r="BC49" s="217"/>
      <c r="BD49" s="217"/>
      <c r="BE49" s="217"/>
      <c r="BF49" s="217"/>
      <c r="BG49" s="217"/>
      <c r="BH49" s="217"/>
      <c r="BI49" s="217"/>
      <c r="BJ49" s="217"/>
      <c r="BK49" s="217"/>
      <c r="BL49" s="217"/>
      <c r="BM49" s="217"/>
      <c r="BN49" s="217"/>
      <c r="BO49" s="217"/>
      <c r="BP49" s="217"/>
      <c r="BQ49" s="217"/>
      <c r="BR49" s="217"/>
      <c r="BS49" s="217"/>
      <c r="BT49" s="217"/>
      <c r="BU49" s="217"/>
      <c r="BV49" s="217"/>
      <c r="BW49" s="217"/>
      <c r="BX49" s="217"/>
      <c r="BY49" s="217"/>
      <c r="BZ49" s="217"/>
      <c r="CA49" s="217"/>
      <c r="CB49" s="217"/>
      <c r="CC49" s="217"/>
      <c r="CD49" s="217"/>
      <c r="CE49" s="217"/>
      <c r="CF49" s="217"/>
      <c r="CG49" s="217"/>
      <c r="CH49" s="217"/>
      <c r="CI49" s="217"/>
      <c r="CJ49" s="217"/>
      <c r="CK49" s="217"/>
      <c r="CL49" s="217"/>
      <c r="CM49" s="217"/>
      <c r="CN49" s="217"/>
      <c r="CO49" s="217"/>
      <c r="CP49" s="217"/>
      <c r="CQ49" s="217"/>
      <c r="CR49" s="217"/>
      <c r="CS49" s="217"/>
      <c r="CT49" s="217"/>
      <c r="CU49" s="217"/>
      <c r="CV49" s="217"/>
      <c r="CW49" s="217"/>
      <c r="CX49" s="217"/>
    </row>
    <row r="50" spans="1:102" s="218" customFormat="1" ht="20.100000000000001" customHeight="1">
      <c r="A50" s="199"/>
      <c r="B50" s="104" t="s">
        <v>73</v>
      </c>
      <c r="C50" s="211">
        <v>0</v>
      </c>
      <c r="D50" s="215">
        <v>0</v>
      </c>
      <c r="E50" s="216">
        <v>0</v>
      </c>
      <c r="F50" s="214" t="s">
        <v>241</v>
      </c>
      <c r="G50" s="215" t="s">
        <v>241</v>
      </c>
      <c r="H50" s="216" t="s">
        <v>241</v>
      </c>
      <c r="I50" s="214" t="s">
        <v>96</v>
      </c>
      <c r="J50" s="215" t="s">
        <v>96</v>
      </c>
      <c r="K50" s="216" t="s">
        <v>96</v>
      </c>
      <c r="L50" s="214" t="s">
        <v>96</v>
      </c>
      <c r="M50" s="215" t="s">
        <v>96</v>
      </c>
      <c r="N50" s="216" t="s">
        <v>96</v>
      </c>
      <c r="O50" s="199"/>
      <c r="P50" s="217"/>
      <c r="Q50" s="217"/>
      <c r="R50" s="217"/>
      <c r="S50" s="217"/>
      <c r="T50" s="217"/>
      <c r="U50" s="217"/>
      <c r="V50" s="217"/>
      <c r="W50" s="217"/>
      <c r="X50" s="217"/>
      <c r="Y50" s="217"/>
      <c r="Z50" s="217"/>
      <c r="AA50" s="217"/>
      <c r="AB50" s="217"/>
      <c r="AC50" s="217"/>
      <c r="AD50" s="217"/>
      <c r="AE50" s="217"/>
      <c r="AF50" s="217"/>
      <c r="AG50" s="217"/>
      <c r="AH50" s="217"/>
      <c r="AI50" s="217"/>
      <c r="AJ50" s="217"/>
      <c r="AK50" s="217"/>
      <c r="AL50" s="217"/>
      <c r="AM50" s="217"/>
      <c r="AN50" s="217"/>
      <c r="AO50" s="217"/>
      <c r="AP50" s="217"/>
      <c r="AQ50" s="217"/>
      <c r="AR50" s="217"/>
      <c r="AS50" s="217"/>
      <c r="AT50" s="217"/>
      <c r="AU50" s="217"/>
      <c r="AV50" s="217"/>
      <c r="AW50" s="217"/>
      <c r="AX50" s="217"/>
      <c r="AY50" s="217"/>
      <c r="AZ50" s="217"/>
      <c r="BA50" s="217"/>
      <c r="BB50" s="217"/>
      <c r="BC50" s="217"/>
      <c r="BD50" s="217"/>
      <c r="BE50" s="217"/>
      <c r="BF50" s="217"/>
      <c r="BG50" s="217"/>
      <c r="BH50" s="217"/>
      <c r="BI50" s="217"/>
      <c r="BJ50" s="217"/>
      <c r="BK50" s="217"/>
      <c r="BL50" s="217"/>
      <c r="BM50" s="217"/>
      <c r="BN50" s="217"/>
      <c r="BO50" s="217"/>
      <c r="BP50" s="217"/>
      <c r="BQ50" s="217"/>
      <c r="BR50" s="217"/>
      <c r="BS50" s="217"/>
      <c r="BT50" s="217"/>
      <c r="BU50" s="217"/>
      <c r="BV50" s="217"/>
      <c r="BW50" s="217"/>
      <c r="BX50" s="217"/>
      <c r="BY50" s="217"/>
      <c r="BZ50" s="217"/>
      <c r="CA50" s="217"/>
      <c r="CB50" s="217"/>
      <c r="CC50" s="217"/>
      <c r="CD50" s="217"/>
      <c r="CE50" s="217"/>
      <c r="CF50" s="217"/>
      <c r="CG50" s="217"/>
      <c r="CH50" s="217"/>
      <c r="CI50" s="217"/>
      <c r="CJ50" s="217"/>
      <c r="CK50" s="217"/>
      <c r="CL50" s="217"/>
      <c r="CM50" s="217"/>
      <c r="CN50" s="217"/>
      <c r="CO50" s="217"/>
      <c r="CP50" s="217"/>
      <c r="CQ50" s="217"/>
      <c r="CR50" s="217"/>
      <c r="CS50" s="217"/>
      <c r="CT50" s="217"/>
      <c r="CU50" s="217"/>
      <c r="CV50" s="217"/>
      <c r="CW50" s="217"/>
      <c r="CX50" s="217"/>
    </row>
    <row r="51" spans="1:102" s="218" customFormat="1" ht="20.100000000000001" customHeight="1">
      <c r="A51" s="199"/>
      <c r="B51" s="104" t="s">
        <v>235</v>
      </c>
      <c r="C51" s="211">
        <v>0</v>
      </c>
      <c r="D51" s="212">
        <v>0</v>
      </c>
      <c r="E51" s="213">
        <v>0</v>
      </c>
      <c r="F51" s="214" t="s">
        <v>241</v>
      </c>
      <c r="G51" s="215" t="s">
        <v>241</v>
      </c>
      <c r="H51" s="216" t="s">
        <v>241</v>
      </c>
      <c r="I51" s="214" t="s">
        <v>96</v>
      </c>
      <c r="J51" s="215" t="s">
        <v>96</v>
      </c>
      <c r="K51" s="216" t="s">
        <v>96</v>
      </c>
      <c r="L51" s="214" t="s">
        <v>96</v>
      </c>
      <c r="M51" s="215" t="s">
        <v>96</v>
      </c>
      <c r="N51" s="216" t="s">
        <v>96</v>
      </c>
      <c r="O51" s="199"/>
      <c r="P51" s="217"/>
      <c r="Q51" s="217"/>
      <c r="R51" s="217"/>
      <c r="S51" s="217"/>
      <c r="T51" s="217"/>
      <c r="U51" s="217"/>
      <c r="V51" s="217"/>
      <c r="W51" s="217"/>
      <c r="X51" s="217"/>
      <c r="Y51" s="217"/>
      <c r="Z51" s="217"/>
      <c r="AA51" s="217"/>
      <c r="AB51" s="217"/>
      <c r="AC51" s="217"/>
      <c r="AD51" s="217"/>
      <c r="AE51" s="217"/>
      <c r="AF51" s="217"/>
      <c r="AG51" s="217"/>
      <c r="AH51" s="217"/>
      <c r="AI51" s="217"/>
      <c r="AJ51" s="217"/>
      <c r="AK51" s="217"/>
      <c r="AL51" s="217"/>
      <c r="AM51" s="217"/>
      <c r="AN51" s="217"/>
      <c r="AO51" s="217"/>
      <c r="AP51" s="217"/>
      <c r="AQ51" s="217"/>
      <c r="AR51" s="217"/>
      <c r="AS51" s="217"/>
      <c r="AT51" s="217"/>
      <c r="AU51" s="217"/>
      <c r="AV51" s="217"/>
      <c r="AW51" s="217"/>
      <c r="AX51" s="217"/>
      <c r="AY51" s="217"/>
      <c r="AZ51" s="217"/>
      <c r="BA51" s="217"/>
      <c r="BB51" s="217"/>
      <c r="BC51" s="217"/>
      <c r="BD51" s="217"/>
      <c r="BE51" s="217"/>
      <c r="BF51" s="217"/>
      <c r="BG51" s="217"/>
      <c r="BH51" s="217"/>
      <c r="BI51" s="217"/>
      <c r="BJ51" s="217"/>
      <c r="BK51" s="217"/>
      <c r="BL51" s="217"/>
      <c r="BM51" s="217"/>
      <c r="BN51" s="217"/>
      <c r="BO51" s="217"/>
      <c r="BP51" s="217"/>
      <c r="BQ51" s="217"/>
      <c r="BR51" s="217"/>
      <c r="BS51" s="217"/>
      <c r="BT51" s="217"/>
      <c r="BU51" s="217"/>
      <c r="BV51" s="217"/>
      <c r="BW51" s="217"/>
      <c r="BX51" s="217"/>
      <c r="BY51" s="217"/>
      <c r="BZ51" s="217"/>
      <c r="CA51" s="217"/>
      <c r="CB51" s="217"/>
      <c r="CC51" s="217"/>
      <c r="CD51" s="217"/>
      <c r="CE51" s="217"/>
      <c r="CF51" s="217"/>
      <c r="CG51" s="217"/>
      <c r="CH51" s="217"/>
      <c r="CI51" s="217"/>
      <c r="CJ51" s="217"/>
      <c r="CK51" s="217"/>
      <c r="CL51" s="217"/>
      <c r="CM51" s="217"/>
      <c r="CN51" s="217"/>
      <c r="CO51" s="217"/>
      <c r="CP51" s="217"/>
      <c r="CQ51" s="217"/>
      <c r="CR51" s="217"/>
      <c r="CS51" s="217"/>
      <c r="CT51" s="217"/>
      <c r="CU51" s="217"/>
      <c r="CV51" s="217"/>
      <c r="CW51" s="217"/>
      <c r="CX51" s="217"/>
    </row>
    <row r="52" spans="1:102" s="218" customFormat="1" ht="20.100000000000001" customHeight="1">
      <c r="A52" s="199"/>
      <c r="B52" s="104" t="s">
        <v>39</v>
      </c>
      <c r="C52" s="211">
        <v>0</v>
      </c>
      <c r="D52" s="215">
        <v>0</v>
      </c>
      <c r="E52" s="216">
        <v>0</v>
      </c>
      <c r="F52" s="214" t="s">
        <v>241</v>
      </c>
      <c r="G52" s="215" t="s">
        <v>241</v>
      </c>
      <c r="H52" s="216" t="s">
        <v>241</v>
      </c>
      <c r="I52" s="214" t="s">
        <v>96</v>
      </c>
      <c r="J52" s="215" t="s">
        <v>96</v>
      </c>
      <c r="K52" s="216" t="s">
        <v>96</v>
      </c>
      <c r="L52" s="214" t="s">
        <v>96</v>
      </c>
      <c r="M52" s="215" t="s">
        <v>96</v>
      </c>
      <c r="N52" s="216" t="s">
        <v>96</v>
      </c>
      <c r="O52" s="199"/>
      <c r="P52" s="217"/>
      <c r="Q52" s="217"/>
      <c r="R52" s="217"/>
      <c r="S52" s="217"/>
      <c r="T52" s="217"/>
      <c r="U52" s="217"/>
      <c r="V52" s="217"/>
      <c r="W52" s="217"/>
      <c r="X52" s="217"/>
      <c r="Y52" s="217"/>
      <c r="Z52" s="217"/>
      <c r="AA52" s="217"/>
      <c r="AB52" s="217"/>
      <c r="AC52" s="217"/>
      <c r="AD52" s="217"/>
      <c r="AE52" s="217"/>
      <c r="AF52" s="217"/>
      <c r="AG52" s="217"/>
      <c r="AH52" s="217"/>
      <c r="AI52" s="217"/>
      <c r="AJ52" s="217"/>
      <c r="AK52" s="217"/>
      <c r="AL52" s="217"/>
      <c r="AM52" s="217"/>
      <c r="AN52" s="217"/>
      <c r="AO52" s="217"/>
      <c r="AP52" s="217"/>
      <c r="AQ52" s="217"/>
      <c r="AR52" s="217"/>
      <c r="AS52" s="217"/>
      <c r="AT52" s="217"/>
      <c r="AU52" s="217"/>
      <c r="AV52" s="217"/>
      <c r="AW52" s="217"/>
      <c r="AX52" s="217"/>
      <c r="AY52" s="217"/>
      <c r="AZ52" s="217"/>
      <c r="BA52" s="217"/>
      <c r="BB52" s="217"/>
      <c r="BC52" s="217"/>
      <c r="BD52" s="217"/>
      <c r="BE52" s="217"/>
      <c r="BF52" s="217"/>
      <c r="BG52" s="217"/>
      <c r="BH52" s="217"/>
      <c r="BI52" s="217"/>
      <c r="BJ52" s="217"/>
      <c r="BK52" s="217"/>
      <c r="BL52" s="217"/>
      <c r="BM52" s="217"/>
      <c r="BN52" s="217"/>
      <c r="BO52" s="217"/>
      <c r="BP52" s="217"/>
      <c r="BQ52" s="217"/>
      <c r="BR52" s="217"/>
      <c r="BS52" s="217"/>
      <c r="BT52" s="217"/>
      <c r="BU52" s="217"/>
      <c r="BV52" s="217"/>
      <c r="BW52" s="217"/>
      <c r="BX52" s="217"/>
      <c r="BY52" s="217"/>
      <c r="BZ52" s="217"/>
      <c r="CA52" s="217"/>
      <c r="CB52" s="217"/>
      <c r="CC52" s="217"/>
      <c r="CD52" s="217"/>
      <c r="CE52" s="217"/>
      <c r="CF52" s="217"/>
      <c r="CG52" s="217"/>
      <c r="CH52" s="217"/>
      <c r="CI52" s="217"/>
      <c r="CJ52" s="217"/>
      <c r="CK52" s="217"/>
      <c r="CL52" s="217"/>
      <c r="CM52" s="217"/>
      <c r="CN52" s="217"/>
      <c r="CO52" s="217"/>
      <c r="CP52" s="217"/>
      <c r="CQ52" s="217"/>
      <c r="CR52" s="217"/>
      <c r="CS52" s="217"/>
      <c r="CT52" s="217"/>
      <c r="CU52" s="217"/>
      <c r="CV52" s="217"/>
      <c r="CW52" s="217"/>
      <c r="CX52" s="217"/>
    </row>
    <row r="53" spans="1:102" s="218" customFormat="1" ht="20.100000000000001" customHeight="1">
      <c r="A53" s="199"/>
      <c r="B53" s="104" t="s">
        <v>64</v>
      </c>
      <c r="C53" s="211">
        <v>0</v>
      </c>
      <c r="D53" s="212">
        <v>0</v>
      </c>
      <c r="E53" s="213">
        <v>0</v>
      </c>
      <c r="F53" s="214" t="s">
        <v>241</v>
      </c>
      <c r="G53" s="215" t="s">
        <v>241</v>
      </c>
      <c r="H53" s="216" t="s">
        <v>241</v>
      </c>
      <c r="I53" s="214" t="s">
        <v>96</v>
      </c>
      <c r="J53" s="215" t="s">
        <v>96</v>
      </c>
      <c r="K53" s="216" t="s">
        <v>96</v>
      </c>
      <c r="L53" s="214" t="s">
        <v>96</v>
      </c>
      <c r="M53" s="215" t="s">
        <v>96</v>
      </c>
      <c r="N53" s="216" t="s">
        <v>96</v>
      </c>
      <c r="O53" s="199"/>
      <c r="P53" s="217"/>
      <c r="Q53" s="217"/>
      <c r="R53" s="217"/>
      <c r="S53" s="217"/>
      <c r="T53" s="217"/>
      <c r="U53" s="217"/>
      <c r="V53" s="217"/>
      <c r="W53" s="217"/>
      <c r="X53" s="217"/>
      <c r="Y53" s="217"/>
      <c r="Z53" s="217"/>
      <c r="AA53" s="217"/>
      <c r="AB53" s="217"/>
      <c r="AC53" s="217"/>
      <c r="AD53" s="217"/>
      <c r="AE53" s="217"/>
      <c r="AF53" s="217"/>
      <c r="AG53" s="217"/>
      <c r="AH53" s="217"/>
      <c r="AI53" s="217"/>
      <c r="AJ53" s="217"/>
      <c r="AK53" s="217"/>
      <c r="AL53" s="217"/>
      <c r="AM53" s="217"/>
      <c r="AN53" s="217"/>
      <c r="AO53" s="217"/>
      <c r="AP53" s="217"/>
      <c r="AQ53" s="217"/>
      <c r="AR53" s="217"/>
      <c r="AS53" s="217"/>
      <c r="AT53" s="217"/>
      <c r="AU53" s="217"/>
      <c r="AV53" s="217"/>
      <c r="AW53" s="217"/>
      <c r="AX53" s="217"/>
      <c r="AY53" s="217"/>
      <c r="AZ53" s="217"/>
      <c r="BA53" s="217"/>
      <c r="BB53" s="217"/>
      <c r="BC53" s="217"/>
      <c r="BD53" s="217"/>
      <c r="BE53" s="217"/>
      <c r="BF53" s="217"/>
      <c r="BG53" s="217"/>
      <c r="BH53" s="217"/>
      <c r="BI53" s="217"/>
      <c r="BJ53" s="217"/>
      <c r="BK53" s="217"/>
      <c r="BL53" s="217"/>
      <c r="BM53" s="217"/>
      <c r="BN53" s="217"/>
      <c r="BO53" s="217"/>
      <c r="BP53" s="217"/>
      <c r="BQ53" s="217"/>
      <c r="BR53" s="217"/>
      <c r="BS53" s="217"/>
      <c r="BT53" s="217"/>
      <c r="BU53" s="217"/>
      <c r="BV53" s="217"/>
      <c r="BW53" s="217"/>
      <c r="BX53" s="217"/>
      <c r="BY53" s="217"/>
      <c r="BZ53" s="217"/>
      <c r="CA53" s="217"/>
      <c r="CB53" s="217"/>
      <c r="CC53" s="217"/>
      <c r="CD53" s="217"/>
      <c r="CE53" s="217"/>
      <c r="CF53" s="217"/>
      <c r="CG53" s="217"/>
      <c r="CH53" s="217"/>
      <c r="CI53" s="217"/>
      <c r="CJ53" s="217"/>
      <c r="CK53" s="217"/>
      <c r="CL53" s="217"/>
      <c r="CM53" s="217"/>
      <c r="CN53" s="217"/>
      <c r="CO53" s="217"/>
      <c r="CP53" s="217"/>
      <c r="CQ53" s="217"/>
      <c r="CR53" s="217"/>
      <c r="CS53" s="217"/>
      <c r="CT53" s="217"/>
      <c r="CU53" s="217"/>
      <c r="CV53" s="217"/>
      <c r="CW53" s="217"/>
      <c r="CX53" s="217"/>
    </row>
    <row r="54" spans="1:102" s="218" customFormat="1" ht="20.100000000000001" customHeight="1">
      <c r="A54" s="199"/>
      <c r="B54" s="104" t="s">
        <v>188</v>
      </c>
      <c r="C54" s="211">
        <v>0</v>
      </c>
      <c r="D54" s="215">
        <v>0</v>
      </c>
      <c r="E54" s="216">
        <v>0</v>
      </c>
      <c r="F54" s="214" t="s">
        <v>241</v>
      </c>
      <c r="G54" s="215" t="s">
        <v>241</v>
      </c>
      <c r="H54" s="216" t="s">
        <v>241</v>
      </c>
      <c r="I54" s="214" t="s">
        <v>96</v>
      </c>
      <c r="J54" s="215" t="s">
        <v>96</v>
      </c>
      <c r="K54" s="216" t="s">
        <v>96</v>
      </c>
      <c r="L54" s="214" t="s">
        <v>96</v>
      </c>
      <c r="M54" s="215" t="s">
        <v>96</v>
      </c>
      <c r="N54" s="216" t="s">
        <v>96</v>
      </c>
      <c r="O54" s="199"/>
      <c r="P54" s="217"/>
      <c r="Q54" s="217"/>
      <c r="R54" s="217"/>
      <c r="S54" s="217"/>
      <c r="T54" s="217"/>
      <c r="U54" s="217"/>
      <c r="V54" s="217"/>
      <c r="W54" s="217"/>
      <c r="X54" s="217"/>
      <c r="Y54" s="217"/>
      <c r="Z54" s="217"/>
      <c r="AA54" s="217"/>
      <c r="AB54" s="217"/>
      <c r="AC54" s="217"/>
      <c r="AD54" s="217"/>
      <c r="AE54" s="217"/>
      <c r="AF54" s="217"/>
      <c r="AG54" s="217"/>
      <c r="AH54" s="217"/>
      <c r="AI54" s="217"/>
      <c r="AJ54" s="217"/>
      <c r="AK54" s="217"/>
      <c r="AL54" s="217"/>
      <c r="AM54" s="217"/>
      <c r="AN54" s="217"/>
      <c r="AO54" s="217"/>
      <c r="AP54" s="217"/>
      <c r="AQ54" s="217"/>
      <c r="AR54" s="217"/>
      <c r="AS54" s="217"/>
      <c r="AT54" s="217"/>
      <c r="AU54" s="217"/>
      <c r="AV54" s="217"/>
      <c r="AW54" s="217"/>
      <c r="AX54" s="217"/>
      <c r="AY54" s="217"/>
      <c r="AZ54" s="217"/>
      <c r="BA54" s="217"/>
      <c r="BB54" s="217"/>
      <c r="BC54" s="217"/>
      <c r="BD54" s="217"/>
      <c r="BE54" s="217"/>
      <c r="BF54" s="217"/>
      <c r="BG54" s="217"/>
      <c r="BH54" s="217"/>
      <c r="BI54" s="217"/>
      <c r="BJ54" s="217"/>
      <c r="BK54" s="217"/>
      <c r="BL54" s="217"/>
      <c r="BM54" s="217"/>
      <c r="BN54" s="217"/>
      <c r="BO54" s="217"/>
      <c r="BP54" s="217"/>
      <c r="BQ54" s="217"/>
      <c r="BR54" s="217"/>
      <c r="BS54" s="217"/>
      <c r="BT54" s="217"/>
      <c r="BU54" s="217"/>
      <c r="BV54" s="217"/>
      <c r="BW54" s="217"/>
      <c r="BX54" s="217"/>
      <c r="BY54" s="217"/>
      <c r="BZ54" s="217"/>
      <c r="CA54" s="217"/>
      <c r="CB54" s="217"/>
      <c r="CC54" s="217"/>
      <c r="CD54" s="217"/>
      <c r="CE54" s="217"/>
      <c r="CF54" s="217"/>
      <c r="CG54" s="217"/>
      <c r="CH54" s="217"/>
      <c r="CI54" s="217"/>
      <c r="CJ54" s="217"/>
      <c r="CK54" s="217"/>
      <c r="CL54" s="217"/>
      <c r="CM54" s="217"/>
      <c r="CN54" s="217"/>
      <c r="CO54" s="217"/>
      <c r="CP54" s="217"/>
      <c r="CQ54" s="217"/>
      <c r="CR54" s="217"/>
      <c r="CS54" s="217"/>
      <c r="CT54" s="217"/>
      <c r="CU54" s="217"/>
      <c r="CV54" s="217"/>
      <c r="CW54" s="217"/>
      <c r="CX54" s="217"/>
    </row>
    <row r="55" spans="1:102" s="218" customFormat="1" ht="20.100000000000001" customHeight="1">
      <c r="A55" s="199"/>
      <c r="B55" s="104" t="s">
        <v>55</v>
      </c>
      <c r="C55" s="211">
        <v>0</v>
      </c>
      <c r="D55" s="215">
        <v>0</v>
      </c>
      <c r="E55" s="216">
        <v>0</v>
      </c>
      <c r="F55" s="214" t="s">
        <v>241</v>
      </c>
      <c r="G55" s="215" t="s">
        <v>241</v>
      </c>
      <c r="H55" s="216" t="s">
        <v>241</v>
      </c>
      <c r="I55" s="214" t="s">
        <v>96</v>
      </c>
      <c r="J55" s="215" t="s">
        <v>96</v>
      </c>
      <c r="K55" s="216" t="s">
        <v>96</v>
      </c>
      <c r="L55" s="214" t="s">
        <v>96</v>
      </c>
      <c r="M55" s="215" t="s">
        <v>96</v>
      </c>
      <c r="N55" s="216" t="s">
        <v>96</v>
      </c>
      <c r="O55" s="199"/>
      <c r="P55" s="217"/>
      <c r="Q55" s="217"/>
      <c r="R55" s="217"/>
      <c r="S55" s="217"/>
      <c r="T55" s="217"/>
      <c r="U55" s="217"/>
      <c r="V55" s="217"/>
      <c r="W55" s="217"/>
      <c r="X55" s="217"/>
      <c r="Y55" s="217"/>
      <c r="Z55" s="217"/>
      <c r="AA55" s="217"/>
      <c r="AB55" s="217"/>
      <c r="AC55" s="217"/>
      <c r="AD55" s="217"/>
      <c r="AE55" s="217"/>
      <c r="AF55" s="217"/>
      <c r="AG55" s="217"/>
      <c r="AH55" s="217"/>
      <c r="AI55" s="217"/>
      <c r="AJ55" s="217"/>
      <c r="AK55" s="217"/>
      <c r="AL55" s="217"/>
      <c r="AM55" s="217"/>
      <c r="AN55" s="217"/>
      <c r="AO55" s="217"/>
      <c r="AP55" s="217"/>
      <c r="AQ55" s="217"/>
      <c r="AR55" s="217"/>
      <c r="AS55" s="217"/>
      <c r="AT55" s="217"/>
      <c r="AU55" s="217"/>
      <c r="AV55" s="217"/>
      <c r="AW55" s="217"/>
      <c r="AX55" s="217"/>
      <c r="AY55" s="217"/>
      <c r="AZ55" s="217"/>
      <c r="BA55" s="217"/>
      <c r="BB55" s="217"/>
      <c r="BC55" s="217"/>
      <c r="BD55" s="217"/>
      <c r="BE55" s="217"/>
      <c r="BF55" s="217"/>
      <c r="BG55" s="217"/>
      <c r="BH55" s="217"/>
      <c r="BI55" s="217"/>
      <c r="BJ55" s="217"/>
      <c r="BK55" s="217"/>
      <c r="BL55" s="217"/>
      <c r="BM55" s="217"/>
      <c r="BN55" s="217"/>
      <c r="BO55" s="217"/>
      <c r="BP55" s="217"/>
      <c r="BQ55" s="217"/>
      <c r="BR55" s="217"/>
      <c r="BS55" s="217"/>
      <c r="BT55" s="217"/>
      <c r="BU55" s="217"/>
      <c r="BV55" s="217"/>
      <c r="BW55" s="217"/>
      <c r="BX55" s="217"/>
      <c r="BY55" s="217"/>
      <c r="BZ55" s="217"/>
      <c r="CA55" s="217"/>
      <c r="CB55" s="217"/>
      <c r="CC55" s="217"/>
      <c r="CD55" s="217"/>
      <c r="CE55" s="217"/>
      <c r="CF55" s="217"/>
      <c r="CG55" s="217"/>
      <c r="CH55" s="217"/>
      <c r="CI55" s="217"/>
      <c r="CJ55" s="217"/>
      <c r="CK55" s="217"/>
      <c r="CL55" s="217"/>
      <c r="CM55" s="217"/>
      <c r="CN55" s="217"/>
      <c r="CO55" s="217"/>
      <c r="CP55" s="217"/>
      <c r="CQ55" s="217"/>
      <c r="CR55" s="217"/>
      <c r="CS55" s="217"/>
      <c r="CT55" s="217"/>
      <c r="CU55" s="217"/>
      <c r="CV55" s="217"/>
      <c r="CW55" s="217"/>
      <c r="CX55" s="217"/>
    </row>
    <row r="56" spans="1:102" s="218" customFormat="1" ht="20.100000000000001" customHeight="1">
      <c r="A56" s="199"/>
      <c r="B56" s="104" t="s">
        <v>54</v>
      </c>
      <c r="C56" s="211">
        <v>0</v>
      </c>
      <c r="D56" s="215">
        <v>0</v>
      </c>
      <c r="E56" s="216">
        <v>0</v>
      </c>
      <c r="F56" s="214" t="s">
        <v>241</v>
      </c>
      <c r="G56" s="215" t="s">
        <v>241</v>
      </c>
      <c r="H56" s="216" t="s">
        <v>241</v>
      </c>
      <c r="I56" s="214" t="s">
        <v>96</v>
      </c>
      <c r="J56" s="215" t="s">
        <v>96</v>
      </c>
      <c r="K56" s="216" t="s">
        <v>96</v>
      </c>
      <c r="L56" s="214" t="s">
        <v>96</v>
      </c>
      <c r="M56" s="215" t="s">
        <v>96</v>
      </c>
      <c r="N56" s="216" t="s">
        <v>96</v>
      </c>
      <c r="O56" s="199"/>
      <c r="P56" s="217"/>
      <c r="Q56" s="217"/>
      <c r="R56" s="217"/>
      <c r="S56" s="217"/>
      <c r="T56" s="217"/>
      <c r="U56" s="217"/>
      <c r="V56" s="217"/>
      <c r="W56" s="217"/>
      <c r="X56" s="217"/>
      <c r="Y56" s="217"/>
      <c r="Z56" s="217"/>
      <c r="AA56" s="217"/>
      <c r="AB56" s="217"/>
      <c r="AC56" s="217"/>
      <c r="AD56" s="217"/>
      <c r="AE56" s="217"/>
      <c r="AF56" s="217"/>
      <c r="AG56" s="217"/>
      <c r="AH56" s="217"/>
      <c r="AI56" s="217"/>
      <c r="AJ56" s="217"/>
      <c r="AK56" s="217"/>
      <c r="AL56" s="217"/>
      <c r="AM56" s="217"/>
      <c r="AN56" s="217"/>
      <c r="AO56" s="217"/>
      <c r="AP56" s="217"/>
      <c r="AQ56" s="217"/>
      <c r="AR56" s="217"/>
      <c r="AS56" s="217"/>
      <c r="AT56" s="217"/>
      <c r="AU56" s="217"/>
      <c r="AV56" s="217"/>
      <c r="AW56" s="217"/>
      <c r="AX56" s="217"/>
      <c r="AY56" s="217"/>
      <c r="AZ56" s="217"/>
      <c r="BA56" s="217"/>
      <c r="BB56" s="217"/>
      <c r="BC56" s="217"/>
      <c r="BD56" s="217"/>
      <c r="BE56" s="217"/>
      <c r="BF56" s="217"/>
      <c r="BG56" s="217"/>
      <c r="BH56" s="217"/>
      <c r="BI56" s="217"/>
      <c r="BJ56" s="217"/>
      <c r="BK56" s="217"/>
      <c r="BL56" s="217"/>
      <c r="BM56" s="217"/>
      <c r="BN56" s="217"/>
      <c r="BO56" s="217"/>
      <c r="BP56" s="217"/>
      <c r="BQ56" s="217"/>
      <c r="BR56" s="217"/>
      <c r="BS56" s="217"/>
      <c r="BT56" s="217"/>
      <c r="BU56" s="217"/>
      <c r="BV56" s="217"/>
      <c r="BW56" s="217"/>
      <c r="BX56" s="217"/>
      <c r="BY56" s="217"/>
      <c r="BZ56" s="217"/>
      <c r="CA56" s="217"/>
      <c r="CB56" s="217"/>
      <c r="CC56" s="217"/>
      <c r="CD56" s="217"/>
      <c r="CE56" s="217"/>
      <c r="CF56" s="217"/>
      <c r="CG56" s="217"/>
      <c r="CH56" s="217"/>
      <c r="CI56" s="217"/>
      <c r="CJ56" s="217"/>
      <c r="CK56" s="217"/>
      <c r="CL56" s="217"/>
      <c r="CM56" s="217"/>
      <c r="CN56" s="217"/>
      <c r="CO56" s="217"/>
      <c r="CP56" s="217"/>
      <c r="CQ56" s="217"/>
      <c r="CR56" s="217"/>
      <c r="CS56" s="217"/>
      <c r="CT56" s="217"/>
      <c r="CU56" s="217"/>
      <c r="CV56" s="217"/>
      <c r="CW56" s="217"/>
      <c r="CX56" s="217"/>
    </row>
    <row r="57" spans="1:102" s="218" customFormat="1" ht="20.100000000000001" customHeight="1">
      <c r="A57" s="199"/>
      <c r="B57" s="104" t="s">
        <v>238</v>
      </c>
      <c r="C57" s="211">
        <v>0</v>
      </c>
      <c r="D57" s="215">
        <v>0</v>
      </c>
      <c r="E57" s="216">
        <v>0</v>
      </c>
      <c r="F57" s="214" t="s">
        <v>241</v>
      </c>
      <c r="G57" s="215" t="s">
        <v>241</v>
      </c>
      <c r="H57" s="216" t="s">
        <v>241</v>
      </c>
      <c r="I57" s="214" t="s">
        <v>96</v>
      </c>
      <c r="J57" s="215" t="s">
        <v>96</v>
      </c>
      <c r="K57" s="216" t="s">
        <v>96</v>
      </c>
      <c r="L57" s="214" t="s">
        <v>96</v>
      </c>
      <c r="M57" s="215" t="s">
        <v>96</v>
      </c>
      <c r="N57" s="216" t="s">
        <v>96</v>
      </c>
      <c r="O57" s="199"/>
      <c r="P57" s="217"/>
      <c r="Q57" s="217"/>
      <c r="R57" s="217"/>
      <c r="S57" s="217"/>
      <c r="T57" s="217"/>
      <c r="U57" s="217"/>
      <c r="V57" s="217"/>
      <c r="W57" s="217"/>
      <c r="X57" s="217"/>
      <c r="Y57" s="217"/>
      <c r="Z57" s="217"/>
      <c r="AA57" s="217"/>
      <c r="AB57" s="217"/>
      <c r="AC57" s="217"/>
      <c r="AD57" s="217"/>
      <c r="AE57" s="217"/>
      <c r="AF57" s="217"/>
      <c r="AG57" s="217"/>
      <c r="AH57" s="217"/>
      <c r="AI57" s="217"/>
      <c r="AJ57" s="217"/>
      <c r="AK57" s="217"/>
      <c r="AL57" s="217"/>
      <c r="AM57" s="217"/>
      <c r="AN57" s="217"/>
      <c r="AO57" s="217"/>
      <c r="AP57" s="217"/>
      <c r="AQ57" s="217"/>
      <c r="AR57" s="217"/>
      <c r="AS57" s="217"/>
      <c r="AT57" s="217"/>
      <c r="AU57" s="217"/>
      <c r="AV57" s="217"/>
      <c r="AW57" s="217"/>
      <c r="AX57" s="217"/>
      <c r="AY57" s="217"/>
      <c r="AZ57" s="217"/>
      <c r="BA57" s="217"/>
      <c r="BB57" s="217"/>
      <c r="BC57" s="217"/>
      <c r="BD57" s="217"/>
      <c r="BE57" s="217"/>
      <c r="BF57" s="217"/>
      <c r="BG57" s="217"/>
      <c r="BH57" s="217"/>
      <c r="BI57" s="217"/>
      <c r="BJ57" s="217"/>
      <c r="BK57" s="217"/>
      <c r="BL57" s="217"/>
      <c r="BM57" s="217"/>
      <c r="BN57" s="217"/>
      <c r="BO57" s="217"/>
      <c r="BP57" s="217"/>
      <c r="BQ57" s="217"/>
      <c r="BR57" s="217"/>
      <c r="BS57" s="217"/>
      <c r="BT57" s="217"/>
      <c r="BU57" s="217"/>
      <c r="BV57" s="217"/>
      <c r="BW57" s="217"/>
      <c r="BX57" s="217"/>
      <c r="BY57" s="217"/>
      <c r="BZ57" s="217"/>
      <c r="CA57" s="217"/>
      <c r="CB57" s="217"/>
      <c r="CC57" s="217"/>
      <c r="CD57" s="217"/>
      <c r="CE57" s="217"/>
      <c r="CF57" s="217"/>
      <c r="CG57" s="217"/>
      <c r="CH57" s="217"/>
      <c r="CI57" s="217"/>
      <c r="CJ57" s="217"/>
      <c r="CK57" s="217"/>
      <c r="CL57" s="217"/>
      <c r="CM57" s="217"/>
      <c r="CN57" s="217"/>
      <c r="CO57" s="217"/>
      <c r="CP57" s="217"/>
      <c r="CQ57" s="217"/>
      <c r="CR57" s="217"/>
      <c r="CS57" s="217"/>
      <c r="CT57" s="217"/>
      <c r="CU57" s="217"/>
      <c r="CV57" s="217"/>
      <c r="CW57" s="217"/>
      <c r="CX57" s="217"/>
    </row>
    <row r="58" spans="1:102" s="218" customFormat="1" ht="20.100000000000001" customHeight="1">
      <c r="A58" s="199"/>
      <c r="B58" s="104" t="s">
        <v>56</v>
      </c>
      <c r="C58" s="211">
        <v>0</v>
      </c>
      <c r="D58" s="215">
        <v>0</v>
      </c>
      <c r="E58" s="216">
        <v>0</v>
      </c>
      <c r="F58" s="214" t="s">
        <v>241</v>
      </c>
      <c r="G58" s="215" t="s">
        <v>241</v>
      </c>
      <c r="H58" s="216" t="s">
        <v>241</v>
      </c>
      <c r="I58" s="214" t="s">
        <v>96</v>
      </c>
      <c r="J58" s="215" t="s">
        <v>96</v>
      </c>
      <c r="K58" s="216" t="s">
        <v>96</v>
      </c>
      <c r="L58" s="214" t="s">
        <v>96</v>
      </c>
      <c r="M58" s="215" t="s">
        <v>96</v>
      </c>
      <c r="N58" s="216" t="s">
        <v>96</v>
      </c>
      <c r="O58" s="199"/>
      <c r="P58" s="217"/>
      <c r="Q58" s="217"/>
      <c r="R58" s="217"/>
      <c r="S58" s="217"/>
      <c r="T58" s="217"/>
      <c r="U58" s="217"/>
      <c r="V58" s="217"/>
      <c r="W58" s="217"/>
      <c r="X58" s="217"/>
      <c r="Y58" s="217"/>
      <c r="Z58" s="217"/>
      <c r="AA58" s="217"/>
      <c r="AB58" s="217"/>
      <c r="AC58" s="217"/>
      <c r="AD58" s="217"/>
      <c r="AE58" s="217"/>
      <c r="AF58" s="217"/>
      <c r="AG58" s="217"/>
      <c r="AH58" s="217"/>
      <c r="AI58" s="217"/>
      <c r="AJ58" s="217"/>
      <c r="AK58" s="217"/>
      <c r="AL58" s="217"/>
      <c r="AM58" s="217"/>
      <c r="AN58" s="217"/>
      <c r="AO58" s="217"/>
      <c r="AP58" s="217"/>
      <c r="AQ58" s="217"/>
      <c r="AR58" s="217"/>
      <c r="AS58" s="217"/>
      <c r="AT58" s="217"/>
      <c r="AU58" s="217"/>
      <c r="AV58" s="217"/>
      <c r="AW58" s="217"/>
      <c r="AX58" s="217"/>
      <c r="AY58" s="217"/>
      <c r="AZ58" s="217"/>
      <c r="BA58" s="217"/>
      <c r="BB58" s="217"/>
      <c r="BC58" s="217"/>
      <c r="BD58" s="217"/>
      <c r="BE58" s="217"/>
      <c r="BF58" s="217"/>
      <c r="BG58" s="217"/>
      <c r="BH58" s="217"/>
      <c r="BI58" s="217"/>
      <c r="BJ58" s="217"/>
      <c r="BK58" s="217"/>
      <c r="BL58" s="217"/>
      <c r="BM58" s="217"/>
      <c r="BN58" s="217"/>
      <c r="BO58" s="217"/>
      <c r="BP58" s="217"/>
      <c r="BQ58" s="217"/>
      <c r="BR58" s="217"/>
      <c r="BS58" s="217"/>
      <c r="BT58" s="217"/>
      <c r="BU58" s="217"/>
      <c r="BV58" s="217"/>
      <c r="BW58" s="217"/>
      <c r="BX58" s="217"/>
      <c r="BY58" s="217"/>
      <c r="BZ58" s="217"/>
      <c r="CA58" s="217"/>
      <c r="CB58" s="217"/>
      <c r="CC58" s="217"/>
      <c r="CD58" s="217"/>
      <c r="CE58" s="217"/>
      <c r="CF58" s="217"/>
      <c r="CG58" s="217"/>
      <c r="CH58" s="217"/>
      <c r="CI58" s="217"/>
      <c r="CJ58" s="217"/>
      <c r="CK58" s="217"/>
      <c r="CL58" s="217"/>
      <c r="CM58" s="217"/>
      <c r="CN58" s="217"/>
      <c r="CO58" s="217"/>
      <c r="CP58" s="217"/>
      <c r="CQ58" s="217"/>
      <c r="CR58" s="217"/>
      <c r="CS58" s="217"/>
      <c r="CT58" s="217"/>
      <c r="CU58" s="217"/>
      <c r="CV58" s="217"/>
      <c r="CW58" s="217"/>
      <c r="CX58" s="217"/>
    </row>
    <row r="59" spans="1:102" s="218" customFormat="1" ht="20.100000000000001" customHeight="1">
      <c r="A59" s="199"/>
      <c r="B59" s="104" t="s">
        <v>69</v>
      </c>
      <c r="C59" s="211">
        <v>0</v>
      </c>
      <c r="D59" s="215">
        <v>0</v>
      </c>
      <c r="E59" s="216">
        <v>0</v>
      </c>
      <c r="F59" s="214" t="s">
        <v>241</v>
      </c>
      <c r="G59" s="215" t="s">
        <v>241</v>
      </c>
      <c r="H59" s="216" t="s">
        <v>241</v>
      </c>
      <c r="I59" s="214" t="s">
        <v>96</v>
      </c>
      <c r="J59" s="215" t="s">
        <v>96</v>
      </c>
      <c r="K59" s="216" t="s">
        <v>96</v>
      </c>
      <c r="L59" s="214" t="s">
        <v>96</v>
      </c>
      <c r="M59" s="215" t="s">
        <v>96</v>
      </c>
      <c r="N59" s="216" t="s">
        <v>96</v>
      </c>
      <c r="O59" s="199"/>
      <c r="P59" s="217"/>
      <c r="Q59" s="217"/>
      <c r="R59" s="217"/>
      <c r="S59" s="217"/>
      <c r="T59" s="217"/>
      <c r="U59" s="217"/>
      <c r="V59" s="217"/>
      <c r="W59" s="217"/>
      <c r="X59" s="217"/>
      <c r="Y59" s="217"/>
      <c r="Z59" s="217"/>
      <c r="AA59" s="217"/>
      <c r="AB59" s="217"/>
      <c r="AC59" s="217"/>
      <c r="AD59" s="217"/>
      <c r="AE59" s="217"/>
      <c r="AF59" s="217"/>
      <c r="AG59" s="217"/>
      <c r="AH59" s="217"/>
      <c r="AI59" s="217"/>
      <c r="AJ59" s="217"/>
      <c r="AK59" s="217"/>
      <c r="AL59" s="217"/>
      <c r="AM59" s="217"/>
      <c r="AN59" s="217"/>
      <c r="AO59" s="217"/>
      <c r="AP59" s="217"/>
      <c r="AQ59" s="217"/>
      <c r="AR59" s="217"/>
      <c r="AS59" s="217"/>
      <c r="AT59" s="217"/>
      <c r="AU59" s="217"/>
      <c r="AV59" s="217"/>
      <c r="AW59" s="217"/>
      <c r="AX59" s="217"/>
      <c r="AY59" s="217"/>
      <c r="AZ59" s="217"/>
      <c r="BA59" s="217"/>
      <c r="BB59" s="217"/>
      <c r="BC59" s="217"/>
      <c r="BD59" s="217"/>
      <c r="BE59" s="217"/>
      <c r="BF59" s="217"/>
      <c r="BG59" s="217"/>
      <c r="BH59" s="217"/>
      <c r="BI59" s="217"/>
      <c r="BJ59" s="217"/>
      <c r="BK59" s="217"/>
      <c r="BL59" s="217"/>
      <c r="BM59" s="217"/>
      <c r="BN59" s="217"/>
      <c r="BO59" s="217"/>
      <c r="BP59" s="217"/>
      <c r="BQ59" s="217"/>
      <c r="BR59" s="217"/>
      <c r="BS59" s="217"/>
      <c r="BT59" s="217"/>
      <c r="BU59" s="217"/>
      <c r="BV59" s="217"/>
      <c r="BW59" s="217"/>
      <c r="BX59" s="217"/>
      <c r="BY59" s="217"/>
      <c r="BZ59" s="217"/>
      <c r="CA59" s="217"/>
      <c r="CB59" s="217"/>
      <c r="CC59" s="217"/>
      <c r="CD59" s="217"/>
      <c r="CE59" s="217"/>
      <c r="CF59" s="217"/>
      <c r="CG59" s="217"/>
      <c r="CH59" s="217"/>
      <c r="CI59" s="217"/>
      <c r="CJ59" s="217"/>
      <c r="CK59" s="217"/>
      <c r="CL59" s="217"/>
      <c r="CM59" s="217"/>
      <c r="CN59" s="217"/>
      <c r="CO59" s="217"/>
      <c r="CP59" s="217"/>
      <c r="CQ59" s="217"/>
      <c r="CR59" s="217"/>
      <c r="CS59" s="217"/>
      <c r="CT59" s="217"/>
      <c r="CU59" s="217"/>
      <c r="CV59" s="217"/>
      <c r="CW59" s="217"/>
      <c r="CX59" s="217"/>
    </row>
    <row r="60" spans="1:102" s="218" customFormat="1" ht="15.6">
      <c r="A60" s="217"/>
      <c r="B60" s="317"/>
      <c r="C60" s="318"/>
      <c r="D60" s="319"/>
      <c r="E60" s="320"/>
      <c r="F60" s="321"/>
      <c r="G60" s="322"/>
      <c r="H60" s="323"/>
      <c r="I60" s="321"/>
      <c r="J60" s="322"/>
      <c r="K60" s="323"/>
      <c r="L60" s="321"/>
      <c r="M60" s="322"/>
      <c r="N60" s="323"/>
      <c r="O60" s="199"/>
      <c r="P60" s="217"/>
      <c r="Q60" s="217"/>
      <c r="R60" s="217"/>
      <c r="S60" s="217"/>
      <c r="T60" s="217"/>
      <c r="U60" s="217"/>
      <c r="V60" s="217"/>
      <c r="W60" s="217"/>
      <c r="X60" s="217"/>
      <c r="Y60" s="217"/>
      <c r="Z60" s="217"/>
      <c r="AA60" s="217"/>
      <c r="AB60" s="217"/>
      <c r="AC60" s="217"/>
      <c r="AD60" s="217"/>
      <c r="AE60" s="217"/>
      <c r="AF60" s="217"/>
      <c r="AG60" s="217"/>
      <c r="AH60" s="217"/>
      <c r="AI60" s="217"/>
      <c r="AJ60" s="217"/>
      <c r="AK60" s="217"/>
      <c r="AL60" s="217"/>
      <c r="AM60" s="217"/>
      <c r="AN60" s="217"/>
      <c r="AO60" s="217"/>
      <c r="AP60" s="217"/>
      <c r="AQ60" s="217"/>
      <c r="AR60" s="217"/>
      <c r="AS60" s="217"/>
      <c r="AT60" s="217"/>
      <c r="AU60" s="217"/>
      <c r="AV60" s="217"/>
      <c r="AW60" s="217"/>
      <c r="AX60" s="217"/>
      <c r="AY60" s="217"/>
      <c r="AZ60" s="217"/>
      <c r="BA60" s="217"/>
      <c r="BB60" s="217"/>
      <c r="BC60" s="217"/>
      <c r="BD60" s="217"/>
      <c r="BE60" s="217"/>
      <c r="BF60" s="217"/>
      <c r="BG60" s="217"/>
      <c r="BH60" s="217"/>
      <c r="BI60" s="217"/>
      <c r="BJ60" s="217"/>
      <c r="BK60" s="217"/>
      <c r="BL60" s="217"/>
      <c r="BM60" s="217"/>
      <c r="BN60" s="217"/>
      <c r="BO60" s="217"/>
      <c r="BP60" s="217"/>
      <c r="BQ60" s="217"/>
      <c r="BR60" s="217"/>
      <c r="BS60" s="217"/>
      <c r="BT60" s="217"/>
      <c r="BU60" s="217"/>
      <c r="BV60" s="217"/>
      <c r="BW60" s="217"/>
      <c r="BX60" s="217"/>
      <c r="BY60" s="217"/>
      <c r="BZ60" s="217"/>
      <c r="CA60" s="217"/>
      <c r="CB60" s="217"/>
      <c r="CC60" s="217"/>
      <c r="CD60" s="217"/>
      <c r="CE60" s="217"/>
      <c r="CF60" s="217"/>
      <c r="CG60" s="217"/>
      <c r="CH60" s="217"/>
      <c r="CI60" s="217"/>
      <c r="CJ60" s="217"/>
      <c r="CK60" s="217"/>
      <c r="CL60" s="217"/>
      <c r="CM60" s="217"/>
      <c r="CN60" s="217"/>
      <c r="CO60" s="217"/>
      <c r="CP60" s="217"/>
      <c r="CQ60" s="217"/>
      <c r="CR60" s="217"/>
      <c r="CS60" s="217"/>
      <c r="CT60" s="217"/>
      <c r="CU60" s="217"/>
      <c r="CV60" s="217"/>
      <c r="CW60" s="217"/>
      <c r="CX60" s="217"/>
    </row>
    <row r="61" spans="1:102" s="218" customFormat="1" ht="20.100000000000001" customHeight="1">
      <c r="A61" s="217"/>
      <c r="B61" s="217"/>
      <c r="C61" s="324"/>
      <c r="D61" s="324"/>
      <c r="E61" s="324"/>
      <c r="F61" s="325"/>
      <c r="G61" s="325"/>
      <c r="H61" s="325"/>
      <c r="I61" s="325"/>
      <c r="J61" s="325"/>
      <c r="K61" s="325"/>
      <c r="L61" s="325"/>
      <c r="M61" s="325"/>
      <c r="N61" s="325"/>
      <c r="O61" s="217"/>
      <c r="P61" s="217"/>
      <c r="Q61" s="217"/>
      <c r="R61" s="217"/>
      <c r="S61" s="217"/>
      <c r="T61" s="217"/>
      <c r="U61" s="217"/>
      <c r="V61" s="217"/>
      <c r="W61" s="217"/>
      <c r="X61" s="217"/>
      <c r="Y61" s="217"/>
      <c r="Z61" s="217"/>
      <c r="AA61" s="217"/>
      <c r="AB61" s="217"/>
      <c r="AC61" s="217"/>
      <c r="AD61" s="217"/>
      <c r="AE61" s="217"/>
      <c r="AF61" s="217"/>
      <c r="AG61" s="217"/>
      <c r="AH61" s="217"/>
      <c r="AI61" s="217"/>
      <c r="AJ61" s="217"/>
      <c r="AK61" s="217"/>
      <c r="AL61" s="217"/>
      <c r="AM61" s="217"/>
      <c r="AN61" s="217"/>
      <c r="AO61" s="217"/>
      <c r="AP61" s="217"/>
      <c r="AQ61" s="217"/>
      <c r="AR61" s="217"/>
      <c r="AS61" s="217"/>
      <c r="AT61" s="217"/>
      <c r="AU61" s="217"/>
      <c r="AV61" s="217"/>
      <c r="AW61" s="217"/>
      <c r="AX61" s="217"/>
      <c r="AY61" s="217"/>
      <c r="AZ61" s="217"/>
      <c r="BA61" s="217"/>
      <c r="BB61" s="217"/>
      <c r="BC61" s="217"/>
      <c r="BD61" s="217"/>
      <c r="BE61" s="217"/>
      <c r="BF61" s="217"/>
      <c r="BG61" s="217"/>
      <c r="BH61" s="217"/>
      <c r="BI61" s="217"/>
      <c r="BJ61" s="217"/>
      <c r="BK61" s="217"/>
      <c r="BL61" s="217"/>
      <c r="BM61" s="217"/>
      <c r="BN61" s="217"/>
      <c r="BO61" s="217"/>
      <c r="BP61" s="217"/>
      <c r="BQ61" s="217"/>
      <c r="BR61" s="217"/>
      <c r="BS61" s="217"/>
      <c r="BT61" s="217"/>
      <c r="BU61" s="217"/>
      <c r="BV61" s="217"/>
      <c r="BW61" s="217"/>
      <c r="BX61" s="217"/>
      <c r="BY61" s="217"/>
      <c r="BZ61" s="217"/>
      <c r="CA61" s="217"/>
      <c r="CB61" s="217"/>
      <c r="CC61" s="217"/>
      <c r="CD61" s="217"/>
      <c r="CE61" s="217"/>
      <c r="CF61" s="217"/>
      <c r="CG61" s="217"/>
      <c r="CH61" s="217"/>
      <c r="CI61" s="217"/>
      <c r="CJ61" s="217"/>
      <c r="CK61" s="217"/>
      <c r="CL61" s="217"/>
      <c r="CM61" s="217"/>
      <c r="CN61" s="217"/>
      <c r="CO61" s="217"/>
      <c r="CP61" s="217"/>
      <c r="CQ61" s="217"/>
      <c r="CR61" s="217"/>
      <c r="CS61" s="217"/>
      <c r="CT61" s="217"/>
      <c r="CU61" s="217"/>
      <c r="CV61" s="217"/>
      <c r="CW61" s="217"/>
      <c r="CX61" s="217"/>
    </row>
    <row r="62" spans="1:102" ht="20.100000000000001" customHeight="1">
      <c r="B62" s="217"/>
      <c r="C62" s="220"/>
      <c r="D62" s="220"/>
      <c r="E62" s="220"/>
      <c r="F62" s="220"/>
      <c r="G62" s="220"/>
      <c r="H62" s="220"/>
      <c r="I62" s="220"/>
      <c r="J62" s="220"/>
      <c r="K62" s="220"/>
      <c r="L62" s="220"/>
      <c r="M62" s="220"/>
      <c r="N62" s="220"/>
    </row>
    <row r="63" spans="1:102" ht="20.100000000000001" customHeight="1">
      <c r="B63" s="219"/>
      <c r="C63" s="224"/>
      <c r="D63" s="224"/>
      <c r="E63" s="224"/>
      <c r="F63" s="224"/>
      <c r="G63" s="224"/>
      <c r="H63" s="224"/>
      <c r="I63" s="224"/>
      <c r="J63" s="224"/>
      <c r="K63" s="224"/>
      <c r="L63" s="224"/>
      <c r="M63" s="224"/>
      <c r="N63" s="224"/>
    </row>
    <row r="64" spans="1:102" ht="20.100000000000001" customHeight="1">
      <c r="B64" s="219"/>
      <c r="C64" s="220"/>
      <c r="D64" s="220"/>
      <c r="E64" s="220"/>
      <c r="F64" s="220"/>
      <c r="G64" s="223"/>
      <c r="H64" s="220"/>
      <c r="I64" s="220"/>
      <c r="J64" s="220"/>
      <c r="K64" s="220"/>
      <c r="L64" s="220"/>
      <c r="M64" s="220"/>
      <c r="N64" s="220"/>
    </row>
    <row r="65" spans="2:14" ht="20.100000000000001" customHeight="1">
      <c r="B65" s="220"/>
      <c r="C65" s="220"/>
      <c r="D65" s="220"/>
      <c r="E65" s="220"/>
      <c r="F65" s="220"/>
      <c r="G65" s="220"/>
      <c r="H65" s="220"/>
      <c r="I65" s="220"/>
      <c r="J65" s="223"/>
      <c r="K65" s="220"/>
      <c r="L65" s="220"/>
      <c r="M65" s="220"/>
      <c r="N65" s="220"/>
    </row>
    <row r="66" spans="2:14" ht="20.100000000000001" customHeight="1">
      <c r="B66" s="220"/>
      <c r="C66" s="224"/>
      <c r="D66" s="224"/>
      <c r="E66" s="224"/>
      <c r="F66" s="224"/>
      <c r="G66" s="224"/>
      <c r="H66" s="224"/>
      <c r="I66" s="224"/>
      <c r="J66" s="224"/>
      <c r="K66" s="224"/>
      <c r="L66" s="224"/>
      <c r="M66" s="224"/>
      <c r="N66" s="224"/>
    </row>
    <row r="67" spans="2:14" ht="20.100000000000001" customHeight="1">
      <c r="B67" s="220"/>
    </row>
    <row r="68" spans="2:14" ht="20.100000000000001" customHeight="1">
      <c r="B68" s="221"/>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14" width="18.8867187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25" customFormat="1" ht="20.100000000000001" customHeight="1">
      <c r="A2" s="72"/>
      <c r="B2" s="87" t="s">
        <v>17</v>
      </c>
      <c r="C2" s="284"/>
      <c r="D2" s="284"/>
      <c r="E2" s="284"/>
      <c r="F2" s="284"/>
      <c r="G2" s="284"/>
      <c r="H2" s="284"/>
      <c r="I2" s="284"/>
      <c r="J2" s="284"/>
      <c r="K2" s="284"/>
      <c r="L2" s="284"/>
      <c r="M2" s="284"/>
      <c r="N2" s="284"/>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58" customFormat="1" ht="20.100000000000001" customHeight="1">
      <c r="A3" s="74"/>
      <c r="B3" s="91" t="s">
        <v>2</v>
      </c>
      <c r="H3" s="471"/>
      <c r="J3" s="475"/>
      <c r="K3" s="475"/>
      <c r="L3" s="475"/>
      <c r="M3" s="475"/>
      <c r="N3" s="475"/>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58" customFormat="1" ht="20.100000000000001" customHeight="1">
      <c r="A4" s="74"/>
      <c r="B4" s="226"/>
      <c r="C4" s="476"/>
      <c r="D4" s="476"/>
      <c r="E4" s="476"/>
      <c r="F4" s="476"/>
      <c r="J4" s="475"/>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27"/>
      <c r="C5" s="712" t="s">
        <v>210</v>
      </c>
      <c r="D5" s="713"/>
      <c r="E5" s="714"/>
      <c r="F5" s="712" t="s">
        <v>204</v>
      </c>
      <c r="G5" s="713"/>
      <c r="H5" s="714"/>
      <c r="I5" s="712" t="s">
        <v>199</v>
      </c>
      <c r="J5" s="713"/>
      <c r="K5" s="714"/>
      <c r="L5" s="712" t="s">
        <v>200</v>
      </c>
      <c r="M5" s="713"/>
      <c r="N5" s="714"/>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8"/>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4" t="s">
        <v>240</v>
      </c>
      <c r="C7" s="326">
        <v>38916.90381874</v>
      </c>
      <c r="D7" s="245">
        <v>44065.439378229996</v>
      </c>
      <c r="E7" s="246">
        <v>44445.114611700003</v>
      </c>
      <c r="F7" s="232">
        <v>3.9593869222916211</v>
      </c>
      <c r="G7" s="233">
        <v>4.2636919504726558</v>
      </c>
      <c r="H7" s="234">
        <v>4.3777003345780745</v>
      </c>
      <c r="I7" s="232">
        <v>271.85113965241834</v>
      </c>
      <c r="J7" s="233">
        <v>234.63523513769059</v>
      </c>
      <c r="K7" s="234">
        <v>224.27363760035064</v>
      </c>
      <c r="L7" s="232">
        <v>10.763638471498584</v>
      </c>
      <c r="M7" s="233">
        <v>10.004123633538303</v>
      </c>
      <c r="N7" s="234">
        <v>9.818027783600968</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0</v>
      </c>
      <c r="D8" s="172">
        <v>0</v>
      </c>
      <c r="E8" s="173">
        <v>0</v>
      </c>
      <c r="F8" s="174" t="s">
        <v>241</v>
      </c>
      <c r="G8" s="175" t="s">
        <v>241</v>
      </c>
      <c r="H8" s="176" t="s">
        <v>241</v>
      </c>
      <c r="I8" s="174" t="s">
        <v>96</v>
      </c>
      <c r="J8" s="175" t="s">
        <v>96</v>
      </c>
      <c r="K8" s="176" t="s">
        <v>96</v>
      </c>
      <c r="L8" s="174" t="s">
        <v>96</v>
      </c>
      <c r="M8" s="175" t="s">
        <v>96</v>
      </c>
      <c r="N8" s="176" t="s">
        <v>96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900.03769799999998</v>
      </c>
      <c r="D9" s="172">
        <v>1108.9589780000001</v>
      </c>
      <c r="E9" s="173">
        <v>1134.883016</v>
      </c>
      <c r="F9" s="174">
        <v>1.3113616269882065</v>
      </c>
      <c r="G9" s="175">
        <v>0.944478579260846</v>
      </c>
      <c r="H9" s="176">
        <v>1.310113711314894</v>
      </c>
      <c r="I9" s="174">
        <v>605.0818161091114</v>
      </c>
      <c r="J9" s="175">
        <v>891.46607560903885</v>
      </c>
      <c r="K9" s="176">
        <v>642.26574491779741</v>
      </c>
      <c r="L9" s="174">
        <v>7.934810748338232</v>
      </c>
      <c r="M9" s="175">
        <v>8.4197061255046695</v>
      </c>
      <c r="N9" s="176">
        <v>8.4144115872468053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0</v>
      </c>
      <c r="D10" s="172">
        <v>0</v>
      </c>
      <c r="E10" s="173">
        <v>0</v>
      </c>
      <c r="F10" s="174" t="s">
        <v>241</v>
      </c>
      <c r="G10" s="175" t="s">
        <v>241</v>
      </c>
      <c r="H10" s="176" t="s">
        <v>241</v>
      </c>
      <c r="I10" s="174" t="s">
        <v>96</v>
      </c>
      <c r="J10" s="175" t="s">
        <v>96</v>
      </c>
      <c r="K10" s="176" t="s">
        <v>96</v>
      </c>
      <c r="L10" s="174" t="s">
        <v>96</v>
      </c>
      <c r="M10" s="175" t="s">
        <v>96</v>
      </c>
      <c r="N10" s="176" t="s">
        <v>96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0</v>
      </c>
      <c r="D11" s="172">
        <v>0</v>
      </c>
      <c r="E11" s="173">
        <v>0</v>
      </c>
      <c r="F11" s="174" t="s">
        <v>241</v>
      </c>
      <c r="G11" s="175" t="s">
        <v>241</v>
      </c>
      <c r="H11" s="176" t="s">
        <v>241</v>
      </c>
      <c r="I11" s="174" t="s">
        <v>96</v>
      </c>
      <c r="J11" s="175" t="s">
        <v>96</v>
      </c>
      <c r="K11" s="176" t="s">
        <v>96</v>
      </c>
      <c r="L11" s="174" t="s">
        <v>96</v>
      </c>
      <c r="M11" s="175" t="s">
        <v>96</v>
      </c>
      <c r="N11" s="176" t="s">
        <v>96</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0</v>
      </c>
      <c r="D12" s="172">
        <v>0</v>
      </c>
      <c r="E12" s="173">
        <v>0</v>
      </c>
      <c r="F12" s="174" t="s">
        <v>241</v>
      </c>
      <c r="G12" s="175" t="s">
        <v>241</v>
      </c>
      <c r="H12" s="176" t="s">
        <v>241</v>
      </c>
      <c r="I12" s="174" t="s">
        <v>96</v>
      </c>
      <c r="J12" s="175" t="s">
        <v>96</v>
      </c>
      <c r="K12" s="176" t="s">
        <v>96</v>
      </c>
      <c r="L12" s="174" t="s">
        <v>96</v>
      </c>
      <c r="M12" s="175" t="s">
        <v>96</v>
      </c>
      <c r="N12" s="176" t="s">
        <v>96</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0</v>
      </c>
      <c r="D13" s="172">
        <v>0</v>
      </c>
      <c r="E13" s="173">
        <v>0</v>
      </c>
      <c r="F13" s="174" t="s">
        <v>241</v>
      </c>
      <c r="G13" s="175" t="s">
        <v>241</v>
      </c>
      <c r="H13" s="176" t="s">
        <v>241</v>
      </c>
      <c r="I13" s="174" t="s">
        <v>96</v>
      </c>
      <c r="J13" s="175" t="s">
        <v>96</v>
      </c>
      <c r="K13" s="176" t="s">
        <v>96</v>
      </c>
      <c r="L13" s="174" t="s">
        <v>96</v>
      </c>
      <c r="M13" s="175" t="s">
        <v>96</v>
      </c>
      <c r="N13" s="176" t="s">
        <v>96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10.496361</v>
      </c>
      <c r="D14" s="172">
        <v>3.1754320000000003</v>
      </c>
      <c r="E14" s="173">
        <v>2.9053100000000001</v>
      </c>
      <c r="F14" s="174">
        <v>8.0225137073696295</v>
      </c>
      <c r="G14" s="175">
        <v>6.2728472850308234</v>
      </c>
      <c r="H14" s="176">
        <v>6.0769762951285742</v>
      </c>
      <c r="I14" s="174">
        <v>157.94207621201036</v>
      </c>
      <c r="J14" s="175">
        <v>129.26652944424922</v>
      </c>
      <c r="K14" s="176">
        <v>146.63136133216278</v>
      </c>
      <c r="L14" s="174">
        <v>12.67092471381272</v>
      </c>
      <c r="M14" s="175">
        <v>8.108691982697156</v>
      </c>
      <c r="N14" s="176">
        <v>8.9107530693798598</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105">
        <v>0</v>
      </c>
      <c r="D15" s="172">
        <v>0</v>
      </c>
      <c r="E15" s="173">
        <v>0</v>
      </c>
      <c r="F15" s="174" t="s">
        <v>241</v>
      </c>
      <c r="G15" s="175" t="s">
        <v>241</v>
      </c>
      <c r="H15" s="176" t="s">
        <v>241</v>
      </c>
      <c r="I15" s="174" t="s">
        <v>96</v>
      </c>
      <c r="J15" s="175" t="s">
        <v>96</v>
      </c>
      <c r="K15" s="176" t="s">
        <v>96</v>
      </c>
      <c r="L15" s="174" t="s">
        <v>96</v>
      </c>
      <c r="M15" s="175" t="s">
        <v>96</v>
      </c>
      <c r="N15" s="176" t="s">
        <v>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0</v>
      </c>
      <c r="D16" s="172">
        <v>0</v>
      </c>
      <c r="E16" s="173">
        <v>0</v>
      </c>
      <c r="F16" s="174" t="s">
        <v>241</v>
      </c>
      <c r="G16" s="175" t="s">
        <v>241</v>
      </c>
      <c r="H16" s="176" t="s">
        <v>241</v>
      </c>
      <c r="I16" s="174" t="s">
        <v>96</v>
      </c>
      <c r="J16" s="175" t="s">
        <v>96</v>
      </c>
      <c r="K16" s="176" t="s">
        <v>96</v>
      </c>
      <c r="L16" s="174" t="s">
        <v>96</v>
      </c>
      <c r="M16" s="175" t="s">
        <v>96</v>
      </c>
      <c r="N16" s="176" t="s">
        <v>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37898.638829739997</v>
      </c>
      <c r="D17" s="172">
        <v>42863.62781523</v>
      </c>
      <c r="E17" s="173">
        <v>43223.439456699998</v>
      </c>
      <c r="F17" s="174">
        <v>4.0245473596352479</v>
      </c>
      <c r="G17" s="175">
        <v>4.3521426948541411</v>
      </c>
      <c r="H17" s="176">
        <v>4.4616538579533822</v>
      </c>
      <c r="I17" s="174">
        <v>269.09705574522428</v>
      </c>
      <c r="J17" s="175">
        <v>230.76691069967586</v>
      </c>
      <c r="K17" s="176">
        <v>220.86143584115138</v>
      </c>
      <c r="L17" s="174">
        <v>10.829938451850614</v>
      </c>
      <c r="M17" s="175">
        <v>10.043305246156521</v>
      </c>
      <c r="N17" s="176">
        <v>9.8540727729379629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44.724423999999999</v>
      </c>
      <c r="D18" s="172">
        <v>37.19708</v>
      </c>
      <c r="E18" s="173">
        <v>36.662046999999994</v>
      </c>
      <c r="F18" s="174">
        <v>3.0273190326609907</v>
      </c>
      <c r="G18" s="175">
        <v>1.8524787429550924</v>
      </c>
      <c r="H18" s="176">
        <v>0.54936376029412659</v>
      </c>
      <c r="I18" s="174">
        <v>523.67980820576224</v>
      </c>
      <c r="J18" s="175">
        <v>839.40554488091163</v>
      </c>
      <c r="K18" s="176">
        <v>2366.5519741023195</v>
      </c>
      <c r="L18" s="174">
        <v>15.853458504015613</v>
      </c>
      <c r="M18" s="175">
        <v>15.549809286105255</v>
      </c>
      <c r="N18" s="176">
        <v>13.000978914243388</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0</v>
      </c>
      <c r="D19" s="172">
        <v>0</v>
      </c>
      <c r="E19" s="173">
        <v>0</v>
      </c>
      <c r="F19" s="174" t="s">
        <v>241</v>
      </c>
      <c r="G19" s="175" t="s">
        <v>241</v>
      </c>
      <c r="H19" s="176" t="s">
        <v>241</v>
      </c>
      <c r="I19" s="174" t="s">
        <v>96</v>
      </c>
      <c r="J19" s="175" t="s">
        <v>96</v>
      </c>
      <c r="K19" s="176" t="s">
        <v>96</v>
      </c>
      <c r="L19" s="174" t="s">
        <v>96</v>
      </c>
      <c r="M19" s="175" t="s">
        <v>96</v>
      </c>
      <c r="N19" s="176" t="s">
        <v>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0</v>
      </c>
      <c r="D20" s="172">
        <v>0</v>
      </c>
      <c r="E20" s="173">
        <v>0</v>
      </c>
      <c r="F20" s="174" t="s">
        <v>241</v>
      </c>
      <c r="G20" s="175" t="s">
        <v>241</v>
      </c>
      <c r="H20" s="176" t="s">
        <v>241</v>
      </c>
      <c r="I20" s="174" t="s">
        <v>96</v>
      </c>
      <c r="J20" s="175" t="s">
        <v>96</v>
      </c>
      <c r="K20" s="176" t="s">
        <v>96</v>
      </c>
      <c r="L20" s="174" t="s">
        <v>96</v>
      </c>
      <c r="M20" s="175" t="s">
        <v>96</v>
      </c>
      <c r="N20" s="176" t="s">
        <v>96</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2">
        <v>0</v>
      </c>
      <c r="E21" s="173">
        <v>0</v>
      </c>
      <c r="F21" s="174" t="s">
        <v>241</v>
      </c>
      <c r="G21" s="175" t="s">
        <v>241</v>
      </c>
      <c r="H21" s="176" t="s">
        <v>241</v>
      </c>
      <c r="I21" s="174" t="s">
        <v>96</v>
      </c>
      <c r="J21" s="175" t="s">
        <v>96</v>
      </c>
      <c r="K21" s="176" t="s">
        <v>96</v>
      </c>
      <c r="L21" s="174" t="s">
        <v>96</v>
      </c>
      <c r="M21" s="175" t="s">
        <v>96</v>
      </c>
      <c r="N21" s="176"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2">
        <v>0</v>
      </c>
      <c r="E22" s="173">
        <v>0</v>
      </c>
      <c r="F22" s="174" t="s">
        <v>241</v>
      </c>
      <c r="G22" s="175" t="s">
        <v>241</v>
      </c>
      <c r="H22" s="176" t="s">
        <v>241</v>
      </c>
      <c r="I22" s="174" t="s">
        <v>96</v>
      </c>
      <c r="J22" s="175" t="s">
        <v>96</v>
      </c>
      <c r="K22" s="176" t="s">
        <v>96</v>
      </c>
      <c r="L22" s="174" t="s">
        <v>96</v>
      </c>
      <c r="M22" s="175" t="s">
        <v>96</v>
      </c>
      <c r="N22" s="176" t="s">
        <v>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105">
        <v>0</v>
      </c>
      <c r="D23" s="172">
        <v>0</v>
      </c>
      <c r="E23" s="173">
        <v>0</v>
      </c>
      <c r="F23" s="174" t="s">
        <v>241</v>
      </c>
      <c r="G23" s="175" t="s">
        <v>241</v>
      </c>
      <c r="H23" s="176" t="s">
        <v>241</v>
      </c>
      <c r="I23" s="174" t="s">
        <v>96</v>
      </c>
      <c r="J23" s="175" t="s">
        <v>96</v>
      </c>
      <c r="K23" s="176" t="s">
        <v>96</v>
      </c>
      <c r="L23" s="174" t="s">
        <v>96</v>
      </c>
      <c r="M23" s="175" t="s">
        <v>96</v>
      </c>
      <c r="N23" s="176" t="s">
        <v>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105">
        <v>0</v>
      </c>
      <c r="D24" s="172">
        <v>0</v>
      </c>
      <c r="E24" s="173">
        <v>0</v>
      </c>
      <c r="F24" s="174" t="s">
        <v>241</v>
      </c>
      <c r="G24" s="175" t="s">
        <v>241</v>
      </c>
      <c r="H24" s="176" t="s">
        <v>241</v>
      </c>
      <c r="I24" s="174" t="s">
        <v>96</v>
      </c>
      <c r="J24" s="175" t="s">
        <v>96</v>
      </c>
      <c r="K24" s="176" t="s">
        <v>96</v>
      </c>
      <c r="L24" s="174" t="s">
        <v>96</v>
      </c>
      <c r="M24" s="175" t="s">
        <v>96</v>
      </c>
      <c r="N24" s="176" t="s">
        <v>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0</v>
      </c>
      <c r="D25" s="172">
        <v>0</v>
      </c>
      <c r="E25" s="173">
        <v>0</v>
      </c>
      <c r="F25" s="174" t="s">
        <v>241</v>
      </c>
      <c r="G25" s="175" t="s">
        <v>241</v>
      </c>
      <c r="H25" s="176" t="s">
        <v>241</v>
      </c>
      <c r="I25" s="174" t="s">
        <v>96</v>
      </c>
      <c r="J25" s="175" t="s">
        <v>96</v>
      </c>
      <c r="K25" s="176" t="s">
        <v>96</v>
      </c>
      <c r="L25" s="174" t="s">
        <v>96</v>
      </c>
      <c r="M25" s="175" t="s">
        <v>96</v>
      </c>
      <c r="N25" s="176" t="s">
        <v>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105">
        <v>0</v>
      </c>
      <c r="D26" s="172">
        <v>0</v>
      </c>
      <c r="E26" s="173">
        <v>0</v>
      </c>
      <c r="F26" s="174" t="s">
        <v>241</v>
      </c>
      <c r="G26" s="175" t="s">
        <v>241</v>
      </c>
      <c r="H26" s="176" t="s">
        <v>241</v>
      </c>
      <c r="I26" s="174" t="s">
        <v>96</v>
      </c>
      <c r="J26" s="175" t="s">
        <v>96</v>
      </c>
      <c r="K26" s="176" t="s">
        <v>96</v>
      </c>
      <c r="L26" s="174" t="s">
        <v>96</v>
      </c>
      <c r="M26" s="175" t="s">
        <v>96</v>
      </c>
      <c r="N26" s="176" t="s">
        <v>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105">
        <v>0</v>
      </c>
      <c r="D27" s="172">
        <v>0</v>
      </c>
      <c r="E27" s="173">
        <v>0</v>
      </c>
      <c r="F27" s="174" t="s">
        <v>241</v>
      </c>
      <c r="G27" s="175" t="s">
        <v>241</v>
      </c>
      <c r="H27" s="176" t="s">
        <v>241</v>
      </c>
      <c r="I27" s="174" t="s">
        <v>96</v>
      </c>
      <c r="J27" s="175" t="s">
        <v>96</v>
      </c>
      <c r="K27" s="176" t="s">
        <v>96</v>
      </c>
      <c r="L27" s="174" t="s">
        <v>96</v>
      </c>
      <c r="M27" s="175" t="s">
        <v>96</v>
      </c>
      <c r="N27" s="176" t="s">
        <v>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2">
        <v>0</v>
      </c>
      <c r="E28" s="173">
        <v>0</v>
      </c>
      <c r="F28" s="174" t="s">
        <v>241</v>
      </c>
      <c r="G28" s="175" t="s">
        <v>241</v>
      </c>
      <c r="H28" s="176" t="s">
        <v>241</v>
      </c>
      <c r="I28" s="174" t="s">
        <v>96</v>
      </c>
      <c r="J28" s="175" t="s">
        <v>96</v>
      </c>
      <c r="K28" s="176" t="s">
        <v>96</v>
      </c>
      <c r="L28" s="174" t="s">
        <v>96</v>
      </c>
      <c r="M28" s="175" t="s">
        <v>96</v>
      </c>
      <c r="N28" s="176"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0</v>
      </c>
      <c r="D29" s="172">
        <v>0</v>
      </c>
      <c r="E29" s="173">
        <v>0</v>
      </c>
      <c r="F29" s="174" t="s">
        <v>241</v>
      </c>
      <c r="G29" s="175" t="s">
        <v>241</v>
      </c>
      <c r="H29" s="176" t="s">
        <v>241</v>
      </c>
      <c r="I29" s="174" t="s">
        <v>96</v>
      </c>
      <c r="J29" s="175" t="s">
        <v>96</v>
      </c>
      <c r="K29" s="176" t="s">
        <v>96</v>
      </c>
      <c r="L29" s="174" t="s">
        <v>96</v>
      </c>
      <c r="M29" s="175" t="s">
        <v>96</v>
      </c>
      <c r="N29" s="176" t="s">
        <v>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0</v>
      </c>
      <c r="D30" s="172">
        <v>0</v>
      </c>
      <c r="E30" s="173">
        <v>0</v>
      </c>
      <c r="F30" s="174" t="s">
        <v>241</v>
      </c>
      <c r="G30" s="175" t="s">
        <v>241</v>
      </c>
      <c r="H30" s="176" t="s">
        <v>241</v>
      </c>
      <c r="I30" s="174" t="s">
        <v>96</v>
      </c>
      <c r="J30" s="175" t="s">
        <v>96</v>
      </c>
      <c r="K30" s="176" t="s">
        <v>96</v>
      </c>
      <c r="L30" s="174" t="s">
        <v>96</v>
      </c>
      <c r="M30" s="175" t="s">
        <v>96</v>
      </c>
      <c r="N30" s="176" t="s">
        <v>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63.006505999999995</v>
      </c>
      <c r="D31" s="172">
        <v>52.480072999999997</v>
      </c>
      <c r="E31" s="173">
        <v>47.224782000000005</v>
      </c>
      <c r="F31" s="174">
        <v>2.5764958304464622</v>
      </c>
      <c r="G31" s="175">
        <v>3.7465782488526647</v>
      </c>
      <c r="H31" s="176">
        <v>4.1238009314685664</v>
      </c>
      <c r="I31" s="174">
        <v>285.76101419278535</v>
      </c>
      <c r="J31" s="175">
        <v>204.62779351309396</v>
      </c>
      <c r="K31" s="176">
        <v>197.46191955042883</v>
      </c>
      <c r="L31" s="174">
        <v>7.3626206157186376</v>
      </c>
      <c r="M31" s="175">
        <v>7.6665404028687227</v>
      </c>
      <c r="N31" s="176">
        <v>8.1429364777162956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0</v>
      </c>
      <c r="D32" s="172">
        <v>0</v>
      </c>
      <c r="E32" s="173">
        <v>0</v>
      </c>
      <c r="F32" s="174" t="s">
        <v>241</v>
      </c>
      <c r="G32" s="175" t="s">
        <v>241</v>
      </c>
      <c r="H32" s="176" t="s">
        <v>241</v>
      </c>
      <c r="I32" s="174" t="s">
        <v>96</v>
      </c>
      <c r="J32" s="175" t="s">
        <v>96</v>
      </c>
      <c r="K32" s="176" t="s">
        <v>96</v>
      </c>
      <c r="L32" s="174" t="s">
        <v>96</v>
      </c>
      <c r="M32" s="175" t="s">
        <v>96</v>
      </c>
      <c r="N32" s="176" t="s">
        <v>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0</v>
      </c>
      <c r="D33" s="172">
        <v>0</v>
      </c>
      <c r="E33" s="173">
        <v>0</v>
      </c>
      <c r="F33" s="174" t="s">
        <v>241</v>
      </c>
      <c r="G33" s="175" t="s">
        <v>241</v>
      </c>
      <c r="H33" s="176" t="s">
        <v>241</v>
      </c>
      <c r="I33" s="174" t="s">
        <v>96</v>
      </c>
      <c r="J33" s="175" t="s">
        <v>96</v>
      </c>
      <c r="K33" s="176" t="s">
        <v>96</v>
      </c>
      <c r="L33" s="174" t="s">
        <v>96</v>
      </c>
      <c r="M33" s="175" t="s">
        <v>96</v>
      </c>
      <c r="N33" s="176" t="s">
        <v>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2">
        <v>0</v>
      </c>
      <c r="E34" s="173">
        <v>0</v>
      </c>
      <c r="F34" s="174" t="s">
        <v>241</v>
      </c>
      <c r="G34" s="175" t="s">
        <v>241</v>
      </c>
      <c r="H34" s="176" t="s">
        <v>241</v>
      </c>
      <c r="I34" s="174" t="s">
        <v>96</v>
      </c>
      <c r="J34" s="175" t="s">
        <v>96</v>
      </c>
      <c r="K34" s="176" t="s">
        <v>96</v>
      </c>
      <c r="L34" s="174" t="s">
        <v>96</v>
      </c>
      <c r="M34" s="175" t="s">
        <v>96</v>
      </c>
      <c r="N34" s="176" t="s">
        <v>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2">
        <v>0</v>
      </c>
      <c r="E35" s="173">
        <v>0</v>
      </c>
      <c r="F35" s="174" t="s">
        <v>241</v>
      </c>
      <c r="G35" s="175" t="s">
        <v>241</v>
      </c>
      <c r="H35" s="176" t="s">
        <v>241</v>
      </c>
      <c r="I35" s="174" t="s">
        <v>96</v>
      </c>
      <c r="J35" s="175" t="s">
        <v>96</v>
      </c>
      <c r="K35" s="176" t="s">
        <v>96</v>
      </c>
      <c r="L35" s="174" t="s">
        <v>96</v>
      </c>
      <c r="M35" s="175" t="s">
        <v>96</v>
      </c>
      <c r="N35" s="176" t="s">
        <v>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105">
        <v>0</v>
      </c>
      <c r="D36" s="172">
        <v>0</v>
      </c>
      <c r="E36" s="173">
        <v>0</v>
      </c>
      <c r="F36" s="174" t="s">
        <v>241</v>
      </c>
      <c r="G36" s="175" t="s">
        <v>241</v>
      </c>
      <c r="H36" s="176" t="s">
        <v>241</v>
      </c>
      <c r="I36" s="174" t="s">
        <v>96</v>
      </c>
      <c r="J36" s="175" t="s">
        <v>96</v>
      </c>
      <c r="K36" s="176" t="s">
        <v>96</v>
      </c>
      <c r="L36" s="174" t="s">
        <v>96</v>
      </c>
      <c r="M36" s="175" t="s">
        <v>96</v>
      </c>
      <c r="N36" s="176" t="s">
        <v>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0</v>
      </c>
      <c r="D37" s="172">
        <v>0</v>
      </c>
      <c r="E37" s="173">
        <v>0</v>
      </c>
      <c r="F37" s="174" t="s">
        <v>241</v>
      </c>
      <c r="G37" s="175" t="s">
        <v>241</v>
      </c>
      <c r="H37" s="176" t="s">
        <v>241</v>
      </c>
      <c r="I37" s="174" t="s">
        <v>96</v>
      </c>
      <c r="J37" s="175" t="s">
        <v>96</v>
      </c>
      <c r="K37" s="176" t="s">
        <v>96</v>
      </c>
      <c r="L37" s="174" t="s">
        <v>96</v>
      </c>
      <c r="M37" s="175" t="s">
        <v>96</v>
      </c>
      <c r="N37" s="176" t="s">
        <v>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2">
        <v>0</v>
      </c>
      <c r="E38" s="173">
        <v>0</v>
      </c>
      <c r="F38" s="174" t="s">
        <v>241</v>
      </c>
      <c r="G38" s="175" t="s">
        <v>241</v>
      </c>
      <c r="H38" s="176" t="s">
        <v>241</v>
      </c>
      <c r="I38" s="174" t="s">
        <v>96</v>
      </c>
      <c r="J38" s="175" t="s">
        <v>96</v>
      </c>
      <c r="K38" s="176" t="s">
        <v>96</v>
      </c>
      <c r="L38" s="174" t="s">
        <v>96</v>
      </c>
      <c r="M38" s="175" t="s">
        <v>96</v>
      </c>
      <c r="N38" s="176"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0</v>
      </c>
      <c r="D39" s="172">
        <v>0</v>
      </c>
      <c r="E39" s="173">
        <v>0</v>
      </c>
      <c r="F39" s="174" t="s">
        <v>241</v>
      </c>
      <c r="G39" s="175" t="s">
        <v>241</v>
      </c>
      <c r="H39" s="176" t="s">
        <v>241</v>
      </c>
      <c r="I39" s="174" t="s">
        <v>96</v>
      </c>
      <c r="J39" s="175" t="s">
        <v>96</v>
      </c>
      <c r="K39" s="176" t="s">
        <v>96</v>
      </c>
      <c r="L39" s="174" t="s">
        <v>96</v>
      </c>
      <c r="M39" s="175" t="s">
        <v>96</v>
      </c>
      <c r="N39" s="176" t="s">
        <v>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2">
        <v>0</v>
      </c>
      <c r="E40" s="173">
        <v>0</v>
      </c>
      <c r="F40" s="174" t="s">
        <v>241</v>
      </c>
      <c r="G40" s="175" t="s">
        <v>241</v>
      </c>
      <c r="H40" s="176" t="s">
        <v>241</v>
      </c>
      <c r="I40" s="174" t="s">
        <v>96</v>
      </c>
      <c r="J40" s="175" t="s">
        <v>96</v>
      </c>
      <c r="K40" s="176" t="s">
        <v>96</v>
      </c>
      <c r="L40" s="174" t="s">
        <v>96</v>
      </c>
      <c r="M40" s="175" t="s">
        <v>96</v>
      </c>
      <c r="N40" s="176"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0</v>
      </c>
      <c r="D41" s="172">
        <v>0</v>
      </c>
      <c r="E41" s="173">
        <v>0</v>
      </c>
      <c r="F41" s="174" t="s">
        <v>241</v>
      </c>
      <c r="G41" s="175" t="s">
        <v>241</v>
      </c>
      <c r="H41" s="176" t="s">
        <v>241</v>
      </c>
      <c r="I41" s="174" t="s">
        <v>96</v>
      </c>
      <c r="J41" s="175" t="s">
        <v>96</v>
      </c>
      <c r="K41" s="176" t="s">
        <v>96</v>
      </c>
      <c r="L41" s="174" t="s">
        <v>96</v>
      </c>
      <c r="M41" s="175" t="s">
        <v>96</v>
      </c>
      <c r="N41" s="176" t="s">
        <v>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0</v>
      </c>
      <c r="D42" s="172">
        <v>0</v>
      </c>
      <c r="E42" s="173">
        <v>0</v>
      </c>
      <c r="F42" s="174" t="s">
        <v>241</v>
      </c>
      <c r="G42" s="175" t="s">
        <v>241</v>
      </c>
      <c r="H42" s="176" t="s">
        <v>241</v>
      </c>
      <c r="I42" s="174" t="s">
        <v>96</v>
      </c>
      <c r="J42" s="175" t="s">
        <v>96</v>
      </c>
      <c r="K42" s="176" t="s">
        <v>96</v>
      </c>
      <c r="L42" s="174" t="s">
        <v>96</v>
      </c>
      <c r="M42" s="175" t="s">
        <v>96</v>
      </c>
      <c r="N42" s="176" t="s">
        <v>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2">
        <v>0</v>
      </c>
      <c r="E43" s="173">
        <v>0</v>
      </c>
      <c r="F43" s="174" t="s">
        <v>241</v>
      </c>
      <c r="G43" s="175" t="s">
        <v>241</v>
      </c>
      <c r="H43" s="176" t="s">
        <v>241</v>
      </c>
      <c r="I43" s="174" t="s">
        <v>96</v>
      </c>
      <c r="J43" s="175" t="s">
        <v>96</v>
      </c>
      <c r="K43" s="176" t="s">
        <v>96</v>
      </c>
      <c r="L43" s="174" t="s">
        <v>96</v>
      </c>
      <c r="M43" s="175" t="s">
        <v>96</v>
      </c>
      <c r="N43" s="176"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2">
        <v>0</v>
      </c>
      <c r="E44" s="173">
        <v>0</v>
      </c>
      <c r="F44" s="174" t="s">
        <v>241</v>
      </c>
      <c r="G44" s="175" t="s">
        <v>241</v>
      </c>
      <c r="H44" s="176" t="s">
        <v>241</v>
      </c>
      <c r="I44" s="174" t="s">
        <v>96</v>
      </c>
      <c r="J44" s="175" t="s">
        <v>96</v>
      </c>
      <c r="K44" s="176" t="s">
        <v>96</v>
      </c>
      <c r="L44" s="174" t="s">
        <v>96</v>
      </c>
      <c r="M44" s="175" t="s">
        <v>96</v>
      </c>
      <c r="N44" s="176" t="s">
        <v>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2">
        <v>0</v>
      </c>
      <c r="E45" s="173">
        <v>0</v>
      </c>
      <c r="F45" s="174" t="s">
        <v>241</v>
      </c>
      <c r="G45" s="175" t="s">
        <v>241</v>
      </c>
      <c r="H45" s="176" t="s">
        <v>241</v>
      </c>
      <c r="I45" s="174" t="s">
        <v>96</v>
      </c>
      <c r="J45" s="175" t="s">
        <v>96</v>
      </c>
      <c r="K45" s="176" t="s">
        <v>96</v>
      </c>
      <c r="L45" s="174" t="s">
        <v>96</v>
      </c>
      <c r="M45" s="175" t="s">
        <v>96</v>
      </c>
      <c r="N45" s="176" t="s">
        <v>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105">
        <v>0</v>
      </c>
      <c r="D46" s="172">
        <v>0</v>
      </c>
      <c r="E46" s="173">
        <v>0</v>
      </c>
      <c r="F46" s="174" t="s">
        <v>241</v>
      </c>
      <c r="G46" s="175" t="s">
        <v>241</v>
      </c>
      <c r="H46" s="176" t="s">
        <v>241</v>
      </c>
      <c r="I46" s="174" t="s">
        <v>96</v>
      </c>
      <c r="J46" s="175" t="s">
        <v>96</v>
      </c>
      <c r="K46" s="176" t="s">
        <v>96</v>
      </c>
      <c r="L46" s="174" t="s">
        <v>96</v>
      </c>
      <c r="M46" s="175" t="s">
        <v>96</v>
      </c>
      <c r="N46" s="176"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0</v>
      </c>
      <c r="D47" s="172">
        <v>0</v>
      </c>
      <c r="E47" s="173">
        <v>0</v>
      </c>
      <c r="F47" s="174" t="s">
        <v>241</v>
      </c>
      <c r="G47" s="175" t="s">
        <v>241</v>
      </c>
      <c r="H47" s="176" t="s">
        <v>241</v>
      </c>
      <c r="I47" s="174" t="s">
        <v>96</v>
      </c>
      <c r="J47" s="175" t="s">
        <v>96</v>
      </c>
      <c r="K47" s="176" t="s">
        <v>96</v>
      </c>
      <c r="L47" s="174" t="s">
        <v>96</v>
      </c>
      <c r="M47" s="175" t="s">
        <v>96</v>
      </c>
      <c r="N47" s="176" t="s">
        <v>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2">
        <v>0</v>
      </c>
      <c r="E48" s="173">
        <v>0</v>
      </c>
      <c r="F48" s="174" t="s">
        <v>241</v>
      </c>
      <c r="G48" s="175" t="s">
        <v>241</v>
      </c>
      <c r="H48" s="176" t="s">
        <v>241</v>
      </c>
      <c r="I48" s="174" t="s">
        <v>96</v>
      </c>
      <c r="J48" s="175" t="s">
        <v>96</v>
      </c>
      <c r="K48" s="176" t="s">
        <v>96</v>
      </c>
      <c r="L48" s="174" t="s">
        <v>96</v>
      </c>
      <c r="M48" s="175" t="s">
        <v>96</v>
      </c>
      <c r="N48" s="176"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105">
        <v>0</v>
      </c>
      <c r="D49" s="172">
        <v>0</v>
      </c>
      <c r="E49" s="173">
        <v>0</v>
      </c>
      <c r="F49" s="174" t="s">
        <v>241</v>
      </c>
      <c r="G49" s="175" t="s">
        <v>241</v>
      </c>
      <c r="H49" s="176" t="s">
        <v>241</v>
      </c>
      <c r="I49" s="174" t="s">
        <v>96</v>
      </c>
      <c r="J49" s="175" t="s">
        <v>96</v>
      </c>
      <c r="K49" s="176" t="s">
        <v>96</v>
      </c>
      <c r="L49" s="174" t="s">
        <v>96</v>
      </c>
      <c r="M49" s="175" t="s">
        <v>96</v>
      </c>
      <c r="N49" s="176"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2">
        <v>0</v>
      </c>
      <c r="E50" s="173">
        <v>0</v>
      </c>
      <c r="F50" s="174" t="s">
        <v>241</v>
      </c>
      <c r="G50" s="175" t="s">
        <v>241</v>
      </c>
      <c r="H50" s="176" t="s">
        <v>241</v>
      </c>
      <c r="I50" s="174" t="s">
        <v>96</v>
      </c>
      <c r="J50" s="175" t="s">
        <v>96</v>
      </c>
      <c r="K50" s="176" t="s">
        <v>96</v>
      </c>
      <c r="L50" s="174" t="s">
        <v>96</v>
      </c>
      <c r="M50" s="175" t="s">
        <v>96</v>
      </c>
      <c r="N50" s="176" t="s">
        <v>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105">
        <v>0</v>
      </c>
      <c r="D51" s="172">
        <v>0</v>
      </c>
      <c r="E51" s="173">
        <v>0</v>
      </c>
      <c r="F51" s="174" t="s">
        <v>241</v>
      </c>
      <c r="G51" s="175" t="s">
        <v>241</v>
      </c>
      <c r="H51" s="176" t="s">
        <v>241</v>
      </c>
      <c r="I51" s="174" t="s">
        <v>96</v>
      </c>
      <c r="J51" s="175" t="s">
        <v>96</v>
      </c>
      <c r="K51" s="176" t="s">
        <v>96</v>
      </c>
      <c r="L51" s="174" t="s">
        <v>96</v>
      </c>
      <c r="M51" s="175" t="s">
        <v>96</v>
      </c>
      <c r="N51" s="176" t="s">
        <v>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2">
        <v>0</v>
      </c>
      <c r="E52" s="173">
        <v>0</v>
      </c>
      <c r="F52" s="174" t="s">
        <v>241</v>
      </c>
      <c r="G52" s="175" t="s">
        <v>241</v>
      </c>
      <c r="H52" s="176" t="s">
        <v>241</v>
      </c>
      <c r="I52" s="174" t="s">
        <v>96</v>
      </c>
      <c r="J52" s="175" t="s">
        <v>96</v>
      </c>
      <c r="K52" s="176" t="s">
        <v>96</v>
      </c>
      <c r="L52" s="174" t="s">
        <v>96</v>
      </c>
      <c r="M52" s="175" t="s">
        <v>96</v>
      </c>
      <c r="N52" s="176"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2">
        <v>0</v>
      </c>
      <c r="E53" s="173">
        <v>0</v>
      </c>
      <c r="F53" s="174" t="s">
        <v>241</v>
      </c>
      <c r="G53" s="175" t="s">
        <v>241</v>
      </c>
      <c r="H53" s="176" t="s">
        <v>241</v>
      </c>
      <c r="I53" s="174" t="s">
        <v>96</v>
      </c>
      <c r="J53" s="175" t="s">
        <v>96</v>
      </c>
      <c r="K53" s="176" t="s">
        <v>96</v>
      </c>
      <c r="L53" s="174" t="s">
        <v>96</v>
      </c>
      <c r="M53" s="175" t="s">
        <v>96</v>
      </c>
      <c r="N53" s="176" t="s">
        <v>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105">
        <v>0</v>
      </c>
      <c r="D54" s="172">
        <v>0</v>
      </c>
      <c r="E54" s="173">
        <v>0</v>
      </c>
      <c r="F54" s="174" t="s">
        <v>241</v>
      </c>
      <c r="G54" s="175" t="s">
        <v>241</v>
      </c>
      <c r="H54" s="176" t="s">
        <v>241</v>
      </c>
      <c r="I54" s="174" t="s">
        <v>96</v>
      </c>
      <c r="J54" s="175" t="s">
        <v>96</v>
      </c>
      <c r="K54" s="176" t="s">
        <v>96</v>
      </c>
      <c r="L54" s="174" t="s">
        <v>96</v>
      </c>
      <c r="M54" s="175" t="s">
        <v>96</v>
      </c>
      <c r="N54" s="176"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2">
        <v>0</v>
      </c>
      <c r="E55" s="173">
        <v>0</v>
      </c>
      <c r="F55" s="174" t="s">
        <v>241</v>
      </c>
      <c r="G55" s="175" t="s">
        <v>241</v>
      </c>
      <c r="H55" s="176" t="s">
        <v>241</v>
      </c>
      <c r="I55" s="174" t="s">
        <v>96</v>
      </c>
      <c r="J55" s="175" t="s">
        <v>96</v>
      </c>
      <c r="K55" s="176" t="s">
        <v>96</v>
      </c>
      <c r="L55" s="174" t="s">
        <v>96</v>
      </c>
      <c r="M55" s="175" t="s">
        <v>96</v>
      </c>
      <c r="N55" s="176" t="s">
        <v>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2">
        <v>0</v>
      </c>
      <c r="E56" s="173">
        <v>0</v>
      </c>
      <c r="F56" s="174" t="s">
        <v>241</v>
      </c>
      <c r="G56" s="175" t="s">
        <v>241</v>
      </c>
      <c r="H56" s="176" t="s">
        <v>241</v>
      </c>
      <c r="I56" s="174" t="s">
        <v>96</v>
      </c>
      <c r="J56" s="175" t="s">
        <v>96</v>
      </c>
      <c r="K56" s="176" t="s">
        <v>96</v>
      </c>
      <c r="L56" s="174" t="s">
        <v>96</v>
      </c>
      <c r="M56" s="175" t="s">
        <v>96</v>
      </c>
      <c r="N56" s="176"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238</v>
      </c>
      <c r="C57" s="105">
        <v>0</v>
      </c>
      <c r="D57" s="172">
        <v>0</v>
      </c>
      <c r="E57" s="173">
        <v>0</v>
      </c>
      <c r="F57" s="174" t="s">
        <v>241</v>
      </c>
      <c r="G57" s="175" t="s">
        <v>241</v>
      </c>
      <c r="H57" s="176" t="s">
        <v>241</v>
      </c>
      <c r="I57" s="174" t="s">
        <v>96</v>
      </c>
      <c r="J57" s="175" t="s">
        <v>96</v>
      </c>
      <c r="K57" s="176" t="s">
        <v>96</v>
      </c>
      <c r="L57" s="174" t="s">
        <v>96</v>
      </c>
      <c r="M57" s="175" t="s">
        <v>96</v>
      </c>
      <c r="N57" s="176"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105">
        <v>0</v>
      </c>
      <c r="D58" s="172">
        <v>0</v>
      </c>
      <c r="E58" s="173">
        <v>0</v>
      </c>
      <c r="F58" s="174" t="s">
        <v>241</v>
      </c>
      <c r="G58" s="175" t="s">
        <v>241</v>
      </c>
      <c r="H58" s="176" t="s">
        <v>241</v>
      </c>
      <c r="I58" s="174" t="s">
        <v>96</v>
      </c>
      <c r="J58" s="175" t="s">
        <v>96</v>
      </c>
      <c r="K58" s="176" t="s">
        <v>96</v>
      </c>
      <c r="L58" s="174" t="s">
        <v>96</v>
      </c>
      <c r="M58" s="175" t="s">
        <v>96</v>
      </c>
      <c r="N58" s="176" t="s">
        <v>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105">
        <v>0</v>
      </c>
      <c r="D59" s="172">
        <v>0</v>
      </c>
      <c r="E59" s="173">
        <v>0</v>
      </c>
      <c r="F59" s="174" t="s">
        <v>241</v>
      </c>
      <c r="G59" s="175" t="s">
        <v>241</v>
      </c>
      <c r="H59" s="176" t="s">
        <v>241</v>
      </c>
      <c r="I59" s="174" t="s">
        <v>96</v>
      </c>
      <c r="J59" s="175" t="s">
        <v>96</v>
      </c>
      <c r="K59" s="176" t="s">
        <v>96</v>
      </c>
      <c r="L59" s="174" t="s">
        <v>96</v>
      </c>
      <c r="M59" s="175" t="s">
        <v>96</v>
      </c>
      <c r="N59" s="176"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4"/>
      <c r="C60" s="180"/>
      <c r="D60" s="181"/>
      <c r="E60" s="182"/>
      <c r="F60" s="183"/>
      <c r="G60" s="184"/>
      <c r="H60" s="185"/>
      <c r="I60" s="183"/>
      <c r="J60" s="184"/>
      <c r="K60" s="185"/>
      <c r="L60" s="183"/>
      <c r="M60" s="184"/>
      <c r="N60" s="1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268"/>
      <c r="D61" s="327"/>
      <c r="E61" s="268"/>
      <c r="F61" s="328"/>
      <c r="G61" s="328"/>
      <c r="H61" s="328"/>
      <c r="I61" s="328"/>
      <c r="J61" s="328"/>
      <c r="K61" s="328"/>
      <c r="L61" s="328"/>
      <c r="M61" s="328"/>
      <c r="N61" s="32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88"/>
      <c r="D63" s="188"/>
      <c r="E63" s="188"/>
      <c r="F63" s="188"/>
      <c r="G63" s="188"/>
      <c r="H63" s="188"/>
      <c r="I63" s="188"/>
      <c r="J63" s="188"/>
      <c r="K63" s="188"/>
      <c r="L63" s="188"/>
      <c r="M63" s="188"/>
      <c r="N63" s="188"/>
    </row>
    <row r="64" spans="1:102" ht="20.100000000000001" customHeight="1">
      <c r="B64" s="117"/>
      <c r="C64" s="63"/>
      <c r="D64" s="63"/>
      <c r="E64" s="63"/>
      <c r="F64" s="63"/>
      <c r="G64" s="186"/>
      <c r="H64" s="63"/>
      <c r="I64" s="63"/>
      <c r="J64" s="63"/>
      <c r="K64" s="63"/>
      <c r="L64" s="63"/>
      <c r="M64" s="63"/>
      <c r="N64" s="63"/>
    </row>
    <row r="65" spans="2:14" ht="20.100000000000001" customHeight="1">
      <c r="B65" s="63"/>
      <c r="C65" s="63"/>
      <c r="D65" s="63"/>
      <c r="E65" s="63"/>
      <c r="F65" s="63"/>
      <c r="G65" s="63"/>
      <c r="H65" s="63"/>
      <c r="I65" s="63"/>
      <c r="J65" s="186"/>
      <c r="K65" s="63"/>
      <c r="L65" s="63"/>
      <c r="M65" s="63"/>
      <c r="N65" s="63"/>
    </row>
    <row r="66" spans="2:14" ht="20.100000000000001" customHeight="1">
      <c r="B66" s="63"/>
      <c r="C66" s="188"/>
      <c r="D66" s="188"/>
      <c r="E66" s="188"/>
      <c r="F66" s="188"/>
      <c r="G66" s="188"/>
      <c r="H66" s="188"/>
      <c r="I66" s="188"/>
      <c r="J66" s="188"/>
      <c r="K66" s="188"/>
      <c r="L66" s="188"/>
      <c r="M66" s="188"/>
      <c r="N66" s="188"/>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E12" sqref="E12"/>
    </sheetView>
  </sheetViews>
  <sheetFormatPr baseColWidth="10" defaultColWidth="0" defaultRowHeight="13.2" zeroHeight="1"/>
  <cols>
    <col min="1" max="1" width="5.6640625" style="194" customWidth="1"/>
    <col min="2" max="2" width="35.6640625" style="194" customWidth="1"/>
    <col min="3" max="14" width="16.6640625" style="194" customWidth="1"/>
    <col min="15" max="15" width="7" style="194" customWidth="1"/>
    <col min="16" max="16" width="16.6640625" style="194" hidden="1" customWidth="1"/>
    <col min="17" max="102" width="0" style="194" hidden="1" customWidth="1"/>
    <col min="103" max="16384" width="16.6640625" style="195" hidden="1"/>
  </cols>
  <sheetData>
    <row r="1" spans="1:102" ht="89.1" customHeight="1"/>
    <row r="2" spans="1:102" s="311" customFormat="1" ht="20.100000000000001" customHeight="1">
      <c r="A2" s="309"/>
      <c r="B2" s="87" t="s">
        <v>17</v>
      </c>
      <c r="C2" s="310"/>
      <c r="D2" s="310"/>
      <c r="E2" s="310"/>
      <c r="F2" s="310"/>
      <c r="G2" s="310"/>
      <c r="H2" s="310"/>
      <c r="I2" s="310"/>
      <c r="J2" s="310"/>
      <c r="K2" s="310"/>
      <c r="L2" s="310"/>
      <c r="M2" s="310"/>
      <c r="N2" s="310"/>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c r="BO2" s="309"/>
      <c r="BP2" s="309"/>
      <c r="BQ2" s="309"/>
      <c r="BR2" s="309"/>
      <c r="BS2" s="309"/>
      <c r="BT2" s="309"/>
      <c r="BU2" s="309"/>
      <c r="BV2" s="309"/>
      <c r="BW2" s="309"/>
      <c r="BX2" s="309"/>
      <c r="BY2" s="309"/>
      <c r="BZ2" s="309"/>
      <c r="CA2" s="309"/>
      <c r="CB2" s="309"/>
      <c r="CC2" s="309"/>
      <c r="CD2" s="309"/>
      <c r="CE2" s="309"/>
      <c r="CF2" s="309"/>
      <c r="CG2" s="309"/>
      <c r="CH2" s="309"/>
      <c r="CI2" s="309"/>
      <c r="CJ2" s="309"/>
      <c r="CK2" s="309"/>
      <c r="CL2" s="309"/>
      <c r="CM2" s="309"/>
      <c r="CN2" s="309"/>
      <c r="CO2" s="309"/>
      <c r="CP2" s="309"/>
      <c r="CQ2" s="309"/>
      <c r="CR2" s="309"/>
      <c r="CS2" s="309"/>
      <c r="CT2" s="309"/>
      <c r="CU2" s="309"/>
      <c r="CV2" s="309"/>
      <c r="CW2" s="309"/>
      <c r="CX2" s="309"/>
    </row>
    <row r="3" spans="1:102" s="197" customFormat="1" ht="20.100000000000001" customHeight="1">
      <c r="A3" s="196"/>
      <c r="B3" s="91" t="s">
        <v>2</v>
      </c>
      <c r="C3" s="196"/>
      <c r="D3" s="196"/>
      <c r="E3" s="196"/>
      <c r="F3" s="196"/>
      <c r="G3" s="196"/>
      <c r="H3" s="196"/>
      <c r="I3" s="198"/>
      <c r="J3" s="196"/>
      <c r="K3" s="312"/>
      <c r="L3" s="312"/>
      <c r="M3" s="312"/>
      <c r="N3" s="312"/>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6"/>
      <c r="BP3" s="196"/>
      <c r="BQ3" s="196"/>
      <c r="BR3" s="196"/>
      <c r="BS3" s="196"/>
      <c r="BT3" s="196"/>
      <c r="BU3" s="196"/>
      <c r="BV3" s="196"/>
      <c r="BW3" s="196"/>
      <c r="BX3" s="196"/>
      <c r="BY3" s="196"/>
      <c r="BZ3" s="196"/>
      <c r="CA3" s="196"/>
      <c r="CB3" s="196"/>
      <c r="CC3" s="196"/>
      <c r="CD3" s="196"/>
      <c r="CE3" s="196"/>
      <c r="CF3" s="196"/>
      <c r="CG3" s="196"/>
      <c r="CH3" s="196"/>
      <c r="CI3" s="196"/>
      <c r="CJ3" s="196"/>
      <c r="CK3" s="196"/>
      <c r="CL3" s="196"/>
      <c r="CM3" s="196"/>
      <c r="CN3" s="196"/>
      <c r="CO3" s="196"/>
      <c r="CP3" s="196"/>
      <c r="CQ3" s="196"/>
      <c r="CR3" s="196"/>
      <c r="CS3" s="196"/>
      <c r="CT3" s="196"/>
      <c r="CU3" s="196"/>
      <c r="CV3" s="196"/>
      <c r="CW3" s="196"/>
      <c r="CX3" s="196"/>
    </row>
    <row r="4" spans="1:102" s="197" customFormat="1" ht="20.100000000000001" customHeight="1">
      <c r="A4" s="196"/>
      <c r="B4" s="313"/>
      <c r="C4" s="736"/>
      <c r="D4" s="736"/>
      <c r="E4" s="736"/>
      <c r="F4" s="737"/>
      <c r="G4" s="737"/>
      <c r="H4" s="737"/>
      <c r="I4" s="737"/>
      <c r="J4" s="737"/>
      <c r="K4" s="737"/>
      <c r="L4" s="737"/>
      <c r="M4" s="737"/>
      <c r="N4" s="737"/>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c r="BP4" s="196"/>
      <c r="BQ4" s="196"/>
      <c r="BR4" s="196"/>
      <c r="BS4" s="196"/>
      <c r="BT4" s="196"/>
      <c r="BU4" s="196"/>
      <c r="BV4" s="196"/>
      <c r="BW4" s="196"/>
      <c r="BX4" s="196"/>
      <c r="BY4" s="196"/>
      <c r="BZ4" s="196"/>
      <c r="CA4" s="196"/>
      <c r="CB4" s="196"/>
      <c r="CC4" s="196"/>
      <c r="CD4" s="196"/>
      <c r="CE4" s="196"/>
      <c r="CF4" s="196"/>
      <c r="CG4" s="196"/>
      <c r="CH4" s="196"/>
      <c r="CI4" s="196"/>
      <c r="CJ4" s="196"/>
      <c r="CK4" s="196"/>
      <c r="CL4" s="196"/>
      <c r="CM4" s="196"/>
      <c r="CN4" s="196"/>
      <c r="CO4" s="196"/>
      <c r="CP4" s="196"/>
      <c r="CQ4" s="196"/>
      <c r="CR4" s="196"/>
      <c r="CS4" s="196"/>
      <c r="CT4" s="196"/>
      <c r="CU4" s="196"/>
      <c r="CV4" s="196"/>
      <c r="CW4" s="196"/>
      <c r="CX4" s="196"/>
    </row>
    <row r="5" spans="1:102" s="201" customFormat="1" ht="20.100000000000001" customHeight="1">
      <c r="A5" s="199"/>
      <c r="B5" s="227"/>
      <c r="C5" s="721" t="s">
        <v>223</v>
      </c>
      <c r="D5" s="722"/>
      <c r="E5" s="723"/>
      <c r="F5" s="721" t="s">
        <v>224</v>
      </c>
      <c r="G5" s="722"/>
      <c r="H5" s="723"/>
      <c r="I5" s="721" t="s">
        <v>225</v>
      </c>
      <c r="J5" s="722"/>
      <c r="K5" s="723"/>
      <c r="L5" s="721" t="s">
        <v>226</v>
      </c>
      <c r="M5" s="722"/>
      <c r="N5" s="723"/>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row>
    <row r="6" spans="1:102" s="201" customFormat="1" ht="20.100000000000001" customHeight="1">
      <c r="A6" s="199"/>
      <c r="B6" s="228"/>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199"/>
      <c r="BK6" s="199"/>
      <c r="BL6" s="199"/>
      <c r="BM6" s="199"/>
      <c r="BN6" s="199"/>
      <c r="BO6" s="199"/>
      <c r="BP6" s="199"/>
      <c r="BQ6" s="199"/>
      <c r="BR6" s="199"/>
      <c r="BS6" s="199"/>
      <c r="BT6" s="199"/>
      <c r="BU6" s="199"/>
      <c r="BV6" s="199"/>
      <c r="BW6" s="199"/>
      <c r="BX6" s="199"/>
      <c r="BY6" s="199"/>
      <c r="BZ6" s="199"/>
      <c r="CA6" s="199"/>
      <c r="CB6" s="199"/>
      <c r="CC6" s="199"/>
      <c r="CD6" s="199"/>
      <c r="CE6" s="199"/>
      <c r="CF6" s="199"/>
      <c r="CG6" s="199"/>
      <c r="CH6" s="199"/>
      <c r="CI6" s="199"/>
      <c r="CJ6" s="199"/>
      <c r="CK6" s="199"/>
      <c r="CL6" s="199"/>
      <c r="CM6" s="199"/>
      <c r="CN6" s="199"/>
      <c r="CO6" s="199"/>
      <c r="CP6" s="199"/>
      <c r="CQ6" s="199"/>
      <c r="CR6" s="199"/>
      <c r="CS6" s="199"/>
      <c r="CT6" s="199"/>
      <c r="CU6" s="199"/>
      <c r="CV6" s="199"/>
      <c r="CW6" s="199"/>
      <c r="CX6" s="199"/>
    </row>
    <row r="7" spans="1:102" s="201" customFormat="1" ht="20.100000000000001" customHeight="1">
      <c r="A7" s="199"/>
      <c r="B7" s="164" t="s">
        <v>240</v>
      </c>
      <c r="C7" s="229">
        <v>93.408144149999998</v>
      </c>
      <c r="D7" s="230">
        <v>107.95869639999999</v>
      </c>
      <c r="E7" s="231">
        <v>111.27517733000001</v>
      </c>
      <c r="F7" s="232">
        <v>0.85492434012778751</v>
      </c>
      <c r="G7" s="233">
        <v>0.73970751466020845</v>
      </c>
      <c r="H7" s="234">
        <v>0.73613373589220044</v>
      </c>
      <c r="I7" s="232">
        <v>260.19310342340384</v>
      </c>
      <c r="J7" s="233">
        <v>289.43082483591252</v>
      </c>
      <c r="K7" s="234">
        <v>274.63985262877344</v>
      </c>
      <c r="L7" s="232">
        <v>2.2244541725005464</v>
      </c>
      <c r="M7" s="233">
        <v>2.1409415610542699</v>
      </c>
      <c r="N7" s="234">
        <v>2.0217166074050237</v>
      </c>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199"/>
      <c r="BL7" s="199"/>
      <c r="BM7" s="199"/>
      <c r="BN7" s="199"/>
      <c r="BO7" s="199"/>
      <c r="BP7" s="199"/>
      <c r="BQ7" s="199"/>
      <c r="BR7" s="199"/>
      <c r="BS7" s="199"/>
      <c r="BT7" s="199"/>
      <c r="BU7" s="199"/>
      <c r="BV7" s="199"/>
      <c r="BW7" s="199"/>
      <c r="BX7" s="199"/>
      <c r="BY7" s="199"/>
      <c r="BZ7" s="199"/>
      <c r="CA7" s="199"/>
      <c r="CB7" s="199"/>
      <c r="CC7" s="199"/>
      <c r="CD7" s="199"/>
      <c r="CE7" s="199"/>
      <c r="CF7" s="199"/>
      <c r="CG7" s="199"/>
      <c r="CH7" s="199"/>
      <c r="CI7" s="199"/>
      <c r="CJ7" s="199"/>
      <c r="CK7" s="199"/>
      <c r="CL7" s="199"/>
      <c r="CM7" s="199"/>
      <c r="CN7" s="199"/>
      <c r="CO7" s="199"/>
      <c r="CP7" s="199"/>
      <c r="CQ7" s="199"/>
      <c r="CR7" s="199"/>
      <c r="CS7" s="199"/>
      <c r="CT7" s="199"/>
      <c r="CU7" s="199"/>
      <c r="CV7" s="199"/>
      <c r="CW7" s="199"/>
      <c r="CX7" s="199"/>
    </row>
    <row r="8" spans="1:102" s="218" customFormat="1" ht="20.100000000000001" customHeight="1">
      <c r="A8" s="199"/>
      <c r="B8" s="104" t="s">
        <v>48</v>
      </c>
      <c r="C8" s="105">
        <v>0</v>
      </c>
      <c r="D8" s="172">
        <v>0</v>
      </c>
      <c r="E8" s="173">
        <v>0</v>
      </c>
      <c r="F8" s="174" t="s">
        <v>241</v>
      </c>
      <c r="G8" s="175" t="s">
        <v>241</v>
      </c>
      <c r="H8" s="176" t="s">
        <v>241</v>
      </c>
      <c r="I8" s="174" t="s">
        <v>96</v>
      </c>
      <c r="J8" s="175" t="s">
        <v>96</v>
      </c>
      <c r="K8" s="176" t="s">
        <v>96</v>
      </c>
      <c r="L8" s="174" t="s">
        <v>96</v>
      </c>
      <c r="M8" s="175" t="s">
        <v>96</v>
      </c>
      <c r="N8" s="176" t="s">
        <v>96</v>
      </c>
      <c r="O8" s="217"/>
      <c r="P8" s="217"/>
      <c r="Q8" s="217"/>
      <c r="R8" s="217"/>
      <c r="S8" s="217"/>
      <c r="T8" s="217"/>
      <c r="U8" s="217"/>
      <c r="V8" s="217"/>
      <c r="W8" s="217"/>
      <c r="X8" s="217"/>
      <c r="Y8" s="217"/>
      <c r="Z8" s="217"/>
      <c r="AA8" s="217"/>
      <c r="AB8" s="217"/>
      <c r="AC8" s="217"/>
      <c r="AD8" s="217"/>
      <c r="AE8" s="217"/>
      <c r="AF8" s="217"/>
      <c r="AG8" s="217"/>
      <c r="AH8" s="217"/>
      <c r="AI8" s="217"/>
      <c r="AJ8" s="217"/>
      <c r="AK8" s="217"/>
      <c r="AL8" s="217"/>
      <c r="AM8" s="217"/>
      <c r="AN8" s="217"/>
      <c r="AO8" s="217"/>
      <c r="AP8" s="217"/>
      <c r="AQ8" s="217"/>
      <c r="AR8" s="217"/>
      <c r="AS8" s="217"/>
      <c r="AT8" s="217"/>
      <c r="AU8" s="217"/>
      <c r="AV8" s="217"/>
      <c r="AW8" s="217"/>
      <c r="AX8" s="217"/>
      <c r="AY8" s="217"/>
      <c r="AZ8" s="217"/>
      <c r="BA8" s="217"/>
      <c r="BB8" s="217"/>
      <c r="BC8" s="217"/>
      <c r="BD8" s="217"/>
      <c r="BE8" s="217"/>
      <c r="BF8" s="217"/>
      <c r="BG8" s="217"/>
      <c r="BH8" s="217"/>
      <c r="BI8" s="217"/>
      <c r="BJ8" s="217"/>
      <c r="BK8" s="217"/>
      <c r="BL8" s="217"/>
      <c r="BM8" s="217"/>
      <c r="BN8" s="217"/>
      <c r="BO8" s="217"/>
      <c r="BP8" s="217"/>
      <c r="BQ8" s="217"/>
      <c r="BR8" s="217"/>
      <c r="BS8" s="217"/>
      <c r="BT8" s="217"/>
      <c r="BU8" s="217"/>
      <c r="BV8" s="217"/>
      <c r="BW8" s="217"/>
      <c r="BX8" s="217"/>
      <c r="BY8" s="217"/>
      <c r="BZ8" s="217"/>
      <c r="CA8" s="217"/>
      <c r="CB8" s="217"/>
      <c r="CC8" s="217"/>
      <c r="CD8" s="217"/>
      <c r="CE8" s="217"/>
      <c r="CF8" s="217"/>
      <c r="CG8" s="217"/>
      <c r="CH8" s="217"/>
      <c r="CI8" s="217"/>
      <c r="CJ8" s="217"/>
      <c r="CK8" s="217"/>
      <c r="CL8" s="217"/>
      <c r="CM8" s="217"/>
      <c r="CN8" s="217"/>
      <c r="CO8" s="217"/>
      <c r="CP8" s="217"/>
      <c r="CQ8" s="217"/>
      <c r="CR8" s="217"/>
      <c r="CS8" s="217"/>
      <c r="CT8" s="217"/>
      <c r="CU8" s="217"/>
      <c r="CV8" s="217"/>
      <c r="CW8" s="217"/>
      <c r="CX8" s="217"/>
    </row>
    <row r="9" spans="1:102" s="218" customFormat="1" ht="20.100000000000001" customHeight="1">
      <c r="A9" s="199"/>
      <c r="B9" s="104" t="s">
        <v>71</v>
      </c>
      <c r="C9" s="105">
        <v>0</v>
      </c>
      <c r="D9" s="172">
        <v>0</v>
      </c>
      <c r="E9" s="173">
        <v>0</v>
      </c>
      <c r="F9" s="174" t="s">
        <v>241</v>
      </c>
      <c r="G9" s="175" t="s">
        <v>241</v>
      </c>
      <c r="H9" s="176" t="s">
        <v>241</v>
      </c>
      <c r="I9" s="174" t="s">
        <v>96</v>
      </c>
      <c r="J9" s="175" t="s">
        <v>96</v>
      </c>
      <c r="K9" s="176" t="s">
        <v>96</v>
      </c>
      <c r="L9" s="174" t="s">
        <v>96</v>
      </c>
      <c r="M9" s="175" t="s">
        <v>96</v>
      </c>
      <c r="N9" s="176" t="s">
        <v>96</v>
      </c>
      <c r="O9" s="217"/>
      <c r="P9" s="217"/>
      <c r="Q9" s="217"/>
      <c r="R9" s="217"/>
      <c r="S9" s="217"/>
      <c r="T9" s="217"/>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7"/>
      <c r="AW9" s="217"/>
      <c r="AX9" s="217"/>
      <c r="AY9" s="217"/>
      <c r="AZ9" s="217"/>
      <c r="BA9" s="217"/>
      <c r="BB9" s="217"/>
      <c r="BC9" s="217"/>
      <c r="BD9" s="217"/>
      <c r="BE9" s="217"/>
      <c r="BF9" s="217"/>
      <c r="BG9" s="217"/>
      <c r="BH9" s="217"/>
      <c r="BI9" s="217"/>
      <c r="BJ9" s="217"/>
      <c r="BK9" s="217"/>
      <c r="BL9" s="217"/>
      <c r="BM9" s="217"/>
      <c r="BN9" s="217"/>
      <c r="BO9" s="217"/>
      <c r="BP9" s="217"/>
      <c r="BQ9" s="217"/>
      <c r="BR9" s="217"/>
      <c r="BS9" s="217"/>
      <c r="BT9" s="217"/>
      <c r="BU9" s="217"/>
      <c r="BV9" s="217"/>
      <c r="BW9" s="217"/>
      <c r="BX9" s="217"/>
      <c r="BY9" s="217"/>
      <c r="BZ9" s="217"/>
      <c r="CA9" s="217"/>
      <c r="CB9" s="217"/>
      <c r="CC9" s="217"/>
      <c r="CD9" s="217"/>
      <c r="CE9" s="217"/>
      <c r="CF9" s="217"/>
      <c r="CG9" s="217"/>
      <c r="CH9" s="217"/>
      <c r="CI9" s="217"/>
      <c r="CJ9" s="217"/>
      <c r="CK9" s="217"/>
      <c r="CL9" s="217"/>
      <c r="CM9" s="217"/>
      <c r="CN9" s="217"/>
      <c r="CO9" s="217"/>
      <c r="CP9" s="217"/>
      <c r="CQ9" s="217"/>
      <c r="CR9" s="217"/>
      <c r="CS9" s="217"/>
      <c r="CT9" s="217"/>
      <c r="CU9" s="217"/>
      <c r="CV9" s="217"/>
      <c r="CW9" s="217"/>
      <c r="CX9" s="217"/>
    </row>
    <row r="10" spans="1:102" s="218" customFormat="1" ht="20.100000000000001" customHeight="1">
      <c r="A10" s="199"/>
      <c r="B10" s="104" t="s">
        <v>44</v>
      </c>
      <c r="C10" s="105">
        <v>0</v>
      </c>
      <c r="D10" s="172">
        <v>0</v>
      </c>
      <c r="E10" s="173">
        <v>0</v>
      </c>
      <c r="F10" s="174" t="s">
        <v>241</v>
      </c>
      <c r="G10" s="175" t="s">
        <v>241</v>
      </c>
      <c r="H10" s="176" t="s">
        <v>241</v>
      </c>
      <c r="I10" s="174" t="s">
        <v>96</v>
      </c>
      <c r="J10" s="175" t="s">
        <v>96</v>
      </c>
      <c r="K10" s="176" t="s">
        <v>96</v>
      </c>
      <c r="L10" s="174" t="s">
        <v>96</v>
      </c>
      <c r="M10" s="175" t="s">
        <v>96</v>
      </c>
      <c r="N10" s="176" t="s">
        <v>96</v>
      </c>
      <c r="O10" s="217"/>
      <c r="P10" s="217"/>
      <c r="Q10" s="21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c r="BD10" s="217"/>
      <c r="BE10" s="217"/>
      <c r="BF10" s="217"/>
      <c r="BG10" s="217"/>
      <c r="BH10" s="217"/>
      <c r="BI10" s="217"/>
      <c r="BJ10" s="217"/>
      <c r="BK10" s="217"/>
      <c r="BL10" s="217"/>
      <c r="BM10" s="217"/>
      <c r="BN10" s="217"/>
      <c r="BO10" s="217"/>
      <c r="BP10" s="217"/>
      <c r="BQ10" s="217"/>
      <c r="BR10" s="217"/>
      <c r="BS10" s="217"/>
      <c r="BT10" s="217"/>
      <c r="BU10" s="217"/>
      <c r="BV10" s="217"/>
      <c r="BW10" s="217"/>
      <c r="BX10" s="217"/>
      <c r="BY10" s="217"/>
      <c r="BZ10" s="217"/>
      <c r="CA10" s="217"/>
      <c r="CB10" s="217"/>
      <c r="CC10" s="217"/>
      <c r="CD10" s="217"/>
      <c r="CE10" s="217"/>
      <c r="CF10" s="217"/>
      <c r="CG10" s="217"/>
      <c r="CH10" s="217"/>
      <c r="CI10" s="217"/>
      <c r="CJ10" s="217"/>
      <c r="CK10" s="217"/>
      <c r="CL10" s="217"/>
      <c r="CM10" s="217"/>
      <c r="CN10" s="217"/>
      <c r="CO10" s="217"/>
      <c r="CP10" s="217"/>
      <c r="CQ10" s="217"/>
      <c r="CR10" s="217"/>
      <c r="CS10" s="217"/>
      <c r="CT10" s="217"/>
      <c r="CU10" s="217"/>
      <c r="CV10" s="217"/>
      <c r="CW10" s="217"/>
      <c r="CX10" s="217"/>
    </row>
    <row r="11" spans="1:102" s="218" customFormat="1" ht="20.100000000000001" customHeight="1">
      <c r="A11" s="199"/>
      <c r="B11" s="104" t="s">
        <v>34</v>
      </c>
      <c r="C11" s="105">
        <v>0</v>
      </c>
      <c r="D11" s="172">
        <v>0</v>
      </c>
      <c r="E11" s="173">
        <v>0</v>
      </c>
      <c r="F11" s="174" t="s">
        <v>241</v>
      </c>
      <c r="G11" s="175" t="s">
        <v>241</v>
      </c>
      <c r="H11" s="176" t="s">
        <v>241</v>
      </c>
      <c r="I11" s="174" t="s">
        <v>96</v>
      </c>
      <c r="J11" s="175" t="s">
        <v>96</v>
      </c>
      <c r="K11" s="176" t="s">
        <v>96</v>
      </c>
      <c r="L11" s="174" t="s">
        <v>96</v>
      </c>
      <c r="M11" s="175" t="s">
        <v>96</v>
      </c>
      <c r="N11" s="176" t="s">
        <v>96</v>
      </c>
      <c r="O11" s="217"/>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217"/>
      <c r="AY11" s="217"/>
      <c r="AZ11" s="217"/>
      <c r="BA11" s="217"/>
      <c r="BB11" s="217"/>
      <c r="BC11" s="217"/>
      <c r="BD11" s="217"/>
      <c r="BE11" s="217"/>
      <c r="BF11" s="217"/>
      <c r="BG11" s="217"/>
      <c r="BH11" s="217"/>
      <c r="BI11" s="217"/>
      <c r="BJ11" s="217"/>
      <c r="BK11" s="217"/>
      <c r="BL11" s="217"/>
      <c r="BM11" s="217"/>
      <c r="BN11" s="217"/>
      <c r="BO11" s="217"/>
      <c r="BP11" s="217"/>
      <c r="BQ11" s="217"/>
      <c r="BR11" s="217"/>
      <c r="BS11" s="217"/>
      <c r="BT11" s="217"/>
      <c r="BU11" s="217"/>
      <c r="BV11" s="217"/>
      <c r="BW11" s="217"/>
      <c r="BX11" s="217"/>
      <c r="BY11" s="217"/>
      <c r="BZ11" s="217"/>
      <c r="CA11" s="217"/>
      <c r="CB11" s="217"/>
      <c r="CC11" s="217"/>
      <c r="CD11" s="217"/>
      <c r="CE11" s="217"/>
      <c r="CF11" s="217"/>
      <c r="CG11" s="217"/>
      <c r="CH11" s="217"/>
      <c r="CI11" s="217"/>
      <c r="CJ11" s="217"/>
      <c r="CK11" s="217"/>
      <c r="CL11" s="217"/>
      <c r="CM11" s="217"/>
      <c r="CN11" s="217"/>
      <c r="CO11" s="217"/>
      <c r="CP11" s="217"/>
      <c r="CQ11" s="217"/>
      <c r="CR11" s="217"/>
      <c r="CS11" s="217"/>
      <c r="CT11" s="217"/>
      <c r="CU11" s="217"/>
      <c r="CV11" s="217"/>
      <c r="CW11" s="217"/>
      <c r="CX11" s="217"/>
    </row>
    <row r="12" spans="1:102" s="218" customFormat="1" ht="20.100000000000001" customHeight="1">
      <c r="A12" s="199"/>
      <c r="B12" s="104" t="s">
        <v>57</v>
      </c>
      <c r="C12" s="105">
        <v>0</v>
      </c>
      <c r="D12" s="172">
        <v>0</v>
      </c>
      <c r="E12" s="173">
        <v>0</v>
      </c>
      <c r="F12" s="174" t="s">
        <v>241</v>
      </c>
      <c r="G12" s="175" t="s">
        <v>241</v>
      </c>
      <c r="H12" s="176" t="s">
        <v>241</v>
      </c>
      <c r="I12" s="174" t="s">
        <v>96</v>
      </c>
      <c r="J12" s="175" t="s">
        <v>96</v>
      </c>
      <c r="K12" s="176" t="s">
        <v>96</v>
      </c>
      <c r="L12" s="174" t="s">
        <v>96</v>
      </c>
      <c r="M12" s="175" t="s">
        <v>96</v>
      </c>
      <c r="N12" s="176" t="s">
        <v>96</v>
      </c>
      <c r="O12" s="217"/>
      <c r="P12" s="217"/>
      <c r="Q12" s="217"/>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7"/>
      <c r="AT12" s="217"/>
      <c r="AU12" s="217"/>
      <c r="AV12" s="217"/>
      <c r="AW12" s="217"/>
      <c r="AX12" s="217"/>
      <c r="AY12" s="217"/>
      <c r="AZ12" s="217"/>
      <c r="BA12" s="217"/>
      <c r="BB12" s="217"/>
      <c r="BC12" s="217"/>
      <c r="BD12" s="217"/>
      <c r="BE12" s="217"/>
      <c r="BF12" s="217"/>
      <c r="BG12" s="217"/>
      <c r="BH12" s="217"/>
      <c r="BI12" s="217"/>
      <c r="BJ12" s="217"/>
      <c r="BK12" s="217"/>
      <c r="BL12" s="217"/>
      <c r="BM12" s="217"/>
      <c r="BN12" s="217"/>
      <c r="BO12" s="217"/>
      <c r="BP12" s="217"/>
      <c r="BQ12" s="217"/>
      <c r="BR12" s="217"/>
      <c r="BS12" s="217"/>
      <c r="BT12" s="217"/>
      <c r="BU12" s="217"/>
      <c r="BV12" s="217"/>
      <c r="BW12" s="217"/>
      <c r="BX12" s="217"/>
      <c r="BY12" s="217"/>
      <c r="BZ12" s="217"/>
      <c r="CA12" s="217"/>
      <c r="CB12" s="217"/>
      <c r="CC12" s="217"/>
      <c r="CD12" s="217"/>
      <c r="CE12" s="217"/>
      <c r="CF12" s="217"/>
      <c r="CG12" s="217"/>
      <c r="CH12" s="217"/>
      <c r="CI12" s="217"/>
      <c r="CJ12" s="217"/>
      <c r="CK12" s="217"/>
      <c r="CL12" s="217"/>
      <c r="CM12" s="217"/>
      <c r="CN12" s="217"/>
      <c r="CO12" s="217"/>
      <c r="CP12" s="217"/>
      <c r="CQ12" s="217"/>
      <c r="CR12" s="217"/>
      <c r="CS12" s="217"/>
      <c r="CT12" s="217"/>
      <c r="CU12" s="217"/>
      <c r="CV12" s="217"/>
      <c r="CW12" s="217"/>
      <c r="CX12" s="217"/>
    </row>
    <row r="13" spans="1:102" s="218" customFormat="1" ht="20.100000000000001" customHeight="1">
      <c r="A13" s="199"/>
      <c r="B13" s="104" t="s">
        <v>72</v>
      </c>
      <c r="C13" s="105">
        <v>0</v>
      </c>
      <c r="D13" s="172">
        <v>0</v>
      </c>
      <c r="E13" s="173">
        <v>0</v>
      </c>
      <c r="F13" s="174" t="s">
        <v>241</v>
      </c>
      <c r="G13" s="175" t="s">
        <v>241</v>
      </c>
      <c r="H13" s="176" t="s">
        <v>241</v>
      </c>
      <c r="I13" s="174" t="s">
        <v>96</v>
      </c>
      <c r="J13" s="175" t="s">
        <v>96</v>
      </c>
      <c r="K13" s="176" t="s">
        <v>96</v>
      </c>
      <c r="L13" s="174" t="s">
        <v>96</v>
      </c>
      <c r="M13" s="175" t="s">
        <v>96</v>
      </c>
      <c r="N13" s="176" t="s">
        <v>96</v>
      </c>
      <c r="O13" s="217"/>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7"/>
      <c r="BA13" s="217"/>
      <c r="BB13" s="217"/>
      <c r="BC13" s="217"/>
      <c r="BD13" s="217"/>
      <c r="BE13" s="217"/>
      <c r="BF13" s="217"/>
      <c r="BG13" s="217"/>
      <c r="BH13" s="217"/>
      <c r="BI13" s="217"/>
      <c r="BJ13" s="217"/>
      <c r="BK13" s="217"/>
      <c r="BL13" s="217"/>
      <c r="BM13" s="217"/>
      <c r="BN13" s="217"/>
      <c r="BO13" s="217"/>
      <c r="BP13" s="217"/>
      <c r="BQ13" s="217"/>
      <c r="BR13" s="217"/>
      <c r="BS13" s="217"/>
      <c r="BT13" s="217"/>
      <c r="BU13" s="217"/>
      <c r="BV13" s="217"/>
      <c r="BW13" s="217"/>
      <c r="BX13" s="217"/>
      <c r="BY13" s="217"/>
      <c r="BZ13" s="217"/>
      <c r="CA13" s="217"/>
      <c r="CB13" s="217"/>
      <c r="CC13" s="217"/>
      <c r="CD13" s="217"/>
      <c r="CE13" s="217"/>
      <c r="CF13" s="217"/>
      <c r="CG13" s="217"/>
      <c r="CH13" s="217"/>
      <c r="CI13" s="217"/>
      <c r="CJ13" s="217"/>
      <c r="CK13" s="217"/>
      <c r="CL13" s="217"/>
      <c r="CM13" s="217"/>
      <c r="CN13" s="217"/>
      <c r="CO13" s="217"/>
      <c r="CP13" s="217"/>
      <c r="CQ13" s="217"/>
      <c r="CR13" s="217"/>
      <c r="CS13" s="217"/>
      <c r="CT13" s="217"/>
      <c r="CU13" s="217"/>
      <c r="CV13" s="217"/>
      <c r="CW13" s="217"/>
      <c r="CX13" s="217"/>
    </row>
    <row r="14" spans="1:102" s="218" customFormat="1" ht="20.100000000000001" customHeight="1">
      <c r="A14" s="199"/>
      <c r="B14" s="104" t="s">
        <v>59</v>
      </c>
      <c r="C14" s="105">
        <v>0</v>
      </c>
      <c r="D14" s="172">
        <v>0</v>
      </c>
      <c r="E14" s="173">
        <v>0</v>
      </c>
      <c r="F14" s="174" t="s">
        <v>241</v>
      </c>
      <c r="G14" s="175" t="s">
        <v>241</v>
      </c>
      <c r="H14" s="176" t="s">
        <v>241</v>
      </c>
      <c r="I14" s="174" t="s">
        <v>96</v>
      </c>
      <c r="J14" s="175" t="s">
        <v>96</v>
      </c>
      <c r="K14" s="176" t="s">
        <v>96</v>
      </c>
      <c r="L14" s="174" t="s">
        <v>96</v>
      </c>
      <c r="M14" s="175" t="s">
        <v>96</v>
      </c>
      <c r="N14" s="176" t="s">
        <v>96</v>
      </c>
      <c r="O14" s="217"/>
      <c r="P14" s="217"/>
      <c r="Q14" s="217"/>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7"/>
      <c r="AW14" s="217"/>
      <c r="AX14" s="217"/>
      <c r="AY14" s="217"/>
      <c r="AZ14" s="217"/>
      <c r="BA14" s="217"/>
      <c r="BB14" s="217"/>
      <c r="BC14" s="217"/>
      <c r="BD14" s="217"/>
      <c r="BE14" s="217"/>
      <c r="BF14" s="217"/>
      <c r="BG14" s="217"/>
      <c r="BH14" s="217"/>
      <c r="BI14" s="217"/>
      <c r="BJ14" s="217"/>
      <c r="BK14" s="217"/>
      <c r="BL14" s="217"/>
      <c r="BM14" s="217"/>
      <c r="BN14" s="217"/>
      <c r="BO14" s="217"/>
      <c r="BP14" s="217"/>
      <c r="BQ14" s="217"/>
      <c r="BR14" s="217"/>
      <c r="BS14" s="217"/>
      <c r="BT14" s="217"/>
      <c r="BU14" s="217"/>
      <c r="BV14" s="217"/>
      <c r="BW14" s="217"/>
      <c r="BX14" s="217"/>
      <c r="BY14" s="217"/>
      <c r="BZ14" s="217"/>
      <c r="CA14" s="217"/>
      <c r="CB14" s="217"/>
      <c r="CC14" s="217"/>
      <c r="CD14" s="217"/>
      <c r="CE14" s="217"/>
      <c r="CF14" s="217"/>
      <c r="CG14" s="217"/>
      <c r="CH14" s="217"/>
      <c r="CI14" s="217"/>
      <c r="CJ14" s="217"/>
      <c r="CK14" s="217"/>
      <c r="CL14" s="217"/>
      <c r="CM14" s="217"/>
      <c r="CN14" s="217"/>
      <c r="CO14" s="217"/>
      <c r="CP14" s="217"/>
      <c r="CQ14" s="217"/>
      <c r="CR14" s="217"/>
      <c r="CS14" s="217"/>
      <c r="CT14" s="217"/>
      <c r="CU14" s="217"/>
      <c r="CV14" s="217"/>
      <c r="CW14" s="217"/>
      <c r="CX14" s="217"/>
    </row>
    <row r="15" spans="1:102" s="218" customFormat="1" ht="20.100000000000001" customHeight="1">
      <c r="A15" s="199"/>
      <c r="B15" s="104" t="s">
        <v>231</v>
      </c>
      <c r="C15" s="105">
        <v>0</v>
      </c>
      <c r="D15" s="172">
        <v>0</v>
      </c>
      <c r="E15" s="173">
        <v>0</v>
      </c>
      <c r="F15" s="174" t="s">
        <v>241</v>
      </c>
      <c r="G15" s="175" t="s">
        <v>241</v>
      </c>
      <c r="H15" s="176" t="s">
        <v>241</v>
      </c>
      <c r="I15" s="174" t="s">
        <v>96</v>
      </c>
      <c r="J15" s="175" t="s">
        <v>96</v>
      </c>
      <c r="K15" s="176" t="s">
        <v>96</v>
      </c>
      <c r="L15" s="174" t="s">
        <v>96</v>
      </c>
      <c r="M15" s="175" t="s">
        <v>96</v>
      </c>
      <c r="N15" s="176" t="s">
        <v>96</v>
      </c>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7"/>
      <c r="CD15" s="217"/>
      <c r="CE15" s="217"/>
      <c r="CF15" s="217"/>
      <c r="CG15" s="217"/>
      <c r="CH15" s="217"/>
      <c r="CI15" s="217"/>
      <c r="CJ15" s="217"/>
      <c r="CK15" s="217"/>
      <c r="CL15" s="217"/>
      <c r="CM15" s="217"/>
      <c r="CN15" s="217"/>
      <c r="CO15" s="217"/>
      <c r="CP15" s="217"/>
      <c r="CQ15" s="217"/>
      <c r="CR15" s="217"/>
      <c r="CS15" s="217"/>
      <c r="CT15" s="217"/>
      <c r="CU15" s="217"/>
      <c r="CV15" s="217"/>
      <c r="CW15" s="217"/>
      <c r="CX15" s="217"/>
    </row>
    <row r="16" spans="1:102" s="218" customFormat="1" ht="20.100000000000001" customHeight="1">
      <c r="A16" s="199"/>
      <c r="B16" s="104" t="s">
        <v>38</v>
      </c>
      <c r="C16" s="105">
        <v>0</v>
      </c>
      <c r="D16" s="172">
        <v>0</v>
      </c>
      <c r="E16" s="173">
        <v>0</v>
      </c>
      <c r="F16" s="174" t="s">
        <v>241</v>
      </c>
      <c r="G16" s="175" t="s">
        <v>241</v>
      </c>
      <c r="H16" s="176" t="s">
        <v>241</v>
      </c>
      <c r="I16" s="174" t="s">
        <v>96</v>
      </c>
      <c r="J16" s="175" t="s">
        <v>96</v>
      </c>
      <c r="K16" s="176" t="s">
        <v>96</v>
      </c>
      <c r="L16" s="174" t="s">
        <v>96</v>
      </c>
      <c r="M16" s="175" t="s">
        <v>96</v>
      </c>
      <c r="N16" s="176" t="s">
        <v>96</v>
      </c>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c r="BL16" s="217"/>
      <c r="BM16" s="217"/>
      <c r="BN16" s="217"/>
      <c r="BO16" s="217"/>
      <c r="BP16" s="217"/>
      <c r="BQ16" s="217"/>
      <c r="BR16" s="217"/>
      <c r="BS16" s="217"/>
      <c r="BT16" s="217"/>
      <c r="BU16" s="217"/>
      <c r="BV16" s="217"/>
      <c r="BW16" s="217"/>
      <c r="BX16" s="217"/>
      <c r="BY16" s="217"/>
      <c r="BZ16" s="217"/>
      <c r="CA16" s="217"/>
      <c r="CB16" s="217"/>
      <c r="CC16" s="217"/>
      <c r="CD16" s="217"/>
      <c r="CE16" s="217"/>
      <c r="CF16" s="217"/>
      <c r="CG16" s="217"/>
      <c r="CH16" s="217"/>
      <c r="CI16" s="217"/>
      <c r="CJ16" s="217"/>
      <c r="CK16" s="217"/>
      <c r="CL16" s="217"/>
      <c r="CM16" s="217"/>
      <c r="CN16" s="217"/>
      <c r="CO16" s="217"/>
      <c r="CP16" s="217"/>
      <c r="CQ16" s="217"/>
      <c r="CR16" s="217"/>
      <c r="CS16" s="217"/>
      <c r="CT16" s="217"/>
      <c r="CU16" s="217"/>
      <c r="CV16" s="217"/>
      <c r="CW16" s="217"/>
      <c r="CX16" s="217"/>
    </row>
    <row r="17" spans="1:102" s="218" customFormat="1" ht="20.100000000000001" customHeight="1">
      <c r="A17" s="199"/>
      <c r="B17" s="104" t="s">
        <v>36</v>
      </c>
      <c r="C17" s="105">
        <v>0</v>
      </c>
      <c r="D17" s="172">
        <v>0</v>
      </c>
      <c r="E17" s="173">
        <v>0</v>
      </c>
      <c r="F17" s="174" t="s">
        <v>241</v>
      </c>
      <c r="G17" s="175" t="s">
        <v>241</v>
      </c>
      <c r="H17" s="176" t="s">
        <v>241</v>
      </c>
      <c r="I17" s="174" t="s">
        <v>96</v>
      </c>
      <c r="J17" s="175" t="s">
        <v>96</v>
      </c>
      <c r="K17" s="176" t="s">
        <v>96</v>
      </c>
      <c r="L17" s="174" t="s">
        <v>96</v>
      </c>
      <c r="M17" s="175" t="s">
        <v>96</v>
      </c>
      <c r="N17" s="176" t="s">
        <v>96</v>
      </c>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217"/>
      <c r="BA17" s="217"/>
      <c r="BB17" s="217"/>
      <c r="BC17" s="217"/>
      <c r="BD17" s="217"/>
      <c r="BE17" s="217"/>
      <c r="BF17" s="217"/>
      <c r="BG17" s="217"/>
      <c r="BH17" s="217"/>
      <c r="BI17" s="217"/>
      <c r="BJ17" s="217"/>
      <c r="BK17" s="217"/>
      <c r="BL17" s="217"/>
      <c r="BM17" s="217"/>
      <c r="BN17" s="217"/>
      <c r="BO17" s="217"/>
      <c r="BP17" s="217"/>
      <c r="BQ17" s="217"/>
      <c r="BR17" s="217"/>
      <c r="BS17" s="217"/>
      <c r="BT17" s="217"/>
      <c r="BU17" s="217"/>
      <c r="BV17" s="217"/>
      <c r="BW17" s="217"/>
      <c r="BX17" s="217"/>
      <c r="BY17" s="217"/>
      <c r="BZ17" s="217"/>
      <c r="CA17" s="217"/>
      <c r="CB17" s="217"/>
      <c r="CC17" s="217"/>
      <c r="CD17" s="217"/>
      <c r="CE17" s="217"/>
      <c r="CF17" s="217"/>
      <c r="CG17" s="217"/>
      <c r="CH17" s="217"/>
      <c r="CI17" s="217"/>
      <c r="CJ17" s="217"/>
      <c r="CK17" s="217"/>
      <c r="CL17" s="217"/>
      <c r="CM17" s="217"/>
      <c r="CN17" s="217"/>
      <c r="CO17" s="217"/>
      <c r="CP17" s="217"/>
      <c r="CQ17" s="217"/>
      <c r="CR17" s="217"/>
      <c r="CS17" s="217"/>
      <c r="CT17" s="217"/>
      <c r="CU17" s="217"/>
      <c r="CV17" s="217"/>
      <c r="CW17" s="217"/>
      <c r="CX17" s="217"/>
    </row>
    <row r="18" spans="1:102" s="218" customFormat="1" ht="20.100000000000001" customHeight="1">
      <c r="A18" s="199"/>
      <c r="B18" s="104" t="s">
        <v>32</v>
      </c>
      <c r="C18" s="105">
        <v>0</v>
      </c>
      <c r="D18" s="172">
        <v>0</v>
      </c>
      <c r="E18" s="173">
        <v>0</v>
      </c>
      <c r="F18" s="174" t="s">
        <v>241</v>
      </c>
      <c r="G18" s="175" t="s">
        <v>241</v>
      </c>
      <c r="H18" s="176" t="s">
        <v>241</v>
      </c>
      <c r="I18" s="174" t="s">
        <v>96</v>
      </c>
      <c r="J18" s="175" t="s">
        <v>96</v>
      </c>
      <c r="K18" s="176" t="s">
        <v>96</v>
      </c>
      <c r="L18" s="174" t="s">
        <v>96</v>
      </c>
      <c r="M18" s="175" t="s">
        <v>96</v>
      </c>
      <c r="N18" s="176" t="s">
        <v>96</v>
      </c>
      <c r="O18" s="217"/>
      <c r="P18" s="217"/>
      <c r="Q18" s="217"/>
      <c r="R18" s="217"/>
      <c r="S18" s="217"/>
      <c r="T18" s="217"/>
      <c r="U18" s="217"/>
      <c r="V18" s="217"/>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7"/>
      <c r="AW18" s="217"/>
      <c r="AX18" s="217"/>
      <c r="AY18" s="217"/>
      <c r="AZ18" s="217"/>
      <c r="BA18" s="217"/>
      <c r="BB18" s="217"/>
      <c r="BC18" s="217"/>
      <c r="BD18" s="217"/>
      <c r="BE18" s="217"/>
      <c r="BF18" s="217"/>
      <c r="BG18" s="217"/>
      <c r="BH18" s="217"/>
      <c r="BI18" s="217"/>
      <c r="BJ18" s="217"/>
      <c r="BK18" s="217"/>
      <c r="BL18" s="217"/>
      <c r="BM18" s="217"/>
      <c r="BN18" s="217"/>
      <c r="BO18" s="217"/>
      <c r="BP18" s="217"/>
      <c r="BQ18" s="217"/>
      <c r="BR18" s="217"/>
      <c r="BS18" s="217"/>
      <c r="BT18" s="217"/>
      <c r="BU18" s="217"/>
      <c r="BV18" s="217"/>
      <c r="BW18" s="217"/>
      <c r="BX18" s="217"/>
      <c r="BY18" s="217"/>
      <c r="BZ18" s="217"/>
      <c r="CA18" s="217"/>
      <c r="CB18" s="217"/>
      <c r="CC18" s="217"/>
      <c r="CD18" s="217"/>
      <c r="CE18" s="217"/>
      <c r="CF18" s="217"/>
      <c r="CG18" s="217"/>
      <c r="CH18" s="217"/>
      <c r="CI18" s="217"/>
      <c r="CJ18" s="217"/>
      <c r="CK18" s="217"/>
      <c r="CL18" s="217"/>
      <c r="CM18" s="217"/>
      <c r="CN18" s="217"/>
      <c r="CO18" s="217"/>
      <c r="CP18" s="217"/>
      <c r="CQ18" s="217"/>
      <c r="CR18" s="217"/>
      <c r="CS18" s="217"/>
      <c r="CT18" s="217"/>
      <c r="CU18" s="217"/>
      <c r="CV18" s="217"/>
      <c r="CW18" s="217"/>
      <c r="CX18" s="217"/>
    </row>
    <row r="19" spans="1:102" s="218" customFormat="1" ht="20.100000000000001" customHeight="1">
      <c r="A19" s="199"/>
      <c r="B19" s="104" t="s">
        <v>66</v>
      </c>
      <c r="C19" s="105">
        <v>0</v>
      </c>
      <c r="D19" s="172">
        <v>0</v>
      </c>
      <c r="E19" s="173">
        <v>0</v>
      </c>
      <c r="F19" s="174" t="s">
        <v>241</v>
      </c>
      <c r="G19" s="175" t="s">
        <v>241</v>
      </c>
      <c r="H19" s="176" t="s">
        <v>241</v>
      </c>
      <c r="I19" s="174" t="s">
        <v>96</v>
      </c>
      <c r="J19" s="175" t="s">
        <v>96</v>
      </c>
      <c r="K19" s="176" t="s">
        <v>96</v>
      </c>
      <c r="L19" s="174" t="s">
        <v>96</v>
      </c>
      <c r="M19" s="175" t="s">
        <v>96</v>
      </c>
      <c r="N19" s="176" t="s">
        <v>96</v>
      </c>
      <c r="O19" s="217"/>
      <c r="P19" s="217"/>
      <c r="Q19" s="217"/>
      <c r="R19" s="217"/>
      <c r="S19" s="217"/>
      <c r="T19" s="217"/>
      <c r="U19" s="217"/>
      <c r="V19" s="217"/>
      <c r="W19" s="217"/>
      <c r="X19" s="217"/>
      <c r="Y19" s="217"/>
      <c r="Z19" s="217"/>
      <c r="AA19" s="217"/>
      <c r="AB19" s="217"/>
      <c r="AC19" s="217"/>
      <c r="AD19" s="217"/>
      <c r="AE19" s="217"/>
      <c r="AF19" s="217"/>
      <c r="AG19" s="217"/>
      <c r="AH19" s="217"/>
      <c r="AI19" s="217"/>
      <c r="AJ19" s="217"/>
      <c r="AK19" s="217"/>
      <c r="AL19" s="217"/>
      <c r="AM19" s="217"/>
      <c r="AN19" s="217"/>
      <c r="AO19" s="217"/>
      <c r="AP19" s="217"/>
      <c r="AQ19" s="217"/>
      <c r="AR19" s="217"/>
      <c r="AS19" s="217"/>
      <c r="AT19" s="217"/>
      <c r="AU19" s="217"/>
      <c r="AV19" s="217"/>
      <c r="AW19" s="217"/>
      <c r="AX19" s="217"/>
      <c r="AY19" s="217"/>
      <c r="AZ19" s="217"/>
      <c r="BA19" s="217"/>
      <c r="BB19" s="217"/>
      <c r="BC19" s="217"/>
      <c r="BD19" s="217"/>
      <c r="BE19" s="217"/>
      <c r="BF19" s="217"/>
      <c r="BG19" s="217"/>
      <c r="BH19" s="217"/>
      <c r="BI19" s="217"/>
      <c r="BJ19" s="217"/>
      <c r="BK19" s="217"/>
      <c r="BL19" s="217"/>
      <c r="BM19" s="217"/>
      <c r="BN19" s="217"/>
      <c r="BO19" s="217"/>
      <c r="BP19" s="217"/>
      <c r="BQ19" s="217"/>
      <c r="BR19" s="217"/>
      <c r="BS19" s="217"/>
      <c r="BT19" s="217"/>
      <c r="BU19" s="217"/>
      <c r="BV19" s="217"/>
      <c r="BW19" s="217"/>
      <c r="BX19" s="217"/>
      <c r="BY19" s="217"/>
      <c r="BZ19" s="217"/>
      <c r="CA19" s="217"/>
      <c r="CB19" s="217"/>
      <c r="CC19" s="217"/>
      <c r="CD19" s="217"/>
      <c r="CE19" s="217"/>
      <c r="CF19" s="217"/>
      <c r="CG19" s="217"/>
      <c r="CH19" s="217"/>
      <c r="CI19" s="217"/>
      <c r="CJ19" s="217"/>
      <c r="CK19" s="217"/>
      <c r="CL19" s="217"/>
      <c r="CM19" s="217"/>
      <c r="CN19" s="217"/>
      <c r="CO19" s="217"/>
      <c r="CP19" s="217"/>
      <c r="CQ19" s="217"/>
      <c r="CR19" s="217"/>
      <c r="CS19" s="217"/>
      <c r="CT19" s="217"/>
      <c r="CU19" s="217"/>
      <c r="CV19" s="217"/>
      <c r="CW19" s="217"/>
      <c r="CX19" s="217"/>
    </row>
    <row r="20" spans="1:102" s="218" customFormat="1" ht="20.100000000000001" customHeight="1">
      <c r="A20" s="199"/>
      <c r="B20" s="104" t="s">
        <v>45</v>
      </c>
      <c r="C20" s="105">
        <v>81.928814149999994</v>
      </c>
      <c r="D20" s="172">
        <v>96.376890400000008</v>
      </c>
      <c r="E20" s="173">
        <v>100.04838633</v>
      </c>
      <c r="F20" s="174">
        <v>0.97471075138221075</v>
      </c>
      <c r="G20" s="175">
        <v>0.82859966397089724</v>
      </c>
      <c r="H20" s="176">
        <v>0.81873796274750965</v>
      </c>
      <c r="I20" s="174">
        <v>239.98708389567258</v>
      </c>
      <c r="J20" s="175">
        <v>260.7076656037072</v>
      </c>
      <c r="K20" s="176">
        <v>262.89672074702491</v>
      </c>
      <c r="L20" s="174">
        <v>2.3391799086597671</v>
      </c>
      <c r="M20" s="175">
        <v>2.1602228411386881</v>
      </c>
      <c r="N20" s="176">
        <v>2.1524352555742015</v>
      </c>
      <c r="O20" s="217"/>
      <c r="P20" s="217"/>
      <c r="Q20" s="217"/>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217"/>
      <c r="BA20" s="217"/>
      <c r="BB20" s="217"/>
      <c r="BC20" s="217"/>
      <c r="BD20" s="217"/>
      <c r="BE20" s="217"/>
      <c r="BF20" s="217"/>
      <c r="BG20" s="217"/>
      <c r="BH20" s="217"/>
      <c r="BI20" s="217"/>
      <c r="BJ20" s="217"/>
      <c r="BK20" s="217"/>
      <c r="BL20" s="217"/>
      <c r="BM20" s="217"/>
      <c r="BN20" s="217"/>
      <c r="BO20" s="217"/>
      <c r="BP20" s="217"/>
      <c r="BQ20" s="217"/>
      <c r="BR20" s="217"/>
      <c r="BS20" s="217"/>
      <c r="BT20" s="217"/>
      <c r="BU20" s="217"/>
      <c r="BV20" s="217"/>
      <c r="BW20" s="217"/>
      <c r="BX20" s="217"/>
      <c r="BY20" s="217"/>
      <c r="BZ20" s="217"/>
      <c r="CA20" s="217"/>
      <c r="CB20" s="217"/>
      <c r="CC20" s="217"/>
      <c r="CD20" s="217"/>
      <c r="CE20" s="217"/>
      <c r="CF20" s="217"/>
      <c r="CG20" s="217"/>
      <c r="CH20" s="217"/>
      <c r="CI20" s="217"/>
      <c r="CJ20" s="217"/>
      <c r="CK20" s="217"/>
      <c r="CL20" s="217"/>
      <c r="CM20" s="217"/>
      <c r="CN20" s="217"/>
      <c r="CO20" s="217"/>
      <c r="CP20" s="217"/>
      <c r="CQ20" s="217"/>
      <c r="CR20" s="217"/>
      <c r="CS20" s="217"/>
      <c r="CT20" s="217"/>
      <c r="CU20" s="217"/>
      <c r="CV20" s="217"/>
      <c r="CW20" s="217"/>
      <c r="CX20" s="217"/>
    </row>
    <row r="21" spans="1:102" s="218" customFormat="1" ht="20.100000000000001" customHeight="1">
      <c r="A21" s="199"/>
      <c r="B21" s="104" t="s">
        <v>63</v>
      </c>
      <c r="C21" s="105">
        <v>0</v>
      </c>
      <c r="D21" s="172">
        <v>0</v>
      </c>
      <c r="E21" s="173">
        <v>0</v>
      </c>
      <c r="F21" s="174" t="s">
        <v>241</v>
      </c>
      <c r="G21" s="175" t="s">
        <v>241</v>
      </c>
      <c r="H21" s="176" t="s">
        <v>241</v>
      </c>
      <c r="I21" s="174" t="s">
        <v>96</v>
      </c>
      <c r="J21" s="175" t="s">
        <v>96</v>
      </c>
      <c r="K21" s="176" t="s">
        <v>96</v>
      </c>
      <c r="L21" s="174" t="s">
        <v>96</v>
      </c>
      <c r="M21" s="175" t="s">
        <v>96</v>
      </c>
      <c r="N21" s="176" t="s">
        <v>96</v>
      </c>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217"/>
      <c r="BB21" s="217"/>
      <c r="BC21" s="217"/>
      <c r="BD21" s="217"/>
      <c r="BE21" s="217"/>
      <c r="BF21" s="217"/>
      <c r="BG21" s="217"/>
      <c r="BH21" s="217"/>
      <c r="BI21" s="217"/>
      <c r="BJ21" s="217"/>
      <c r="BK21" s="217"/>
      <c r="BL21" s="217"/>
      <c r="BM21" s="217"/>
      <c r="BN21" s="217"/>
      <c r="BO21" s="217"/>
      <c r="BP21" s="217"/>
      <c r="BQ21" s="217"/>
      <c r="BR21" s="217"/>
      <c r="BS21" s="217"/>
      <c r="BT21" s="217"/>
      <c r="BU21" s="217"/>
      <c r="BV21" s="217"/>
      <c r="BW21" s="217"/>
      <c r="BX21" s="217"/>
      <c r="BY21" s="217"/>
      <c r="BZ21" s="217"/>
      <c r="CA21" s="217"/>
      <c r="CB21" s="217"/>
      <c r="CC21" s="217"/>
      <c r="CD21" s="217"/>
      <c r="CE21" s="217"/>
      <c r="CF21" s="217"/>
      <c r="CG21" s="217"/>
      <c r="CH21" s="217"/>
      <c r="CI21" s="217"/>
      <c r="CJ21" s="217"/>
      <c r="CK21" s="217"/>
      <c r="CL21" s="217"/>
      <c r="CM21" s="217"/>
      <c r="CN21" s="217"/>
      <c r="CO21" s="217"/>
      <c r="CP21" s="217"/>
      <c r="CQ21" s="217"/>
      <c r="CR21" s="217"/>
      <c r="CS21" s="217"/>
      <c r="CT21" s="217"/>
      <c r="CU21" s="217"/>
      <c r="CV21" s="217"/>
      <c r="CW21" s="217"/>
      <c r="CX21" s="217"/>
    </row>
    <row r="22" spans="1:102" s="218" customFormat="1" ht="20.100000000000001" customHeight="1">
      <c r="A22" s="199"/>
      <c r="B22" s="104" t="s">
        <v>62</v>
      </c>
      <c r="C22" s="105">
        <v>0</v>
      </c>
      <c r="D22" s="172">
        <v>0</v>
      </c>
      <c r="E22" s="173">
        <v>0</v>
      </c>
      <c r="F22" s="174" t="s">
        <v>241</v>
      </c>
      <c r="G22" s="175" t="s">
        <v>241</v>
      </c>
      <c r="H22" s="176" t="s">
        <v>241</v>
      </c>
      <c r="I22" s="174" t="s">
        <v>96</v>
      </c>
      <c r="J22" s="175" t="s">
        <v>96</v>
      </c>
      <c r="K22" s="176" t="s">
        <v>96</v>
      </c>
      <c r="L22" s="174" t="s">
        <v>96</v>
      </c>
      <c r="M22" s="175" t="s">
        <v>96</v>
      </c>
      <c r="N22" s="176" t="s">
        <v>96</v>
      </c>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217"/>
      <c r="BK22" s="217"/>
      <c r="BL22" s="217"/>
      <c r="BM22" s="217"/>
      <c r="BN22" s="217"/>
      <c r="BO22" s="217"/>
      <c r="BP22" s="217"/>
      <c r="BQ22" s="217"/>
      <c r="BR22" s="217"/>
      <c r="BS22" s="217"/>
      <c r="BT22" s="217"/>
      <c r="BU22" s="217"/>
      <c r="BV22" s="217"/>
      <c r="BW22" s="217"/>
      <c r="BX22" s="217"/>
      <c r="BY22" s="217"/>
      <c r="BZ22" s="217"/>
      <c r="CA22" s="217"/>
      <c r="CB22" s="217"/>
      <c r="CC22" s="217"/>
      <c r="CD22" s="217"/>
      <c r="CE22" s="217"/>
      <c r="CF22" s="217"/>
      <c r="CG22" s="217"/>
      <c r="CH22" s="217"/>
      <c r="CI22" s="217"/>
      <c r="CJ22" s="217"/>
      <c r="CK22" s="217"/>
      <c r="CL22" s="217"/>
      <c r="CM22" s="217"/>
      <c r="CN22" s="217"/>
      <c r="CO22" s="217"/>
      <c r="CP22" s="217"/>
      <c r="CQ22" s="217"/>
      <c r="CR22" s="217"/>
      <c r="CS22" s="217"/>
      <c r="CT22" s="217"/>
      <c r="CU22" s="217"/>
      <c r="CV22" s="217"/>
      <c r="CW22" s="217"/>
      <c r="CX22" s="217"/>
    </row>
    <row r="23" spans="1:102" s="218" customFormat="1" ht="20.100000000000001" customHeight="1">
      <c r="A23" s="199"/>
      <c r="B23" s="104" t="s">
        <v>41</v>
      </c>
      <c r="C23" s="105">
        <v>0</v>
      </c>
      <c r="D23" s="172">
        <v>0</v>
      </c>
      <c r="E23" s="173">
        <v>0</v>
      </c>
      <c r="F23" s="174" t="s">
        <v>241</v>
      </c>
      <c r="G23" s="175" t="s">
        <v>241</v>
      </c>
      <c r="H23" s="176" t="s">
        <v>241</v>
      </c>
      <c r="I23" s="174" t="s">
        <v>96</v>
      </c>
      <c r="J23" s="175" t="s">
        <v>96</v>
      </c>
      <c r="K23" s="176" t="s">
        <v>96</v>
      </c>
      <c r="L23" s="174" t="s">
        <v>96</v>
      </c>
      <c r="M23" s="175" t="s">
        <v>96</v>
      </c>
      <c r="N23" s="176" t="s">
        <v>96</v>
      </c>
      <c r="O23" s="217"/>
      <c r="P23" s="217"/>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7"/>
      <c r="BK23" s="217"/>
      <c r="BL23" s="217"/>
      <c r="BM23" s="217"/>
      <c r="BN23" s="217"/>
      <c r="BO23" s="217"/>
      <c r="BP23" s="217"/>
      <c r="BQ23" s="217"/>
      <c r="BR23" s="217"/>
      <c r="BS23" s="217"/>
      <c r="BT23" s="217"/>
      <c r="BU23" s="217"/>
      <c r="BV23" s="217"/>
      <c r="BW23" s="217"/>
      <c r="BX23" s="217"/>
      <c r="BY23" s="217"/>
      <c r="BZ23" s="217"/>
      <c r="CA23" s="217"/>
      <c r="CB23" s="217"/>
      <c r="CC23" s="217"/>
      <c r="CD23" s="217"/>
      <c r="CE23" s="217"/>
      <c r="CF23" s="217"/>
      <c r="CG23" s="217"/>
      <c r="CH23" s="217"/>
      <c r="CI23" s="217"/>
      <c r="CJ23" s="217"/>
      <c r="CK23" s="217"/>
      <c r="CL23" s="217"/>
      <c r="CM23" s="217"/>
      <c r="CN23" s="217"/>
      <c r="CO23" s="217"/>
      <c r="CP23" s="217"/>
      <c r="CQ23" s="217"/>
      <c r="CR23" s="217"/>
      <c r="CS23" s="217"/>
      <c r="CT23" s="217"/>
      <c r="CU23" s="217"/>
      <c r="CV23" s="217"/>
      <c r="CW23" s="217"/>
      <c r="CX23" s="217"/>
    </row>
    <row r="24" spans="1:102" s="218" customFormat="1" ht="20.100000000000001" customHeight="1">
      <c r="A24" s="199"/>
      <c r="B24" s="104" t="s">
        <v>230</v>
      </c>
      <c r="C24" s="105">
        <v>0</v>
      </c>
      <c r="D24" s="172">
        <v>0</v>
      </c>
      <c r="E24" s="173">
        <v>0</v>
      </c>
      <c r="F24" s="174" t="s">
        <v>241</v>
      </c>
      <c r="G24" s="175" t="s">
        <v>241</v>
      </c>
      <c r="H24" s="176" t="s">
        <v>241</v>
      </c>
      <c r="I24" s="174" t="s">
        <v>96</v>
      </c>
      <c r="J24" s="175" t="s">
        <v>96</v>
      </c>
      <c r="K24" s="176" t="s">
        <v>96</v>
      </c>
      <c r="L24" s="174" t="s">
        <v>96</v>
      </c>
      <c r="M24" s="175" t="s">
        <v>96</v>
      </c>
      <c r="N24" s="176" t="s">
        <v>96</v>
      </c>
      <c r="O24" s="217"/>
      <c r="P24" s="217"/>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7"/>
      <c r="AW24" s="217"/>
      <c r="AX24" s="217"/>
      <c r="AY24" s="217"/>
      <c r="AZ24" s="217"/>
      <c r="BA24" s="217"/>
      <c r="BB24" s="217"/>
      <c r="BC24" s="217"/>
      <c r="BD24" s="217"/>
      <c r="BE24" s="217"/>
      <c r="BF24" s="217"/>
      <c r="BG24" s="217"/>
      <c r="BH24" s="217"/>
      <c r="BI24" s="217"/>
      <c r="BJ24" s="217"/>
      <c r="BK24" s="217"/>
      <c r="BL24" s="217"/>
      <c r="BM24" s="217"/>
      <c r="BN24" s="217"/>
      <c r="BO24" s="217"/>
      <c r="BP24" s="217"/>
      <c r="BQ24" s="217"/>
      <c r="BR24" s="217"/>
      <c r="BS24" s="217"/>
      <c r="BT24" s="217"/>
      <c r="BU24" s="217"/>
      <c r="BV24" s="217"/>
      <c r="BW24" s="217"/>
      <c r="BX24" s="217"/>
      <c r="BY24" s="217"/>
      <c r="BZ24" s="217"/>
      <c r="CA24" s="217"/>
      <c r="CB24" s="217"/>
      <c r="CC24" s="217"/>
      <c r="CD24" s="217"/>
      <c r="CE24" s="217"/>
      <c r="CF24" s="217"/>
      <c r="CG24" s="217"/>
      <c r="CH24" s="217"/>
      <c r="CI24" s="217"/>
      <c r="CJ24" s="217"/>
      <c r="CK24" s="217"/>
      <c r="CL24" s="217"/>
      <c r="CM24" s="217"/>
      <c r="CN24" s="217"/>
      <c r="CO24" s="217"/>
      <c r="CP24" s="217"/>
      <c r="CQ24" s="217"/>
      <c r="CR24" s="217"/>
      <c r="CS24" s="217"/>
      <c r="CT24" s="217"/>
      <c r="CU24" s="217"/>
      <c r="CV24" s="217"/>
      <c r="CW24" s="217"/>
      <c r="CX24" s="217"/>
    </row>
    <row r="25" spans="1:102" s="218" customFormat="1" ht="20.100000000000001" customHeight="1">
      <c r="A25" s="199"/>
      <c r="B25" s="104" t="s">
        <v>35</v>
      </c>
      <c r="C25" s="105">
        <v>0</v>
      </c>
      <c r="D25" s="172">
        <v>0</v>
      </c>
      <c r="E25" s="173">
        <v>0</v>
      </c>
      <c r="F25" s="174" t="s">
        <v>241</v>
      </c>
      <c r="G25" s="175" t="s">
        <v>241</v>
      </c>
      <c r="H25" s="176" t="s">
        <v>241</v>
      </c>
      <c r="I25" s="174" t="s">
        <v>96</v>
      </c>
      <c r="J25" s="175" t="s">
        <v>96</v>
      </c>
      <c r="K25" s="176" t="s">
        <v>96</v>
      </c>
      <c r="L25" s="174" t="s">
        <v>96</v>
      </c>
      <c r="M25" s="175" t="s">
        <v>96</v>
      </c>
      <c r="N25" s="176" t="s">
        <v>96</v>
      </c>
      <c r="O25" s="217"/>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AV25" s="217"/>
      <c r="AW25" s="217"/>
      <c r="AX25" s="217"/>
      <c r="AY25" s="217"/>
      <c r="AZ25" s="217"/>
      <c r="BA25" s="217"/>
      <c r="BB25" s="217"/>
      <c r="BC25" s="217"/>
      <c r="BD25" s="217"/>
      <c r="BE25" s="217"/>
      <c r="BF25" s="217"/>
      <c r="BG25" s="217"/>
      <c r="BH25" s="217"/>
      <c r="BI25" s="217"/>
      <c r="BJ25" s="217"/>
      <c r="BK25" s="217"/>
      <c r="BL25" s="217"/>
      <c r="BM25" s="217"/>
      <c r="BN25" s="217"/>
      <c r="BO25" s="217"/>
      <c r="BP25" s="217"/>
      <c r="BQ25" s="217"/>
      <c r="BR25" s="217"/>
      <c r="BS25" s="217"/>
      <c r="BT25" s="217"/>
      <c r="BU25" s="217"/>
      <c r="BV25" s="217"/>
      <c r="BW25" s="217"/>
      <c r="BX25" s="217"/>
      <c r="BY25" s="217"/>
      <c r="BZ25" s="217"/>
      <c r="CA25" s="217"/>
      <c r="CB25" s="217"/>
      <c r="CC25" s="217"/>
      <c r="CD25" s="217"/>
      <c r="CE25" s="217"/>
      <c r="CF25" s="217"/>
      <c r="CG25" s="217"/>
      <c r="CH25" s="217"/>
      <c r="CI25" s="217"/>
      <c r="CJ25" s="217"/>
      <c r="CK25" s="217"/>
      <c r="CL25" s="217"/>
      <c r="CM25" s="217"/>
      <c r="CN25" s="217"/>
      <c r="CO25" s="217"/>
      <c r="CP25" s="217"/>
      <c r="CQ25" s="217"/>
      <c r="CR25" s="217"/>
      <c r="CS25" s="217"/>
      <c r="CT25" s="217"/>
      <c r="CU25" s="217"/>
      <c r="CV25" s="217"/>
      <c r="CW25" s="217"/>
      <c r="CX25" s="217"/>
    </row>
    <row r="26" spans="1:102" s="218" customFormat="1" ht="20.100000000000001" customHeight="1">
      <c r="A26" s="199"/>
      <c r="B26" s="104" t="s">
        <v>68</v>
      </c>
      <c r="C26" s="105">
        <v>0</v>
      </c>
      <c r="D26" s="172">
        <v>0</v>
      </c>
      <c r="E26" s="173">
        <v>0</v>
      </c>
      <c r="F26" s="174" t="s">
        <v>241</v>
      </c>
      <c r="G26" s="175" t="s">
        <v>241</v>
      </c>
      <c r="H26" s="176" t="s">
        <v>241</v>
      </c>
      <c r="I26" s="174" t="s">
        <v>96</v>
      </c>
      <c r="J26" s="175" t="s">
        <v>96</v>
      </c>
      <c r="K26" s="176" t="s">
        <v>96</v>
      </c>
      <c r="L26" s="174" t="s">
        <v>96</v>
      </c>
      <c r="M26" s="175" t="s">
        <v>96</v>
      </c>
      <c r="N26" s="176" t="s">
        <v>96</v>
      </c>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7"/>
      <c r="BA26" s="217"/>
      <c r="BB26" s="217"/>
      <c r="BC26" s="217"/>
      <c r="BD26" s="217"/>
      <c r="BE26" s="217"/>
      <c r="BF26" s="217"/>
      <c r="BG26" s="217"/>
      <c r="BH26" s="217"/>
      <c r="BI26" s="217"/>
      <c r="BJ26" s="217"/>
      <c r="BK26" s="217"/>
      <c r="BL26" s="217"/>
      <c r="BM26" s="217"/>
      <c r="BN26" s="217"/>
      <c r="BO26" s="217"/>
      <c r="BP26" s="217"/>
      <c r="BQ26" s="217"/>
      <c r="BR26" s="217"/>
      <c r="BS26" s="217"/>
      <c r="BT26" s="217"/>
      <c r="BU26" s="217"/>
      <c r="BV26" s="217"/>
      <c r="BW26" s="217"/>
      <c r="BX26" s="217"/>
      <c r="BY26" s="217"/>
      <c r="BZ26" s="217"/>
      <c r="CA26" s="217"/>
      <c r="CB26" s="217"/>
      <c r="CC26" s="217"/>
      <c r="CD26" s="217"/>
      <c r="CE26" s="217"/>
      <c r="CF26" s="217"/>
      <c r="CG26" s="217"/>
      <c r="CH26" s="217"/>
      <c r="CI26" s="217"/>
      <c r="CJ26" s="217"/>
      <c r="CK26" s="217"/>
      <c r="CL26" s="217"/>
      <c r="CM26" s="217"/>
      <c r="CN26" s="217"/>
      <c r="CO26" s="217"/>
      <c r="CP26" s="217"/>
      <c r="CQ26" s="217"/>
      <c r="CR26" s="217"/>
      <c r="CS26" s="217"/>
      <c r="CT26" s="217"/>
      <c r="CU26" s="217"/>
      <c r="CV26" s="217"/>
      <c r="CW26" s="217"/>
      <c r="CX26" s="217"/>
    </row>
    <row r="27" spans="1:102" s="218" customFormat="1" ht="20.100000000000001" customHeight="1">
      <c r="A27" s="199"/>
      <c r="B27" s="104" t="s">
        <v>37</v>
      </c>
      <c r="C27" s="105">
        <v>0</v>
      </c>
      <c r="D27" s="172">
        <v>0</v>
      </c>
      <c r="E27" s="173">
        <v>0</v>
      </c>
      <c r="F27" s="174" t="s">
        <v>241</v>
      </c>
      <c r="G27" s="175" t="s">
        <v>241</v>
      </c>
      <c r="H27" s="176" t="s">
        <v>241</v>
      </c>
      <c r="I27" s="174" t="s">
        <v>96</v>
      </c>
      <c r="J27" s="175" t="s">
        <v>96</v>
      </c>
      <c r="K27" s="176" t="s">
        <v>96</v>
      </c>
      <c r="L27" s="174" t="s">
        <v>96</v>
      </c>
      <c r="M27" s="175" t="s">
        <v>96</v>
      </c>
      <c r="N27" s="176" t="s">
        <v>96</v>
      </c>
      <c r="O27" s="217"/>
      <c r="P27" s="217"/>
      <c r="Q27" s="217"/>
      <c r="R27" s="217"/>
      <c r="S27" s="217"/>
      <c r="T27" s="217"/>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c r="AS27" s="217"/>
      <c r="AT27" s="217"/>
      <c r="AU27" s="217"/>
      <c r="AV27" s="217"/>
      <c r="AW27" s="217"/>
      <c r="AX27" s="217"/>
      <c r="AY27" s="217"/>
      <c r="AZ27" s="217"/>
      <c r="BA27" s="217"/>
      <c r="BB27" s="217"/>
      <c r="BC27" s="217"/>
      <c r="BD27" s="217"/>
      <c r="BE27" s="217"/>
      <c r="BF27" s="217"/>
      <c r="BG27" s="217"/>
      <c r="BH27" s="217"/>
      <c r="BI27" s="217"/>
      <c r="BJ27" s="217"/>
      <c r="BK27" s="217"/>
      <c r="BL27" s="217"/>
      <c r="BM27" s="217"/>
      <c r="BN27" s="217"/>
      <c r="BO27" s="217"/>
      <c r="BP27" s="217"/>
      <c r="BQ27" s="217"/>
      <c r="BR27" s="217"/>
      <c r="BS27" s="217"/>
      <c r="BT27" s="217"/>
      <c r="BU27" s="217"/>
      <c r="BV27" s="217"/>
      <c r="BW27" s="217"/>
      <c r="BX27" s="217"/>
      <c r="BY27" s="217"/>
      <c r="BZ27" s="217"/>
      <c r="CA27" s="217"/>
      <c r="CB27" s="217"/>
      <c r="CC27" s="217"/>
      <c r="CD27" s="217"/>
      <c r="CE27" s="217"/>
      <c r="CF27" s="217"/>
      <c r="CG27" s="217"/>
      <c r="CH27" s="217"/>
      <c r="CI27" s="217"/>
      <c r="CJ27" s="217"/>
      <c r="CK27" s="217"/>
      <c r="CL27" s="217"/>
      <c r="CM27" s="217"/>
      <c r="CN27" s="217"/>
      <c r="CO27" s="217"/>
      <c r="CP27" s="217"/>
      <c r="CQ27" s="217"/>
      <c r="CR27" s="217"/>
      <c r="CS27" s="217"/>
      <c r="CT27" s="217"/>
      <c r="CU27" s="217"/>
      <c r="CV27" s="217"/>
      <c r="CW27" s="217"/>
      <c r="CX27" s="217"/>
    </row>
    <row r="28" spans="1:102" s="218" customFormat="1" ht="20.100000000000001" customHeight="1">
      <c r="A28" s="199"/>
      <c r="B28" s="104" t="s">
        <v>47</v>
      </c>
      <c r="C28" s="105">
        <v>0</v>
      </c>
      <c r="D28" s="172">
        <v>0</v>
      </c>
      <c r="E28" s="173">
        <v>0</v>
      </c>
      <c r="F28" s="174" t="s">
        <v>241</v>
      </c>
      <c r="G28" s="175" t="s">
        <v>241</v>
      </c>
      <c r="H28" s="176" t="s">
        <v>241</v>
      </c>
      <c r="I28" s="174" t="s">
        <v>96</v>
      </c>
      <c r="J28" s="175" t="s">
        <v>96</v>
      </c>
      <c r="K28" s="176" t="s">
        <v>96</v>
      </c>
      <c r="L28" s="174" t="s">
        <v>96</v>
      </c>
      <c r="M28" s="175" t="s">
        <v>96</v>
      </c>
      <c r="N28" s="176" t="s">
        <v>96</v>
      </c>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217"/>
      <c r="BA28" s="217"/>
      <c r="BB28" s="217"/>
      <c r="BC28" s="217"/>
      <c r="BD28" s="217"/>
      <c r="BE28" s="217"/>
      <c r="BF28" s="217"/>
      <c r="BG28" s="217"/>
      <c r="BH28" s="217"/>
      <c r="BI28" s="217"/>
      <c r="BJ28" s="217"/>
      <c r="BK28" s="217"/>
      <c r="BL28" s="217"/>
      <c r="BM28" s="217"/>
      <c r="BN28" s="217"/>
      <c r="BO28" s="217"/>
      <c r="BP28" s="217"/>
      <c r="BQ28" s="217"/>
      <c r="BR28" s="217"/>
      <c r="BS28" s="217"/>
      <c r="BT28" s="217"/>
      <c r="BU28" s="217"/>
      <c r="BV28" s="217"/>
      <c r="BW28" s="217"/>
      <c r="BX28" s="217"/>
      <c r="BY28" s="217"/>
      <c r="BZ28" s="217"/>
      <c r="CA28" s="217"/>
      <c r="CB28" s="217"/>
      <c r="CC28" s="217"/>
      <c r="CD28" s="217"/>
      <c r="CE28" s="217"/>
      <c r="CF28" s="217"/>
      <c r="CG28" s="217"/>
      <c r="CH28" s="217"/>
      <c r="CI28" s="217"/>
      <c r="CJ28" s="217"/>
      <c r="CK28" s="217"/>
      <c r="CL28" s="217"/>
      <c r="CM28" s="217"/>
      <c r="CN28" s="217"/>
      <c r="CO28" s="217"/>
      <c r="CP28" s="217"/>
      <c r="CQ28" s="217"/>
      <c r="CR28" s="217"/>
      <c r="CS28" s="217"/>
      <c r="CT28" s="217"/>
      <c r="CU28" s="217"/>
      <c r="CV28" s="217"/>
      <c r="CW28" s="217"/>
      <c r="CX28" s="217"/>
    </row>
    <row r="29" spans="1:102" s="218" customFormat="1" ht="20.100000000000001" customHeight="1">
      <c r="A29" s="199"/>
      <c r="B29" s="104" t="s">
        <v>70</v>
      </c>
      <c r="C29" s="105">
        <v>0</v>
      </c>
      <c r="D29" s="172">
        <v>0</v>
      </c>
      <c r="E29" s="173">
        <v>0</v>
      </c>
      <c r="F29" s="174" t="s">
        <v>241</v>
      </c>
      <c r="G29" s="175" t="s">
        <v>241</v>
      </c>
      <c r="H29" s="176" t="s">
        <v>241</v>
      </c>
      <c r="I29" s="174" t="s">
        <v>96</v>
      </c>
      <c r="J29" s="175" t="s">
        <v>96</v>
      </c>
      <c r="K29" s="176" t="s">
        <v>96</v>
      </c>
      <c r="L29" s="174" t="s">
        <v>96</v>
      </c>
      <c r="M29" s="175" t="s">
        <v>96</v>
      </c>
      <c r="N29" s="176" t="s">
        <v>96</v>
      </c>
      <c r="O29" s="217"/>
      <c r="P29" s="217"/>
      <c r="Q29" s="217"/>
      <c r="R29" s="217"/>
      <c r="S29" s="217"/>
      <c r="T29" s="217"/>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7"/>
      <c r="AR29" s="217"/>
      <c r="AS29" s="217"/>
      <c r="AT29" s="217"/>
      <c r="AU29" s="217"/>
      <c r="AV29" s="217"/>
      <c r="AW29" s="217"/>
      <c r="AX29" s="217"/>
      <c r="AY29" s="217"/>
      <c r="AZ29" s="217"/>
      <c r="BA29" s="217"/>
      <c r="BB29" s="217"/>
      <c r="BC29" s="217"/>
      <c r="BD29" s="217"/>
      <c r="BE29" s="217"/>
      <c r="BF29" s="217"/>
      <c r="BG29" s="217"/>
      <c r="BH29" s="217"/>
      <c r="BI29" s="217"/>
      <c r="BJ29" s="217"/>
      <c r="BK29" s="217"/>
      <c r="BL29" s="217"/>
      <c r="BM29" s="217"/>
      <c r="BN29" s="217"/>
      <c r="BO29" s="217"/>
      <c r="BP29" s="217"/>
      <c r="BQ29" s="217"/>
      <c r="BR29" s="217"/>
      <c r="BS29" s="217"/>
      <c r="BT29" s="217"/>
      <c r="BU29" s="217"/>
      <c r="BV29" s="217"/>
      <c r="BW29" s="217"/>
      <c r="BX29" s="217"/>
      <c r="BY29" s="217"/>
      <c r="BZ29" s="217"/>
      <c r="CA29" s="217"/>
      <c r="CB29" s="217"/>
      <c r="CC29" s="217"/>
      <c r="CD29" s="217"/>
      <c r="CE29" s="217"/>
      <c r="CF29" s="217"/>
      <c r="CG29" s="217"/>
      <c r="CH29" s="217"/>
      <c r="CI29" s="217"/>
      <c r="CJ29" s="217"/>
      <c r="CK29" s="217"/>
      <c r="CL29" s="217"/>
      <c r="CM29" s="217"/>
      <c r="CN29" s="217"/>
      <c r="CO29" s="217"/>
      <c r="CP29" s="217"/>
      <c r="CQ29" s="217"/>
      <c r="CR29" s="217"/>
      <c r="CS29" s="217"/>
      <c r="CT29" s="217"/>
      <c r="CU29" s="217"/>
      <c r="CV29" s="217"/>
      <c r="CW29" s="217"/>
      <c r="CX29" s="217"/>
    </row>
    <row r="30" spans="1:102" s="218" customFormat="1" ht="20.100000000000001" customHeight="1">
      <c r="A30" s="199"/>
      <c r="B30" s="104" t="s">
        <v>74</v>
      </c>
      <c r="C30" s="105">
        <v>11.479330000000001</v>
      </c>
      <c r="D30" s="172">
        <v>11.581806</v>
      </c>
      <c r="E30" s="173">
        <v>11.226790999999999</v>
      </c>
      <c r="F30" s="174">
        <v>0</v>
      </c>
      <c r="G30" s="175">
        <v>0</v>
      </c>
      <c r="H30" s="176">
        <v>0</v>
      </c>
      <c r="I30" s="174" t="s">
        <v>96</v>
      </c>
      <c r="J30" s="175" t="s">
        <v>96</v>
      </c>
      <c r="K30" s="176" t="s">
        <v>96</v>
      </c>
      <c r="L30" s="174">
        <v>1.4056482390522791</v>
      </c>
      <c r="M30" s="175">
        <v>1.9804942338008422</v>
      </c>
      <c r="N30" s="176">
        <v>0.85680761314608966</v>
      </c>
      <c r="O30" s="217"/>
      <c r="P30" s="217"/>
      <c r="Q30" s="217"/>
      <c r="R30" s="217"/>
      <c r="S30" s="217"/>
      <c r="T30" s="217"/>
      <c r="U30" s="217"/>
      <c r="V30" s="217"/>
      <c r="W30" s="217"/>
      <c r="X30" s="217"/>
      <c r="Y30" s="217"/>
      <c r="Z30" s="217"/>
      <c r="AA30" s="217"/>
      <c r="AB30" s="217"/>
      <c r="AC30" s="217"/>
      <c r="AD30" s="217"/>
      <c r="AE30" s="217"/>
      <c r="AF30" s="217"/>
      <c r="AG30" s="217"/>
      <c r="AH30" s="217"/>
      <c r="AI30" s="217"/>
      <c r="AJ30" s="217"/>
      <c r="AK30" s="217"/>
      <c r="AL30" s="217"/>
      <c r="AM30" s="217"/>
      <c r="AN30" s="217"/>
      <c r="AO30" s="217"/>
      <c r="AP30" s="217"/>
      <c r="AQ30" s="217"/>
      <c r="AR30" s="217"/>
      <c r="AS30" s="217"/>
      <c r="AT30" s="217"/>
      <c r="AU30" s="217"/>
      <c r="AV30" s="217"/>
      <c r="AW30" s="217"/>
      <c r="AX30" s="217"/>
      <c r="AY30" s="217"/>
      <c r="AZ30" s="217"/>
      <c r="BA30" s="217"/>
      <c r="BB30" s="217"/>
      <c r="BC30" s="217"/>
      <c r="BD30" s="217"/>
      <c r="BE30" s="217"/>
      <c r="BF30" s="217"/>
      <c r="BG30" s="217"/>
      <c r="BH30" s="217"/>
      <c r="BI30" s="217"/>
      <c r="BJ30" s="217"/>
      <c r="BK30" s="217"/>
      <c r="BL30" s="217"/>
      <c r="BM30" s="217"/>
      <c r="BN30" s="217"/>
      <c r="BO30" s="217"/>
      <c r="BP30" s="217"/>
      <c r="BQ30" s="217"/>
      <c r="BR30" s="217"/>
      <c r="BS30" s="217"/>
      <c r="BT30" s="217"/>
      <c r="BU30" s="217"/>
      <c r="BV30" s="217"/>
      <c r="BW30" s="217"/>
      <c r="BX30" s="217"/>
      <c r="BY30" s="217"/>
      <c r="BZ30" s="217"/>
      <c r="CA30" s="217"/>
      <c r="CB30" s="217"/>
      <c r="CC30" s="217"/>
      <c r="CD30" s="217"/>
      <c r="CE30" s="217"/>
      <c r="CF30" s="217"/>
      <c r="CG30" s="217"/>
      <c r="CH30" s="217"/>
      <c r="CI30" s="217"/>
      <c r="CJ30" s="217"/>
      <c r="CK30" s="217"/>
      <c r="CL30" s="217"/>
      <c r="CM30" s="217"/>
      <c r="CN30" s="217"/>
      <c r="CO30" s="217"/>
      <c r="CP30" s="217"/>
      <c r="CQ30" s="217"/>
      <c r="CR30" s="217"/>
      <c r="CS30" s="217"/>
      <c r="CT30" s="217"/>
      <c r="CU30" s="217"/>
      <c r="CV30" s="217"/>
      <c r="CW30" s="217"/>
      <c r="CX30" s="217"/>
    </row>
    <row r="31" spans="1:102" s="218" customFormat="1" ht="20.100000000000001" customHeight="1">
      <c r="A31" s="199"/>
      <c r="B31" s="104" t="s">
        <v>51</v>
      </c>
      <c r="C31" s="105">
        <v>0</v>
      </c>
      <c r="D31" s="172">
        <v>0</v>
      </c>
      <c r="E31" s="173">
        <v>0</v>
      </c>
      <c r="F31" s="174" t="s">
        <v>241</v>
      </c>
      <c r="G31" s="175" t="s">
        <v>241</v>
      </c>
      <c r="H31" s="176" t="s">
        <v>241</v>
      </c>
      <c r="I31" s="174" t="s">
        <v>96</v>
      </c>
      <c r="J31" s="175" t="s">
        <v>96</v>
      </c>
      <c r="K31" s="176" t="s">
        <v>96</v>
      </c>
      <c r="L31" s="174" t="s">
        <v>96</v>
      </c>
      <c r="M31" s="175" t="s">
        <v>96</v>
      </c>
      <c r="N31" s="176" t="s">
        <v>96</v>
      </c>
      <c r="O31" s="217"/>
      <c r="P31" s="217"/>
      <c r="Q31" s="217"/>
      <c r="R31" s="217"/>
      <c r="S31" s="217"/>
      <c r="T31" s="217"/>
      <c r="U31" s="217"/>
      <c r="V31" s="217"/>
      <c r="W31" s="217"/>
      <c r="X31" s="217"/>
      <c r="Y31" s="217"/>
      <c r="Z31" s="217"/>
      <c r="AA31" s="217"/>
      <c r="AB31" s="217"/>
      <c r="AC31" s="217"/>
      <c r="AD31" s="217"/>
      <c r="AE31" s="217"/>
      <c r="AF31" s="217"/>
      <c r="AG31" s="217"/>
      <c r="AH31" s="217"/>
      <c r="AI31" s="217"/>
      <c r="AJ31" s="217"/>
      <c r="AK31" s="217"/>
      <c r="AL31" s="217"/>
      <c r="AM31" s="217"/>
      <c r="AN31" s="217"/>
      <c r="AO31" s="217"/>
      <c r="AP31" s="217"/>
      <c r="AQ31" s="217"/>
      <c r="AR31" s="217"/>
      <c r="AS31" s="217"/>
      <c r="AT31" s="217"/>
      <c r="AU31" s="217"/>
      <c r="AV31" s="217"/>
      <c r="AW31" s="217"/>
      <c r="AX31" s="217"/>
      <c r="AY31" s="217"/>
      <c r="AZ31" s="217"/>
      <c r="BA31" s="217"/>
      <c r="BB31" s="217"/>
      <c r="BC31" s="217"/>
      <c r="BD31" s="217"/>
      <c r="BE31" s="217"/>
      <c r="BF31" s="217"/>
      <c r="BG31" s="217"/>
      <c r="BH31" s="217"/>
      <c r="BI31" s="217"/>
      <c r="BJ31" s="217"/>
      <c r="BK31" s="217"/>
      <c r="BL31" s="217"/>
      <c r="BM31" s="217"/>
      <c r="BN31" s="217"/>
      <c r="BO31" s="217"/>
      <c r="BP31" s="217"/>
      <c r="BQ31" s="217"/>
      <c r="BR31" s="217"/>
      <c r="BS31" s="217"/>
      <c r="BT31" s="217"/>
      <c r="BU31" s="217"/>
      <c r="BV31" s="217"/>
      <c r="BW31" s="217"/>
      <c r="BX31" s="217"/>
      <c r="BY31" s="217"/>
      <c r="BZ31" s="217"/>
      <c r="CA31" s="217"/>
      <c r="CB31" s="217"/>
      <c r="CC31" s="217"/>
      <c r="CD31" s="217"/>
      <c r="CE31" s="217"/>
      <c r="CF31" s="217"/>
      <c r="CG31" s="217"/>
      <c r="CH31" s="217"/>
      <c r="CI31" s="217"/>
      <c r="CJ31" s="217"/>
      <c r="CK31" s="217"/>
      <c r="CL31" s="217"/>
      <c r="CM31" s="217"/>
      <c r="CN31" s="217"/>
      <c r="CO31" s="217"/>
      <c r="CP31" s="217"/>
      <c r="CQ31" s="217"/>
      <c r="CR31" s="217"/>
      <c r="CS31" s="217"/>
      <c r="CT31" s="217"/>
      <c r="CU31" s="217"/>
      <c r="CV31" s="217"/>
      <c r="CW31" s="217"/>
      <c r="CX31" s="217"/>
    </row>
    <row r="32" spans="1:102" s="218" customFormat="1" ht="20.100000000000001" customHeight="1">
      <c r="A32" s="199"/>
      <c r="B32" s="104" t="s">
        <v>46</v>
      </c>
      <c r="C32" s="105">
        <v>0</v>
      </c>
      <c r="D32" s="172">
        <v>0</v>
      </c>
      <c r="E32" s="173">
        <v>0</v>
      </c>
      <c r="F32" s="174" t="s">
        <v>241</v>
      </c>
      <c r="G32" s="175" t="s">
        <v>241</v>
      </c>
      <c r="H32" s="176" t="s">
        <v>241</v>
      </c>
      <c r="I32" s="174" t="s">
        <v>96</v>
      </c>
      <c r="J32" s="175" t="s">
        <v>96</v>
      </c>
      <c r="K32" s="176" t="s">
        <v>96</v>
      </c>
      <c r="L32" s="174" t="s">
        <v>96</v>
      </c>
      <c r="M32" s="175" t="s">
        <v>96</v>
      </c>
      <c r="N32" s="176" t="s">
        <v>96</v>
      </c>
      <c r="O32" s="217"/>
      <c r="P32" s="217"/>
      <c r="Q32" s="217"/>
      <c r="R32" s="217"/>
      <c r="S32" s="217"/>
      <c r="T32" s="217"/>
      <c r="U32" s="217"/>
      <c r="V32" s="217"/>
      <c r="W32" s="217"/>
      <c r="X32" s="217"/>
      <c r="Y32" s="217"/>
      <c r="Z32" s="217"/>
      <c r="AA32" s="217"/>
      <c r="AB32" s="217"/>
      <c r="AC32" s="217"/>
      <c r="AD32" s="217"/>
      <c r="AE32" s="217"/>
      <c r="AF32" s="217"/>
      <c r="AG32" s="217"/>
      <c r="AH32" s="217"/>
      <c r="AI32" s="217"/>
      <c r="AJ32" s="217"/>
      <c r="AK32" s="217"/>
      <c r="AL32" s="217"/>
      <c r="AM32" s="217"/>
      <c r="AN32" s="217"/>
      <c r="AO32" s="217"/>
      <c r="AP32" s="217"/>
      <c r="AQ32" s="217"/>
      <c r="AR32" s="217"/>
      <c r="AS32" s="217"/>
      <c r="AT32" s="217"/>
      <c r="AU32" s="217"/>
      <c r="AV32" s="217"/>
      <c r="AW32" s="217"/>
      <c r="AX32" s="217"/>
      <c r="AY32" s="217"/>
      <c r="AZ32" s="217"/>
      <c r="BA32" s="217"/>
      <c r="BB32" s="217"/>
      <c r="BC32" s="217"/>
      <c r="BD32" s="217"/>
      <c r="BE32" s="217"/>
      <c r="BF32" s="217"/>
      <c r="BG32" s="217"/>
      <c r="BH32" s="217"/>
      <c r="BI32" s="217"/>
      <c r="BJ32" s="217"/>
      <c r="BK32" s="217"/>
      <c r="BL32" s="217"/>
      <c r="BM32" s="217"/>
      <c r="BN32" s="217"/>
      <c r="BO32" s="217"/>
      <c r="BP32" s="217"/>
      <c r="BQ32" s="217"/>
      <c r="BR32" s="217"/>
      <c r="BS32" s="217"/>
      <c r="BT32" s="217"/>
      <c r="BU32" s="217"/>
      <c r="BV32" s="217"/>
      <c r="BW32" s="217"/>
      <c r="BX32" s="217"/>
      <c r="BY32" s="217"/>
      <c r="BZ32" s="217"/>
      <c r="CA32" s="217"/>
      <c r="CB32" s="217"/>
      <c r="CC32" s="217"/>
      <c r="CD32" s="217"/>
      <c r="CE32" s="217"/>
      <c r="CF32" s="217"/>
      <c r="CG32" s="217"/>
      <c r="CH32" s="217"/>
      <c r="CI32" s="217"/>
      <c r="CJ32" s="217"/>
      <c r="CK32" s="217"/>
      <c r="CL32" s="217"/>
      <c r="CM32" s="217"/>
      <c r="CN32" s="217"/>
      <c r="CO32" s="217"/>
      <c r="CP32" s="217"/>
      <c r="CQ32" s="217"/>
      <c r="CR32" s="217"/>
      <c r="CS32" s="217"/>
      <c r="CT32" s="217"/>
      <c r="CU32" s="217"/>
      <c r="CV32" s="217"/>
      <c r="CW32" s="217"/>
      <c r="CX32" s="217"/>
    </row>
    <row r="33" spans="1:102" s="218" customFormat="1" ht="20.100000000000001" customHeight="1">
      <c r="A33" s="199"/>
      <c r="B33" s="104" t="s">
        <v>31</v>
      </c>
      <c r="C33" s="105">
        <v>0</v>
      </c>
      <c r="D33" s="172">
        <v>0</v>
      </c>
      <c r="E33" s="173">
        <v>0</v>
      </c>
      <c r="F33" s="174" t="s">
        <v>241</v>
      </c>
      <c r="G33" s="175" t="s">
        <v>241</v>
      </c>
      <c r="H33" s="176" t="s">
        <v>241</v>
      </c>
      <c r="I33" s="174" t="s">
        <v>96</v>
      </c>
      <c r="J33" s="175" t="s">
        <v>96</v>
      </c>
      <c r="K33" s="176" t="s">
        <v>96</v>
      </c>
      <c r="L33" s="174" t="s">
        <v>96</v>
      </c>
      <c r="M33" s="175" t="s">
        <v>96</v>
      </c>
      <c r="N33" s="176" t="s">
        <v>96</v>
      </c>
      <c r="O33" s="217"/>
      <c r="P33" s="217"/>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c r="AQ33" s="217"/>
      <c r="AR33" s="217"/>
      <c r="AS33" s="217"/>
      <c r="AT33" s="217"/>
      <c r="AU33" s="217"/>
      <c r="AV33" s="217"/>
      <c r="AW33" s="217"/>
      <c r="AX33" s="217"/>
      <c r="AY33" s="217"/>
      <c r="AZ33" s="217"/>
      <c r="BA33" s="217"/>
      <c r="BB33" s="217"/>
      <c r="BC33" s="217"/>
      <c r="BD33" s="217"/>
      <c r="BE33" s="217"/>
      <c r="BF33" s="217"/>
      <c r="BG33" s="217"/>
      <c r="BH33" s="217"/>
      <c r="BI33" s="217"/>
      <c r="BJ33" s="217"/>
      <c r="BK33" s="217"/>
      <c r="BL33" s="217"/>
      <c r="BM33" s="217"/>
      <c r="BN33" s="217"/>
      <c r="BO33" s="217"/>
      <c r="BP33" s="217"/>
      <c r="BQ33" s="217"/>
      <c r="BR33" s="217"/>
      <c r="BS33" s="217"/>
      <c r="BT33" s="217"/>
      <c r="BU33" s="217"/>
      <c r="BV33" s="217"/>
      <c r="BW33" s="217"/>
      <c r="BX33" s="217"/>
      <c r="BY33" s="217"/>
      <c r="BZ33" s="217"/>
      <c r="CA33" s="217"/>
      <c r="CB33" s="217"/>
      <c r="CC33" s="217"/>
      <c r="CD33" s="217"/>
      <c r="CE33" s="217"/>
      <c r="CF33" s="217"/>
      <c r="CG33" s="217"/>
      <c r="CH33" s="217"/>
      <c r="CI33" s="217"/>
      <c r="CJ33" s="217"/>
      <c r="CK33" s="217"/>
      <c r="CL33" s="217"/>
      <c r="CM33" s="217"/>
      <c r="CN33" s="217"/>
      <c r="CO33" s="217"/>
      <c r="CP33" s="217"/>
      <c r="CQ33" s="217"/>
      <c r="CR33" s="217"/>
      <c r="CS33" s="217"/>
      <c r="CT33" s="217"/>
      <c r="CU33" s="217"/>
      <c r="CV33" s="217"/>
      <c r="CW33" s="217"/>
      <c r="CX33" s="217"/>
    </row>
    <row r="34" spans="1:102" s="218" customFormat="1" ht="20.100000000000001" customHeight="1">
      <c r="A34" s="199"/>
      <c r="B34" s="104" t="s">
        <v>52</v>
      </c>
      <c r="C34" s="105">
        <v>0</v>
      </c>
      <c r="D34" s="172">
        <v>0</v>
      </c>
      <c r="E34" s="173">
        <v>0</v>
      </c>
      <c r="F34" s="174" t="s">
        <v>241</v>
      </c>
      <c r="G34" s="175" t="s">
        <v>241</v>
      </c>
      <c r="H34" s="176" t="s">
        <v>241</v>
      </c>
      <c r="I34" s="174" t="s">
        <v>96</v>
      </c>
      <c r="J34" s="175" t="s">
        <v>96</v>
      </c>
      <c r="K34" s="176" t="s">
        <v>96</v>
      </c>
      <c r="L34" s="174" t="s">
        <v>96</v>
      </c>
      <c r="M34" s="175" t="s">
        <v>96</v>
      </c>
      <c r="N34" s="176" t="s">
        <v>96</v>
      </c>
      <c r="O34" s="217"/>
      <c r="P34" s="217"/>
      <c r="Q34" s="217"/>
      <c r="R34" s="217"/>
      <c r="S34" s="217"/>
      <c r="T34" s="217"/>
      <c r="U34" s="217"/>
      <c r="V34" s="217"/>
      <c r="W34" s="217"/>
      <c r="X34" s="217"/>
      <c r="Y34" s="217"/>
      <c r="Z34" s="217"/>
      <c r="AA34" s="217"/>
      <c r="AB34" s="217"/>
      <c r="AC34" s="217"/>
      <c r="AD34" s="217"/>
      <c r="AE34" s="217"/>
      <c r="AF34" s="217"/>
      <c r="AG34" s="217"/>
      <c r="AH34" s="217"/>
      <c r="AI34" s="217"/>
      <c r="AJ34" s="217"/>
      <c r="AK34" s="217"/>
      <c r="AL34" s="217"/>
      <c r="AM34" s="217"/>
      <c r="AN34" s="217"/>
      <c r="AO34" s="217"/>
      <c r="AP34" s="217"/>
      <c r="AQ34" s="217"/>
      <c r="AR34" s="217"/>
      <c r="AS34" s="217"/>
      <c r="AT34" s="217"/>
      <c r="AU34" s="217"/>
      <c r="AV34" s="217"/>
      <c r="AW34" s="217"/>
      <c r="AX34" s="217"/>
      <c r="AY34" s="217"/>
      <c r="AZ34" s="217"/>
      <c r="BA34" s="217"/>
      <c r="BB34" s="217"/>
      <c r="BC34" s="217"/>
      <c r="BD34" s="217"/>
      <c r="BE34" s="217"/>
      <c r="BF34" s="217"/>
      <c r="BG34" s="217"/>
      <c r="BH34" s="217"/>
      <c r="BI34" s="217"/>
      <c r="BJ34" s="217"/>
      <c r="BK34" s="217"/>
      <c r="BL34" s="217"/>
      <c r="BM34" s="217"/>
      <c r="BN34" s="217"/>
      <c r="BO34" s="217"/>
      <c r="BP34" s="217"/>
      <c r="BQ34" s="217"/>
      <c r="BR34" s="217"/>
      <c r="BS34" s="217"/>
      <c r="BT34" s="217"/>
      <c r="BU34" s="217"/>
      <c r="BV34" s="217"/>
      <c r="BW34" s="217"/>
      <c r="BX34" s="217"/>
      <c r="BY34" s="217"/>
      <c r="BZ34" s="217"/>
      <c r="CA34" s="217"/>
      <c r="CB34" s="217"/>
      <c r="CC34" s="217"/>
      <c r="CD34" s="217"/>
      <c r="CE34" s="217"/>
      <c r="CF34" s="217"/>
      <c r="CG34" s="217"/>
      <c r="CH34" s="217"/>
      <c r="CI34" s="217"/>
      <c r="CJ34" s="217"/>
      <c r="CK34" s="217"/>
      <c r="CL34" s="217"/>
      <c r="CM34" s="217"/>
      <c r="CN34" s="217"/>
      <c r="CO34" s="217"/>
      <c r="CP34" s="217"/>
      <c r="CQ34" s="217"/>
      <c r="CR34" s="217"/>
      <c r="CS34" s="217"/>
      <c r="CT34" s="217"/>
      <c r="CU34" s="217"/>
      <c r="CV34" s="217"/>
      <c r="CW34" s="217"/>
      <c r="CX34" s="217"/>
    </row>
    <row r="35" spans="1:102" s="218" customFormat="1" ht="20.100000000000001" customHeight="1">
      <c r="A35" s="199"/>
      <c r="B35" s="104" t="s">
        <v>49</v>
      </c>
      <c r="C35" s="105">
        <v>0</v>
      </c>
      <c r="D35" s="172">
        <v>0</v>
      </c>
      <c r="E35" s="173">
        <v>0</v>
      </c>
      <c r="F35" s="174" t="s">
        <v>241</v>
      </c>
      <c r="G35" s="175" t="s">
        <v>241</v>
      </c>
      <c r="H35" s="176" t="s">
        <v>241</v>
      </c>
      <c r="I35" s="174" t="s">
        <v>96</v>
      </c>
      <c r="J35" s="175" t="s">
        <v>96</v>
      </c>
      <c r="K35" s="176" t="s">
        <v>96</v>
      </c>
      <c r="L35" s="174" t="s">
        <v>96</v>
      </c>
      <c r="M35" s="175" t="s">
        <v>96</v>
      </c>
      <c r="N35" s="176" t="s">
        <v>96</v>
      </c>
      <c r="O35" s="217"/>
      <c r="P35" s="217"/>
      <c r="Q35" s="217"/>
      <c r="R35" s="217"/>
      <c r="S35" s="217"/>
      <c r="T35" s="217"/>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7"/>
      <c r="AT35" s="217"/>
      <c r="AU35" s="217"/>
      <c r="AV35" s="217"/>
      <c r="AW35" s="217"/>
      <c r="AX35" s="217"/>
      <c r="AY35" s="217"/>
      <c r="AZ35" s="217"/>
      <c r="BA35" s="217"/>
      <c r="BB35" s="217"/>
      <c r="BC35" s="217"/>
      <c r="BD35" s="217"/>
      <c r="BE35" s="217"/>
      <c r="BF35" s="217"/>
      <c r="BG35" s="217"/>
      <c r="BH35" s="217"/>
      <c r="BI35" s="217"/>
      <c r="BJ35" s="217"/>
      <c r="BK35" s="217"/>
      <c r="BL35" s="217"/>
      <c r="BM35" s="217"/>
      <c r="BN35" s="217"/>
      <c r="BO35" s="217"/>
      <c r="BP35" s="217"/>
      <c r="BQ35" s="217"/>
      <c r="BR35" s="217"/>
      <c r="BS35" s="217"/>
      <c r="BT35" s="217"/>
      <c r="BU35" s="217"/>
      <c r="BV35" s="217"/>
      <c r="BW35" s="217"/>
      <c r="BX35" s="217"/>
      <c r="BY35" s="217"/>
      <c r="BZ35" s="217"/>
      <c r="CA35" s="217"/>
      <c r="CB35" s="217"/>
      <c r="CC35" s="217"/>
      <c r="CD35" s="217"/>
      <c r="CE35" s="217"/>
      <c r="CF35" s="217"/>
      <c r="CG35" s="217"/>
      <c r="CH35" s="217"/>
      <c r="CI35" s="217"/>
      <c r="CJ35" s="217"/>
      <c r="CK35" s="217"/>
      <c r="CL35" s="217"/>
      <c r="CM35" s="217"/>
      <c r="CN35" s="217"/>
      <c r="CO35" s="217"/>
      <c r="CP35" s="217"/>
      <c r="CQ35" s="217"/>
      <c r="CR35" s="217"/>
      <c r="CS35" s="217"/>
      <c r="CT35" s="217"/>
      <c r="CU35" s="217"/>
      <c r="CV35" s="217"/>
      <c r="CW35" s="217"/>
      <c r="CX35" s="217"/>
    </row>
    <row r="36" spans="1:102" s="218" customFormat="1" ht="20.100000000000001" customHeight="1">
      <c r="A36" s="199"/>
      <c r="B36" s="104" t="s">
        <v>61</v>
      </c>
      <c r="C36" s="105">
        <v>0</v>
      </c>
      <c r="D36" s="172">
        <v>0</v>
      </c>
      <c r="E36" s="173">
        <v>0</v>
      </c>
      <c r="F36" s="174" t="s">
        <v>241</v>
      </c>
      <c r="G36" s="175" t="s">
        <v>241</v>
      </c>
      <c r="H36" s="176" t="s">
        <v>241</v>
      </c>
      <c r="I36" s="174" t="s">
        <v>96</v>
      </c>
      <c r="J36" s="175" t="s">
        <v>96</v>
      </c>
      <c r="K36" s="176" t="s">
        <v>96</v>
      </c>
      <c r="L36" s="174" t="s">
        <v>96</v>
      </c>
      <c r="M36" s="175" t="s">
        <v>96</v>
      </c>
      <c r="N36" s="176" t="s">
        <v>96</v>
      </c>
      <c r="O36" s="217"/>
      <c r="P36" s="217"/>
      <c r="Q36" s="217"/>
      <c r="R36" s="217"/>
      <c r="S36" s="217"/>
      <c r="T36" s="217"/>
      <c r="U36" s="217"/>
      <c r="V36" s="217"/>
      <c r="W36" s="217"/>
      <c r="X36" s="217"/>
      <c r="Y36" s="217"/>
      <c r="Z36" s="217"/>
      <c r="AA36" s="217"/>
      <c r="AB36" s="217"/>
      <c r="AC36" s="217"/>
      <c r="AD36" s="217"/>
      <c r="AE36" s="217"/>
      <c r="AF36" s="217"/>
      <c r="AG36" s="217"/>
      <c r="AH36" s="217"/>
      <c r="AI36" s="217"/>
      <c r="AJ36" s="217"/>
      <c r="AK36" s="217"/>
      <c r="AL36" s="217"/>
      <c r="AM36" s="217"/>
      <c r="AN36" s="217"/>
      <c r="AO36" s="217"/>
      <c r="AP36" s="217"/>
      <c r="AQ36" s="217"/>
      <c r="AR36" s="217"/>
      <c r="AS36" s="217"/>
      <c r="AT36" s="217"/>
      <c r="AU36" s="217"/>
      <c r="AV36" s="217"/>
      <c r="AW36" s="217"/>
      <c r="AX36" s="217"/>
      <c r="AY36" s="217"/>
      <c r="AZ36" s="217"/>
      <c r="BA36" s="217"/>
      <c r="BB36" s="217"/>
      <c r="BC36" s="217"/>
      <c r="BD36" s="217"/>
      <c r="BE36" s="217"/>
      <c r="BF36" s="217"/>
      <c r="BG36" s="217"/>
      <c r="BH36" s="217"/>
      <c r="BI36" s="217"/>
      <c r="BJ36" s="217"/>
      <c r="BK36" s="217"/>
      <c r="BL36" s="217"/>
      <c r="BM36" s="217"/>
      <c r="BN36" s="217"/>
      <c r="BO36" s="217"/>
      <c r="BP36" s="217"/>
      <c r="BQ36" s="217"/>
      <c r="BR36" s="217"/>
      <c r="BS36" s="217"/>
      <c r="BT36" s="217"/>
      <c r="BU36" s="217"/>
      <c r="BV36" s="217"/>
      <c r="BW36" s="217"/>
      <c r="BX36" s="217"/>
      <c r="BY36" s="217"/>
      <c r="BZ36" s="217"/>
      <c r="CA36" s="217"/>
      <c r="CB36" s="217"/>
      <c r="CC36" s="217"/>
      <c r="CD36" s="217"/>
      <c r="CE36" s="217"/>
      <c r="CF36" s="217"/>
      <c r="CG36" s="217"/>
      <c r="CH36" s="217"/>
      <c r="CI36" s="217"/>
      <c r="CJ36" s="217"/>
      <c r="CK36" s="217"/>
      <c r="CL36" s="217"/>
      <c r="CM36" s="217"/>
      <c r="CN36" s="217"/>
      <c r="CO36" s="217"/>
      <c r="CP36" s="217"/>
      <c r="CQ36" s="217"/>
      <c r="CR36" s="217"/>
      <c r="CS36" s="217"/>
      <c r="CT36" s="217"/>
      <c r="CU36" s="217"/>
      <c r="CV36" s="217"/>
      <c r="CW36" s="217"/>
      <c r="CX36" s="217"/>
    </row>
    <row r="37" spans="1:102" s="218" customFormat="1" ht="20.100000000000001" customHeight="1">
      <c r="A37" s="199"/>
      <c r="B37" s="104" t="s">
        <v>40</v>
      </c>
      <c r="C37" s="105">
        <v>0</v>
      </c>
      <c r="D37" s="172">
        <v>0</v>
      </c>
      <c r="E37" s="173">
        <v>0</v>
      </c>
      <c r="F37" s="174" t="s">
        <v>241</v>
      </c>
      <c r="G37" s="175" t="s">
        <v>241</v>
      </c>
      <c r="H37" s="176" t="s">
        <v>241</v>
      </c>
      <c r="I37" s="174" t="s">
        <v>96</v>
      </c>
      <c r="J37" s="175" t="s">
        <v>96</v>
      </c>
      <c r="K37" s="176" t="s">
        <v>96</v>
      </c>
      <c r="L37" s="174" t="s">
        <v>96</v>
      </c>
      <c r="M37" s="175" t="s">
        <v>96</v>
      </c>
      <c r="N37" s="176" t="s">
        <v>96</v>
      </c>
      <c r="O37" s="217"/>
      <c r="P37" s="217"/>
      <c r="Q37" s="217"/>
      <c r="R37" s="217"/>
      <c r="S37" s="217"/>
      <c r="T37" s="217"/>
      <c r="U37" s="217"/>
      <c r="V37" s="217"/>
      <c r="W37" s="217"/>
      <c r="X37" s="217"/>
      <c r="Y37" s="217"/>
      <c r="Z37" s="217"/>
      <c r="AA37" s="217"/>
      <c r="AB37" s="217"/>
      <c r="AC37" s="217"/>
      <c r="AD37" s="217"/>
      <c r="AE37" s="217"/>
      <c r="AF37" s="217"/>
      <c r="AG37" s="217"/>
      <c r="AH37" s="217"/>
      <c r="AI37" s="217"/>
      <c r="AJ37" s="217"/>
      <c r="AK37" s="217"/>
      <c r="AL37" s="217"/>
      <c r="AM37" s="217"/>
      <c r="AN37" s="217"/>
      <c r="AO37" s="217"/>
      <c r="AP37" s="217"/>
      <c r="AQ37" s="217"/>
      <c r="AR37" s="217"/>
      <c r="AS37" s="217"/>
      <c r="AT37" s="217"/>
      <c r="AU37" s="217"/>
      <c r="AV37" s="217"/>
      <c r="AW37" s="217"/>
      <c r="AX37" s="217"/>
      <c r="AY37" s="217"/>
      <c r="AZ37" s="217"/>
      <c r="BA37" s="217"/>
      <c r="BB37" s="217"/>
      <c r="BC37" s="217"/>
      <c r="BD37" s="217"/>
      <c r="BE37" s="217"/>
      <c r="BF37" s="217"/>
      <c r="BG37" s="217"/>
      <c r="BH37" s="217"/>
      <c r="BI37" s="217"/>
      <c r="BJ37" s="217"/>
      <c r="BK37" s="217"/>
      <c r="BL37" s="217"/>
      <c r="BM37" s="217"/>
      <c r="BN37" s="217"/>
      <c r="BO37" s="217"/>
      <c r="BP37" s="217"/>
      <c r="BQ37" s="217"/>
      <c r="BR37" s="217"/>
      <c r="BS37" s="217"/>
      <c r="BT37" s="217"/>
      <c r="BU37" s="217"/>
      <c r="BV37" s="217"/>
      <c r="BW37" s="217"/>
      <c r="BX37" s="217"/>
      <c r="BY37" s="217"/>
      <c r="BZ37" s="217"/>
      <c r="CA37" s="217"/>
      <c r="CB37" s="217"/>
      <c r="CC37" s="217"/>
      <c r="CD37" s="217"/>
      <c r="CE37" s="217"/>
      <c r="CF37" s="217"/>
      <c r="CG37" s="217"/>
      <c r="CH37" s="217"/>
      <c r="CI37" s="217"/>
      <c r="CJ37" s="217"/>
      <c r="CK37" s="217"/>
      <c r="CL37" s="217"/>
      <c r="CM37" s="217"/>
      <c r="CN37" s="217"/>
      <c r="CO37" s="217"/>
      <c r="CP37" s="217"/>
      <c r="CQ37" s="217"/>
      <c r="CR37" s="217"/>
      <c r="CS37" s="217"/>
      <c r="CT37" s="217"/>
      <c r="CU37" s="217"/>
      <c r="CV37" s="217"/>
      <c r="CW37" s="217"/>
      <c r="CX37" s="217"/>
    </row>
    <row r="38" spans="1:102" s="218" customFormat="1" ht="20.100000000000001" customHeight="1">
      <c r="A38" s="199"/>
      <c r="B38" s="104" t="s">
        <v>67</v>
      </c>
      <c r="C38" s="105">
        <v>0</v>
      </c>
      <c r="D38" s="172">
        <v>0</v>
      </c>
      <c r="E38" s="173">
        <v>0</v>
      </c>
      <c r="F38" s="174" t="s">
        <v>241</v>
      </c>
      <c r="G38" s="175" t="s">
        <v>241</v>
      </c>
      <c r="H38" s="176" t="s">
        <v>241</v>
      </c>
      <c r="I38" s="174" t="s">
        <v>96</v>
      </c>
      <c r="J38" s="175" t="s">
        <v>96</v>
      </c>
      <c r="K38" s="176" t="s">
        <v>96</v>
      </c>
      <c r="L38" s="174" t="s">
        <v>96</v>
      </c>
      <c r="M38" s="175" t="s">
        <v>96</v>
      </c>
      <c r="N38" s="176" t="s">
        <v>96</v>
      </c>
      <c r="O38" s="217"/>
      <c r="P38" s="217"/>
      <c r="Q38" s="217"/>
      <c r="R38" s="217"/>
      <c r="S38" s="217"/>
      <c r="T38" s="217"/>
      <c r="U38" s="217"/>
      <c r="V38" s="217"/>
      <c r="W38" s="217"/>
      <c r="X38" s="217"/>
      <c r="Y38" s="217"/>
      <c r="Z38" s="217"/>
      <c r="AA38" s="217"/>
      <c r="AB38" s="217"/>
      <c r="AC38" s="217"/>
      <c r="AD38" s="217"/>
      <c r="AE38" s="217"/>
      <c r="AF38" s="217"/>
      <c r="AG38" s="217"/>
      <c r="AH38" s="217"/>
      <c r="AI38" s="217"/>
      <c r="AJ38" s="217"/>
      <c r="AK38" s="217"/>
      <c r="AL38" s="217"/>
      <c r="AM38" s="217"/>
      <c r="AN38" s="217"/>
      <c r="AO38" s="217"/>
      <c r="AP38" s="217"/>
      <c r="AQ38" s="217"/>
      <c r="AR38" s="217"/>
      <c r="AS38" s="217"/>
      <c r="AT38" s="217"/>
      <c r="AU38" s="217"/>
      <c r="AV38" s="217"/>
      <c r="AW38" s="217"/>
      <c r="AX38" s="217"/>
      <c r="AY38" s="217"/>
      <c r="AZ38" s="217"/>
      <c r="BA38" s="217"/>
      <c r="BB38" s="217"/>
      <c r="BC38" s="217"/>
      <c r="BD38" s="217"/>
      <c r="BE38" s="217"/>
      <c r="BF38" s="217"/>
      <c r="BG38" s="217"/>
      <c r="BH38" s="217"/>
      <c r="BI38" s="217"/>
      <c r="BJ38" s="217"/>
      <c r="BK38" s="217"/>
      <c r="BL38" s="217"/>
      <c r="BM38" s="217"/>
      <c r="BN38" s="217"/>
      <c r="BO38" s="217"/>
      <c r="BP38" s="217"/>
      <c r="BQ38" s="217"/>
      <c r="BR38" s="217"/>
      <c r="BS38" s="217"/>
      <c r="BT38" s="217"/>
      <c r="BU38" s="217"/>
      <c r="BV38" s="217"/>
      <c r="BW38" s="217"/>
      <c r="BX38" s="217"/>
      <c r="BY38" s="217"/>
      <c r="BZ38" s="217"/>
      <c r="CA38" s="217"/>
      <c r="CB38" s="217"/>
      <c r="CC38" s="217"/>
      <c r="CD38" s="217"/>
      <c r="CE38" s="217"/>
      <c r="CF38" s="217"/>
      <c r="CG38" s="217"/>
      <c r="CH38" s="217"/>
      <c r="CI38" s="217"/>
      <c r="CJ38" s="217"/>
      <c r="CK38" s="217"/>
      <c r="CL38" s="217"/>
      <c r="CM38" s="217"/>
      <c r="CN38" s="217"/>
      <c r="CO38" s="217"/>
      <c r="CP38" s="217"/>
      <c r="CQ38" s="217"/>
      <c r="CR38" s="217"/>
      <c r="CS38" s="217"/>
      <c r="CT38" s="217"/>
      <c r="CU38" s="217"/>
      <c r="CV38" s="217"/>
      <c r="CW38" s="217"/>
      <c r="CX38" s="217"/>
    </row>
    <row r="39" spans="1:102" s="218" customFormat="1" ht="20.100000000000001" customHeight="1">
      <c r="A39" s="199"/>
      <c r="B39" s="104" t="s">
        <v>53</v>
      </c>
      <c r="C39" s="105">
        <v>0</v>
      </c>
      <c r="D39" s="172">
        <v>0</v>
      </c>
      <c r="E39" s="173">
        <v>0</v>
      </c>
      <c r="F39" s="174" t="s">
        <v>241</v>
      </c>
      <c r="G39" s="175" t="s">
        <v>241</v>
      </c>
      <c r="H39" s="176" t="s">
        <v>241</v>
      </c>
      <c r="I39" s="174" t="s">
        <v>96</v>
      </c>
      <c r="J39" s="175" t="s">
        <v>96</v>
      </c>
      <c r="K39" s="176" t="s">
        <v>96</v>
      </c>
      <c r="L39" s="174" t="s">
        <v>96</v>
      </c>
      <c r="M39" s="175" t="s">
        <v>96</v>
      </c>
      <c r="N39" s="176" t="s">
        <v>96</v>
      </c>
      <c r="O39" s="217"/>
      <c r="P39" s="217"/>
      <c r="Q39" s="217"/>
      <c r="R39" s="217"/>
      <c r="S39" s="217"/>
      <c r="T39" s="217"/>
      <c r="U39" s="217"/>
      <c r="V39" s="217"/>
      <c r="W39" s="217"/>
      <c r="X39" s="217"/>
      <c r="Y39" s="217"/>
      <c r="Z39" s="217"/>
      <c r="AA39" s="217"/>
      <c r="AB39" s="217"/>
      <c r="AC39" s="217"/>
      <c r="AD39" s="217"/>
      <c r="AE39" s="217"/>
      <c r="AF39" s="217"/>
      <c r="AG39" s="217"/>
      <c r="AH39" s="217"/>
      <c r="AI39" s="217"/>
      <c r="AJ39" s="217"/>
      <c r="AK39" s="217"/>
      <c r="AL39" s="217"/>
      <c r="AM39" s="217"/>
      <c r="AN39" s="217"/>
      <c r="AO39" s="217"/>
      <c r="AP39" s="217"/>
      <c r="AQ39" s="217"/>
      <c r="AR39" s="217"/>
      <c r="AS39" s="217"/>
      <c r="AT39" s="217"/>
      <c r="AU39" s="217"/>
      <c r="AV39" s="217"/>
      <c r="AW39" s="217"/>
      <c r="AX39" s="217"/>
      <c r="AY39" s="217"/>
      <c r="AZ39" s="217"/>
      <c r="BA39" s="217"/>
      <c r="BB39" s="217"/>
      <c r="BC39" s="217"/>
      <c r="BD39" s="217"/>
      <c r="BE39" s="217"/>
      <c r="BF39" s="217"/>
      <c r="BG39" s="217"/>
      <c r="BH39" s="217"/>
      <c r="BI39" s="217"/>
      <c r="BJ39" s="217"/>
      <c r="BK39" s="217"/>
      <c r="BL39" s="217"/>
      <c r="BM39" s="217"/>
      <c r="BN39" s="217"/>
      <c r="BO39" s="217"/>
      <c r="BP39" s="217"/>
      <c r="BQ39" s="217"/>
      <c r="BR39" s="217"/>
      <c r="BS39" s="217"/>
      <c r="BT39" s="217"/>
      <c r="BU39" s="217"/>
      <c r="BV39" s="217"/>
      <c r="BW39" s="217"/>
      <c r="BX39" s="217"/>
      <c r="BY39" s="217"/>
      <c r="BZ39" s="217"/>
      <c r="CA39" s="217"/>
      <c r="CB39" s="217"/>
      <c r="CC39" s="217"/>
      <c r="CD39" s="217"/>
      <c r="CE39" s="217"/>
      <c r="CF39" s="217"/>
      <c r="CG39" s="217"/>
      <c r="CH39" s="217"/>
      <c r="CI39" s="217"/>
      <c r="CJ39" s="217"/>
      <c r="CK39" s="217"/>
      <c r="CL39" s="217"/>
      <c r="CM39" s="217"/>
      <c r="CN39" s="217"/>
      <c r="CO39" s="217"/>
      <c r="CP39" s="217"/>
      <c r="CQ39" s="217"/>
      <c r="CR39" s="217"/>
      <c r="CS39" s="217"/>
      <c r="CT39" s="217"/>
      <c r="CU39" s="217"/>
      <c r="CV39" s="217"/>
      <c r="CW39" s="217"/>
      <c r="CX39" s="217"/>
    </row>
    <row r="40" spans="1:102" s="218" customFormat="1" ht="20.100000000000001" customHeight="1">
      <c r="A40" s="199"/>
      <c r="B40" s="104" t="s">
        <v>50</v>
      </c>
      <c r="C40" s="105">
        <v>0</v>
      </c>
      <c r="D40" s="172">
        <v>0</v>
      </c>
      <c r="E40" s="173">
        <v>0</v>
      </c>
      <c r="F40" s="174" t="s">
        <v>241</v>
      </c>
      <c r="G40" s="175" t="s">
        <v>241</v>
      </c>
      <c r="H40" s="176" t="s">
        <v>241</v>
      </c>
      <c r="I40" s="174" t="s">
        <v>96</v>
      </c>
      <c r="J40" s="175" t="s">
        <v>96</v>
      </c>
      <c r="K40" s="176" t="s">
        <v>96</v>
      </c>
      <c r="L40" s="174" t="s">
        <v>96</v>
      </c>
      <c r="M40" s="175" t="s">
        <v>96</v>
      </c>
      <c r="N40" s="176" t="s">
        <v>96</v>
      </c>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7"/>
      <c r="AN40" s="217"/>
      <c r="AO40" s="217"/>
      <c r="AP40" s="217"/>
      <c r="AQ40" s="217"/>
      <c r="AR40" s="217"/>
      <c r="AS40" s="217"/>
      <c r="AT40" s="217"/>
      <c r="AU40" s="217"/>
      <c r="AV40" s="217"/>
      <c r="AW40" s="217"/>
      <c r="AX40" s="217"/>
      <c r="AY40" s="217"/>
      <c r="AZ40" s="217"/>
      <c r="BA40" s="217"/>
      <c r="BB40" s="217"/>
      <c r="BC40" s="217"/>
      <c r="BD40" s="217"/>
      <c r="BE40" s="217"/>
      <c r="BF40" s="217"/>
      <c r="BG40" s="217"/>
      <c r="BH40" s="217"/>
      <c r="BI40" s="217"/>
      <c r="BJ40" s="217"/>
      <c r="BK40" s="217"/>
      <c r="BL40" s="217"/>
      <c r="BM40" s="217"/>
      <c r="BN40" s="217"/>
      <c r="BO40" s="217"/>
      <c r="BP40" s="217"/>
      <c r="BQ40" s="217"/>
      <c r="BR40" s="217"/>
      <c r="BS40" s="217"/>
      <c r="BT40" s="217"/>
      <c r="BU40" s="217"/>
      <c r="BV40" s="217"/>
      <c r="BW40" s="217"/>
      <c r="BX40" s="217"/>
      <c r="BY40" s="217"/>
      <c r="BZ40" s="217"/>
      <c r="CA40" s="217"/>
      <c r="CB40" s="217"/>
      <c r="CC40" s="217"/>
      <c r="CD40" s="217"/>
      <c r="CE40" s="217"/>
      <c r="CF40" s="217"/>
      <c r="CG40" s="217"/>
      <c r="CH40" s="217"/>
      <c r="CI40" s="217"/>
      <c r="CJ40" s="217"/>
      <c r="CK40" s="217"/>
      <c r="CL40" s="217"/>
      <c r="CM40" s="217"/>
      <c r="CN40" s="217"/>
      <c r="CO40" s="217"/>
      <c r="CP40" s="217"/>
      <c r="CQ40" s="217"/>
      <c r="CR40" s="217"/>
      <c r="CS40" s="217"/>
      <c r="CT40" s="217"/>
      <c r="CU40" s="217"/>
      <c r="CV40" s="217"/>
      <c r="CW40" s="217"/>
      <c r="CX40" s="217"/>
    </row>
    <row r="41" spans="1:102" s="218" customFormat="1" ht="20.100000000000001" customHeight="1">
      <c r="A41" s="199"/>
      <c r="B41" s="104" t="s">
        <v>33</v>
      </c>
      <c r="C41" s="105">
        <v>0</v>
      </c>
      <c r="D41" s="172">
        <v>0</v>
      </c>
      <c r="E41" s="173">
        <v>0</v>
      </c>
      <c r="F41" s="174" t="s">
        <v>241</v>
      </c>
      <c r="G41" s="175" t="s">
        <v>241</v>
      </c>
      <c r="H41" s="176" t="s">
        <v>241</v>
      </c>
      <c r="I41" s="174" t="s">
        <v>96</v>
      </c>
      <c r="J41" s="175" t="s">
        <v>96</v>
      </c>
      <c r="K41" s="176" t="s">
        <v>96</v>
      </c>
      <c r="L41" s="174" t="s">
        <v>96</v>
      </c>
      <c r="M41" s="175" t="s">
        <v>96</v>
      </c>
      <c r="N41" s="176" t="s">
        <v>96</v>
      </c>
      <c r="O41" s="217"/>
      <c r="P41" s="217"/>
      <c r="Q41" s="217"/>
      <c r="R41" s="217"/>
      <c r="S41" s="217"/>
      <c r="T41" s="217"/>
      <c r="U41" s="217"/>
      <c r="V41" s="217"/>
      <c r="W41" s="217"/>
      <c r="X41" s="217"/>
      <c r="Y41" s="217"/>
      <c r="Z41" s="217"/>
      <c r="AA41" s="217"/>
      <c r="AB41" s="217"/>
      <c r="AC41" s="217"/>
      <c r="AD41" s="217"/>
      <c r="AE41" s="217"/>
      <c r="AF41" s="217"/>
      <c r="AG41" s="217"/>
      <c r="AH41" s="217"/>
      <c r="AI41" s="217"/>
      <c r="AJ41" s="217"/>
      <c r="AK41" s="217"/>
      <c r="AL41" s="217"/>
      <c r="AM41" s="217"/>
      <c r="AN41" s="217"/>
      <c r="AO41" s="217"/>
      <c r="AP41" s="217"/>
      <c r="AQ41" s="217"/>
      <c r="AR41" s="217"/>
      <c r="AS41" s="217"/>
      <c r="AT41" s="217"/>
      <c r="AU41" s="217"/>
      <c r="AV41" s="217"/>
      <c r="AW41" s="217"/>
      <c r="AX41" s="217"/>
      <c r="AY41" s="217"/>
      <c r="AZ41" s="217"/>
      <c r="BA41" s="217"/>
      <c r="BB41" s="217"/>
      <c r="BC41" s="217"/>
      <c r="BD41" s="217"/>
      <c r="BE41" s="217"/>
      <c r="BF41" s="217"/>
      <c r="BG41" s="217"/>
      <c r="BH41" s="217"/>
      <c r="BI41" s="217"/>
      <c r="BJ41" s="217"/>
      <c r="BK41" s="217"/>
      <c r="BL41" s="217"/>
      <c r="BM41" s="217"/>
      <c r="BN41" s="217"/>
      <c r="BO41" s="217"/>
      <c r="BP41" s="217"/>
      <c r="BQ41" s="217"/>
      <c r="BR41" s="217"/>
      <c r="BS41" s="217"/>
      <c r="BT41" s="217"/>
      <c r="BU41" s="217"/>
      <c r="BV41" s="217"/>
      <c r="BW41" s="217"/>
      <c r="BX41" s="217"/>
      <c r="BY41" s="217"/>
      <c r="BZ41" s="217"/>
      <c r="CA41" s="217"/>
      <c r="CB41" s="217"/>
      <c r="CC41" s="217"/>
      <c r="CD41" s="217"/>
      <c r="CE41" s="217"/>
      <c r="CF41" s="217"/>
      <c r="CG41" s="217"/>
      <c r="CH41" s="217"/>
      <c r="CI41" s="217"/>
      <c r="CJ41" s="217"/>
      <c r="CK41" s="217"/>
      <c r="CL41" s="217"/>
      <c r="CM41" s="217"/>
      <c r="CN41" s="217"/>
      <c r="CO41" s="217"/>
      <c r="CP41" s="217"/>
      <c r="CQ41" s="217"/>
      <c r="CR41" s="217"/>
      <c r="CS41" s="217"/>
      <c r="CT41" s="217"/>
      <c r="CU41" s="217"/>
      <c r="CV41" s="217"/>
      <c r="CW41" s="217"/>
      <c r="CX41" s="217"/>
    </row>
    <row r="42" spans="1:102" s="218" customFormat="1" ht="20.100000000000001" customHeight="1">
      <c r="A42" s="199"/>
      <c r="B42" s="104" t="s">
        <v>43</v>
      </c>
      <c r="C42" s="105">
        <v>0</v>
      </c>
      <c r="D42" s="172">
        <v>0</v>
      </c>
      <c r="E42" s="173">
        <v>0</v>
      </c>
      <c r="F42" s="174" t="s">
        <v>241</v>
      </c>
      <c r="G42" s="175" t="s">
        <v>241</v>
      </c>
      <c r="H42" s="176" t="s">
        <v>241</v>
      </c>
      <c r="I42" s="174" t="s">
        <v>96</v>
      </c>
      <c r="J42" s="175" t="s">
        <v>96</v>
      </c>
      <c r="K42" s="176" t="s">
        <v>96</v>
      </c>
      <c r="L42" s="174" t="s">
        <v>96</v>
      </c>
      <c r="M42" s="175" t="s">
        <v>96</v>
      </c>
      <c r="N42" s="176" t="s">
        <v>96</v>
      </c>
      <c r="O42" s="217"/>
      <c r="P42" s="217"/>
      <c r="Q42" s="217"/>
      <c r="R42" s="217"/>
      <c r="S42" s="217"/>
      <c r="T42" s="217"/>
      <c r="U42" s="217"/>
      <c r="V42" s="217"/>
      <c r="W42" s="217"/>
      <c r="X42" s="217"/>
      <c r="Y42" s="217"/>
      <c r="Z42" s="217"/>
      <c r="AA42" s="217"/>
      <c r="AB42" s="217"/>
      <c r="AC42" s="217"/>
      <c r="AD42" s="217"/>
      <c r="AE42" s="217"/>
      <c r="AF42" s="217"/>
      <c r="AG42" s="217"/>
      <c r="AH42" s="217"/>
      <c r="AI42" s="217"/>
      <c r="AJ42" s="217"/>
      <c r="AK42" s="217"/>
      <c r="AL42" s="217"/>
      <c r="AM42" s="217"/>
      <c r="AN42" s="217"/>
      <c r="AO42" s="217"/>
      <c r="AP42" s="217"/>
      <c r="AQ42" s="217"/>
      <c r="AR42" s="217"/>
      <c r="AS42" s="217"/>
      <c r="AT42" s="217"/>
      <c r="AU42" s="217"/>
      <c r="AV42" s="217"/>
      <c r="AW42" s="217"/>
      <c r="AX42" s="217"/>
      <c r="AY42" s="217"/>
      <c r="AZ42" s="217"/>
      <c r="BA42" s="217"/>
      <c r="BB42" s="217"/>
      <c r="BC42" s="217"/>
      <c r="BD42" s="217"/>
      <c r="BE42" s="217"/>
      <c r="BF42" s="217"/>
      <c r="BG42" s="217"/>
      <c r="BH42" s="217"/>
      <c r="BI42" s="217"/>
      <c r="BJ42" s="217"/>
      <c r="BK42" s="217"/>
      <c r="BL42" s="217"/>
      <c r="BM42" s="217"/>
      <c r="BN42" s="217"/>
      <c r="BO42" s="217"/>
      <c r="BP42" s="217"/>
      <c r="BQ42" s="217"/>
      <c r="BR42" s="217"/>
      <c r="BS42" s="217"/>
      <c r="BT42" s="217"/>
      <c r="BU42" s="217"/>
      <c r="BV42" s="217"/>
      <c r="BW42" s="217"/>
      <c r="BX42" s="217"/>
      <c r="BY42" s="217"/>
      <c r="BZ42" s="217"/>
      <c r="CA42" s="217"/>
      <c r="CB42" s="217"/>
      <c r="CC42" s="217"/>
      <c r="CD42" s="217"/>
      <c r="CE42" s="217"/>
      <c r="CF42" s="217"/>
      <c r="CG42" s="217"/>
      <c r="CH42" s="217"/>
      <c r="CI42" s="217"/>
      <c r="CJ42" s="217"/>
      <c r="CK42" s="217"/>
      <c r="CL42" s="217"/>
      <c r="CM42" s="217"/>
      <c r="CN42" s="217"/>
      <c r="CO42" s="217"/>
      <c r="CP42" s="217"/>
      <c r="CQ42" s="217"/>
      <c r="CR42" s="217"/>
      <c r="CS42" s="217"/>
      <c r="CT42" s="217"/>
      <c r="CU42" s="217"/>
      <c r="CV42" s="217"/>
      <c r="CW42" s="217"/>
      <c r="CX42" s="217"/>
    </row>
    <row r="43" spans="1:102" s="218" customFormat="1" ht="20.100000000000001" customHeight="1">
      <c r="A43" s="199"/>
      <c r="B43" s="104" t="s">
        <v>60</v>
      </c>
      <c r="C43" s="105">
        <v>0</v>
      </c>
      <c r="D43" s="172">
        <v>0</v>
      </c>
      <c r="E43" s="173">
        <v>0</v>
      </c>
      <c r="F43" s="174" t="s">
        <v>241</v>
      </c>
      <c r="G43" s="175" t="s">
        <v>241</v>
      </c>
      <c r="H43" s="176" t="s">
        <v>241</v>
      </c>
      <c r="I43" s="174" t="s">
        <v>96</v>
      </c>
      <c r="J43" s="175" t="s">
        <v>96</v>
      </c>
      <c r="K43" s="176" t="s">
        <v>96</v>
      </c>
      <c r="L43" s="174" t="s">
        <v>96</v>
      </c>
      <c r="M43" s="175" t="s">
        <v>96</v>
      </c>
      <c r="N43" s="176" t="s">
        <v>96</v>
      </c>
      <c r="O43" s="217"/>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c r="AM43" s="217"/>
      <c r="AN43" s="217"/>
      <c r="AO43" s="217"/>
      <c r="AP43" s="217"/>
      <c r="AQ43" s="217"/>
      <c r="AR43" s="217"/>
      <c r="AS43" s="217"/>
      <c r="AT43" s="217"/>
      <c r="AU43" s="217"/>
      <c r="AV43" s="217"/>
      <c r="AW43" s="217"/>
      <c r="AX43" s="217"/>
      <c r="AY43" s="217"/>
      <c r="AZ43" s="217"/>
      <c r="BA43" s="217"/>
      <c r="BB43" s="217"/>
      <c r="BC43" s="217"/>
      <c r="BD43" s="217"/>
      <c r="BE43" s="217"/>
      <c r="BF43" s="217"/>
      <c r="BG43" s="217"/>
      <c r="BH43" s="217"/>
      <c r="BI43" s="217"/>
      <c r="BJ43" s="217"/>
      <c r="BK43" s="217"/>
      <c r="BL43" s="217"/>
      <c r="BM43" s="217"/>
      <c r="BN43" s="217"/>
      <c r="BO43" s="217"/>
      <c r="BP43" s="217"/>
      <c r="BQ43" s="217"/>
      <c r="BR43" s="217"/>
      <c r="BS43" s="217"/>
      <c r="BT43" s="217"/>
      <c r="BU43" s="217"/>
      <c r="BV43" s="217"/>
      <c r="BW43" s="217"/>
      <c r="BX43" s="217"/>
      <c r="BY43" s="217"/>
      <c r="BZ43" s="217"/>
      <c r="CA43" s="217"/>
      <c r="CB43" s="217"/>
      <c r="CC43" s="217"/>
      <c r="CD43" s="217"/>
      <c r="CE43" s="217"/>
      <c r="CF43" s="217"/>
      <c r="CG43" s="217"/>
      <c r="CH43" s="217"/>
      <c r="CI43" s="217"/>
      <c r="CJ43" s="217"/>
      <c r="CK43" s="217"/>
      <c r="CL43" s="217"/>
      <c r="CM43" s="217"/>
      <c r="CN43" s="217"/>
      <c r="CO43" s="217"/>
      <c r="CP43" s="217"/>
      <c r="CQ43" s="217"/>
      <c r="CR43" s="217"/>
      <c r="CS43" s="217"/>
      <c r="CT43" s="217"/>
      <c r="CU43" s="217"/>
      <c r="CV43" s="217"/>
      <c r="CW43" s="217"/>
      <c r="CX43" s="217"/>
    </row>
    <row r="44" spans="1:102" s="218" customFormat="1" ht="20.100000000000001" customHeight="1">
      <c r="A44" s="199"/>
      <c r="B44" s="104" t="s">
        <v>65</v>
      </c>
      <c r="C44" s="105">
        <v>0</v>
      </c>
      <c r="D44" s="172">
        <v>0</v>
      </c>
      <c r="E44" s="173">
        <v>0</v>
      </c>
      <c r="F44" s="174" t="s">
        <v>241</v>
      </c>
      <c r="G44" s="175" t="s">
        <v>241</v>
      </c>
      <c r="H44" s="176" t="s">
        <v>241</v>
      </c>
      <c r="I44" s="174" t="s">
        <v>96</v>
      </c>
      <c r="J44" s="175" t="s">
        <v>96</v>
      </c>
      <c r="K44" s="176" t="s">
        <v>96</v>
      </c>
      <c r="L44" s="174" t="s">
        <v>96</v>
      </c>
      <c r="M44" s="175" t="s">
        <v>96</v>
      </c>
      <c r="N44" s="176" t="s">
        <v>96</v>
      </c>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7"/>
      <c r="AW44" s="217"/>
      <c r="AX44" s="217"/>
      <c r="AY44" s="217"/>
      <c r="AZ44" s="217"/>
      <c r="BA44" s="217"/>
      <c r="BB44" s="217"/>
      <c r="BC44" s="217"/>
      <c r="BD44" s="217"/>
      <c r="BE44" s="217"/>
      <c r="BF44" s="217"/>
      <c r="BG44" s="217"/>
      <c r="BH44" s="217"/>
      <c r="BI44" s="217"/>
      <c r="BJ44" s="217"/>
      <c r="BK44" s="217"/>
      <c r="BL44" s="217"/>
      <c r="BM44" s="217"/>
      <c r="BN44" s="217"/>
      <c r="BO44" s="217"/>
      <c r="BP44" s="217"/>
      <c r="BQ44" s="217"/>
      <c r="BR44" s="217"/>
      <c r="BS44" s="217"/>
      <c r="BT44" s="217"/>
      <c r="BU44" s="217"/>
      <c r="BV44" s="217"/>
      <c r="BW44" s="217"/>
      <c r="BX44" s="217"/>
      <c r="BY44" s="217"/>
      <c r="BZ44" s="217"/>
      <c r="CA44" s="217"/>
      <c r="CB44" s="217"/>
      <c r="CC44" s="217"/>
      <c r="CD44" s="217"/>
      <c r="CE44" s="217"/>
      <c r="CF44" s="217"/>
      <c r="CG44" s="217"/>
      <c r="CH44" s="217"/>
      <c r="CI44" s="217"/>
      <c r="CJ44" s="217"/>
      <c r="CK44" s="217"/>
      <c r="CL44" s="217"/>
      <c r="CM44" s="217"/>
      <c r="CN44" s="217"/>
      <c r="CO44" s="217"/>
      <c r="CP44" s="217"/>
      <c r="CQ44" s="217"/>
      <c r="CR44" s="217"/>
      <c r="CS44" s="217"/>
      <c r="CT44" s="217"/>
      <c r="CU44" s="217"/>
      <c r="CV44" s="217"/>
      <c r="CW44" s="217"/>
      <c r="CX44" s="217"/>
    </row>
    <row r="45" spans="1:102" s="218" customFormat="1" ht="20.100000000000001" customHeight="1">
      <c r="A45" s="199"/>
      <c r="B45" s="104" t="s">
        <v>58</v>
      </c>
      <c r="C45" s="105">
        <v>0</v>
      </c>
      <c r="D45" s="172">
        <v>0</v>
      </c>
      <c r="E45" s="173">
        <v>0</v>
      </c>
      <c r="F45" s="174" t="s">
        <v>241</v>
      </c>
      <c r="G45" s="175" t="s">
        <v>241</v>
      </c>
      <c r="H45" s="176" t="s">
        <v>241</v>
      </c>
      <c r="I45" s="174" t="s">
        <v>96</v>
      </c>
      <c r="J45" s="175" t="s">
        <v>96</v>
      </c>
      <c r="K45" s="176" t="s">
        <v>96</v>
      </c>
      <c r="L45" s="174" t="s">
        <v>96</v>
      </c>
      <c r="M45" s="175" t="s">
        <v>96</v>
      </c>
      <c r="N45" s="176" t="s">
        <v>96</v>
      </c>
      <c r="O45" s="217"/>
      <c r="P45" s="217"/>
      <c r="Q45" s="217"/>
      <c r="R45" s="217"/>
      <c r="S45" s="217"/>
      <c r="T45" s="217"/>
      <c r="U45" s="217"/>
      <c r="V45" s="217"/>
      <c r="W45" s="217"/>
      <c r="X45" s="217"/>
      <c r="Y45" s="217"/>
      <c r="Z45" s="217"/>
      <c r="AA45" s="217"/>
      <c r="AB45" s="217"/>
      <c r="AC45" s="217"/>
      <c r="AD45" s="217"/>
      <c r="AE45" s="217"/>
      <c r="AF45" s="217"/>
      <c r="AG45" s="217"/>
      <c r="AH45" s="217"/>
      <c r="AI45" s="217"/>
      <c r="AJ45" s="217"/>
      <c r="AK45" s="217"/>
      <c r="AL45" s="217"/>
      <c r="AM45" s="217"/>
      <c r="AN45" s="217"/>
      <c r="AO45" s="217"/>
      <c r="AP45" s="217"/>
      <c r="AQ45" s="217"/>
      <c r="AR45" s="217"/>
      <c r="AS45" s="217"/>
      <c r="AT45" s="217"/>
      <c r="AU45" s="217"/>
      <c r="AV45" s="217"/>
      <c r="AW45" s="217"/>
      <c r="AX45" s="217"/>
      <c r="AY45" s="217"/>
      <c r="AZ45" s="217"/>
      <c r="BA45" s="217"/>
      <c r="BB45" s="217"/>
      <c r="BC45" s="217"/>
      <c r="BD45" s="217"/>
      <c r="BE45" s="217"/>
      <c r="BF45" s="217"/>
      <c r="BG45" s="217"/>
      <c r="BH45" s="217"/>
      <c r="BI45" s="217"/>
      <c r="BJ45" s="217"/>
      <c r="BK45" s="217"/>
      <c r="BL45" s="217"/>
      <c r="BM45" s="217"/>
      <c r="BN45" s="217"/>
      <c r="BO45" s="217"/>
      <c r="BP45" s="217"/>
      <c r="BQ45" s="217"/>
      <c r="BR45" s="217"/>
      <c r="BS45" s="217"/>
      <c r="BT45" s="217"/>
      <c r="BU45" s="217"/>
      <c r="BV45" s="217"/>
      <c r="BW45" s="217"/>
      <c r="BX45" s="217"/>
      <c r="BY45" s="217"/>
      <c r="BZ45" s="217"/>
      <c r="CA45" s="217"/>
      <c r="CB45" s="217"/>
      <c r="CC45" s="217"/>
      <c r="CD45" s="217"/>
      <c r="CE45" s="217"/>
      <c r="CF45" s="217"/>
      <c r="CG45" s="217"/>
      <c r="CH45" s="217"/>
      <c r="CI45" s="217"/>
      <c r="CJ45" s="217"/>
      <c r="CK45" s="217"/>
      <c r="CL45" s="217"/>
      <c r="CM45" s="217"/>
      <c r="CN45" s="217"/>
      <c r="CO45" s="217"/>
      <c r="CP45" s="217"/>
      <c r="CQ45" s="217"/>
      <c r="CR45" s="217"/>
      <c r="CS45" s="217"/>
      <c r="CT45" s="217"/>
      <c r="CU45" s="217"/>
      <c r="CV45" s="217"/>
      <c r="CW45" s="217"/>
      <c r="CX45" s="217"/>
    </row>
    <row r="46" spans="1:102" s="218" customFormat="1" ht="20.100000000000001" customHeight="1">
      <c r="A46" s="199"/>
      <c r="B46" s="104" t="s">
        <v>229</v>
      </c>
      <c r="C46" s="105">
        <v>0</v>
      </c>
      <c r="D46" s="172">
        <v>0</v>
      </c>
      <c r="E46" s="173">
        <v>0</v>
      </c>
      <c r="F46" s="174" t="s">
        <v>241</v>
      </c>
      <c r="G46" s="175" t="s">
        <v>241</v>
      </c>
      <c r="H46" s="176" t="s">
        <v>241</v>
      </c>
      <c r="I46" s="174" t="s">
        <v>96</v>
      </c>
      <c r="J46" s="175" t="s">
        <v>96</v>
      </c>
      <c r="K46" s="176" t="s">
        <v>96</v>
      </c>
      <c r="L46" s="174" t="s">
        <v>96</v>
      </c>
      <c r="M46" s="175" t="s">
        <v>96</v>
      </c>
      <c r="N46" s="176" t="s">
        <v>96</v>
      </c>
      <c r="O46" s="217"/>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7"/>
      <c r="AN46" s="217"/>
      <c r="AO46" s="217"/>
      <c r="AP46" s="217"/>
      <c r="AQ46" s="217"/>
      <c r="AR46" s="217"/>
      <c r="AS46" s="217"/>
      <c r="AT46" s="217"/>
      <c r="AU46" s="217"/>
      <c r="AV46" s="217"/>
      <c r="AW46" s="217"/>
      <c r="AX46" s="217"/>
      <c r="AY46" s="217"/>
      <c r="AZ46" s="217"/>
      <c r="BA46" s="217"/>
      <c r="BB46" s="217"/>
      <c r="BC46" s="217"/>
      <c r="BD46" s="217"/>
      <c r="BE46" s="217"/>
      <c r="BF46" s="217"/>
      <c r="BG46" s="217"/>
      <c r="BH46" s="217"/>
      <c r="BI46" s="217"/>
      <c r="BJ46" s="217"/>
      <c r="BK46" s="217"/>
      <c r="BL46" s="217"/>
      <c r="BM46" s="217"/>
      <c r="BN46" s="217"/>
      <c r="BO46" s="217"/>
      <c r="BP46" s="217"/>
      <c r="BQ46" s="217"/>
      <c r="BR46" s="217"/>
      <c r="BS46" s="217"/>
      <c r="BT46" s="217"/>
      <c r="BU46" s="217"/>
      <c r="BV46" s="217"/>
      <c r="BW46" s="217"/>
      <c r="BX46" s="217"/>
      <c r="BY46" s="217"/>
      <c r="BZ46" s="217"/>
      <c r="CA46" s="217"/>
      <c r="CB46" s="217"/>
      <c r="CC46" s="217"/>
      <c r="CD46" s="217"/>
      <c r="CE46" s="217"/>
      <c r="CF46" s="217"/>
      <c r="CG46" s="217"/>
      <c r="CH46" s="217"/>
      <c r="CI46" s="217"/>
      <c r="CJ46" s="217"/>
      <c r="CK46" s="217"/>
      <c r="CL46" s="217"/>
      <c r="CM46" s="217"/>
      <c r="CN46" s="217"/>
      <c r="CO46" s="217"/>
      <c r="CP46" s="217"/>
      <c r="CQ46" s="217"/>
      <c r="CR46" s="217"/>
      <c r="CS46" s="217"/>
      <c r="CT46" s="217"/>
      <c r="CU46" s="217"/>
      <c r="CV46" s="217"/>
      <c r="CW46" s="217"/>
      <c r="CX46" s="217"/>
    </row>
    <row r="47" spans="1:102" s="218" customFormat="1" ht="20.100000000000001" customHeight="1">
      <c r="A47" s="199"/>
      <c r="B47" s="104" t="s">
        <v>42</v>
      </c>
      <c r="C47" s="105">
        <v>0</v>
      </c>
      <c r="D47" s="172">
        <v>0</v>
      </c>
      <c r="E47" s="173">
        <v>0</v>
      </c>
      <c r="F47" s="174" t="s">
        <v>241</v>
      </c>
      <c r="G47" s="175" t="s">
        <v>241</v>
      </c>
      <c r="H47" s="176" t="s">
        <v>241</v>
      </c>
      <c r="I47" s="174" t="s">
        <v>96</v>
      </c>
      <c r="J47" s="175" t="s">
        <v>96</v>
      </c>
      <c r="K47" s="176" t="s">
        <v>96</v>
      </c>
      <c r="L47" s="174" t="s">
        <v>96</v>
      </c>
      <c r="M47" s="175" t="s">
        <v>96</v>
      </c>
      <c r="N47" s="176" t="s">
        <v>96</v>
      </c>
      <c r="O47" s="217"/>
      <c r="P47" s="217"/>
      <c r="Q47" s="217"/>
      <c r="R47" s="217"/>
      <c r="S47" s="217"/>
      <c r="T47" s="217"/>
      <c r="U47" s="217"/>
      <c r="V47" s="217"/>
      <c r="W47" s="217"/>
      <c r="X47" s="217"/>
      <c r="Y47" s="217"/>
      <c r="Z47" s="217"/>
      <c r="AA47" s="217"/>
      <c r="AB47" s="217"/>
      <c r="AC47" s="217"/>
      <c r="AD47" s="217"/>
      <c r="AE47" s="217"/>
      <c r="AF47" s="217"/>
      <c r="AG47" s="217"/>
      <c r="AH47" s="217"/>
      <c r="AI47" s="217"/>
      <c r="AJ47" s="217"/>
      <c r="AK47" s="217"/>
      <c r="AL47" s="217"/>
      <c r="AM47" s="217"/>
      <c r="AN47" s="217"/>
      <c r="AO47" s="217"/>
      <c r="AP47" s="217"/>
      <c r="AQ47" s="217"/>
      <c r="AR47" s="217"/>
      <c r="AS47" s="217"/>
      <c r="AT47" s="217"/>
      <c r="AU47" s="217"/>
      <c r="AV47" s="217"/>
      <c r="AW47" s="217"/>
      <c r="AX47" s="217"/>
      <c r="AY47" s="217"/>
      <c r="AZ47" s="217"/>
      <c r="BA47" s="217"/>
      <c r="BB47" s="217"/>
      <c r="BC47" s="217"/>
      <c r="BD47" s="217"/>
      <c r="BE47" s="217"/>
      <c r="BF47" s="217"/>
      <c r="BG47" s="217"/>
      <c r="BH47" s="217"/>
      <c r="BI47" s="217"/>
      <c r="BJ47" s="217"/>
      <c r="BK47" s="217"/>
      <c r="BL47" s="217"/>
      <c r="BM47" s="217"/>
      <c r="BN47" s="217"/>
      <c r="BO47" s="217"/>
      <c r="BP47" s="217"/>
      <c r="BQ47" s="217"/>
      <c r="BR47" s="217"/>
      <c r="BS47" s="217"/>
      <c r="BT47" s="217"/>
      <c r="BU47" s="217"/>
      <c r="BV47" s="217"/>
      <c r="BW47" s="217"/>
      <c r="BX47" s="217"/>
      <c r="BY47" s="217"/>
      <c r="BZ47" s="217"/>
      <c r="CA47" s="217"/>
      <c r="CB47" s="217"/>
      <c r="CC47" s="217"/>
      <c r="CD47" s="217"/>
      <c r="CE47" s="217"/>
      <c r="CF47" s="217"/>
      <c r="CG47" s="217"/>
      <c r="CH47" s="217"/>
      <c r="CI47" s="217"/>
      <c r="CJ47" s="217"/>
      <c r="CK47" s="217"/>
      <c r="CL47" s="217"/>
      <c r="CM47" s="217"/>
      <c r="CN47" s="217"/>
      <c r="CO47" s="217"/>
      <c r="CP47" s="217"/>
      <c r="CQ47" s="217"/>
      <c r="CR47" s="217"/>
      <c r="CS47" s="217"/>
      <c r="CT47" s="217"/>
      <c r="CU47" s="217"/>
      <c r="CV47" s="217"/>
      <c r="CW47" s="217"/>
      <c r="CX47" s="217"/>
    </row>
    <row r="48" spans="1:102" s="218" customFormat="1" ht="20.100000000000001" customHeight="1">
      <c r="A48" s="199"/>
      <c r="B48" s="104" t="s">
        <v>75</v>
      </c>
      <c r="C48" s="105">
        <v>0</v>
      </c>
      <c r="D48" s="172">
        <v>0</v>
      </c>
      <c r="E48" s="173">
        <v>0</v>
      </c>
      <c r="F48" s="174" t="s">
        <v>241</v>
      </c>
      <c r="G48" s="175" t="s">
        <v>241</v>
      </c>
      <c r="H48" s="176" t="s">
        <v>241</v>
      </c>
      <c r="I48" s="174" t="s">
        <v>96</v>
      </c>
      <c r="J48" s="175" t="s">
        <v>96</v>
      </c>
      <c r="K48" s="176" t="s">
        <v>96</v>
      </c>
      <c r="L48" s="174" t="s">
        <v>96</v>
      </c>
      <c r="M48" s="175" t="s">
        <v>96</v>
      </c>
      <c r="N48" s="176" t="s">
        <v>96</v>
      </c>
      <c r="O48" s="217"/>
      <c r="P48" s="217"/>
      <c r="Q48" s="217"/>
      <c r="R48" s="217"/>
      <c r="S48" s="217"/>
      <c r="T48" s="217"/>
      <c r="U48" s="217"/>
      <c r="V48" s="217"/>
      <c r="W48" s="217"/>
      <c r="X48" s="217"/>
      <c r="Y48" s="217"/>
      <c r="Z48" s="217"/>
      <c r="AA48" s="217"/>
      <c r="AB48" s="217"/>
      <c r="AC48" s="217"/>
      <c r="AD48" s="217"/>
      <c r="AE48" s="217"/>
      <c r="AF48" s="217"/>
      <c r="AG48" s="217"/>
      <c r="AH48" s="217"/>
      <c r="AI48" s="217"/>
      <c r="AJ48" s="217"/>
      <c r="AK48" s="217"/>
      <c r="AL48" s="217"/>
      <c r="AM48" s="217"/>
      <c r="AN48" s="217"/>
      <c r="AO48" s="217"/>
      <c r="AP48" s="217"/>
      <c r="AQ48" s="217"/>
      <c r="AR48" s="217"/>
      <c r="AS48" s="217"/>
      <c r="AT48" s="217"/>
      <c r="AU48" s="217"/>
      <c r="AV48" s="217"/>
      <c r="AW48" s="217"/>
      <c r="AX48" s="217"/>
      <c r="AY48" s="217"/>
      <c r="AZ48" s="217"/>
      <c r="BA48" s="217"/>
      <c r="BB48" s="217"/>
      <c r="BC48" s="217"/>
      <c r="BD48" s="217"/>
      <c r="BE48" s="217"/>
      <c r="BF48" s="217"/>
      <c r="BG48" s="217"/>
      <c r="BH48" s="217"/>
      <c r="BI48" s="217"/>
      <c r="BJ48" s="217"/>
      <c r="BK48" s="217"/>
      <c r="BL48" s="217"/>
      <c r="BM48" s="217"/>
      <c r="BN48" s="217"/>
      <c r="BO48" s="217"/>
      <c r="BP48" s="217"/>
      <c r="BQ48" s="217"/>
      <c r="BR48" s="217"/>
      <c r="BS48" s="217"/>
      <c r="BT48" s="217"/>
      <c r="BU48" s="217"/>
      <c r="BV48" s="217"/>
      <c r="BW48" s="217"/>
      <c r="BX48" s="217"/>
      <c r="BY48" s="217"/>
      <c r="BZ48" s="217"/>
      <c r="CA48" s="217"/>
      <c r="CB48" s="217"/>
      <c r="CC48" s="217"/>
      <c r="CD48" s="217"/>
      <c r="CE48" s="217"/>
      <c r="CF48" s="217"/>
      <c r="CG48" s="217"/>
      <c r="CH48" s="217"/>
      <c r="CI48" s="217"/>
      <c r="CJ48" s="217"/>
      <c r="CK48" s="217"/>
      <c r="CL48" s="217"/>
      <c r="CM48" s="217"/>
      <c r="CN48" s="217"/>
      <c r="CO48" s="217"/>
      <c r="CP48" s="217"/>
      <c r="CQ48" s="217"/>
      <c r="CR48" s="217"/>
      <c r="CS48" s="217"/>
      <c r="CT48" s="217"/>
      <c r="CU48" s="217"/>
      <c r="CV48" s="217"/>
      <c r="CW48" s="217"/>
      <c r="CX48" s="217"/>
    </row>
    <row r="49" spans="1:102" s="218" customFormat="1" ht="20.100000000000001" customHeight="1">
      <c r="A49" s="199"/>
      <c r="B49" s="104" t="s">
        <v>237</v>
      </c>
      <c r="C49" s="105">
        <v>0</v>
      </c>
      <c r="D49" s="172">
        <v>0</v>
      </c>
      <c r="E49" s="173">
        <v>0</v>
      </c>
      <c r="F49" s="174" t="s">
        <v>241</v>
      </c>
      <c r="G49" s="175" t="s">
        <v>241</v>
      </c>
      <c r="H49" s="176" t="s">
        <v>241</v>
      </c>
      <c r="I49" s="174" t="s">
        <v>96</v>
      </c>
      <c r="J49" s="175" t="s">
        <v>96</v>
      </c>
      <c r="K49" s="176" t="s">
        <v>96</v>
      </c>
      <c r="L49" s="174" t="s">
        <v>96</v>
      </c>
      <c r="M49" s="175" t="s">
        <v>96</v>
      </c>
      <c r="N49" s="176" t="s">
        <v>96</v>
      </c>
      <c r="O49" s="217"/>
      <c r="P49" s="217"/>
      <c r="Q49" s="217"/>
      <c r="R49" s="217"/>
      <c r="S49" s="217"/>
      <c r="T49" s="217"/>
      <c r="U49" s="217"/>
      <c r="V49" s="217"/>
      <c r="W49" s="217"/>
      <c r="X49" s="217"/>
      <c r="Y49" s="217"/>
      <c r="Z49" s="217"/>
      <c r="AA49" s="217"/>
      <c r="AB49" s="217"/>
      <c r="AC49" s="217"/>
      <c r="AD49" s="217"/>
      <c r="AE49" s="217"/>
      <c r="AF49" s="217"/>
      <c r="AG49" s="217"/>
      <c r="AH49" s="217"/>
      <c r="AI49" s="217"/>
      <c r="AJ49" s="217"/>
      <c r="AK49" s="217"/>
      <c r="AL49" s="217"/>
      <c r="AM49" s="217"/>
      <c r="AN49" s="217"/>
      <c r="AO49" s="217"/>
      <c r="AP49" s="217"/>
      <c r="AQ49" s="217"/>
      <c r="AR49" s="217"/>
      <c r="AS49" s="217"/>
      <c r="AT49" s="217"/>
      <c r="AU49" s="217"/>
      <c r="AV49" s="217"/>
      <c r="AW49" s="217"/>
      <c r="AX49" s="217"/>
      <c r="AY49" s="217"/>
      <c r="AZ49" s="217"/>
      <c r="BA49" s="217"/>
      <c r="BB49" s="217"/>
      <c r="BC49" s="217"/>
      <c r="BD49" s="217"/>
      <c r="BE49" s="217"/>
      <c r="BF49" s="217"/>
      <c r="BG49" s="217"/>
      <c r="BH49" s="217"/>
      <c r="BI49" s="217"/>
      <c r="BJ49" s="217"/>
      <c r="BK49" s="217"/>
      <c r="BL49" s="217"/>
      <c r="BM49" s="217"/>
      <c r="BN49" s="217"/>
      <c r="BO49" s="217"/>
      <c r="BP49" s="217"/>
      <c r="BQ49" s="217"/>
      <c r="BR49" s="217"/>
      <c r="BS49" s="217"/>
      <c r="BT49" s="217"/>
      <c r="BU49" s="217"/>
      <c r="BV49" s="217"/>
      <c r="BW49" s="217"/>
      <c r="BX49" s="217"/>
      <c r="BY49" s="217"/>
      <c r="BZ49" s="217"/>
      <c r="CA49" s="217"/>
      <c r="CB49" s="217"/>
      <c r="CC49" s="217"/>
      <c r="CD49" s="217"/>
      <c r="CE49" s="217"/>
      <c r="CF49" s="217"/>
      <c r="CG49" s="217"/>
      <c r="CH49" s="217"/>
      <c r="CI49" s="217"/>
      <c r="CJ49" s="217"/>
      <c r="CK49" s="217"/>
      <c r="CL49" s="217"/>
      <c r="CM49" s="217"/>
      <c r="CN49" s="217"/>
      <c r="CO49" s="217"/>
      <c r="CP49" s="217"/>
      <c r="CQ49" s="217"/>
      <c r="CR49" s="217"/>
      <c r="CS49" s="217"/>
      <c r="CT49" s="217"/>
      <c r="CU49" s="217"/>
      <c r="CV49" s="217"/>
      <c r="CW49" s="217"/>
      <c r="CX49" s="217"/>
    </row>
    <row r="50" spans="1:102" s="218" customFormat="1" ht="20.100000000000001" customHeight="1">
      <c r="A50" s="199"/>
      <c r="B50" s="104" t="s">
        <v>73</v>
      </c>
      <c r="C50" s="105">
        <v>0</v>
      </c>
      <c r="D50" s="172">
        <v>0</v>
      </c>
      <c r="E50" s="173">
        <v>0</v>
      </c>
      <c r="F50" s="174" t="s">
        <v>241</v>
      </c>
      <c r="G50" s="175" t="s">
        <v>241</v>
      </c>
      <c r="H50" s="176" t="s">
        <v>241</v>
      </c>
      <c r="I50" s="174" t="s">
        <v>96</v>
      </c>
      <c r="J50" s="175" t="s">
        <v>96</v>
      </c>
      <c r="K50" s="176" t="s">
        <v>96</v>
      </c>
      <c r="L50" s="174" t="s">
        <v>96</v>
      </c>
      <c r="M50" s="175" t="s">
        <v>96</v>
      </c>
      <c r="N50" s="176" t="s">
        <v>96</v>
      </c>
      <c r="O50" s="217"/>
      <c r="P50" s="217"/>
      <c r="Q50" s="217"/>
      <c r="R50" s="217"/>
      <c r="S50" s="217"/>
      <c r="T50" s="217"/>
      <c r="U50" s="217"/>
      <c r="V50" s="217"/>
      <c r="W50" s="217"/>
      <c r="X50" s="217"/>
      <c r="Y50" s="217"/>
      <c r="Z50" s="217"/>
      <c r="AA50" s="217"/>
      <c r="AB50" s="217"/>
      <c r="AC50" s="217"/>
      <c r="AD50" s="217"/>
      <c r="AE50" s="217"/>
      <c r="AF50" s="217"/>
      <c r="AG50" s="217"/>
      <c r="AH50" s="217"/>
      <c r="AI50" s="217"/>
      <c r="AJ50" s="217"/>
      <c r="AK50" s="217"/>
      <c r="AL50" s="217"/>
      <c r="AM50" s="217"/>
      <c r="AN50" s="217"/>
      <c r="AO50" s="217"/>
      <c r="AP50" s="217"/>
      <c r="AQ50" s="217"/>
      <c r="AR50" s="217"/>
      <c r="AS50" s="217"/>
      <c r="AT50" s="217"/>
      <c r="AU50" s="217"/>
      <c r="AV50" s="217"/>
      <c r="AW50" s="217"/>
      <c r="AX50" s="217"/>
      <c r="AY50" s="217"/>
      <c r="AZ50" s="217"/>
      <c r="BA50" s="217"/>
      <c r="BB50" s="217"/>
      <c r="BC50" s="217"/>
      <c r="BD50" s="217"/>
      <c r="BE50" s="217"/>
      <c r="BF50" s="217"/>
      <c r="BG50" s="217"/>
      <c r="BH50" s="217"/>
      <c r="BI50" s="217"/>
      <c r="BJ50" s="217"/>
      <c r="BK50" s="217"/>
      <c r="BL50" s="217"/>
      <c r="BM50" s="217"/>
      <c r="BN50" s="217"/>
      <c r="BO50" s="217"/>
      <c r="BP50" s="217"/>
      <c r="BQ50" s="217"/>
      <c r="BR50" s="217"/>
      <c r="BS50" s="217"/>
      <c r="BT50" s="217"/>
      <c r="BU50" s="217"/>
      <c r="BV50" s="217"/>
      <c r="BW50" s="217"/>
      <c r="BX50" s="217"/>
      <c r="BY50" s="217"/>
      <c r="BZ50" s="217"/>
      <c r="CA50" s="217"/>
      <c r="CB50" s="217"/>
      <c r="CC50" s="217"/>
      <c r="CD50" s="217"/>
      <c r="CE50" s="217"/>
      <c r="CF50" s="217"/>
      <c r="CG50" s="217"/>
      <c r="CH50" s="217"/>
      <c r="CI50" s="217"/>
      <c r="CJ50" s="217"/>
      <c r="CK50" s="217"/>
      <c r="CL50" s="217"/>
      <c r="CM50" s="217"/>
      <c r="CN50" s="217"/>
      <c r="CO50" s="217"/>
      <c r="CP50" s="217"/>
      <c r="CQ50" s="217"/>
      <c r="CR50" s="217"/>
      <c r="CS50" s="217"/>
      <c r="CT50" s="217"/>
      <c r="CU50" s="217"/>
      <c r="CV50" s="217"/>
      <c r="CW50" s="217"/>
      <c r="CX50" s="217"/>
    </row>
    <row r="51" spans="1:102" s="218" customFormat="1" ht="20.100000000000001" customHeight="1">
      <c r="A51" s="199"/>
      <c r="B51" s="104" t="s">
        <v>235</v>
      </c>
      <c r="C51" s="105">
        <v>0</v>
      </c>
      <c r="D51" s="172">
        <v>0</v>
      </c>
      <c r="E51" s="173">
        <v>0</v>
      </c>
      <c r="F51" s="174" t="s">
        <v>241</v>
      </c>
      <c r="G51" s="175" t="s">
        <v>241</v>
      </c>
      <c r="H51" s="176" t="s">
        <v>241</v>
      </c>
      <c r="I51" s="174" t="s">
        <v>96</v>
      </c>
      <c r="J51" s="175" t="s">
        <v>96</v>
      </c>
      <c r="K51" s="176" t="s">
        <v>96</v>
      </c>
      <c r="L51" s="174" t="s">
        <v>96</v>
      </c>
      <c r="M51" s="175" t="s">
        <v>96</v>
      </c>
      <c r="N51" s="176" t="s">
        <v>96</v>
      </c>
      <c r="O51" s="217"/>
      <c r="P51" s="217"/>
      <c r="Q51" s="217"/>
      <c r="R51" s="217"/>
      <c r="S51" s="217"/>
      <c r="T51" s="217"/>
      <c r="U51" s="217"/>
      <c r="V51" s="217"/>
      <c r="W51" s="217"/>
      <c r="X51" s="217"/>
      <c r="Y51" s="217"/>
      <c r="Z51" s="217"/>
      <c r="AA51" s="217"/>
      <c r="AB51" s="217"/>
      <c r="AC51" s="217"/>
      <c r="AD51" s="217"/>
      <c r="AE51" s="217"/>
      <c r="AF51" s="217"/>
      <c r="AG51" s="217"/>
      <c r="AH51" s="217"/>
      <c r="AI51" s="217"/>
      <c r="AJ51" s="217"/>
      <c r="AK51" s="217"/>
      <c r="AL51" s="217"/>
      <c r="AM51" s="217"/>
      <c r="AN51" s="217"/>
      <c r="AO51" s="217"/>
      <c r="AP51" s="217"/>
      <c r="AQ51" s="217"/>
      <c r="AR51" s="217"/>
      <c r="AS51" s="217"/>
      <c r="AT51" s="217"/>
      <c r="AU51" s="217"/>
      <c r="AV51" s="217"/>
      <c r="AW51" s="217"/>
      <c r="AX51" s="217"/>
      <c r="AY51" s="217"/>
      <c r="AZ51" s="217"/>
      <c r="BA51" s="217"/>
      <c r="BB51" s="217"/>
      <c r="BC51" s="217"/>
      <c r="BD51" s="217"/>
      <c r="BE51" s="217"/>
      <c r="BF51" s="217"/>
      <c r="BG51" s="217"/>
      <c r="BH51" s="217"/>
      <c r="BI51" s="217"/>
      <c r="BJ51" s="217"/>
      <c r="BK51" s="217"/>
      <c r="BL51" s="217"/>
      <c r="BM51" s="217"/>
      <c r="BN51" s="217"/>
      <c r="BO51" s="217"/>
      <c r="BP51" s="217"/>
      <c r="BQ51" s="217"/>
      <c r="BR51" s="217"/>
      <c r="BS51" s="217"/>
      <c r="BT51" s="217"/>
      <c r="BU51" s="217"/>
      <c r="BV51" s="217"/>
      <c r="BW51" s="217"/>
      <c r="BX51" s="217"/>
      <c r="BY51" s="217"/>
      <c r="BZ51" s="217"/>
      <c r="CA51" s="217"/>
      <c r="CB51" s="217"/>
      <c r="CC51" s="217"/>
      <c r="CD51" s="217"/>
      <c r="CE51" s="217"/>
      <c r="CF51" s="217"/>
      <c r="CG51" s="217"/>
      <c r="CH51" s="217"/>
      <c r="CI51" s="217"/>
      <c r="CJ51" s="217"/>
      <c r="CK51" s="217"/>
      <c r="CL51" s="217"/>
      <c r="CM51" s="217"/>
      <c r="CN51" s="217"/>
      <c r="CO51" s="217"/>
      <c r="CP51" s="217"/>
      <c r="CQ51" s="217"/>
      <c r="CR51" s="217"/>
      <c r="CS51" s="217"/>
      <c r="CT51" s="217"/>
      <c r="CU51" s="217"/>
      <c r="CV51" s="217"/>
      <c r="CW51" s="217"/>
      <c r="CX51" s="217"/>
    </row>
    <row r="52" spans="1:102" s="218" customFormat="1" ht="20.100000000000001" customHeight="1">
      <c r="A52" s="199"/>
      <c r="B52" s="104" t="s">
        <v>39</v>
      </c>
      <c r="C52" s="105">
        <v>0</v>
      </c>
      <c r="D52" s="172">
        <v>0</v>
      </c>
      <c r="E52" s="173">
        <v>0</v>
      </c>
      <c r="F52" s="174" t="s">
        <v>241</v>
      </c>
      <c r="G52" s="175" t="s">
        <v>241</v>
      </c>
      <c r="H52" s="176" t="s">
        <v>241</v>
      </c>
      <c r="I52" s="174" t="s">
        <v>96</v>
      </c>
      <c r="J52" s="175" t="s">
        <v>96</v>
      </c>
      <c r="K52" s="176" t="s">
        <v>96</v>
      </c>
      <c r="L52" s="174" t="s">
        <v>96</v>
      </c>
      <c r="M52" s="175" t="s">
        <v>96</v>
      </c>
      <c r="N52" s="176" t="s">
        <v>96</v>
      </c>
      <c r="O52" s="217"/>
      <c r="P52" s="217"/>
      <c r="Q52" s="217"/>
      <c r="R52" s="217"/>
      <c r="S52" s="217"/>
      <c r="T52" s="217"/>
      <c r="U52" s="217"/>
      <c r="V52" s="217"/>
      <c r="W52" s="217"/>
      <c r="X52" s="217"/>
      <c r="Y52" s="217"/>
      <c r="Z52" s="217"/>
      <c r="AA52" s="217"/>
      <c r="AB52" s="217"/>
      <c r="AC52" s="217"/>
      <c r="AD52" s="217"/>
      <c r="AE52" s="217"/>
      <c r="AF52" s="217"/>
      <c r="AG52" s="217"/>
      <c r="AH52" s="217"/>
      <c r="AI52" s="217"/>
      <c r="AJ52" s="217"/>
      <c r="AK52" s="217"/>
      <c r="AL52" s="217"/>
      <c r="AM52" s="217"/>
      <c r="AN52" s="217"/>
      <c r="AO52" s="217"/>
      <c r="AP52" s="217"/>
      <c r="AQ52" s="217"/>
      <c r="AR52" s="217"/>
      <c r="AS52" s="217"/>
      <c r="AT52" s="217"/>
      <c r="AU52" s="217"/>
      <c r="AV52" s="217"/>
      <c r="AW52" s="217"/>
      <c r="AX52" s="217"/>
      <c r="AY52" s="217"/>
      <c r="AZ52" s="217"/>
      <c r="BA52" s="217"/>
      <c r="BB52" s="217"/>
      <c r="BC52" s="217"/>
      <c r="BD52" s="217"/>
      <c r="BE52" s="217"/>
      <c r="BF52" s="217"/>
      <c r="BG52" s="217"/>
      <c r="BH52" s="217"/>
      <c r="BI52" s="217"/>
      <c r="BJ52" s="217"/>
      <c r="BK52" s="217"/>
      <c r="BL52" s="217"/>
      <c r="BM52" s="217"/>
      <c r="BN52" s="217"/>
      <c r="BO52" s="217"/>
      <c r="BP52" s="217"/>
      <c r="BQ52" s="217"/>
      <c r="BR52" s="217"/>
      <c r="BS52" s="217"/>
      <c r="BT52" s="217"/>
      <c r="BU52" s="217"/>
      <c r="BV52" s="217"/>
      <c r="BW52" s="217"/>
      <c r="BX52" s="217"/>
      <c r="BY52" s="217"/>
      <c r="BZ52" s="217"/>
      <c r="CA52" s="217"/>
      <c r="CB52" s="217"/>
      <c r="CC52" s="217"/>
      <c r="CD52" s="217"/>
      <c r="CE52" s="217"/>
      <c r="CF52" s="217"/>
      <c r="CG52" s="217"/>
      <c r="CH52" s="217"/>
      <c r="CI52" s="217"/>
      <c r="CJ52" s="217"/>
      <c r="CK52" s="217"/>
      <c r="CL52" s="217"/>
      <c r="CM52" s="217"/>
      <c r="CN52" s="217"/>
      <c r="CO52" s="217"/>
      <c r="CP52" s="217"/>
      <c r="CQ52" s="217"/>
      <c r="CR52" s="217"/>
      <c r="CS52" s="217"/>
      <c r="CT52" s="217"/>
      <c r="CU52" s="217"/>
      <c r="CV52" s="217"/>
      <c r="CW52" s="217"/>
      <c r="CX52" s="217"/>
    </row>
    <row r="53" spans="1:102" s="218" customFormat="1" ht="20.100000000000001" customHeight="1">
      <c r="A53" s="199"/>
      <c r="B53" s="104" t="s">
        <v>64</v>
      </c>
      <c r="C53" s="105">
        <v>0</v>
      </c>
      <c r="D53" s="172">
        <v>0</v>
      </c>
      <c r="E53" s="173">
        <v>0</v>
      </c>
      <c r="F53" s="174" t="s">
        <v>241</v>
      </c>
      <c r="G53" s="175" t="s">
        <v>241</v>
      </c>
      <c r="H53" s="176" t="s">
        <v>241</v>
      </c>
      <c r="I53" s="174" t="s">
        <v>96</v>
      </c>
      <c r="J53" s="175" t="s">
        <v>96</v>
      </c>
      <c r="K53" s="176" t="s">
        <v>96</v>
      </c>
      <c r="L53" s="174" t="s">
        <v>96</v>
      </c>
      <c r="M53" s="175" t="s">
        <v>96</v>
      </c>
      <c r="N53" s="176" t="s">
        <v>96</v>
      </c>
      <c r="O53" s="217"/>
      <c r="P53" s="217"/>
      <c r="Q53" s="217"/>
      <c r="R53" s="217"/>
      <c r="S53" s="217"/>
      <c r="T53" s="217"/>
      <c r="U53" s="217"/>
      <c r="V53" s="217"/>
      <c r="W53" s="217"/>
      <c r="X53" s="217"/>
      <c r="Y53" s="217"/>
      <c r="Z53" s="217"/>
      <c r="AA53" s="217"/>
      <c r="AB53" s="217"/>
      <c r="AC53" s="217"/>
      <c r="AD53" s="217"/>
      <c r="AE53" s="217"/>
      <c r="AF53" s="217"/>
      <c r="AG53" s="217"/>
      <c r="AH53" s="217"/>
      <c r="AI53" s="217"/>
      <c r="AJ53" s="217"/>
      <c r="AK53" s="217"/>
      <c r="AL53" s="217"/>
      <c r="AM53" s="217"/>
      <c r="AN53" s="217"/>
      <c r="AO53" s="217"/>
      <c r="AP53" s="217"/>
      <c r="AQ53" s="217"/>
      <c r="AR53" s="217"/>
      <c r="AS53" s="217"/>
      <c r="AT53" s="217"/>
      <c r="AU53" s="217"/>
      <c r="AV53" s="217"/>
      <c r="AW53" s="217"/>
      <c r="AX53" s="217"/>
      <c r="AY53" s="217"/>
      <c r="AZ53" s="217"/>
      <c r="BA53" s="217"/>
      <c r="BB53" s="217"/>
      <c r="BC53" s="217"/>
      <c r="BD53" s="217"/>
      <c r="BE53" s="217"/>
      <c r="BF53" s="217"/>
      <c r="BG53" s="217"/>
      <c r="BH53" s="217"/>
      <c r="BI53" s="217"/>
      <c r="BJ53" s="217"/>
      <c r="BK53" s="217"/>
      <c r="BL53" s="217"/>
      <c r="BM53" s="217"/>
      <c r="BN53" s="217"/>
      <c r="BO53" s="217"/>
      <c r="BP53" s="217"/>
      <c r="BQ53" s="217"/>
      <c r="BR53" s="217"/>
      <c r="BS53" s="217"/>
      <c r="BT53" s="217"/>
      <c r="BU53" s="217"/>
      <c r="BV53" s="217"/>
      <c r="BW53" s="217"/>
      <c r="BX53" s="217"/>
      <c r="BY53" s="217"/>
      <c r="BZ53" s="217"/>
      <c r="CA53" s="217"/>
      <c r="CB53" s="217"/>
      <c r="CC53" s="217"/>
      <c r="CD53" s="217"/>
      <c r="CE53" s="217"/>
      <c r="CF53" s="217"/>
      <c r="CG53" s="217"/>
      <c r="CH53" s="217"/>
      <c r="CI53" s="217"/>
      <c r="CJ53" s="217"/>
      <c r="CK53" s="217"/>
      <c r="CL53" s="217"/>
      <c r="CM53" s="217"/>
      <c r="CN53" s="217"/>
      <c r="CO53" s="217"/>
      <c r="CP53" s="217"/>
      <c r="CQ53" s="217"/>
      <c r="CR53" s="217"/>
      <c r="CS53" s="217"/>
      <c r="CT53" s="217"/>
      <c r="CU53" s="217"/>
      <c r="CV53" s="217"/>
      <c r="CW53" s="217"/>
      <c r="CX53" s="217"/>
    </row>
    <row r="54" spans="1:102" s="218" customFormat="1" ht="18.75" customHeight="1">
      <c r="A54" s="199"/>
      <c r="B54" s="104" t="s">
        <v>188</v>
      </c>
      <c r="C54" s="105">
        <v>0</v>
      </c>
      <c r="D54" s="172">
        <v>0</v>
      </c>
      <c r="E54" s="173">
        <v>0</v>
      </c>
      <c r="F54" s="174" t="s">
        <v>241</v>
      </c>
      <c r="G54" s="175" t="s">
        <v>241</v>
      </c>
      <c r="H54" s="176" t="s">
        <v>241</v>
      </c>
      <c r="I54" s="174" t="s">
        <v>96</v>
      </c>
      <c r="J54" s="175" t="s">
        <v>96</v>
      </c>
      <c r="K54" s="176" t="s">
        <v>96</v>
      </c>
      <c r="L54" s="174" t="s">
        <v>96</v>
      </c>
      <c r="M54" s="175" t="s">
        <v>96</v>
      </c>
      <c r="N54" s="176" t="s">
        <v>96</v>
      </c>
      <c r="O54" s="217"/>
      <c r="P54" s="217"/>
      <c r="Q54" s="217"/>
      <c r="R54" s="217"/>
      <c r="S54" s="217"/>
      <c r="T54" s="217"/>
      <c r="U54" s="217"/>
      <c r="V54" s="217"/>
      <c r="W54" s="217"/>
      <c r="X54" s="217"/>
      <c r="Y54" s="217"/>
      <c r="Z54" s="217"/>
      <c r="AA54" s="217"/>
      <c r="AB54" s="217"/>
      <c r="AC54" s="217"/>
      <c r="AD54" s="217"/>
      <c r="AE54" s="217"/>
      <c r="AF54" s="217"/>
      <c r="AG54" s="217"/>
      <c r="AH54" s="217"/>
      <c r="AI54" s="217"/>
      <c r="AJ54" s="217"/>
      <c r="AK54" s="217"/>
      <c r="AL54" s="217"/>
      <c r="AM54" s="217"/>
      <c r="AN54" s="217"/>
      <c r="AO54" s="217"/>
      <c r="AP54" s="217"/>
      <c r="AQ54" s="217"/>
      <c r="AR54" s="217"/>
      <c r="AS54" s="217"/>
      <c r="AT54" s="217"/>
      <c r="AU54" s="217"/>
      <c r="AV54" s="217"/>
      <c r="AW54" s="217"/>
      <c r="AX54" s="217"/>
      <c r="AY54" s="217"/>
      <c r="AZ54" s="217"/>
      <c r="BA54" s="217"/>
      <c r="BB54" s="217"/>
      <c r="BC54" s="217"/>
      <c r="BD54" s="217"/>
      <c r="BE54" s="217"/>
      <c r="BF54" s="217"/>
      <c r="BG54" s="217"/>
      <c r="BH54" s="217"/>
      <c r="BI54" s="217"/>
      <c r="BJ54" s="217"/>
      <c r="BK54" s="217"/>
      <c r="BL54" s="217"/>
      <c r="BM54" s="217"/>
      <c r="BN54" s="217"/>
      <c r="BO54" s="217"/>
      <c r="BP54" s="217"/>
      <c r="BQ54" s="217"/>
      <c r="BR54" s="217"/>
      <c r="BS54" s="217"/>
      <c r="BT54" s="217"/>
      <c r="BU54" s="217"/>
      <c r="BV54" s="217"/>
      <c r="BW54" s="217"/>
      <c r="BX54" s="217"/>
      <c r="BY54" s="217"/>
      <c r="BZ54" s="217"/>
      <c r="CA54" s="217"/>
      <c r="CB54" s="217"/>
      <c r="CC54" s="217"/>
      <c r="CD54" s="217"/>
      <c r="CE54" s="217"/>
      <c r="CF54" s="217"/>
      <c r="CG54" s="217"/>
      <c r="CH54" s="217"/>
      <c r="CI54" s="217"/>
      <c r="CJ54" s="217"/>
      <c r="CK54" s="217"/>
      <c r="CL54" s="217"/>
      <c r="CM54" s="217"/>
      <c r="CN54" s="217"/>
      <c r="CO54" s="217"/>
      <c r="CP54" s="217"/>
      <c r="CQ54" s="217"/>
      <c r="CR54" s="217"/>
      <c r="CS54" s="217"/>
      <c r="CT54" s="217"/>
      <c r="CU54" s="217"/>
      <c r="CV54" s="217"/>
      <c r="CW54" s="217"/>
      <c r="CX54" s="217"/>
    </row>
    <row r="55" spans="1:102" s="218" customFormat="1" ht="18.75" customHeight="1">
      <c r="A55" s="199"/>
      <c r="B55" s="104" t="s">
        <v>55</v>
      </c>
      <c r="C55" s="105">
        <v>0</v>
      </c>
      <c r="D55" s="172">
        <v>0</v>
      </c>
      <c r="E55" s="173">
        <v>0</v>
      </c>
      <c r="F55" s="174" t="s">
        <v>241</v>
      </c>
      <c r="G55" s="175" t="s">
        <v>241</v>
      </c>
      <c r="H55" s="176" t="s">
        <v>241</v>
      </c>
      <c r="I55" s="174" t="s">
        <v>96</v>
      </c>
      <c r="J55" s="175" t="s">
        <v>96</v>
      </c>
      <c r="K55" s="176" t="s">
        <v>96</v>
      </c>
      <c r="L55" s="174" t="s">
        <v>96</v>
      </c>
      <c r="M55" s="175" t="s">
        <v>96</v>
      </c>
      <c r="N55" s="176" t="s">
        <v>96</v>
      </c>
      <c r="O55" s="217"/>
      <c r="P55" s="217"/>
      <c r="Q55" s="217"/>
      <c r="R55" s="217"/>
      <c r="S55" s="217"/>
      <c r="T55" s="217"/>
      <c r="U55" s="217"/>
      <c r="V55" s="217"/>
      <c r="W55" s="217"/>
      <c r="X55" s="217"/>
      <c r="Y55" s="217"/>
      <c r="Z55" s="217"/>
      <c r="AA55" s="217"/>
      <c r="AB55" s="217"/>
      <c r="AC55" s="217"/>
      <c r="AD55" s="217"/>
      <c r="AE55" s="217"/>
      <c r="AF55" s="217"/>
      <c r="AG55" s="217"/>
      <c r="AH55" s="217"/>
      <c r="AI55" s="217"/>
      <c r="AJ55" s="217"/>
      <c r="AK55" s="217"/>
      <c r="AL55" s="217"/>
      <c r="AM55" s="217"/>
      <c r="AN55" s="217"/>
      <c r="AO55" s="217"/>
      <c r="AP55" s="217"/>
      <c r="AQ55" s="217"/>
      <c r="AR55" s="217"/>
      <c r="AS55" s="217"/>
      <c r="AT55" s="217"/>
      <c r="AU55" s="217"/>
      <c r="AV55" s="217"/>
      <c r="AW55" s="217"/>
      <c r="AX55" s="217"/>
      <c r="AY55" s="217"/>
      <c r="AZ55" s="217"/>
      <c r="BA55" s="217"/>
      <c r="BB55" s="217"/>
      <c r="BC55" s="217"/>
      <c r="BD55" s="217"/>
      <c r="BE55" s="217"/>
      <c r="BF55" s="217"/>
      <c r="BG55" s="217"/>
      <c r="BH55" s="217"/>
      <c r="BI55" s="217"/>
      <c r="BJ55" s="217"/>
      <c r="BK55" s="217"/>
      <c r="BL55" s="217"/>
      <c r="BM55" s="217"/>
      <c r="BN55" s="217"/>
      <c r="BO55" s="217"/>
      <c r="BP55" s="217"/>
      <c r="BQ55" s="217"/>
      <c r="BR55" s="217"/>
      <c r="BS55" s="217"/>
      <c r="BT55" s="217"/>
      <c r="BU55" s="217"/>
      <c r="BV55" s="217"/>
      <c r="BW55" s="217"/>
      <c r="BX55" s="217"/>
      <c r="BY55" s="217"/>
      <c r="BZ55" s="217"/>
      <c r="CA55" s="217"/>
      <c r="CB55" s="217"/>
      <c r="CC55" s="217"/>
      <c r="CD55" s="217"/>
      <c r="CE55" s="217"/>
      <c r="CF55" s="217"/>
      <c r="CG55" s="217"/>
      <c r="CH55" s="217"/>
      <c r="CI55" s="217"/>
      <c r="CJ55" s="217"/>
      <c r="CK55" s="217"/>
      <c r="CL55" s="217"/>
      <c r="CM55" s="217"/>
      <c r="CN55" s="217"/>
      <c r="CO55" s="217"/>
      <c r="CP55" s="217"/>
      <c r="CQ55" s="217"/>
      <c r="CR55" s="217"/>
      <c r="CS55" s="217"/>
      <c r="CT55" s="217"/>
      <c r="CU55" s="217"/>
      <c r="CV55" s="217"/>
      <c r="CW55" s="217"/>
      <c r="CX55" s="217"/>
    </row>
    <row r="56" spans="1:102" s="218" customFormat="1" ht="18.75" customHeight="1">
      <c r="A56" s="199"/>
      <c r="B56" s="104" t="s">
        <v>54</v>
      </c>
      <c r="C56" s="105">
        <v>0</v>
      </c>
      <c r="D56" s="172">
        <v>0</v>
      </c>
      <c r="E56" s="173">
        <v>0</v>
      </c>
      <c r="F56" s="174" t="s">
        <v>241</v>
      </c>
      <c r="G56" s="175" t="s">
        <v>241</v>
      </c>
      <c r="H56" s="176" t="s">
        <v>241</v>
      </c>
      <c r="I56" s="174" t="s">
        <v>96</v>
      </c>
      <c r="J56" s="175" t="s">
        <v>96</v>
      </c>
      <c r="K56" s="176" t="s">
        <v>96</v>
      </c>
      <c r="L56" s="174" t="s">
        <v>96</v>
      </c>
      <c r="M56" s="175" t="s">
        <v>96</v>
      </c>
      <c r="N56" s="176" t="s">
        <v>96</v>
      </c>
      <c r="O56" s="217"/>
      <c r="P56" s="217"/>
      <c r="Q56" s="217"/>
      <c r="R56" s="217"/>
      <c r="S56" s="217"/>
      <c r="T56" s="217"/>
      <c r="U56" s="217"/>
      <c r="V56" s="217"/>
      <c r="W56" s="217"/>
      <c r="X56" s="217"/>
      <c r="Y56" s="217"/>
      <c r="Z56" s="217"/>
      <c r="AA56" s="217"/>
      <c r="AB56" s="217"/>
      <c r="AC56" s="217"/>
      <c r="AD56" s="217"/>
      <c r="AE56" s="217"/>
      <c r="AF56" s="217"/>
      <c r="AG56" s="217"/>
      <c r="AH56" s="217"/>
      <c r="AI56" s="217"/>
      <c r="AJ56" s="217"/>
      <c r="AK56" s="217"/>
      <c r="AL56" s="217"/>
      <c r="AM56" s="217"/>
      <c r="AN56" s="217"/>
      <c r="AO56" s="217"/>
      <c r="AP56" s="217"/>
      <c r="AQ56" s="217"/>
      <c r="AR56" s="217"/>
      <c r="AS56" s="217"/>
      <c r="AT56" s="217"/>
      <c r="AU56" s="217"/>
      <c r="AV56" s="217"/>
      <c r="AW56" s="217"/>
      <c r="AX56" s="217"/>
      <c r="AY56" s="217"/>
      <c r="AZ56" s="217"/>
      <c r="BA56" s="217"/>
      <c r="BB56" s="217"/>
      <c r="BC56" s="217"/>
      <c r="BD56" s="217"/>
      <c r="BE56" s="217"/>
      <c r="BF56" s="217"/>
      <c r="BG56" s="217"/>
      <c r="BH56" s="217"/>
      <c r="BI56" s="217"/>
      <c r="BJ56" s="217"/>
      <c r="BK56" s="217"/>
      <c r="BL56" s="217"/>
      <c r="BM56" s="217"/>
      <c r="BN56" s="217"/>
      <c r="BO56" s="217"/>
      <c r="BP56" s="217"/>
      <c r="BQ56" s="217"/>
      <c r="BR56" s="217"/>
      <c r="BS56" s="217"/>
      <c r="BT56" s="217"/>
      <c r="BU56" s="217"/>
      <c r="BV56" s="217"/>
      <c r="BW56" s="217"/>
      <c r="BX56" s="217"/>
      <c r="BY56" s="217"/>
      <c r="BZ56" s="217"/>
      <c r="CA56" s="217"/>
      <c r="CB56" s="217"/>
      <c r="CC56" s="217"/>
      <c r="CD56" s="217"/>
      <c r="CE56" s="217"/>
      <c r="CF56" s="217"/>
      <c r="CG56" s="217"/>
      <c r="CH56" s="217"/>
      <c r="CI56" s="217"/>
      <c r="CJ56" s="217"/>
      <c r="CK56" s="217"/>
      <c r="CL56" s="217"/>
      <c r="CM56" s="217"/>
      <c r="CN56" s="217"/>
      <c r="CO56" s="217"/>
      <c r="CP56" s="217"/>
      <c r="CQ56" s="217"/>
      <c r="CR56" s="217"/>
      <c r="CS56" s="217"/>
      <c r="CT56" s="217"/>
      <c r="CU56" s="217"/>
      <c r="CV56" s="217"/>
      <c r="CW56" s="217"/>
      <c r="CX56" s="217"/>
    </row>
    <row r="57" spans="1:102" s="218" customFormat="1" ht="18.75" customHeight="1">
      <c r="A57" s="199"/>
      <c r="B57" s="104" t="s">
        <v>238</v>
      </c>
      <c r="C57" s="105">
        <v>0</v>
      </c>
      <c r="D57" s="172">
        <v>0</v>
      </c>
      <c r="E57" s="173">
        <v>0</v>
      </c>
      <c r="F57" s="174" t="s">
        <v>241</v>
      </c>
      <c r="G57" s="175" t="s">
        <v>241</v>
      </c>
      <c r="H57" s="176" t="s">
        <v>241</v>
      </c>
      <c r="I57" s="174" t="s">
        <v>96</v>
      </c>
      <c r="J57" s="175" t="s">
        <v>96</v>
      </c>
      <c r="K57" s="176" t="s">
        <v>96</v>
      </c>
      <c r="L57" s="174" t="s">
        <v>96</v>
      </c>
      <c r="M57" s="175" t="s">
        <v>96</v>
      </c>
      <c r="N57" s="176" t="s">
        <v>96</v>
      </c>
      <c r="O57" s="217"/>
      <c r="P57" s="217"/>
      <c r="Q57" s="217"/>
      <c r="R57" s="217"/>
      <c r="S57" s="217"/>
      <c r="T57" s="217"/>
      <c r="U57" s="217"/>
      <c r="V57" s="217"/>
      <c r="W57" s="217"/>
      <c r="X57" s="217"/>
      <c r="Y57" s="217"/>
      <c r="Z57" s="217"/>
      <c r="AA57" s="217"/>
      <c r="AB57" s="217"/>
      <c r="AC57" s="217"/>
      <c r="AD57" s="217"/>
      <c r="AE57" s="217"/>
      <c r="AF57" s="217"/>
      <c r="AG57" s="217"/>
      <c r="AH57" s="217"/>
      <c r="AI57" s="217"/>
      <c r="AJ57" s="217"/>
      <c r="AK57" s="217"/>
      <c r="AL57" s="217"/>
      <c r="AM57" s="217"/>
      <c r="AN57" s="217"/>
      <c r="AO57" s="217"/>
      <c r="AP57" s="217"/>
      <c r="AQ57" s="217"/>
      <c r="AR57" s="217"/>
      <c r="AS57" s="217"/>
      <c r="AT57" s="217"/>
      <c r="AU57" s="217"/>
      <c r="AV57" s="217"/>
      <c r="AW57" s="217"/>
      <c r="AX57" s="217"/>
      <c r="AY57" s="217"/>
      <c r="AZ57" s="217"/>
      <c r="BA57" s="217"/>
      <c r="BB57" s="217"/>
      <c r="BC57" s="217"/>
      <c r="BD57" s="217"/>
      <c r="BE57" s="217"/>
      <c r="BF57" s="217"/>
      <c r="BG57" s="217"/>
      <c r="BH57" s="217"/>
      <c r="BI57" s="217"/>
      <c r="BJ57" s="217"/>
      <c r="BK57" s="217"/>
      <c r="BL57" s="217"/>
      <c r="BM57" s="217"/>
      <c r="BN57" s="217"/>
      <c r="BO57" s="217"/>
      <c r="BP57" s="217"/>
      <c r="BQ57" s="217"/>
      <c r="BR57" s="217"/>
      <c r="BS57" s="217"/>
      <c r="BT57" s="217"/>
      <c r="BU57" s="217"/>
      <c r="BV57" s="217"/>
      <c r="BW57" s="217"/>
      <c r="BX57" s="217"/>
      <c r="BY57" s="217"/>
      <c r="BZ57" s="217"/>
      <c r="CA57" s="217"/>
      <c r="CB57" s="217"/>
      <c r="CC57" s="217"/>
      <c r="CD57" s="217"/>
      <c r="CE57" s="217"/>
      <c r="CF57" s="217"/>
      <c r="CG57" s="217"/>
      <c r="CH57" s="217"/>
      <c r="CI57" s="217"/>
      <c r="CJ57" s="217"/>
      <c r="CK57" s="217"/>
      <c r="CL57" s="217"/>
      <c r="CM57" s="217"/>
      <c r="CN57" s="217"/>
      <c r="CO57" s="217"/>
      <c r="CP57" s="217"/>
      <c r="CQ57" s="217"/>
      <c r="CR57" s="217"/>
      <c r="CS57" s="217"/>
      <c r="CT57" s="217"/>
      <c r="CU57" s="217"/>
      <c r="CV57" s="217"/>
      <c r="CW57" s="217"/>
      <c r="CX57" s="217"/>
    </row>
    <row r="58" spans="1:102" s="218" customFormat="1" ht="18.75" customHeight="1">
      <c r="A58" s="199"/>
      <c r="B58" s="104" t="s">
        <v>56</v>
      </c>
      <c r="C58" s="105">
        <v>0</v>
      </c>
      <c r="D58" s="172">
        <v>0</v>
      </c>
      <c r="E58" s="173">
        <v>0</v>
      </c>
      <c r="F58" s="174" t="s">
        <v>241</v>
      </c>
      <c r="G58" s="175" t="s">
        <v>241</v>
      </c>
      <c r="H58" s="176" t="s">
        <v>241</v>
      </c>
      <c r="I58" s="174" t="s">
        <v>96</v>
      </c>
      <c r="J58" s="175" t="s">
        <v>96</v>
      </c>
      <c r="K58" s="176" t="s">
        <v>96</v>
      </c>
      <c r="L58" s="174" t="s">
        <v>96</v>
      </c>
      <c r="M58" s="175" t="s">
        <v>96</v>
      </c>
      <c r="N58" s="176" t="s">
        <v>96</v>
      </c>
      <c r="O58" s="217"/>
      <c r="P58" s="217"/>
      <c r="Q58" s="217"/>
      <c r="R58" s="217"/>
      <c r="S58" s="217"/>
      <c r="T58" s="217"/>
      <c r="U58" s="217"/>
      <c r="V58" s="217"/>
      <c r="W58" s="217"/>
      <c r="X58" s="217"/>
      <c r="Y58" s="217"/>
      <c r="Z58" s="217"/>
      <c r="AA58" s="217"/>
      <c r="AB58" s="217"/>
      <c r="AC58" s="217"/>
      <c r="AD58" s="217"/>
      <c r="AE58" s="217"/>
      <c r="AF58" s="217"/>
      <c r="AG58" s="217"/>
      <c r="AH58" s="217"/>
      <c r="AI58" s="217"/>
      <c r="AJ58" s="217"/>
      <c r="AK58" s="217"/>
      <c r="AL58" s="217"/>
      <c r="AM58" s="217"/>
      <c r="AN58" s="217"/>
      <c r="AO58" s="217"/>
      <c r="AP58" s="217"/>
      <c r="AQ58" s="217"/>
      <c r="AR58" s="217"/>
      <c r="AS58" s="217"/>
      <c r="AT58" s="217"/>
      <c r="AU58" s="217"/>
      <c r="AV58" s="217"/>
      <c r="AW58" s="217"/>
      <c r="AX58" s="217"/>
      <c r="AY58" s="217"/>
      <c r="AZ58" s="217"/>
      <c r="BA58" s="217"/>
      <c r="BB58" s="217"/>
      <c r="BC58" s="217"/>
      <c r="BD58" s="217"/>
      <c r="BE58" s="217"/>
      <c r="BF58" s="217"/>
      <c r="BG58" s="217"/>
      <c r="BH58" s="217"/>
      <c r="BI58" s="217"/>
      <c r="BJ58" s="217"/>
      <c r="BK58" s="217"/>
      <c r="BL58" s="217"/>
      <c r="BM58" s="217"/>
      <c r="BN58" s="217"/>
      <c r="BO58" s="217"/>
      <c r="BP58" s="217"/>
      <c r="BQ58" s="217"/>
      <c r="BR58" s="217"/>
      <c r="BS58" s="217"/>
      <c r="BT58" s="217"/>
      <c r="BU58" s="217"/>
      <c r="BV58" s="217"/>
      <c r="BW58" s="217"/>
      <c r="BX58" s="217"/>
      <c r="BY58" s="217"/>
      <c r="BZ58" s="217"/>
      <c r="CA58" s="217"/>
      <c r="CB58" s="217"/>
      <c r="CC58" s="217"/>
      <c r="CD58" s="217"/>
      <c r="CE58" s="217"/>
      <c r="CF58" s="217"/>
      <c r="CG58" s="217"/>
      <c r="CH58" s="217"/>
      <c r="CI58" s="217"/>
      <c r="CJ58" s="217"/>
      <c r="CK58" s="217"/>
      <c r="CL58" s="217"/>
      <c r="CM58" s="217"/>
      <c r="CN58" s="217"/>
      <c r="CO58" s="217"/>
      <c r="CP58" s="217"/>
      <c r="CQ58" s="217"/>
      <c r="CR58" s="217"/>
      <c r="CS58" s="217"/>
      <c r="CT58" s="217"/>
      <c r="CU58" s="217"/>
      <c r="CV58" s="217"/>
      <c r="CW58" s="217"/>
      <c r="CX58" s="217"/>
    </row>
    <row r="59" spans="1:102" s="218" customFormat="1" ht="18.75" customHeight="1">
      <c r="A59" s="199"/>
      <c r="B59" s="104" t="s">
        <v>69</v>
      </c>
      <c r="C59" s="105">
        <v>0</v>
      </c>
      <c r="D59" s="172">
        <v>0</v>
      </c>
      <c r="E59" s="173">
        <v>0</v>
      </c>
      <c r="F59" s="174" t="s">
        <v>241</v>
      </c>
      <c r="G59" s="175" t="s">
        <v>241</v>
      </c>
      <c r="H59" s="176" t="s">
        <v>241</v>
      </c>
      <c r="I59" s="174" t="s">
        <v>96</v>
      </c>
      <c r="J59" s="175" t="s">
        <v>96</v>
      </c>
      <c r="K59" s="176" t="s">
        <v>96</v>
      </c>
      <c r="L59" s="174" t="s">
        <v>96</v>
      </c>
      <c r="M59" s="175" t="s">
        <v>96</v>
      </c>
      <c r="N59" s="176" t="s">
        <v>96</v>
      </c>
      <c r="O59" s="217"/>
      <c r="P59" s="217"/>
      <c r="Q59" s="217"/>
      <c r="R59" s="217"/>
      <c r="S59" s="217"/>
      <c r="T59" s="217"/>
      <c r="U59" s="217"/>
      <c r="V59" s="217"/>
      <c r="W59" s="217"/>
      <c r="X59" s="217"/>
      <c r="Y59" s="217"/>
      <c r="Z59" s="217"/>
      <c r="AA59" s="217"/>
      <c r="AB59" s="217"/>
      <c r="AC59" s="217"/>
      <c r="AD59" s="217"/>
      <c r="AE59" s="217"/>
      <c r="AF59" s="217"/>
      <c r="AG59" s="217"/>
      <c r="AH59" s="217"/>
      <c r="AI59" s="217"/>
      <c r="AJ59" s="217"/>
      <c r="AK59" s="217"/>
      <c r="AL59" s="217"/>
      <c r="AM59" s="217"/>
      <c r="AN59" s="217"/>
      <c r="AO59" s="217"/>
      <c r="AP59" s="217"/>
      <c r="AQ59" s="217"/>
      <c r="AR59" s="217"/>
      <c r="AS59" s="217"/>
      <c r="AT59" s="217"/>
      <c r="AU59" s="217"/>
      <c r="AV59" s="217"/>
      <c r="AW59" s="217"/>
      <c r="AX59" s="217"/>
      <c r="AY59" s="217"/>
      <c r="AZ59" s="217"/>
      <c r="BA59" s="217"/>
      <c r="BB59" s="217"/>
      <c r="BC59" s="217"/>
      <c r="BD59" s="217"/>
      <c r="BE59" s="217"/>
      <c r="BF59" s="217"/>
      <c r="BG59" s="217"/>
      <c r="BH59" s="217"/>
      <c r="BI59" s="217"/>
      <c r="BJ59" s="217"/>
      <c r="BK59" s="217"/>
      <c r="BL59" s="217"/>
      <c r="BM59" s="217"/>
      <c r="BN59" s="217"/>
      <c r="BO59" s="217"/>
      <c r="BP59" s="217"/>
      <c r="BQ59" s="217"/>
      <c r="BR59" s="217"/>
      <c r="BS59" s="217"/>
      <c r="BT59" s="217"/>
      <c r="BU59" s="217"/>
      <c r="BV59" s="217"/>
      <c r="BW59" s="217"/>
      <c r="BX59" s="217"/>
      <c r="BY59" s="217"/>
      <c r="BZ59" s="217"/>
      <c r="CA59" s="217"/>
      <c r="CB59" s="217"/>
      <c r="CC59" s="217"/>
      <c r="CD59" s="217"/>
      <c r="CE59" s="217"/>
      <c r="CF59" s="217"/>
      <c r="CG59" s="217"/>
      <c r="CH59" s="217"/>
      <c r="CI59" s="217"/>
      <c r="CJ59" s="217"/>
      <c r="CK59" s="217"/>
      <c r="CL59" s="217"/>
      <c r="CM59" s="217"/>
      <c r="CN59" s="217"/>
      <c r="CO59" s="217"/>
      <c r="CP59" s="217"/>
      <c r="CQ59" s="217"/>
      <c r="CR59" s="217"/>
      <c r="CS59" s="217"/>
      <c r="CT59" s="217"/>
      <c r="CU59" s="217"/>
      <c r="CV59" s="217"/>
      <c r="CW59" s="217"/>
      <c r="CX59" s="217"/>
    </row>
    <row r="60" spans="1:102" s="218" customFormat="1" ht="15">
      <c r="A60" s="217"/>
      <c r="B60" s="317"/>
      <c r="C60" s="318"/>
      <c r="D60" s="319"/>
      <c r="E60" s="320"/>
      <c r="F60" s="321"/>
      <c r="G60" s="322"/>
      <c r="H60" s="323"/>
      <c r="I60" s="321"/>
      <c r="J60" s="322"/>
      <c r="K60" s="323"/>
      <c r="L60" s="321"/>
      <c r="M60" s="322"/>
      <c r="N60" s="323"/>
      <c r="O60" s="217"/>
      <c r="P60" s="217"/>
      <c r="Q60" s="217"/>
      <c r="R60" s="217"/>
      <c r="S60" s="217"/>
      <c r="T60" s="217"/>
      <c r="U60" s="217"/>
      <c r="V60" s="217"/>
      <c r="W60" s="217"/>
      <c r="X60" s="217"/>
      <c r="Y60" s="217"/>
      <c r="Z60" s="217"/>
      <c r="AA60" s="217"/>
      <c r="AB60" s="217"/>
      <c r="AC60" s="217"/>
      <c r="AD60" s="217"/>
      <c r="AE60" s="217"/>
      <c r="AF60" s="217"/>
      <c r="AG60" s="217"/>
      <c r="AH60" s="217"/>
      <c r="AI60" s="217"/>
      <c r="AJ60" s="217"/>
      <c r="AK60" s="217"/>
      <c r="AL60" s="217"/>
      <c r="AM60" s="217"/>
      <c r="AN60" s="217"/>
      <c r="AO60" s="217"/>
      <c r="AP60" s="217"/>
      <c r="AQ60" s="217"/>
      <c r="AR60" s="217"/>
      <c r="AS60" s="217"/>
      <c r="AT60" s="217"/>
      <c r="AU60" s="217"/>
      <c r="AV60" s="217"/>
      <c r="AW60" s="217"/>
      <c r="AX60" s="217"/>
      <c r="AY60" s="217"/>
      <c r="AZ60" s="217"/>
      <c r="BA60" s="217"/>
      <c r="BB60" s="217"/>
      <c r="BC60" s="217"/>
      <c r="BD60" s="217"/>
      <c r="BE60" s="217"/>
      <c r="BF60" s="217"/>
      <c r="BG60" s="217"/>
      <c r="BH60" s="217"/>
      <c r="BI60" s="217"/>
      <c r="BJ60" s="217"/>
      <c r="BK60" s="217"/>
      <c r="BL60" s="217"/>
      <c r="BM60" s="217"/>
      <c r="BN60" s="217"/>
      <c r="BO60" s="217"/>
      <c r="BP60" s="217"/>
      <c r="BQ60" s="217"/>
      <c r="BR60" s="217"/>
      <c r="BS60" s="217"/>
      <c r="BT60" s="217"/>
      <c r="BU60" s="217"/>
      <c r="BV60" s="217"/>
      <c r="BW60" s="217"/>
      <c r="BX60" s="217"/>
      <c r="BY60" s="217"/>
      <c r="BZ60" s="217"/>
      <c r="CA60" s="217"/>
      <c r="CB60" s="217"/>
      <c r="CC60" s="217"/>
      <c r="CD60" s="217"/>
      <c r="CE60" s="217"/>
      <c r="CF60" s="217"/>
      <c r="CG60" s="217"/>
      <c r="CH60" s="217"/>
      <c r="CI60" s="217"/>
      <c r="CJ60" s="217"/>
      <c r="CK60" s="217"/>
      <c r="CL60" s="217"/>
      <c r="CM60" s="217"/>
      <c r="CN60" s="217"/>
      <c r="CO60" s="217"/>
      <c r="CP60" s="217"/>
      <c r="CQ60" s="217"/>
      <c r="CR60" s="217"/>
      <c r="CS60" s="217"/>
      <c r="CT60" s="217"/>
      <c r="CU60" s="217"/>
      <c r="CV60" s="217"/>
      <c r="CW60" s="217"/>
      <c r="CX60" s="217"/>
    </row>
    <row r="61" spans="1:102" ht="20.100000000000001" customHeight="1">
      <c r="C61" s="220"/>
      <c r="D61" s="220"/>
      <c r="E61" s="220"/>
      <c r="F61" s="220"/>
      <c r="G61" s="220"/>
      <c r="H61" s="220"/>
      <c r="I61" s="220"/>
      <c r="J61" s="220"/>
      <c r="K61" s="220"/>
      <c r="L61" s="220"/>
      <c r="M61" s="220"/>
      <c r="N61" s="220"/>
    </row>
    <row r="62" spans="1:102" ht="20.100000000000001" customHeight="1">
      <c r="B62" s="219"/>
      <c r="C62" s="224"/>
      <c r="D62" s="224"/>
      <c r="E62" s="224"/>
      <c r="F62" s="224"/>
      <c r="G62" s="224"/>
      <c r="H62" s="224"/>
      <c r="I62" s="224"/>
      <c r="J62" s="224"/>
      <c r="K62" s="224"/>
      <c r="L62" s="224"/>
      <c r="M62" s="224"/>
      <c r="N62" s="224"/>
    </row>
    <row r="63" spans="1:102" ht="20.100000000000001" customHeight="1">
      <c r="B63" s="219"/>
      <c r="C63" s="220"/>
      <c r="D63" s="220"/>
      <c r="E63" s="220"/>
      <c r="F63" s="220"/>
      <c r="G63" s="220"/>
      <c r="H63" s="220"/>
      <c r="I63" s="220"/>
      <c r="J63" s="220"/>
      <c r="K63" s="220"/>
      <c r="L63" s="220"/>
      <c r="M63" s="220"/>
      <c r="N63" s="220"/>
    </row>
    <row r="64" spans="1:102" ht="20.100000000000001" customHeight="1">
      <c r="B64" s="220"/>
      <c r="C64" s="220"/>
      <c r="D64" s="220"/>
      <c r="E64" s="220"/>
      <c r="F64" s="220"/>
      <c r="G64" s="220"/>
      <c r="H64" s="220"/>
      <c r="I64" s="220"/>
      <c r="J64" s="223"/>
      <c r="K64" s="220"/>
      <c r="L64" s="220"/>
      <c r="M64" s="220"/>
      <c r="N64" s="220"/>
    </row>
    <row r="65" spans="2:14" ht="20.100000000000001" customHeight="1">
      <c r="B65" s="220"/>
      <c r="C65" s="220"/>
      <c r="D65" s="220"/>
      <c r="E65" s="220"/>
      <c r="F65" s="220"/>
      <c r="G65" s="220"/>
      <c r="H65" s="220"/>
      <c r="I65" s="220"/>
      <c r="J65" s="220"/>
      <c r="K65" s="220"/>
      <c r="L65" s="220"/>
      <c r="M65" s="220"/>
      <c r="N65" s="220"/>
    </row>
    <row r="66" spans="2:14" ht="20.100000000000001" customHeight="1">
      <c r="B66" s="220"/>
    </row>
    <row r="67" spans="2:14" ht="20.100000000000001" customHeight="1">
      <c r="B67" s="221"/>
    </row>
    <row r="68" spans="2:14" ht="20.100000000000001" customHeight="1"/>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58" customFormat="1" ht="20.100000000000001" customHeight="1">
      <c r="A2" s="190"/>
      <c r="B2" s="87" t="s">
        <v>17</v>
      </c>
      <c r="C2" s="187"/>
      <c r="D2" s="187"/>
      <c r="E2" s="187"/>
      <c r="F2" s="187"/>
      <c r="G2" s="187"/>
      <c r="H2" s="187"/>
      <c r="I2" s="187"/>
      <c r="J2" s="187"/>
      <c r="K2" s="187"/>
      <c r="L2" s="187"/>
      <c r="M2" s="187"/>
      <c r="N2" s="187"/>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0"/>
      <c r="BP2" s="190"/>
      <c r="BQ2" s="190"/>
      <c r="BR2" s="190"/>
      <c r="BS2" s="190"/>
      <c r="BT2" s="190"/>
      <c r="BU2" s="190"/>
      <c r="BV2" s="190"/>
      <c r="BW2" s="190"/>
      <c r="BX2" s="190"/>
      <c r="BY2" s="190"/>
      <c r="BZ2" s="190"/>
      <c r="CA2" s="190"/>
      <c r="CB2" s="190"/>
      <c r="CC2" s="190"/>
      <c r="CD2" s="190"/>
      <c r="CE2" s="190"/>
      <c r="CF2" s="190"/>
      <c r="CG2" s="190"/>
      <c r="CH2" s="190"/>
      <c r="CI2" s="190"/>
      <c r="CJ2" s="190"/>
      <c r="CK2" s="190"/>
      <c r="CL2" s="190"/>
      <c r="CM2" s="190"/>
      <c r="CN2" s="190"/>
      <c r="CO2" s="190"/>
      <c r="CP2" s="190"/>
      <c r="CQ2" s="190"/>
      <c r="CR2" s="190"/>
      <c r="CS2" s="190"/>
      <c r="CT2" s="190"/>
      <c r="CU2" s="190"/>
      <c r="CV2" s="190"/>
      <c r="CW2" s="190"/>
      <c r="CX2" s="190"/>
    </row>
    <row r="3" spans="1:102" ht="20.100000000000001" customHeight="1">
      <c r="B3" s="91" t="s">
        <v>2</v>
      </c>
      <c r="H3" s="160"/>
      <c r="J3" s="63"/>
      <c r="K3" s="63"/>
      <c r="L3" s="63"/>
      <c r="M3" s="63"/>
      <c r="N3" s="63"/>
    </row>
    <row r="4" spans="1:102" ht="20.100000000000001" customHeight="1">
      <c r="B4" s="226"/>
      <c r="C4" s="52"/>
      <c r="D4" s="52"/>
      <c r="E4" s="52"/>
      <c r="F4" s="52"/>
      <c r="G4" s="52"/>
      <c r="H4" s="52"/>
      <c r="I4" s="52"/>
      <c r="J4" s="52"/>
      <c r="K4" s="52"/>
      <c r="L4" s="52"/>
      <c r="M4" s="52"/>
      <c r="N4" s="52"/>
    </row>
    <row r="5" spans="1:102" s="95" customFormat="1" ht="20.100000000000001" customHeight="1">
      <c r="A5" s="93"/>
      <c r="B5" s="227"/>
      <c r="C5" s="712" t="s">
        <v>211</v>
      </c>
      <c r="D5" s="713"/>
      <c r="E5" s="714"/>
      <c r="F5" s="712" t="s">
        <v>198</v>
      </c>
      <c r="G5" s="713"/>
      <c r="H5" s="714"/>
      <c r="I5" s="712" t="s">
        <v>199</v>
      </c>
      <c r="J5" s="713"/>
      <c r="K5" s="714"/>
      <c r="L5" s="712" t="s">
        <v>200</v>
      </c>
      <c r="M5" s="713"/>
      <c r="N5" s="714"/>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8"/>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240</v>
      </c>
      <c r="C7" s="165">
        <v>41285.249965999996</v>
      </c>
      <c r="D7" s="329">
        <v>47677.253958000001</v>
      </c>
      <c r="E7" s="167">
        <v>51371.162344999997</v>
      </c>
      <c r="F7" s="247">
        <v>3.1110246251572864</v>
      </c>
      <c r="G7" s="294">
        <v>3.5150476125917827</v>
      </c>
      <c r="H7" s="295">
        <v>3.3163959451772458</v>
      </c>
      <c r="I7" s="247">
        <v>234.05167061109015</v>
      </c>
      <c r="J7" s="294">
        <v>217.38648834974356</v>
      </c>
      <c r="K7" s="295">
        <v>217.46983787766158</v>
      </c>
      <c r="L7" s="247">
        <v>7.2814051083030327</v>
      </c>
      <c r="M7" s="294">
        <v>7.6412385688347744</v>
      </c>
      <c r="N7" s="295">
        <v>7.2121608853582968</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0</v>
      </c>
      <c r="D8" s="172">
        <v>0</v>
      </c>
      <c r="E8" s="173">
        <v>0</v>
      </c>
      <c r="F8" s="174" t="s">
        <v>241</v>
      </c>
      <c r="G8" s="175" t="s">
        <v>241</v>
      </c>
      <c r="H8" s="176" t="s">
        <v>241</v>
      </c>
      <c r="I8" s="174" t="s">
        <v>96</v>
      </c>
      <c r="J8" s="175" t="s">
        <v>96</v>
      </c>
      <c r="K8" s="176" t="s">
        <v>96</v>
      </c>
      <c r="L8" s="174" t="s">
        <v>96</v>
      </c>
      <c r="M8" s="175" t="s">
        <v>96</v>
      </c>
      <c r="N8" s="176" t="s">
        <v>96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915.54517799999996</v>
      </c>
      <c r="D9" s="172">
        <v>1092.4237570000003</v>
      </c>
      <c r="E9" s="173">
        <v>1105.2752329999998</v>
      </c>
      <c r="F9" s="174">
        <v>3.2325645649351018</v>
      </c>
      <c r="G9" s="175">
        <v>5.3529792468619837</v>
      </c>
      <c r="H9" s="176">
        <v>5.2260675237622021</v>
      </c>
      <c r="I9" s="174">
        <v>232.92358871452095</v>
      </c>
      <c r="J9" s="175">
        <v>183.13152795899981</v>
      </c>
      <c r="K9" s="176">
        <v>189.18430716990267</v>
      </c>
      <c r="L9" s="174">
        <v>7.5294053921607791</v>
      </c>
      <c r="M9" s="175">
        <v>9.8029926861065118</v>
      </c>
      <c r="N9" s="176">
        <v>9.8868996370608109</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0</v>
      </c>
      <c r="D10" s="172">
        <v>0</v>
      </c>
      <c r="E10" s="173">
        <v>0</v>
      </c>
      <c r="F10" s="174" t="s">
        <v>241</v>
      </c>
      <c r="G10" s="175" t="s">
        <v>241</v>
      </c>
      <c r="H10" s="176" t="s">
        <v>241</v>
      </c>
      <c r="I10" s="174" t="s">
        <v>96</v>
      </c>
      <c r="J10" s="175" t="s">
        <v>96</v>
      </c>
      <c r="K10" s="176" t="s">
        <v>96</v>
      </c>
      <c r="L10" s="174" t="s">
        <v>96</v>
      </c>
      <c r="M10" s="175" t="s">
        <v>96</v>
      </c>
      <c r="N10" s="176" t="s">
        <v>96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0</v>
      </c>
      <c r="D11" s="172">
        <v>0</v>
      </c>
      <c r="E11" s="173">
        <v>0</v>
      </c>
      <c r="F11" s="174" t="s">
        <v>241</v>
      </c>
      <c r="G11" s="175" t="s">
        <v>241</v>
      </c>
      <c r="H11" s="176" t="s">
        <v>241</v>
      </c>
      <c r="I11" s="174" t="s">
        <v>96</v>
      </c>
      <c r="J11" s="175" t="s">
        <v>96</v>
      </c>
      <c r="K11" s="176" t="s">
        <v>96</v>
      </c>
      <c r="L11" s="174" t="s">
        <v>96</v>
      </c>
      <c r="M11" s="175" t="s">
        <v>96</v>
      </c>
      <c r="N11" s="176" t="s">
        <v>96</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0</v>
      </c>
      <c r="D12" s="172">
        <v>0</v>
      </c>
      <c r="E12" s="173">
        <v>0</v>
      </c>
      <c r="F12" s="174" t="s">
        <v>241</v>
      </c>
      <c r="G12" s="175" t="s">
        <v>241</v>
      </c>
      <c r="H12" s="176" t="s">
        <v>241</v>
      </c>
      <c r="I12" s="174" t="s">
        <v>96</v>
      </c>
      <c r="J12" s="175" t="s">
        <v>96</v>
      </c>
      <c r="K12" s="176" t="s">
        <v>96</v>
      </c>
      <c r="L12" s="174" t="s">
        <v>96</v>
      </c>
      <c r="M12" s="175" t="s">
        <v>96</v>
      </c>
      <c r="N12" s="176" t="s">
        <v>96</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0</v>
      </c>
      <c r="D13" s="172">
        <v>0</v>
      </c>
      <c r="E13" s="173">
        <v>0</v>
      </c>
      <c r="F13" s="174" t="s">
        <v>241</v>
      </c>
      <c r="G13" s="175" t="s">
        <v>241</v>
      </c>
      <c r="H13" s="176" t="s">
        <v>241</v>
      </c>
      <c r="I13" s="174" t="s">
        <v>96</v>
      </c>
      <c r="J13" s="175" t="s">
        <v>96</v>
      </c>
      <c r="K13" s="176" t="s">
        <v>96</v>
      </c>
      <c r="L13" s="174" t="s">
        <v>96</v>
      </c>
      <c r="M13" s="175" t="s">
        <v>96</v>
      </c>
      <c r="N13" s="176" t="s">
        <v>96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0</v>
      </c>
      <c r="D14" s="172">
        <v>0</v>
      </c>
      <c r="E14" s="173">
        <v>0</v>
      </c>
      <c r="F14" s="174" t="s">
        <v>241</v>
      </c>
      <c r="G14" s="175" t="s">
        <v>241</v>
      </c>
      <c r="H14" s="176" t="s">
        <v>241</v>
      </c>
      <c r="I14" s="174" t="s">
        <v>96</v>
      </c>
      <c r="J14" s="175" t="s">
        <v>96</v>
      </c>
      <c r="K14" s="176" t="s">
        <v>96</v>
      </c>
      <c r="L14" s="174" t="s">
        <v>96</v>
      </c>
      <c r="M14" s="175" t="s">
        <v>96</v>
      </c>
      <c r="N14" s="176" t="s">
        <v>96</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105">
        <v>0</v>
      </c>
      <c r="D15" s="172">
        <v>0</v>
      </c>
      <c r="E15" s="173">
        <v>0</v>
      </c>
      <c r="F15" s="174" t="s">
        <v>241</v>
      </c>
      <c r="G15" s="175" t="s">
        <v>241</v>
      </c>
      <c r="H15" s="176" t="s">
        <v>241</v>
      </c>
      <c r="I15" s="174" t="s">
        <v>96</v>
      </c>
      <c r="J15" s="175" t="s">
        <v>96</v>
      </c>
      <c r="K15" s="176" t="s">
        <v>96</v>
      </c>
      <c r="L15" s="174" t="s">
        <v>96</v>
      </c>
      <c r="M15" s="175" t="s">
        <v>96</v>
      </c>
      <c r="N15" s="176" t="s">
        <v>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0</v>
      </c>
      <c r="D16" s="172">
        <v>0</v>
      </c>
      <c r="E16" s="173">
        <v>0</v>
      </c>
      <c r="F16" s="174" t="s">
        <v>241</v>
      </c>
      <c r="G16" s="175" t="s">
        <v>241</v>
      </c>
      <c r="H16" s="176" t="s">
        <v>241</v>
      </c>
      <c r="I16" s="174" t="s">
        <v>96</v>
      </c>
      <c r="J16" s="175" t="s">
        <v>96</v>
      </c>
      <c r="K16" s="176" t="s">
        <v>96</v>
      </c>
      <c r="L16" s="174" t="s">
        <v>96</v>
      </c>
      <c r="M16" s="175" t="s">
        <v>96</v>
      </c>
      <c r="N16" s="176" t="s">
        <v>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0</v>
      </c>
      <c r="D17" s="172">
        <v>0</v>
      </c>
      <c r="E17" s="173">
        <v>0</v>
      </c>
      <c r="F17" s="174" t="s">
        <v>241</v>
      </c>
      <c r="G17" s="175" t="s">
        <v>241</v>
      </c>
      <c r="H17" s="176" t="s">
        <v>241</v>
      </c>
      <c r="I17" s="174" t="s">
        <v>96</v>
      </c>
      <c r="J17" s="175" t="s">
        <v>96</v>
      </c>
      <c r="K17" s="176" t="s">
        <v>96</v>
      </c>
      <c r="L17" s="174" t="s">
        <v>96</v>
      </c>
      <c r="M17" s="175" t="s">
        <v>96</v>
      </c>
      <c r="N17" s="176" t="s">
        <v>96</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2">
        <v>269.73346800000002</v>
      </c>
      <c r="E18" s="173">
        <v>268.60438399999998</v>
      </c>
      <c r="F18" s="174" t="s">
        <v>241</v>
      </c>
      <c r="G18" s="175">
        <v>4.7188233979181256</v>
      </c>
      <c r="H18" s="176">
        <v>3.0587620639877566</v>
      </c>
      <c r="I18" s="174" t="s">
        <v>96</v>
      </c>
      <c r="J18" s="175">
        <v>301.12829371776752</v>
      </c>
      <c r="K18" s="176">
        <v>429.45186380328357</v>
      </c>
      <c r="L18" s="174" t="s">
        <v>96</v>
      </c>
      <c r="M18" s="175">
        <v>14.209712381705634</v>
      </c>
      <c r="N18" s="176">
        <v>13.135910693103206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0</v>
      </c>
      <c r="D19" s="172">
        <v>0</v>
      </c>
      <c r="E19" s="173">
        <v>0</v>
      </c>
      <c r="F19" s="174" t="s">
        <v>241</v>
      </c>
      <c r="G19" s="175" t="s">
        <v>241</v>
      </c>
      <c r="H19" s="176" t="s">
        <v>241</v>
      </c>
      <c r="I19" s="174" t="s">
        <v>96</v>
      </c>
      <c r="J19" s="175" t="s">
        <v>96</v>
      </c>
      <c r="K19" s="176" t="s">
        <v>96</v>
      </c>
      <c r="L19" s="174" t="s">
        <v>96</v>
      </c>
      <c r="M19" s="175" t="s">
        <v>96</v>
      </c>
      <c r="N19" s="176" t="s">
        <v>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0</v>
      </c>
      <c r="D20" s="172">
        <v>0</v>
      </c>
      <c r="E20" s="173">
        <v>0</v>
      </c>
      <c r="F20" s="174" t="s">
        <v>241</v>
      </c>
      <c r="G20" s="175" t="s">
        <v>241</v>
      </c>
      <c r="H20" s="176" t="s">
        <v>241</v>
      </c>
      <c r="I20" s="174" t="s">
        <v>96</v>
      </c>
      <c r="J20" s="175" t="s">
        <v>96</v>
      </c>
      <c r="K20" s="176" t="s">
        <v>96</v>
      </c>
      <c r="L20" s="174" t="s">
        <v>96</v>
      </c>
      <c r="M20" s="175" t="s">
        <v>96</v>
      </c>
      <c r="N20" s="176" t="s">
        <v>96</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2">
        <v>0</v>
      </c>
      <c r="E21" s="173">
        <v>0</v>
      </c>
      <c r="F21" s="174" t="s">
        <v>241</v>
      </c>
      <c r="G21" s="175" t="s">
        <v>241</v>
      </c>
      <c r="H21" s="176" t="s">
        <v>241</v>
      </c>
      <c r="I21" s="174" t="s">
        <v>96</v>
      </c>
      <c r="J21" s="175" t="s">
        <v>96</v>
      </c>
      <c r="K21" s="176" t="s">
        <v>96</v>
      </c>
      <c r="L21" s="174" t="s">
        <v>96</v>
      </c>
      <c r="M21" s="175" t="s">
        <v>96</v>
      </c>
      <c r="N21" s="176"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2">
        <v>0</v>
      </c>
      <c r="E22" s="173">
        <v>0</v>
      </c>
      <c r="F22" s="174" t="s">
        <v>241</v>
      </c>
      <c r="G22" s="175" t="s">
        <v>241</v>
      </c>
      <c r="H22" s="176" t="s">
        <v>241</v>
      </c>
      <c r="I22" s="174" t="s">
        <v>96</v>
      </c>
      <c r="J22" s="175" t="s">
        <v>96</v>
      </c>
      <c r="K22" s="176" t="s">
        <v>96</v>
      </c>
      <c r="L22" s="174" t="s">
        <v>96</v>
      </c>
      <c r="M22" s="175" t="s">
        <v>96</v>
      </c>
      <c r="N22" s="176" t="s">
        <v>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105">
        <v>0</v>
      </c>
      <c r="D23" s="172">
        <v>0</v>
      </c>
      <c r="E23" s="173">
        <v>0</v>
      </c>
      <c r="F23" s="174" t="s">
        <v>241</v>
      </c>
      <c r="G23" s="175" t="s">
        <v>241</v>
      </c>
      <c r="H23" s="176" t="s">
        <v>241</v>
      </c>
      <c r="I23" s="174" t="s">
        <v>96</v>
      </c>
      <c r="J23" s="175" t="s">
        <v>96</v>
      </c>
      <c r="K23" s="176" t="s">
        <v>96</v>
      </c>
      <c r="L23" s="174" t="s">
        <v>96</v>
      </c>
      <c r="M23" s="175" t="s">
        <v>96</v>
      </c>
      <c r="N23" s="176" t="s">
        <v>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105">
        <v>0</v>
      </c>
      <c r="D24" s="172">
        <v>0</v>
      </c>
      <c r="E24" s="173">
        <v>0</v>
      </c>
      <c r="F24" s="174" t="s">
        <v>241</v>
      </c>
      <c r="G24" s="175" t="s">
        <v>241</v>
      </c>
      <c r="H24" s="176" t="s">
        <v>241</v>
      </c>
      <c r="I24" s="174" t="s">
        <v>96</v>
      </c>
      <c r="J24" s="175" t="s">
        <v>96</v>
      </c>
      <c r="K24" s="176" t="s">
        <v>96</v>
      </c>
      <c r="L24" s="174" t="s">
        <v>96</v>
      </c>
      <c r="M24" s="175" t="s">
        <v>96</v>
      </c>
      <c r="N24" s="176" t="s">
        <v>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0</v>
      </c>
      <c r="D25" s="172">
        <v>0</v>
      </c>
      <c r="E25" s="173">
        <v>0</v>
      </c>
      <c r="F25" s="174" t="s">
        <v>241</v>
      </c>
      <c r="G25" s="175" t="s">
        <v>241</v>
      </c>
      <c r="H25" s="176" t="s">
        <v>241</v>
      </c>
      <c r="I25" s="174" t="s">
        <v>96</v>
      </c>
      <c r="J25" s="175" t="s">
        <v>96</v>
      </c>
      <c r="K25" s="176" t="s">
        <v>96</v>
      </c>
      <c r="L25" s="174" t="s">
        <v>96</v>
      </c>
      <c r="M25" s="175" t="s">
        <v>96</v>
      </c>
      <c r="N25" s="176" t="s">
        <v>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105">
        <v>0</v>
      </c>
      <c r="D26" s="172">
        <v>0</v>
      </c>
      <c r="E26" s="173">
        <v>0</v>
      </c>
      <c r="F26" s="174" t="s">
        <v>241</v>
      </c>
      <c r="G26" s="175" t="s">
        <v>241</v>
      </c>
      <c r="H26" s="176" t="s">
        <v>241</v>
      </c>
      <c r="I26" s="174" t="s">
        <v>96</v>
      </c>
      <c r="J26" s="175" t="s">
        <v>96</v>
      </c>
      <c r="K26" s="176" t="s">
        <v>96</v>
      </c>
      <c r="L26" s="174" t="s">
        <v>96</v>
      </c>
      <c r="M26" s="175" t="s">
        <v>96</v>
      </c>
      <c r="N26" s="176" t="s">
        <v>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105">
        <v>0</v>
      </c>
      <c r="D27" s="172">
        <v>0</v>
      </c>
      <c r="E27" s="173">
        <v>0</v>
      </c>
      <c r="F27" s="174" t="s">
        <v>241</v>
      </c>
      <c r="G27" s="175" t="s">
        <v>241</v>
      </c>
      <c r="H27" s="176" t="s">
        <v>241</v>
      </c>
      <c r="I27" s="174" t="s">
        <v>96</v>
      </c>
      <c r="J27" s="175" t="s">
        <v>96</v>
      </c>
      <c r="K27" s="176" t="s">
        <v>96</v>
      </c>
      <c r="L27" s="174" t="s">
        <v>96</v>
      </c>
      <c r="M27" s="175" t="s">
        <v>96</v>
      </c>
      <c r="N27" s="176" t="s">
        <v>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2">
        <v>0</v>
      </c>
      <c r="E28" s="173">
        <v>0</v>
      </c>
      <c r="F28" s="174" t="s">
        <v>241</v>
      </c>
      <c r="G28" s="175" t="s">
        <v>241</v>
      </c>
      <c r="H28" s="176" t="s">
        <v>241</v>
      </c>
      <c r="I28" s="174" t="s">
        <v>96</v>
      </c>
      <c r="J28" s="175" t="s">
        <v>96</v>
      </c>
      <c r="K28" s="176" t="s">
        <v>96</v>
      </c>
      <c r="L28" s="174" t="s">
        <v>96</v>
      </c>
      <c r="M28" s="175" t="s">
        <v>96</v>
      </c>
      <c r="N28" s="176"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0</v>
      </c>
      <c r="D29" s="172">
        <v>0</v>
      </c>
      <c r="E29" s="173">
        <v>0</v>
      </c>
      <c r="F29" s="174" t="s">
        <v>241</v>
      </c>
      <c r="G29" s="175" t="s">
        <v>241</v>
      </c>
      <c r="H29" s="176" t="s">
        <v>241</v>
      </c>
      <c r="I29" s="174" t="s">
        <v>96</v>
      </c>
      <c r="J29" s="175" t="s">
        <v>96</v>
      </c>
      <c r="K29" s="176" t="s">
        <v>96</v>
      </c>
      <c r="L29" s="174" t="s">
        <v>96</v>
      </c>
      <c r="M29" s="175" t="s">
        <v>96</v>
      </c>
      <c r="N29" s="176" t="s">
        <v>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0</v>
      </c>
      <c r="D30" s="172">
        <v>0</v>
      </c>
      <c r="E30" s="173">
        <v>0</v>
      </c>
      <c r="F30" s="174" t="s">
        <v>241</v>
      </c>
      <c r="G30" s="175" t="s">
        <v>241</v>
      </c>
      <c r="H30" s="176" t="s">
        <v>241</v>
      </c>
      <c r="I30" s="174" t="s">
        <v>96</v>
      </c>
      <c r="J30" s="175" t="s">
        <v>96</v>
      </c>
      <c r="K30" s="176" t="s">
        <v>96</v>
      </c>
      <c r="L30" s="174" t="s">
        <v>96</v>
      </c>
      <c r="M30" s="175" t="s">
        <v>96</v>
      </c>
      <c r="N30" s="176" t="s">
        <v>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2">
        <v>0</v>
      </c>
      <c r="E31" s="173">
        <v>0</v>
      </c>
      <c r="F31" s="174" t="s">
        <v>241</v>
      </c>
      <c r="G31" s="175" t="s">
        <v>241</v>
      </c>
      <c r="H31" s="176" t="s">
        <v>241</v>
      </c>
      <c r="I31" s="174" t="s">
        <v>96</v>
      </c>
      <c r="J31" s="175" t="s">
        <v>96</v>
      </c>
      <c r="K31" s="176" t="s">
        <v>96</v>
      </c>
      <c r="L31" s="174" t="s">
        <v>96</v>
      </c>
      <c r="M31" s="175" t="s">
        <v>96</v>
      </c>
      <c r="N31" s="176" t="s">
        <v>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0</v>
      </c>
      <c r="D32" s="172">
        <v>0</v>
      </c>
      <c r="E32" s="173">
        <v>0</v>
      </c>
      <c r="F32" s="174" t="s">
        <v>241</v>
      </c>
      <c r="G32" s="175" t="s">
        <v>241</v>
      </c>
      <c r="H32" s="176" t="s">
        <v>241</v>
      </c>
      <c r="I32" s="174" t="s">
        <v>96</v>
      </c>
      <c r="J32" s="175" t="s">
        <v>96</v>
      </c>
      <c r="K32" s="176" t="s">
        <v>96</v>
      </c>
      <c r="L32" s="174" t="s">
        <v>96</v>
      </c>
      <c r="M32" s="175" t="s">
        <v>96</v>
      </c>
      <c r="N32" s="176" t="s">
        <v>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0</v>
      </c>
      <c r="D33" s="172">
        <v>0</v>
      </c>
      <c r="E33" s="173">
        <v>0</v>
      </c>
      <c r="F33" s="174" t="s">
        <v>241</v>
      </c>
      <c r="G33" s="175" t="s">
        <v>241</v>
      </c>
      <c r="H33" s="176" t="s">
        <v>241</v>
      </c>
      <c r="I33" s="174" t="s">
        <v>96</v>
      </c>
      <c r="J33" s="175" t="s">
        <v>96</v>
      </c>
      <c r="K33" s="176" t="s">
        <v>96</v>
      </c>
      <c r="L33" s="174" t="s">
        <v>96</v>
      </c>
      <c r="M33" s="175" t="s">
        <v>96</v>
      </c>
      <c r="N33" s="176" t="s">
        <v>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39871.489107000001</v>
      </c>
      <c r="D34" s="172">
        <v>45973.457793000001</v>
      </c>
      <c r="E34" s="173">
        <v>49654.936731000002</v>
      </c>
      <c r="F34" s="174">
        <v>3.0707586634506878</v>
      </c>
      <c r="G34" s="175">
        <v>3.4008008534830201</v>
      </c>
      <c r="H34" s="176">
        <v>3.2259241264926706</v>
      </c>
      <c r="I34" s="174">
        <v>236.39432967898097</v>
      </c>
      <c r="J34" s="175">
        <v>220.91335259794897</v>
      </c>
      <c r="K34" s="176">
        <v>219.86485594534008</v>
      </c>
      <c r="L34" s="174">
        <v>7.2590993585234891</v>
      </c>
      <c r="M34" s="175">
        <v>7.5128231806090016</v>
      </c>
      <c r="N34" s="176">
        <v>7.0926734336190806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2">
        <v>0</v>
      </c>
      <c r="E35" s="173">
        <v>0</v>
      </c>
      <c r="F35" s="174" t="s">
        <v>241</v>
      </c>
      <c r="G35" s="175" t="s">
        <v>241</v>
      </c>
      <c r="H35" s="176" t="s">
        <v>241</v>
      </c>
      <c r="I35" s="174" t="s">
        <v>96</v>
      </c>
      <c r="J35" s="175" t="s">
        <v>96</v>
      </c>
      <c r="K35" s="176" t="s">
        <v>96</v>
      </c>
      <c r="L35" s="174" t="s">
        <v>96</v>
      </c>
      <c r="M35" s="175" t="s">
        <v>96</v>
      </c>
      <c r="N35" s="176" t="s">
        <v>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105">
        <v>0</v>
      </c>
      <c r="D36" s="172">
        <v>0</v>
      </c>
      <c r="E36" s="173">
        <v>0</v>
      </c>
      <c r="F36" s="174" t="s">
        <v>241</v>
      </c>
      <c r="G36" s="175" t="s">
        <v>241</v>
      </c>
      <c r="H36" s="176" t="s">
        <v>241</v>
      </c>
      <c r="I36" s="174" t="s">
        <v>96</v>
      </c>
      <c r="J36" s="175" t="s">
        <v>96</v>
      </c>
      <c r="K36" s="176" t="s">
        <v>96</v>
      </c>
      <c r="L36" s="174" t="s">
        <v>96</v>
      </c>
      <c r="M36" s="175" t="s">
        <v>96</v>
      </c>
      <c r="N36" s="176" t="s">
        <v>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0</v>
      </c>
      <c r="D37" s="172">
        <v>0</v>
      </c>
      <c r="E37" s="173">
        <v>0</v>
      </c>
      <c r="F37" s="174" t="s">
        <v>241</v>
      </c>
      <c r="G37" s="175" t="s">
        <v>241</v>
      </c>
      <c r="H37" s="176" t="s">
        <v>241</v>
      </c>
      <c r="I37" s="174" t="s">
        <v>96</v>
      </c>
      <c r="J37" s="175" t="s">
        <v>96</v>
      </c>
      <c r="K37" s="176" t="s">
        <v>96</v>
      </c>
      <c r="L37" s="174" t="s">
        <v>96</v>
      </c>
      <c r="M37" s="175" t="s">
        <v>96</v>
      </c>
      <c r="N37" s="176" t="s">
        <v>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2">
        <v>0</v>
      </c>
      <c r="E38" s="173">
        <v>0</v>
      </c>
      <c r="F38" s="174" t="s">
        <v>241</v>
      </c>
      <c r="G38" s="175" t="s">
        <v>241</v>
      </c>
      <c r="H38" s="176" t="s">
        <v>241</v>
      </c>
      <c r="I38" s="174" t="s">
        <v>96</v>
      </c>
      <c r="J38" s="175" t="s">
        <v>96</v>
      </c>
      <c r="K38" s="176" t="s">
        <v>96</v>
      </c>
      <c r="L38" s="174" t="s">
        <v>96</v>
      </c>
      <c r="M38" s="175" t="s">
        <v>96</v>
      </c>
      <c r="N38" s="176"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0</v>
      </c>
      <c r="D39" s="172">
        <v>0</v>
      </c>
      <c r="E39" s="173">
        <v>0</v>
      </c>
      <c r="F39" s="174" t="s">
        <v>241</v>
      </c>
      <c r="G39" s="175" t="s">
        <v>241</v>
      </c>
      <c r="H39" s="176" t="s">
        <v>241</v>
      </c>
      <c r="I39" s="174" t="s">
        <v>96</v>
      </c>
      <c r="J39" s="175" t="s">
        <v>96</v>
      </c>
      <c r="K39" s="176" t="s">
        <v>96</v>
      </c>
      <c r="L39" s="174" t="s">
        <v>96</v>
      </c>
      <c r="M39" s="175" t="s">
        <v>96</v>
      </c>
      <c r="N39" s="176" t="s">
        <v>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2">
        <v>0</v>
      </c>
      <c r="E40" s="173">
        <v>0</v>
      </c>
      <c r="F40" s="174" t="s">
        <v>241</v>
      </c>
      <c r="G40" s="175" t="s">
        <v>241</v>
      </c>
      <c r="H40" s="176" t="s">
        <v>241</v>
      </c>
      <c r="I40" s="174" t="s">
        <v>96</v>
      </c>
      <c r="J40" s="175" t="s">
        <v>96</v>
      </c>
      <c r="K40" s="176" t="s">
        <v>96</v>
      </c>
      <c r="L40" s="174" t="s">
        <v>96</v>
      </c>
      <c r="M40" s="175" t="s">
        <v>96</v>
      </c>
      <c r="N40" s="176"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0</v>
      </c>
      <c r="D41" s="172">
        <v>0</v>
      </c>
      <c r="E41" s="173">
        <v>0</v>
      </c>
      <c r="F41" s="174" t="s">
        <v>241</v>
      </c>
      <c r="G41" s="175" t="s">
        <v>241</v>
      </c>
      <c r="H41" s="176" t="s">
        <v>241</v>
      </c>
      <c r="I41" s="174" t="s">
        <v>96</v>
      </c>
      <c r="J41" s="175" t="s">
        <v>96</v>
      </c>
      <c r="K41" s="176" t="s">
        <v>96</v>
      </c>
      <c r="L41" s="174" t="s">
        <v>96</v>
      </c>
      <c r="M41" s="175" t="s">
        <v>96</v>
      </c>
      <c r="N41" s="176" t="s">
        <v>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0</v>
      </c>
      <c r="D42" s="172">
        <v>0</v>
      </c>
      <c r="E42" s="173">
        <v>0</v>
      </c>
      <c r="F42" s="174" t="s">
        <v>241</v>
      </c>
      <c r="G42" s="175" t="s">
        <v>241</v>
      </c>
      <c r="H42" s="176" t="s">
        <v>241</v>
      </c>
      <c r="I42" s="174" t="s">
        <v>96</v>
      </c>
      <c r="J42" s="175" t="s">
        <v>96</v>
      </c>
      <c r="K42" s="176" t="s">
        <v>96</v>
      </c>
      <c r="L42" s="174" t="s">
        <v>96</v>
      </c>
      <c r="M42" s="175" t="s">
        <v>96</v>
      </c>
      <c r="N42" s="176" t="s">
        <v>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2">
        <v>0</v>
      </c>
      <c r="E43" s="173">
        <v>0</v>
      </c>
      <c r="F43" s="174" t="s">
        <v>241</v>
      </c>
      <c r="G43" s="175" t="s">
        <v>241</v>
      </c>
      <c r="H43" s="176" t="s">
        <v>241</v>
      </c>
      <c r="I43" s="174" t="s">
        <v>96</v>
      </c>
      <c r="J43" s="175" t="s">
        <v>96</v>
      </c>
      <c r="K43" s="176" t="s">
        <v>96</v>
      </c>
      <c r="L43" s="174" t="s">
        <v>96</v>
      </c>
      <c r="M43" s="175" t="s">
        <v>96</v>
      </c>
      <c r="N43" s="176"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2">
        <v>0</v>
      </c>
      <c r="E44" s="173">
        <v>0</v>
      </c>
      <c r="F44" s="174" t="s">
        <v>241</v>
      </c>
      <c r="G44" s="175" t="s">
        <v>241</v>
      </c>
      <c r="H44" s="176" t="s">
        <v>241</v>
      </c>
      <c r="I44" s="174" t="s">
        <v>96</v>
      </c>
      <c r="J44" s="175" t="s">
        <v>96</v>
      </c>
      <c r="K44" s="176" t="s">
        <v>96</v>
      </c>
      <c r="L44" s="174" t="s">
        <v>96</v>
      </c>
      <c r="M44" s="175" t="s">
        <v>96</v>
      </c>
      <c r="N44" s="176" t="s">
        <v>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2">
        <v>0</v>
      </c>
      <c r="E45" s="173">
        <v>0</v>
      </c>
      <c r="F45" s="174" t="s">
        <v>241</v>
      </c>
      <c r="G45" s="175" t="s">
        <v>241</v>
      </c>
      <c r="H45" s="176" t="s">
        <v>241</v>
      </c>
      <c r="I45" s="174" t="s">
        <v>96</v>
      </c>
      <c r="J45" s="175" t="s">
        <v>96</v>
      </c>
      <c r="K45" s="176" t="s">
        <v>96</v>
      </c>
      <c r="L45" s="174" t="s">
        <v>96</v>
      </c>
      <c r="M45" s="175" t="s">
        <v>96</v>
      </c>
      <c r="N45" s="176" t="s">
        <v>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105">
        <v>0</v>
      </c>
      <c r="D46" s="172">
        <v>0</v>
      </c>
      <c r="E46" s="173">
        <v>0</v>
      </c>
      <c r="F46" s="174" t="s">
        <v>241</v>
      </c>
      <c r="G46" s="175" t="s">
        <v>241</v>
      </c>
      <c r="H46" s="176" t="s">
        <v>241</v>
      </c>
      <c r="I46" s="174" t="s">
        <v>96</v>
      </c>
      <c r="J46" s="175" t="s">
        <v>96</v>
      </c>
      <c r="K46" s="176" t="s">
        <v>96</v>
      </c>
      <c r="L46" s="174" t="s">
        <v>96</v>
      </c>
      <c r="M46" s="175" t="s">
        <v>96</v>
      </c>
      <c r="N46" s="176"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0</v>
      </c>
      <c r="D47" s="172">
        <v>0</v>
      </c>
      <c r="E47" s="173">
        <v>0</v>
      </c>
      <c r="F47" s="174" t="s">
        <v>241</v>
      </c>
      <c r="G47" s="175" t="s">
        <v>241</v>
      </c>
      <c r="H47" s="176" t="s">
        <v>241</v>
      </c>
      <c r="I47" s="174" t="s">
        <v>96</v>
      </c>
      <c r="J47" s="175" t="s">
        <v>96</v>
      </c>
      <c r="K47" s="176" t="s">
        <v>96</v>
      </c>
      <c r="L47" s="174" t="s">
        <v>96</v>
      </c>
      <c r="M47" s="175" t="s">
        <v>96</v>
      </c>
      <c r="N47" s="176" t="s">
        <v>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2">
        <v>0</v>
      </c>
      <c r="E48" s="173">
        <v>0</v>
      </c>
      <c r="F48" s="174" t="s">
        <v>241</v>
      </c>
      <c r="G48" s="175" t="s">
        <v>241</v>
      </c>
      <c r="H48" s="176" t="s">
        <v>241</v>
      </c>
      <c r="I48" s="174" t="s">
        <v>96</v>
      </c>
      <c r="J48" s="175" t="s">
        <v>96</v>
      </c>
      <c r="K48" s="176" t="s">
        <v>96</v>
      </c>
      <c r="L48" s="174" t="s">
        <v>96</v>
      </c>
      <c r="M48" s="175" t="s">
        <v>96</v>
      </c>
      <c r="N48" s="176"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105">
        <v>0</v>
      </c>
      <c r="D49" s="172">
        <v>0</v>
      </c>
      <c r="E49" s="173">
        <v>0</v>
      </c>
      <c r="F49" s="174" t="s">
        <v>241</v>
      </c>
      <c r="G49" s="175" t="s">
        <v>241</v>
      </c>
      <c r="H49" s="176" t="s">
        <v>241</v>
      </c>
      <c r="I49" s="174" t="s">
        <v>96</v>
      </c>
      <c r="J49" s="175" t="s">
        <v>96</v>
      </c>
      <c r="K49" s="176" t="s">
        <v>96</v>
      </c>
      <c r="L49" s="174" t="s">
        <v>96</v>
      </c>
      <c r="M49" s="175" t="s">
        <v>96</v>
      </c>
      <c r="N49" s="176"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2">
        <v>0</v>
      </c>
      <c r="E50" s="173">
        <v>0</v>
      </c>
      <c r="F50" s="174" t="s">
        <v>241</v>
      </c>
      <c r="G50" s="175" t="s">
        <v>241</v>
      </c>
      <c r="H50" s="176" t="s">
        <v>241</v>
      </c>
      <c r="I50" s="174" t="s">
        <v>96</v>
      </c>
      <c r="J50" s="175" t="s">
        <v>96</v>
      </c>
      <c r="K50" s="176" t="s">
        <v>96</v>
      </c>
      <c r="L50" s="174" t="s">
        <v>96</v>
      </c>
      <c r="M50" s="175" t="s">
        <v>96</v>
      </c>
      <c r="N50" s="176" t="s">
        <v>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105">
        <v>0</v>
      </c>
      <c r="D51" s="172">
        <v>0</v>
      </c>
      <c r="E51" s="173">
        <v>0</v>
      </c>
      <c r="F51" s="174" t="s">
        <v>241</v>
      </c>
      <c r="G51" s="175" t="s">
        <v>241</v>
      </c>
      <c r="H51" s="176" t="s">
        <v>241</v>
      </c>
      <c r="I51" s="174" t="s">
        <v>96</v>
      </c>
      <c r="J51" s="175" t="s">
        <v>96</v>
      </c>
      <c r="K51" s="176" t="s">
        <v>96</v>
      </c>
      <c r="L51" s="174" t="s">
        <v>96</v>
      </c>
      <c r="M51" s="175" t="s">
        <v>96</v>
      </c>
      <c r="N51" s="176" t="s">
        <v>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2">
        <v>0</v>
      </c>
      <c r="E52" s="173">
        <v>0</v>
      </c>
      <c r="F52" s="174" t="s">
        <v>241</v>
      </c>
      <c r="G52" s="175" t="s">
        <v>241</v>
      </c>
      <c r="H52" s="176" t="s">
        <v>241</v>
      </c>
      <c r="I52" s="174" t="s">
        <v>96</v>
      </c>
      <c r="J52" s="175" t="s">
        <v>96</v>
      </c>
      <c r="K52" s="176" t="s">
        <v>96</v>
      </c>
      <c r="L52" s="174" t="s">
        <v>96</v>
      </c>
      <c r="M52" s="175" t="s">
        <v>96</v>
      </c>
      <c r="N52" s="176"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2">
        <v>0</v>
      </c>
      <c r="E53" s="173">
        <v>0</v>
      </c>
      <c r="F53" s="174" t="s">
        <v>241</v>
      </c>
      <c r="G53" s="175" t="s">
        <v>241</v>
      </c>
      <c r="H53" s="176" t="s">
        <v>241</v>
      </c>
      <c r="I53" s="174" t="s">
        <v>96</v>
      </c>
      <c r="J53" s="175" t="s">
        <v>96</v>
      </c>
      <c r="K53" s="176" t="s">
        <v>96</v>
      </c>
      <c r="L53" s="174" t="s">
        <v>96</v>
      </c>
      <c r="M53" s="175" t="s">
        <v>96</v>
      </c>
      <c r="N53" s="176" t="s">
        <v>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105">
        <v>0</v>
      </c>
      <c r="D54" s="172">
        <v>0</v>
      </c>
      <c r="E54" s="173">
        <v>0</v>
      </c>
      <c r="F54" s="174" t="s">
        <v>241</v>
      </c>
      <c r="G54" s="175" t="s">
        <v>241</v>
      </c>
      <c r="H54" s="176" t="s">
        <v>241</v>
      </c>
      <c r="I54" s="174" t="s">
        <v>96</v>
      </c>
      <c r="J54" s="175" t="s">
        <v>96</v>
      </c>
      <c r="K54" s="176" t="s">
        <v>96</v>
      </c>
      <c r="L54" s="174" t="s">
        <v>96</v>
      </c>
      <c r="M54" s="175" t="s">
        <v>96</v>
      </c>
      <c r="N54" s="176"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2">
        <v>0</v>
      </c>
      <c r="E55" s="173">
        <v>0</v>
      </c>
      <c r="F55" s="174" t="s">
        <v>241</v>
      </c>
      <c r="G55" s="175" t="s">
        <v>241</v>
      </c>
      <c r="H55" s="176" t="s">
        <v>241</v>
      </c>
      <c r="I55" s="174" t="s">
        <v>96</v>
      </c>
      <c r="J55" s="175" t="s">
        <v>96</v>
      </c>
      <c r="K55" s="176" t="s">
        <v>96</v>
      </c>
      <c r="L55" s="174" t="s">
        <v>96</v>
      </c>
      <c r="M55" s="175" t="s">
        <v>96</v>
      </c>
      <c r="N55" s="176" t="s">
        <v>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2">
        <v>0</v>
      </c>
      <c r="E56" s="173">
        <v>0</v>
      </c>
      <c r="F56" s="174" t="s">
        <v>241</v>
      </c>
      <c r="G56" s="175" t="s">
        <v>241</v>
      </c>
      <c r="H56" s="176" t="s">
        <v>241</v>
      </c>
      <c r="I56" s="174" t="s">
        <v>96</v>
      </c>
      <c r="J56" s="175" t="s">
        <v>96</v>
      </c>
      <c r="K56" s="176" t="s">
        <v>96</v>
      </c>
      <c r="L56" s="174" t="s">
        <v>96</v>
      </c>
      <c r="M56" s="175" t="s">
        <v>96</v>
      </c>
      <c r="N56" s="176"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238</v>
      </c>
      <c r="C57" s="105">
        <v>0</v>
      </c>
      <c r="D57" s="172">
        <v>0</v>
      </c>
      <c r="E57" s="173">
        <v>0</v>
      </c>
      <c r="F57" s="174" t="s">
        <v>241</v>
      </c>
      <c r="G57" s="175" t="s">
        <v>241</v>
      </c>
      <c r="H57" s="176" t="s">
        <v>241</v>
      </c>
      <c r="I57" s="174" t="s">
        <v>96</v>
      </c>
      <c r="J57" s="175" t="s">
        <v>96</v>
      </c>
      <c r="K57" s="176" t="s">
        <v>96</v>
      </c>
      <c r="L57" s="174" t="s">
        <v>96</v>
      </c>
      <c r="M57" s="175" t="s">
        <v>96</v>
      </c>
      <c r="N57" s="176"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105">
        <v>498.21568100000002</v>
      </c>
      <c r="D58" s="172">
        <v>341.63894000000005</v>
      </c>
      <c r="E58" s="173">
        <v>342.34599700000001</v>
      </c>
      <c r="F58" s="174">
        <v>6.110104350569407</v>
      </c>
      <c r="G58" s="175">
        <v>12.061555102588715</v>
      </c>
      <c r="H58" s="176">
        <v>10.475414438685549</v>
      </c>
      <c r="I58" s="174">
        <v>140.92664559411631</v>
      </c>
      <c r="J58" s="175">
        <v>106.3158831216147</v>
      </c>
      <c r="K58" s="176">
        <v>107.48734557609774</v>
      </c>
      <c r="L58" s="174">
        <v>8.6107651035576307</v>
      </c>
      <c r="M58" s="175">
        <v>12.823348825517369</v>
      </c>
      <c r="N58" s="176">
        <v>11.259744918238376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105">
        <v>0</v>
      </c>
      <c r="D59" s="172">
        <v>0</v>
      </c>
      <c r="E59" s="173">
        <v>0</v>
      </c>
      <c r="F59" s="174" t="s">
        <v>241</v>
      </c>
      <c r="G59" s="175" t="s">
        <v>241</v>
      </c>
      <c r="H59" s="176" t="s">
        <v>241</v>
      </c>
      <c r="I59" s="174" t="s">
        <v>96</v>
      </c>
      <c r="J59" s="175" t="s">
        <v>96</v>
      </c>
      <c r="K59" s="176" t="s">
        <v>96</v>
      </c>
      <c r="L59" s="174" t="s">
        <v>96</v>
      </c>
      <c r="M59" s="175" t="s">
        <v>96</v>
      </c>
      <c r="N59" s="176"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4"/>
      <c r="C60" s="180"/>
      <c r="D60" s="181"/>
      <c r="E60" s="182"/>
      <c r="F60" s="183"/>
      <c r="G60" s="184"/>
      <c r="H60" s="185"/>
      <c r="I60" s="183"/>
      <c r="J60" s="184"/>
      <c r="K60" s="185"/>
      <c r="L60" s="183"/>
      <c r="M60" s="184"/>
      <c r="N60" s="1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268"/>
      <c r="D61" s="327"/>
      <c r="E61" s="268"/>
      <c r="F61" s="328"/>
      <c r="G61" s="328"/>
      <c r="H61" s="328"/>
      <c r="I61" s="328"/>
      <c r="J61" s="328"/>
      <c r="K61" s="328"/>
      <c r="L61" s="328"/>
      <c r="M61" s="328"/>
      <c r="N61" s="32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88"/>
      <c r="D63" s="188"/>
      <c r="E63" s="188"/>
      <c r="F63" s="188"/>
      <c r="G63" s="188"/>
      <c r="H63" s="188"/>
      <c r="I63" s="188"/>
      <c r="J63" s="188"/>
      <c r="K63" s="188"/>
      <c r="L63" s="188"/>
      <c r="M63" s="188"/>
      <c r="N63" s="188"/>
    </row>
    <row r="64" spans="1:102" ht="20.100000000000001" customHeight="1">
      <c r="B64" s="117"/>
      <c r="C64" s="63"/>
      <c r="D64" s="63"/>
      <c r="E64" s="63"/>
      <c r="F64" s="63"/>
      <c r="G64" s="186"/>
      <c r="H64" s="63"/>
      <c r="I64" s="63"/>
      <c r="J64" s="63"/>
      <c r="K64" s="63"/>
      <c r="L64" s="63"/>
      <c r="M64" s="63"/>
      <c r="N64" s="63"/>
    </row>
    <row r="65" spans="2:14" ht="20.100000000000001" customHeight="1">
      <c r="B65" s="63"/>
      <c r="C65" s="63"/>
      <c r="D65" s="63"/>
      <c r="E65" s="63"/>
      <c r="F65" s="63"/>
      <c r="G65" s="63"/>
      <c r="H65" s="63"/>
      <c r="I65" s="63"/>
      <c r="J65" s="186"/>
      <c r="K65" s="63"/>
      <c r="L65" s="63"/>
      <c r="M65" s="63"/>
      <c r="N65" s="63"/>
    </row>
    <row r="66" spans="2:14" ht="20.100000000000001" customHeight="1">
      <c r="B66" s="63"/>
      <c r="C66" s="188"/>
      <c r="D66" s="188"/>
      <c r="E66" s="188"/>
      <c r="F66" s="188"/>
      <c r="G66" s="188"/>
      <c r="H66" s="188"/>
      <c r="I66" s="188"/>
      <c r="J66" s="188"/>
      <c r="K66" s="188"/>
      <c r="L66" s="188"/>
      <c r="M66" s="188"/>
      <c r="N66" s="188"/>
    </row>
    <row r="67" spans="2:14" ht="20.100000000000001" customHeight="1">
      <c r="B67" s="63"/>
    </row>
    <row r="68" spans="2:14" ht="20.100000000000001" customHeight="1">
      <c r="B68" s="84"/>
    </row>
    <row r="69" spans="2:14" ht="20.100000000000001" customHeight="1"/>
    <row r="70" spans="2:14" ht="20.100000000000001" customHeight="1"/>
    <row r="71" spans="2:14" ht="17.399999999999999"/>
    <row r="72" spans="2:14" ht="17.399999999999999"/>
    <row r="73" spans="2:14" ht="17.399999999999999"/>
    <row r="74" spans="2:14" ht="17.399999999999999"/>
    <row r="75" spans="2:14" ht="17.399999999999999"/>
    <row r="76" spans="2:14" ht="17.399999999999999"/>
    <row r="77" spans="2:14" ht="17.399999999999999"/>
    <row r="78" spans="2:14" ht="17.399999999999999"/>
    <row r="79" spans="2:14" ht="17.399999999999999"/>
    <row r="80" spans="2:14" ht="17.399999999999999"/>
    <row r="81" ht="17.399999999999999"/>
    <row r="82" ht="17.399999999999999"/>
    <row r="83" ht="17.399999999999999"/>
    <row r="84" ht="17.399999999999999"/>
    <row r="85" ht="17.399999999999999"/>
    <row r="86" ht="17.399999999999999"/>
    <row r="87" ht="14.4" customHeight="1"/>
    <row r="88" ht="14.4" customHeight="1"/>
    <row r="89" ht="14.4" customHeight="1"/>
  </sheetData>
  <mergeCells count="4">
    <mergeCell ref="C5:E5"/>
    <mergeCell ref="F5:H5"/>
    <mergeCell ref="I5:K5"/>
    <mergeCell ref="L5:N5"/>
  </mergeCells>
  <conditionalFormatting sqref="I61:K61">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58" customFormat="1" ht="20.100000000000001" customHeight="1">
      <c r="A2" s="190"/>
      <c r="B2" s="87" t="s">
        <v>17</v>
      </c>
      <c r="C2" s="187"/>
      <c r="D2" s="187"/>
      <c r="E2" s="187"/>
      <c r="F2" s="187"/>
      <c r="G2" s="187"/>
      <c r="H2" s="187"/>
      <c r="I2" s="187"/>
      <c r="J2" s="187"/>
      <c r="K2" s="187"/>
      <c r="L2" s="187"/>
      <c r="M2" s="187"/>
      <c r="N2" s="187"/>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0"/>
      <c r="BP2" s="190"/>
      <c r="BQ2" s="190"/>
      <c r="BR2" s="190"/>
      <c r="BS2" s="190"/>
      <c r="BT2" s="190"/>
      <c r="BU2" s="190"/>
      <c r="BV2" s="190"/>
      <c r="BW2" s="190"/>
      <c r="BX2" s="190"/>
      <c r="BY2" s="190"/>
      <c r="BZ2" s="190"/>
      <c r="CA2" s="190"/>
      <c r="CB2" s="190"/>
      <c r="CC2" s="190"/>
      <c r="CD2" s="190"/>
      <c r="CE2" s="190"/>
      <c r="CF2" s="190"/>
      <c r="CG2" s="190"/>
      <c r="CH2" s="190"/>
      <c r="CI2" s="190"/>
      <c r="CJ2" s="190"/>
      <c r="CK2" s="190"/>
      <c r="CL2" s="190"/>
      <c r="CM2" s="190"/>
      <c r="CN2" s="190"/>
      <c r="CO2" s="190"/>
      <c r="CP2" s="190"/>
      <c r="CQ2" s="190"/>
      <c r="CR2" s="190"/>
      <c r="CS2" s="190"/>
      <c r="CT2" s="190"/>
      <c r="CU2" s="190"/>
      <c r="CV2" s="190"/>
      <c r="CW2" s="190"/>
      <c r="CX2" s="190"/>
    </row>
    <row r="3" spans="1:102" ht="20.100000000000001" customHeight="1">
      <c r="B3" s="91" t="s">
        <v>2</v>
      </c>
      <c r="H3" s="160"/>
      <c r="J3" s="63"/>
      <c r="K3" s="63"/>
      <c r="L3" s="63"/>
      <c r="M3" s="63"/>
      <c r="N3" s="63"/>
    </row>
    <row r="4" spans="1:102" ht="20.100000000000001" customHeight="1">
      <c r="B4" s="226"/>
      <c r="C4" s="52"/>
      <c r="D4" s="52"/>
      <c r="E4" s="52"/>
      <c r="F4" s="52"/>
      <c r="G4" s="52"/>
      <c r="H4" s="52"/>
      <c r="I4" s="52"/>
      <c r="J4" s="52"/>
      <c r="K4" s="52"/>
      <c r="L4" s="52"/>
      <c r="M4" s="52"/>
      <c r="N4" s="52"/>
    </row>
    <row r="5" spans="1:102" s="95" customFormat="1" ht="20.100000000000001" customHeight="1">
      <c r="A5" s="93"/>
      <c r="B5" s="227"/>
      <c r="C5" s="712" t="s">
        <v>212</v>
      </c>
      <c r="D5" s="713"/>
      <c r="E5" s="714"/>
      <c r="F5" s="712" t="s">
        <v>198</v>
      </c>
      <c r="G5" s="713"/>
      <c r="H5" s="714"/>
      <c r="I5" s="712" t="s">
        <v>199</v>
      </c>
      <c r="J5" s="713"/>
      <c r="K5" s="714"/>
      <c r="L5" s="712" t="s">
        <v>200</v>
      </c>
      <c r="M5" s="713"/>
      <c r="N5" s="714"/>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28"/>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240</v>
      </c>
      <c r="C7" s="330">
        <v>5194.9891207900009</v>
      </c>
      <c r="D7" s="166">
        <v>4077.5027070899996</v>
      </c>
      <c r="E7" s="167">
        <v>4156.7497592400005</v>
      </c>
      <c r="F7" s="247">
        <v>4.2655735438056492</v>
      </c>
      <c r="G7" s="294">
        <v>4.4031947863042129</v>
      </c>
      <c r="H7" s="295">
        <v>4.1388927887122939</v>
      </c>
      <c r="I7" s="247">
        <v>239.28357332631202</v>
      </c>
      <c r="J7" s="294">
        <v>234.69405846569038</v>
      </c>
      <c r="K7" s="295">
        <v>245.46816706217896</v>
      </c>
      <c r="L7" s="247">
        <v>10.206816798479958</v>
      </c>
      <c r="M7" s="294">
        <v>10.33403654612704</v>
      </c>
      <c r="N7" s="295">
        <v>10.159664265120769</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11.35079788</v>
      </c>
      <c r="D8" s="172">
        <v>13.201303469999999</v>
      </c>
      <c r="E8" s="173">
        <v>22.006469050000003</v>
      </c>
      <c r="F8" s="174">
        <v>100</v>
      </c>
      <c r="G8" s="175">
        <v>0.8194805175552865</v>
      </c>
      <c r="H8" s="176">
        <v>0.75818446667163075</v>
      </c>
      <c r="I8" s="174">
        <v>99.999998326108866</v>
      </c>
      <c r="J8" s="175">
        <v>1928.6243076604812</v>
      </c>
      <c r="K8" s="176">
        <v>1792.5832439664382</v>
      </c>
      <c r="L8" s="174">
        <v>99.999998326108866</v>
      </c>
      <c r="M8" s="175">
        <v>15.804700458113174</v>
      </c>
      <c r="N8" s="176">
        <v>13.591087707911958</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0</v>
      </c>
      <c r="D9" s="172">
        <v>0</v>
      </c>
      <c r="E9" s="173">
        <v>0</v>
      </c>
      <c r="F9" s="174" t="s">
        <v>241</v>
      </c>
      <c r="G9" s="175" t="s">
        <v>241</v>
      </c>
      <c r="H9" s="176" t="s">
        <v>241</v>
      </c>
      <c r="I9" s="174" t="s">
        <v>96</v>
      </c>
      <c r="J9" s="175" t="s">
        <v>96</v>
      </c>
      <c r="K9" s="176" t="s">
        <v>96</v>
      </c>
      <c r="L9" s="174" t="s">
        <v>96</v>
      </c>
      <c r="M9" s="175" t="s">
        <v>96</v>
      </c>
      <c r="N9" s="176" t="s">
        <v>96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58.572136500000006</v>
      </c>
      <c r="D10" s="172">
        <v>56.280632330000003</v>
      </c>
      <c r="E10" s="173">
        <v>55.075033109999993</v>
      </c>
      <c r="F10" s="174">
        <v>7.9738771011025005</v>
      </c>
      <c r="G10" s="175">
        <v>8.1627205662207594</v>
      </c>
      <c r="H10" s="176">
        <v>8.1466806765937871</v>
      </c>
      <c r="I10" s="174">
        <v>287.86692007098952</v>
      </c>
      <c r="J10" s="175">
        <v>246.01458599292135</v>
      </c>
      <c r="K10" s="176">
        <v>241.33972298948495</v>
      </c>
      <c r="L10" s="174">
        <v>22.954154421189671</v>
      </c>
      <c r="M10" s="175">
        <v>20.081483206747045</v>
      </c>
      <c r="N10" s="176">
        <v>19.661176577729343</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0.18682193999999999</v>
      </c>
      <c r="D11" s="172">
        <v>0.18944533</v>
      </c>
      <c r="E11" s="173">
        <v>0.18931033</v>
      </c>
      <c r="F11" s="174">
        <v>100</v>
      </c>
      <c r="G11" s="175">
        <v>100</v>
      </c>
      <c r="H11" s="176">
        <v>100</v>
      </c>
      <c r="I11" s="174">
        <v>100</v>
      </c>
      <c r="J11" s="175">
        <v>100</v>
      </c>
      <c r="K11" s="176">
        <v>100</v>
      </c>
      <c r="L11" s="174">
        <v>100</v>
      </c>
      <c r="M11" s="175">
        <v>100</v>
      </c>
      <c r="N11" s="176">
        <v>100</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1229.1809449999998</v>
      </c>
      <c r="D12" s="172">
        <v>1164.8948210000001</v>
      </c>
      <c r="E12" s="173">
        <v>1169.8935319999998</v>
      </c>
      <c r="F12" s="174">
        <v>8.3957985534831092</v>
      </c>
      <c r="G12" s="175">
        <v>6.3054948546294538</v>
      </c>
      <c r="H12" s="176">
        <v>4.953178850466541</v>
      </c>
      <c r="I12" s="174">
        <v>238.04597763967124</v>
      </c>
      <c r="J12" s="175">
        <v>241.15689343938644</v>
      </c>
      <c r="K12" s="176">
        <v>302.40975020604634</v>
      </c>
      <c r="L12" s="174">
        <v>19.985860747296243</v>
      </c>
      <c r="M12" s="175">
        <v>15.206135507404747</v>
      </c>
      <c r="N12" s="176">
        <v>14.978895788954583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8.2761820000000004</v>
      </c>
      <c r="D13" s="172">
        <v>7.2038780000000004</v>
      </c>
      <c r="E13" s="173">
        <v>7.6987480000000001</v>
      </c>
      <c r="F13" s="174">
        <v>50.946825480638289</v>
      </c>
      <c r="G13" s="175">
        <v>58.74005639740151</v>
      </c>
      <c r="H13" s="176">
        <v>54.982121768370654</v>
      </c>
      <c r="I13" s="174">
        <v>101.45050862668421</v>
      </c>
      <c r="J13" s="175">
        <v>100.21013516994432</v>
      </c>
      <c r="K13" s="176">
        <v>101.17148030858021</v>
      </c>
      <c r="L13" s="174">
        <v>51.68581357925671</v>
      </c>
      <c r="M13" s="175">
        <v>58.863489914737585</v>
      </c>
      <c r="N13" s="176">
        <v>55.626226498126705</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1956.9522460000001</v>
      </c>
      <c r="D14" s="172">
        <v>0</v>
      </c>
      <c r="E14" s="173">
        <v>10.649414</v>
      </c>
      <c r="F14" s="174">
        <v>2.3944428943413265</v>
      </c>
      <c r="G14" s="175" t="s">
        <v>241</v>
      </c>
      <c r="H14" s="176">
        <v>9.3578388444659968</v>
      </c>
      <c r="I14" s="174">
        <v>271.84993016362762</v>
      </c>
      <c r="J14" s="175" t="s">
        <v>96</v>
      </c>
      <c r="K14" s="176">
        <v>81.112532675065609</v>
      </c>
      <c r="L14" s="174">
        <v>6.5092913360748401</v>
      </c>
      <c r="M14" s="175" t="s">
        <v>96</v>
      </c>
      <c r="N14" s="176">
        <v>7.5903800903974625</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231</v>
      </c>
      <c r="C15" s="105">
        <v>0</v>
      </c>
      <c r="D15" s="172">
        <v>0</v>
      </c>
      <c r="E15" s="173">
        <v>0</v>
      </c>
      <c r="F15" s="174" t="s">
        <v>241</v>
      </c>
      <c r="G15" s="175" t="s">
        <v>241</v>
      </c>
      <c r="H15" s="176" t="s">
        <v>241</v>
      </c>
      <c r="I15" s="174" t="s">
        <v>96</v>
      </c>
      <c r="J15" s="175" t="s">
        <v>96</v>
      </c>
      <c r="K15" s="176" t="s">
        <v>96</v>
      </c>
      <c r="L15" s="174" t="s">
        <v>96</v>
      </c>
      <c r="M15" s="175" t="s">
        <v>96</v>
      </c>
      <c r="N15" s="176" t="s">
        <v>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0</v>
      </c>
      <c r="D16" s="172">
        <v>0</v>
      </c>
      <c r="E16" s="173">
        <v>0</v>
      </c>
      <c r="F16" s="174" t="s">
        <v>241</v>
      </c>
      <c r="G16" s="175" t="s">
        <v>241</v>
      </c>
      <c r="H16" s="176" t="s">
        <v>241</v>
      </c>
      <c r="I16" s="174" t="s">
        <v>96</v>
      </c>
      <c r="J16" s="175" t="s">
        <v>96</v>
      </c>
      <c r="K16" s="176" t="s">
        <v>96</v>
      </c>
      <c r="L16" s="174" t="s">
        <v>96</v>
      </c>
      <c r="M16" s="175" t="s">
        <v>96</v>
      </c>
      <c r="N16" s="176" t="s">
        <v>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1501.2040178499999</v>
      </c>
      <c r="D17" s="172">
        <v>2288.13731796</v>
      </c>
      <c r="E17" s="173">
        <v>2347.8134517500002</v>
      </c>
      <c r="F17" s="174">
        <v>3.0463673821961192</v>
      </c>
      <c r="G17" s="175">
        <v>3.8619613747125991</v>
      </c>
      <c r="H17" s="176">
        <v>4.083784421566107</v>
      </c>
      <c r="I17" s="174">
        <v>214.18797666428108</v>
      </c>
      <c r="J17" s="175">
        <v>221.82838394681431</v>
      </c>
      <c r="K17" s="176">
        <v>207.52782712863001</v>
      </c>
      <c r="L17" s="174">
        <v>6.5249526576864936</v>
      </c>
      <c r="M17" s="175">
        <v>8.5669265061751325</v>
      </c>
      <c r="N17" s="176">
        <v>8.4749890746936334</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2">
        <v>0</v>
      </c>
      <c r="E18" s="173">
        <v>0</v>
      </c>
      <c r="F18" s="174" t="s">
        <v>241</v>
      </c>
      <c r="G18" s="175" t="s">
        <v>241</v>
      </c>
      <c r="H18" s="176" t="s">
        <v>241</v>
      </c>
      <c r="I18" s="174" t="s">
        <v>96</v>
      </c>
      <c r="J18" s="175" t="s">
        <v>96</v>
      </c>
      <c r="K18" s="176" t="s">
        <v>96</v>
      </c>
      <c r="L18" s="174" t="s">
        <v>96</v>
      </c>
      <c r="M18" s="175" t="s">
        <v>96</v>
      </c>
      <c r="N18" s="176" t="s">
        <v>96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0</v>
      </c>
      <c r="D19" s="172">
        <v>0</v>
      </c>
      <c r="E19" s="173">
        <v>0</v>
      </c>
      <c r="F19" s="174" t="s">
        <v>241</v>
      </c>
      <c r="G19" s="175" t="s">
        <v>241</v>
      </c>
      <c r="H19" s="176" t="s">
        <v>241</v>
      </c>
      <c r="I19" s="174" t="s">
        <v>96</v>
      </c>
      <c r="J19" s="175" t="s">
        <v>96</v>
      </c>
      <c r="K19" s="176" t="s">
        <v>96</v>
      </c>
      <c r="L19" s="174" t="s">
        <v>96</v>
      </c>
      <c r="M19" s="175" t="s">
        <v>96</v>
      </c>
      <c r="N19" s="176" t="s">
        <v>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4.7655620000000003E-2</v>
      </c>
      <c r="D20" s="172">
        <v>0</v>
      </c>
      <c r="E20" s="173">
        <v>0</v>
      </c>
      <c r="F20" s="174">
        <v>0</v>
      </c>
      <c r="G20" s="175" t="s">
        <v>241</v>
      </c>
      <c r="H20" s="176" t="s">
        <v>241</v>
      </c>
      <c r="I20" s="174" t="s">
        <v>96</v>
      </c>
      <c r="J20" s="175" t="s">
        <v>96</v>
      </c>
      <c r="K20" s="176" t="s">
        <v>96</v>
      </c>
      <c r="L20" s="174">
        <v>2.8674687266685437</v>
      </c>
      <c r="M20" s="175" t="s">
        <v>96</v>
      </c>
      <c r="N20" s="176" t="s">
        <v>96</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2">
        <v>0</v>
      </c>
      <c r="E21" s="173">
        <v>0</v>
      </c>
      <c r="F21" s="174" t="s">
        <v>241</v>
      </c>
      <c r="G21" s="175" t="s">
        <v>241</v>
      </c>
      <c r="H21" s="176" t="s">
        <v>241</v>
      </c>
      <c r="I21" s="174" t="s">
        <v>96</v>
      </c>
      <c r="J21" s="175" t="s">
        <v>96</v>
      </c>
      <c r="K21" s="176" t="s">
        <v>96</v>
      </c>
      <c r="L21" s="174" t="s">
        <v>96</v>
      </c>
      <c r="M21" s="175" t="s">
        <v>96</v>
      </c>
      <c r="N21" s="176"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3.6167120000000001</v>
      </c>
      <c r="D22" s="172">
        <v>0</v>
      </c>
      <c r="E22" s="173">
        <v>0</v>
      </c>
      <c r="F22" s="174">
        <v>0</v>
      </c>
      <c r="G22" s="175" t="s">
        <v>241</v>
      </c>
      <c r="H22" s="176" t="s">
        <v>241</v>
      </c>
      <c r="I22" s="174" t="s">
        <v>96</v>
      </c>
      <c r="J22" s="175" t="s">
        <v>96</v>
      </c>
      <c r="K22" s="176" t="s">
        <v>96</v>
      </c>
      <c r="L22" s="174">
        <v>0</v>
      </c>
      <c r="M22" s="175" t="s">
        <v>96</v>
      </c>
      <c r="N22" s="176" t="s">
        <v>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41</v>
      </c>
      <c r="C23" s="105">
        <v>0</v>
      </c>
      <c r="D23" s="172">
        <v>0</v>
      </c>
      <c r="E23" s="173">
        <v>0</v>
      </c>
      <c r="F23" s="174" t="s">
        <v>241</v>
      </c>
      <c r="G23" s="175" t="s">
        <v>241</v>
      </c>
      <c r="H23" s="176" t="s">
        <v>241</v>
      </c>
      <c r="I23" s="174" t="s">
        <v>96</v>
      </c>
      <c r="J23" s="175" t="s">
        <v>96</v>
      </c>
      <c r="K23" s="176" t="s">
        <v>96</v>
      </c>
      <c r="L23" s="174" t="s">
        <v>96</v>
      </c>
      <c r="M23" s="175" t="s">
        <v>96</v>
      </c>
      <c r="N23" s="176" t="s">
        <v>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230</v>
      </c>
      <c r="C24" s="105">
        <v>0</v>
      </c>
      <c r="D24" s="172">
        <v>0</v>
      </c>
      <c r="E24" s="173">
        <v>0</v>
      </c>
      <c r="F24" s="174" t="s">
        <v>241</v>
      </c>
      <c r="G24" s="175" t="s">
        <v>241</v>
      </c>
      <c r="H24" s="176" t="s">
        <v>241</v>
      </c>
      <c r="I24" s="174" t="s">
        <v>96</v>
      </c>
      <c r="J24" s="175" t="s">
        <v>96</v>
      </c>
      <c r="K24" s="176" t="s">
        <v>96</v>
      </c>
      <c r="L24" s="174" t="s">
        <v>96</v>
      </c>
      <c r="M24" s="175" t="s">
        <v>96</v>
      </c>
      <c r="N24" s="176" t="s">
        <v>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0</v>
      </c>
      <c r="D25" s="172">
        <v>0</v>
      </c>
      <c r="E25" s="173">
        <v>0</v>
      </c>
      <c r="F25" s="174" t="s">
        <v>241</v>
      </c>
      <c r="G25" s="175" t="s">
        <v>241</v>
      </c>
      <c r="H25" s="176" t="s">
        <v>241</v>
      </c>
      <c r="I25" s="174" t="s">
        <v>96</v>
      </c>
      <c r="J25" s="175" t="s">
        <v>96</v>
      </c>
      <c r="K25" s="176" t="s">
        <v>96</v>
      </c>
      <c r="L25" s="174" t="s">
        <v>96</v>
      </c>
      <c r="M25" s="175" t="s">
        <v>96</v>
      </c>
      <c r="N25" s="176" t="s">
        <v>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68</v>
      </c>
      <c r="C26" s="105">
        <v>0</v>
      </c>
      <c r="D26" s="172">
        <v>0</v>
      </c>
      <c r="E26" s="173">
        <v>0</v>
      </c>
      <c r="F26" s="174" t="s">
        <v>241</v>
      </c>
      <c r="G26" s="175" t="s">
        <v>241</v>
      </c>
      <c r="H26" s="176" t="s">
        <v>241</v>
      </c>
      <c r="I26" s="174" t="s">
        <v>96</v>
      </c>
      <c r="J26" s="175" t="s">
        <v>96</v>
      </c>
      <c r="K26" s="176" t="s">
        <v>96</v>
      </c>
      <c r="L26" s="174" t="s">
        <v>96</v>
      </c>
      <c r="M26" s="175" t="s">
        <v>96</v>
      </c>
      <c r="N26" s="176" t="s">
        <v>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37</v>
      </c>
      <c r="C27" s="105">
        <v>0</v>
      </c>
      <c r="D27" s="172">
        <v>0</v>
      </c>
      <c r="E27" s="173">
        <v>0</v>
      </c>
      <c r="F27" s="174" t="s">
        <v>241</v>
      </c>
      <c r="G27" s="175" t="s">
        <v>241</v>
      </c>
      <c r="H27" s="176" t="s">
        <v>241</v>
      </c>
      <c r="I27" s="174" t="s">
        <v>96</v>
      </c>
      <c r="J27" s="175" t="s">
        <v>96</v>
      </c>
      <c r="K27" s="176" t="s">
        <v>96</v>
      </c>
      <c r="L27" s="174" t="s">
        <v>96</v>
      </c>
      <c r="M27" s="175" t="s">
        <v>96</v>
      </c>
      <c r="N27" s="176" t="s">
        <v>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2">
        <v>0</v>
      </c>
      <c r="E28" s="173">
        <v>0</v>
      </c>
      <c r="F28" s="174" t="s">
        <v>241</v>
      </c>
      <c r="G28" s="175" t="s">
        <v>241</v>
      </c>
      <c r="H28" s="176" t="s">
        <v>241</v>
      </c>
      <c r="I28" s="174" t="s">
        <v>96</v>
      </c>
      <c r="J28" s="175" t="s">
        <v>96</v>
      </c>
      <c r="K28" s="176" t="s">
        <v>96</v>
      </c>
      <c r="L28" s="174" t="s">
        <v>96</v>
      </c>
      <c r="M28" s="175" t="s">
        <v>96</v>
      </c>
      <c r="N28" s="176"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0</v>
      </c>
      <c r="D29" s="172">
        <v>0</v>
      </c>
      <c r="E29" s="173">
        <v>0</v>
      </c>
      <c r="F29" s="174" t="s">
        <v>241</v>
      </c>
      <c r="G29" s="175" t="s">
        <v>241</v>
      </c>
      <c r="H29" s="176" t="s">
        <v>241</v>
      </c>
      <c r="I29" s="174" t="s">
        <v>96</v>
      </c>
      <c r="J29" s="175" t="s">
        <v>96</v>
      </c>
      <c r="K29" s="176" t="s">
        <v>96</v>
      </c>
      <c r="L29" s="174" t="s">
        <v>96</v>
      </c>
      <c r="M29" s="175" t="s">
        <v>96</v>
      </c>
      <c r="N29" s="176" t="s">
        <v>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112.798413</v>
      </c>
      <c r="D30" s="172">
        <v>150.99759900000001</v>
      </c>
      <c r="E30" s="173">
        <v>134.81135900000001</v>
      </c>
      <c r="F30" s="174">
        <v>8.8653729552028361E-7</v>
      </c>
      <c r="G30" s="175">
        <v>8.0941684377378743E-3</v>
      </c>
      <c r="H30" s="176">
        <v>9.06600162676203E-3</v>
      </c>
      <c r="I30" s="174">
        <v>208768700</v>
      </c>
      <c r="J30" s="175">
        <v>44336.017018491242</v>
      </c>
      <c r="K30" s="176">
        <v>26137.669775814105</v>
      </c>
      <c r="L30" s="174">
        <v>1.8508123868728541</v>
      </c>
      <c r="M30" s="175">
        <v>3.5886318960608108</v>
      </c>
      <c r="N30" s="176">
        <v>2.369641567072994</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2">
        <v>0</v>
      </c>
      <c r="E31" s="173">
        <v>0</v>
      </c>
      <c r="F31" s="174" t="s">
        <v>241</v>
      </c>
      <c r="G31" s="175" t="s">
        <v>241</v>
      </c>
      <c r="H31" s="176" t="s">
        <v>241</v>
      </c>
      <c r="I31" s="174" t="s">
        <v>96</v>
      </c>
      <c r="J31" s="175" t="s">
        <v>96</v>
      </c>
      <c r="K31" s="176" t="s">
        <v>96</v>
      </c>
      <c r="L31" s="174" t="s">
        <v>96</v>
      </c>
      <c r="M31" s="175" t="s">
        <v>96</v>
      </c>
      <c r="N31" s="176" t="s">
        <v>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0</v>
      </c>
      <c r="D32" s="172">
        <v>0</v>
      </c>
      <c r="E32" s="173">
        <v>0</v>
      </c>
      <c r="F32" s="174" t="s">
        <v>241</v>
      </c>
      <c r="G32" s="175" t="s">
        <v>241</v>
      </c>
      <c r="H32" s="176" t="s">
        <v>241</v>
      </c>
      <c r="I32" s="174" t="s">
        <v>96</v>
      </c>
      <c r="J32" s="175" t="s">
        <v>96</v>
      </c>
      <c r="K32" s="176" t="s">
        <v>96</v>
      </c>
      <c r="L32" s="174" t="s">
        <v>96</v>
      </c>
      <c r="M32" s="175" t="s">
        <v>96</v>
      </c>
      <c r="N32" s="176" t="s">
        <v>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312.80319300000002</v>
      </c>
      <c r="D33" s="172">
        <v>396.10834500000004</v>
      </c>
      <c r="E33" s="173">
        <v>408.12307699999997</v>
      </c>
      <c r="F33" s="174">
        <v>1.7204712485143971</v>
      </c>
      <c r="G33" s="175">
        <v>2.0439400235306828</v>
      </c>
      <c r="H33" s="176">
        <v>1.8726784714504154</v>
      </c>
      <c r="I33" s="174">
        <v>518.32590103218536</v>
      </c>
      <c r="J33" s="175">
        <v>303.58187039700158</v>
      </c>
      <c r="K33" s="176">
        <v>332.30546840418992</v>
      </c>
      <c r="L33" s="174">
        <v>8.9176481008619373</v>
      </c>
      <c r="M33" s="175">
        <v>6.2050313532273602</v>
      </c>
      <c r="N33" s="176">
        <v>6.2230129662577269</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2">
        <v>0.48936499999999999</v>
      </c>
      <c r="E34" s="173">
        <v>0.48936499999999999</v>
      </c>
      <c r="F34" s="174" t="s">
        <v>241</v>
      </c>
      <c r="G34" s="175">
        <v>100</v>
      </c>
      <c r="H34" s="176">
        <v>100</v>
      </c>
      <c r="I34" s="174" t="s">
        <v>96</v>
      </c>
      <c r="J34" s="175">
        <v>81.000071521257141</v>
      </c>
      <c r="K34" s="176">
        <v>83.000010217322455</v>
      </c>
      <c r="L34" s="174" t="s">
        <v>96</v>
      </c>
      <c r="M34" s="175">
        <v>81.000071521257141</v>
      </c>
      <c r="N34" s="176">
        <v>83.000010217322455</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2">
        <v>0</v>
      </c>
      <c r="E35" s="173">
        <v>0</v>
      </c>
      <c r="F35" s="174" t="s">
        <v>241</v>
      </c>
      <c r="G35" s="175" t="s">
        <v>241</v>
      </c>
      <c r="H35" s="176" t="s">
        <v>241</v>
      </c>
      <c r="I35" s="174" t="s">
        <v>96</v>
      </c>
      <c r="J35" s="175" t="s">
        <v>96</v>
      </c>
      <c r="K35" s="176" t="s">
        <v>96</v>
      </c>
      <c r="L35" s="174" t="s">
        <v>96</v>
      </c>
      <c r="M35" s="175" t="s">
        <v>96</v>
      </c>
      <c r="N35" s="176" t="s">
        <v>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61</v>
      </c>
      <c r="C36" s="105">
        <v>0</v>
      </c>
      <c r="D36" s="172">
        <v>0</v>
      </c>
      <c r="E36" s="173">
        <v>0</v>
      </c>
      <c r="F36" s="174" t="s">
        <v>241</v>
      </c>
      <c r="G36" s="175" t="s">
        <v>241</v>
      </c>
      <c r="H36" s="176" t="s">
        <v>241</v>
      </c>
      <c r="I36" s="174" t="s">
        <v>96</v>
      </c>
      <c r="J36" s="175" t="s">
        <v>96</v>
      </c>
      <c r="K36" s="176" t="s">
        <v>96</v>
      </c>
      <c r="L36" s="174" t="s">
        <v>96</v>
      </c>
      <c r="M36" s="175" t="s">
        <v>96</v>
      </c>
      <c r="N36" s="176" t="s">
        <v>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0</v>
      </c>
      <c r="D37" s="172">
        <v>0</v>
      </c>
      <c r="E37" s="173">
        <v>0</v>
      </c>
      <c r="F37" s="174" t="s">
        <v>241</v>
      </c>
      <c r="G37" s="175" t="s">
        <v>241</v>
      </c>
      <c r="H37" s="176" t="s">
        <v>241</v>
      </c>
      <c r="I37" s="174" t="s">
        <v>96</v>
      </c>
      <c r="J37" s="175" t="s">
        <v>96</v>
      </c>
      <c r="K37" s="176" t="s">
        <v>96</v>
      </c>
      <c r="L37" s="174" t="s">
        <v>96</v>
      </c>
      <c r="M37" s="175" t="s">
        <v>96</v>
      </c>
      <c r="N37" s="176" t="s">
        <v>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2">
        <v>0</v>
      </c>
      <c r="E38" s="173">
        <v>0</v>
      </c>
      <c r="F38" s="174" t="s">
        <v>241</v>
      </c>
      <c r="G38" s="175" t="s">
        <v>241</v>
      </c>
      <c r="H38" s="176" t="s">
        <v>241</v>
      </c>
      <c r="I38" s="174" t="s">
        <v>96</v>
      </c>
      <c r="J38" s="175" t="s">
        <v>96</v>
      </c>
      <c r="K38" s="176" t="s">
        <v>96</v>
      </c>
      <c r="L38" s="174" t="s">
        <v>96</v>
      </c>
      <c r="M38" s="175" t="s">
        <v>96</v>
      </c>
      <c r="N38" s="176"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0</v>
      </c>
      <c r="D39" s="172">
        <v>0</v>
      </c>
      <c r="E39" s="173">
        <v>0</v>
      </c>
      <c r="F39" s="174" t="s">
        <v>241</v>
      </c>
      <c r="G39" s="175" t="s">
        <v>241</v>
      </c>
      <c r="H39" s="176" t="s">
        <v>241</v>
      </c>
      <c r="I39" s="174" t="s">
        <v>96</v>
      </c>
      <c r="J39" s="175" t="s">
        <v>96</v>
      </c>
      <c r="K39" s="176" t="s">
        <v>96</v>
      </c>
      <c r="L39" s="174" t="s">
        <v>96</v>
      </c>
      <c r="M39" s="175" t="s">
        <v>96</v>
      </c>
      <c r="N39" s="176" t="s">
        <v>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2">
        <v>0</v>
      </c>
      <c r="E40" s="173">
        <v>0</v>
      </c>
      <c r="F40" s="174" t="s">
        <v>241</v>
      </c>
      <c r="G40" s="175" t="s">
        <v>241</v>
      </c>
      <c r="H40" s="176" t="s">
        <v>241</v>
      </c>
      <c r="I40" s="174" t="s">
        <v>96</v>
      </c>
      <c r="J40" s="175" t="s">
        <v>96</v>
      </c>
      <c r="K40" s="176" t="s">
        <v>96</v>
      </c>
      <c r="L40" s="174" t="s">
        <v>96</v>
      </c>
      <c r="M40" s="175" t="s">
        <v>96</v>
      </c>
      <c r="N40" s="176"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0</v>
      </c>
      <c r="D41" s="172">
        <v>0</v>
      </c>
      <c r="E41" s="173">
        <v>0</v>
      </c>
      <c r="F41" s="174" t="s">
        <v>241</v>
      </c>
      <c r="G41" s="175" t="s">
        <v>241</v>
      </c>
      <c r="H41" s="176" t="s">
        <v>241</v>
      </c>
      <c r="I41" s="174" t="s">
        <v>96</v>
      </c>
      <c r="J41" s="175" t="s">
        <v>96</v>
      </c>
      <c r="K41" s="176" t="s">
        <v>96</v>
      </c>
      <c r="L41" s="174" t="s">
        <v>96</v>
      </c>
      <c r="M41" s="175" t="s">
        <v>96</v>
      </c>
      <c r="N41" s="176" t="s">
        <v>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0</v>
      </c>
      <c r="D42" s="172">
        <v>0</v>
      </c>
      <c r="E42" s="173">
        <v>0</v>
      </c>
      <c r="F42" s="174" t="s">
        <v>241</v>
      </c>
      <c r="G42" s="175" t="s">
        <v>241</v>
      </c>
      <c r="H42" s="176" t="s">
        <v>241</v>
      </c>
      <c r="I42" s="174" t="s">
        <v>96</v>
      </c>
      <c r="J42" s="175" t="s">
        <v>96</v>
      </c>
      <c r="K42" s="176" t="s">
        <v>96</v>
      </c>
      <c r="L42" s="174" t="s">
        <v>96</v>
      </c>
      <c r="M42" s="175" t="s">
        <v>96</v>
      </c>
      <c r="N42" s="176" t="s">
        <v>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2">
        <v>0</v>
      </c>
      <c r="E43" s="173">
        <v>0</v>
      </c>
      <c r="F43" s="174" t="s">
        <v>241</v>
      </c>
      <c r="G43" s="175" t="s">
        <v>241</v>
      </c>
      <c r="H43" s="176" t="s">
        <v>241</v>
      </c>
      <c r="I43" s="174" t="s">
        <v>96</v>
      </c>
      <c r="J43" s="175" t="s">
        <v>96</v>
      </c>
      <c r="K43" s="176" t="s">
        <v>96</v>
      </c>
      <c r="L43" s="174" t="s">
        <v>96</v>
      </c>
      <c r="M43" s="175" t="s">
        <v>96</v>
      </c>
      <c r="N43" s="176"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2">
        <v>0</v>
      </c>
      <c r="E44" s="173">
        <v>0</v>
      </c>
      <c r="F44" s="174" t="s">
        <v>241</v>
      </c>
      <c r="G44" s="175" t="s">
        <v>241</v>
      </c>
      <c r="H44" s="176" t="s">
        <v>241</v>
      </c>
      <c r="I44" s="174" t="s">
        <v>96</v>
      </c>
      <c r="J44" s="175" t="s">
        <v>96</v>
      </c>
      <c r="K44" s="176" t="s">
        <v>96</v>
      </c>
      <c r="L44" s="174" t="s">
        <v>96</v>
      </c>
      <c r="M44" s="175" t="s">
        <v>96</v>
      </c>
      <c r="N44" s="176" t="s">
        <v>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2">
        <v>0</v>
      </c>
      <c r="E45" s="173">
        <v>0</v>
      </c>
      <c r="F45" s="174" t="s">
        <v>241</v>
      </c>
      <c r="G45" s="175" t="s">
        <v>241</v>
      </c>
      <c r="H45" s="176" t="s">
        <v>241</v>
      </c>
      <c r="I45" s="174" t="s">
        <v>96</v>
      </c>
      <c r="J45" s="175" t="s">
        <v>96</v>
      </c>
      <c r="K45" s="176" t="s">
        <v>96</v>
      </c>
      <c r="L45" s="174" t="s">
        <v>96</v>
      </c>
      <c r="M45" s="175" t="s">
        <v>96</v>
      </c>
      <c r="N45" s="176" t="s">
        <v>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229</v>
      </c>
      <c r="C46" s="105">
        <v>0</v>
      </c>
      <c r="D46" s="172">
        <v>0</v>
      </c>
      <c r="E46" s="173">
        <v>0</v>
      </c>
      <c r="F46" s="174" t="s">
        <v>241</v>
      </c>
      <c r="G46" s="175" t="s">
        <v>241</v>
      </c>
      <c r="H46" s="176" t="s">
        <v>241</v>
      </c>
      <c r="I46" s="174" t="s">
        <v>96</v>
      </c>
      <c r="J46" s="175" t="s">
        <v>96</v>
      </c>
      <c r="K46" s="176" t="s">
        <v>96</v>
      </c>
      <c r="L46" s="174" t="s">
        <v>96</v>
      </c>
      <c r="M46" s="175" t="s">
        <v>96</v>
      </c>
      <c r="N46" s="176"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0</v>
      </c>
      <c r="D47" s="172">
        <v>0</v>
      </c>
      <c r="E47" s="173">
        <v>0</v>
      </c>
      <c r="F47" s="174" t="s">
        <v>241</v>
      </c>
      <c r="G47" s="175" t="s">
        <v>241</v>
      </c>
      <c r="H47" s="176" t="s">
        <v>241</v>
      </c>
      <c r="I47" s="174" t="s">
        <v>96</v>
      </c>
      <c r="J47" s="175" t="s">
        <v>96</v>
      </c>
      <c r="K47" s="176" t="s">
        <v>96</v>
      </c>
      <c r="L47" s="174" t="s">
        <v>96</v>
      </c>
      <c r="M47" s="175" t="s">
        <v>96</v>
      </c>
      <c r="N47" s="176" t="s">
        <v>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2">
        <v>0</v>
      </c>
      <c r="E48" s="173">
        <v>0</v>
      </c>
      <c r="F48" s="174" t="s">
        <v>241</v>
      </c>
      <c r="G48" s="175" t="s">
        <v>241</v>
      </c>
      <c r="H48" s="176" t="s">
        <v>241</v>
      </c>
      <c r="I48" s="174" t="s">
        <v>96</v>
      </c>
      <c r="J48" s="175" t="s">
        <v>96</v>
      </c>
      <c r="K48" s="176" t="s">
        <v>96</v>
      </c>
      <c r="L48" s="174" t="s">
        <v>96</v>
      </c>
      <c r="M48" s="175" t="s">
        <v>96</v>
      </c>
      <c r="N48" s="176"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237</v>
      </c>
      <c r="C49" s="105">
        <v>0</v>
      </c>
      <c r="D49" s="172">
        <v>0</v>
      </c>
      <c r="E49" s="173">
        <v>0</v>
      </c>
      <c r="F49" s="174" t="s">
        <v>241</v>
      </c>
      <c r="G49" s="175" t="s">
        <v>241</v>
      </c>
      <c r="H49" s="176" t="s">
        <v>241</v>
      </c>
      <c r="I49" s="174" t="s">
        <v>96</v>
      </c>
      <c r="J49" s="175" t="s">
        <v>96</v>
      </c>
      <c r="K49" s="176" t="s">
        <v>96</v>
      </c>
      <c r="L49" s="174" t="s">
        <v>96</v>
      </c>
      <c r="M49" s="175" t="s">
        <v>96</v>
      </c>
      <c r="N49" s="176"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2">
        <v>0</v>
      </c>
      <c r="E50" s="173">
        <v>0</v>
      </c>
      <c r="F50" s="174" t="s">
        <v>241</v>
      </c>
      <c r="G50" s="175" t="s">
        <v>241</v>
      </c>
      <c r="H50" s="176" t="s">
        <v>241</v>
      </c>
      <c r="I50" s="174" t="s">
        <v>96</v>
      </c>
      <c r="J50" s="175" t="s">
        <v>96</v>
      </c>
      <c r="K50" s="176" t="s">
        <v>96</v>
      </c>
      <c r="L50" s="174" t="s">
        <v>96</v>
      </c>
      <c r="M50" s="175" t="s">
        <v>96</v>
      </c>
      <c r="N50" s="176" t="s">
        <v>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235</v>
      </c>
      <c r="C51" s="105">
        <v>0</v>
      </c>
      <c r="D51" s="172">
        <v>0</v>
      </c>
      <c r="E51" s="173">
        <v>0</v>
      </c>
      <c r="F51" s="174" t="s">
        <v>241</v>
      </c>
      <c r="G51" s="175" t="s">
        <v>241</v>
      </c>
      <c r="H51" s="176" t="s">
        <v>241</v>
      </c>
      <c r="I51" s="174" t="s">
        <v>96</v>
      </c>
      <c r="J51" s="175" t="s">
        <v>96</v>
      </c>
      <c r="K51" s="176" t="s">
        <v>96</v>
      </c>
      <c r="L51" s="174" t="s">
        <v>96</v>
      </c>
      <c r="M51" s="175" t="s">
        <v>96</v>
      </c>
      <c r="N51" s="176" t="s">
        <v>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2">
        <v>0</v>
      </c>
      <c r="E52" s="173">
        <v>0</v>
      </c>
      <c r="F52" s="174" t="s">
        <v>241</v>
      </c>
      <c r="G52" s="175" t="s">
        <v>241</v>
      </c>
      <c r="H52" s="176" t="s">
        <v>241</v>
      </c>
      <c r="I52" s="174" t="s">
        <v>96</v>
      </c>
      <c r="J52" s="175" t="s">
        <v>96</v>
      </c>
      <c r="K52" s="176" t="s">
        <v>96</v>
      </c>
      <c r="L52" s="174" t="s">
        <v>96</v>
      </c>
      <c r="M52" s="175" t="s">
        <v>96</v>
      </c>
      <c r="N52" s="176"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2">
        <v>0</v>
      </c>
      <c r="E53" s="173">
        <v>0</v>
      </c>
      <c r="F53" s="174" t="s">
        <v>241</v>
      </c>
      <c r="G53" s="175" t="s">
        <v>241</v>
      </c>
      <c r="H53" s="176" t="s">
        <v>241</v>
      </c>
      <c r="I53" s="174" t="s">
        <v>96</v>
      </c>
      <c r="J53" s="175" t="s">
        <v>96</v>
      </c>
      <c r="K53" s="176" t="s">
        <v>96</v>
      </c>
      <c r="L53" s="174" t="s">
        <v>96</v>
      </c>
      <c r="M53" s="175" t="s">
        <v>96</v>
      </c>
      <c r="N53" s="176" t="s">
        <v>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105">
        <v>0</v>
      </c>
      <c r="D54" s="172">
        <v>0</v>
      </c>
      <c r="E54" s="173">
        <v>0</v>
      </c>
      <c r="F54" s="174" t="s">
        <v>241</v>
      </c>
      <c r="G54" s="175" t="s">
        <v>241</v>
      </c>
      <c r="H54" s="176" t="s">
        <v>241</v>
      </c>
      <c r="I54" s="174" t="s">
        <v>96</v>
      </c>
      <c r="J54" s="175" t="s">
        <v>96</v>
      </c>
      <c r="K54" s="176" t="s">
        <v>96</v>
      </c>
      <c r="L54" s="174" t="s">
        <v>96</v>
      </c>
      <c r="M54" s="175" t="s">
        <v>96</v>
      </c>
      <c r="N54" s="176"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2">
        <v>0</v>
      </c>
      <c r="E55" s="173">
        <v>0</v>
      </c>
      <c r="F55" s="174" t="s">
        <v>241</v>
      </c>
      <c r="G55" s="175" t="s">
        <v>241</v>
      </c>
      <c r="H55" s="176" t="s">
        <v>241</v>
      </c>
      <c r="I55" s="174" t="s">
        <v>96</v>
      </c>
      <c r="J55" s="175" t="s">
        <v>96</v>
      </c>
      <c r="K55" s="176" t="s">
        <v>96</v>
      </c>
      <c r="L55" s="174" t="s">
        <v>96</v>
      </c>
      <c r="M55" s="175" t="s">
        <v>96</v>
      </c>
      <c r="N55" s="176" t="s">
        <v>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2">
        <v>0</v>
      </c>
      <c r="E56" s="173">
        <v>0</v>
      </c>
      <c r="F56" s="174" t="s">
        <v>241</v>
      </c>
      <c r="G56" s="175" t="s">
        <v>241</v>
      </c>
      <c r="H56" s="176" t="s">
        <v>241</v>
      </c>
      <c r="I56" s="174" t="s">
        <v>96</v>
      </c>
      <c r="J56" s="175" t="s">
        <v>96</v>
      </c>
      <c r="K56" s="176" t="s">
        <v>96</v>
      </c>
      <c r="L56" s="174" t="s">
        <v>96</v>
      </c>
      <c r="M56" s="175" t="s">
        <v>96</v>
      </c>
      <c r="N56" s="176"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238</v>
      </c>
      <c r="C57" s="105">
        <v>0</v>
      </c>
      <c r="D57" s="172">
        <v>0</v>
      </c>
      <c r="E57" s="173">
        <v>0</v>
      </c>
      <c r="F57" s="174" t="s">
        <v>241</v>
      </c>
      <c r="G57" s="175" t="s">
        <v>241</v>
      </c>
      <c r="H57" s="176" t="s">
        <v>241</v>
      </c>
      <c r="I57" s="174" t="s">
        <v>96</v>
      </c>
      <c r="J57" s="175" t="s">
        <v>96</v>
      </c>
      <c r="K57" s="176" t="s">
        <v>96</v>
      </c>
      <c r="L57" s="174" t="s">
        <v>96</v>
      </c>
      <c r="M57" s="175" t="s">
        <v>96</v>
      </c>
      <c r="N57" s="176"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105">
        <v>0</v>
      </c>
      <c r="D58" s="172">
        <v>0</v>
      </c>
      <c r="E58" s="173">
        <v>0</v>
      </c>
      <c r="F58" s="174" t="s">
        <v>241</v>
      </c>
      <c r="G58" s="175" t="s">
        <v>241</v>
      </c>
      <c r="H58" s="176" t="s">
        <v>241</v>
      </c>
      <c r="I58" s="174" t="s">
        <v>96</v>
      </c>
      <c r="J58" s="175" t="s">
        <v>96</v>
      </c>
      <c r="K58" s="176" t="s">
        <v>96</v>
      </c>
      <c r="L58" s="174" t="s">
        <v>96</v>
      </c>
      <c r="M58" s="175" t="s">
        <v>96</v>
      </c>
      <c r="N58" s="176" t="s">
        <v>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105">
        <v>0</v>
      </c>
      <c r="D59" s="172">
        <v>0</v>
      </c>
      <c r="E59" s="173">
        <v>0</v>
      </c>
      <c r="F59" s="174" t="s">
        <v>241</v>
      </c>
      <c r="G59" s="175" t="s">
        <v>241</v>
      </c>
      <c r="H59" s="176" t="s">
        <v>241</v>
      </c>
      <c r="I59" s="174" t="s">
        <v>96</v>
      </c>
      <c r="J59" s="175" t="s">
        <v>96</v>
      </c>
      <c r="K59" s="176" t="s">
        <v>96</v>
      </c>
      <c r="L59" s="174" t="s">
        <v>96</v>
      </c>
      <c r="M59" s="175" t="s">
        <v>96</v>
      </c>
      <c r="N59" s="176"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4"/>
      <c r="C60" s="180"/>
      <c r="D60" s="181"/>
      <c r="E60" s="182"/>
      <c r="F60" s="183"/>
      <c r="G60" s="184"/>
      <c r="H60" s="185"/>
      <c r="I60" s="183"/>
      <c r="J60" s="184"/>
      <c r="K60" s="185"/>
      <c r="L60" s="183"/>
      <c r="M60" s="184"/>
      <c r="N60" s="1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268"/>
      <c r="D61" s="327"/>
      <c r="E61" s="268"/>
      <c r="F61" s="328"/>
      <c r="G61" s="328"/>
      <c r="H61" s="328"/>
      <c r="I61" s="328"/>
      <c r="J61" s="328"/>
      <c r="K61" s="328"/>
      <c r="L61" s="328"/>
      <c r="M61" s="328"/>
      <c r="N61" s="32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88"/>
      <c r="D63" s="188"/>
      <c r="E63" s="188"/>
      <c r="F63" s="188"/>
      <c r="G63" s="188"/>
      <c r="H63" s="188"/>
      <c r="I63" s="188"/>
      <c r="J63" s="188"/>
      <c r="K63" s="188"/>
      <c r="L63" s="188"/>
      <c r="M63" s="188"/>
      <c r="N63" s="188"/>
    </row>
    <row r="64" spans="1:102" ht="20.100000000000001" customHeight="1">
      <c r="B64" s="117"/>
      <c r="C64" s="63"/>
      <c r="D64" s="63"/>
      <c r="E64" s="63"/>
      <c r="F64" s="63"/>
      <c r="G64" s="186"/>
      <c r="H64" s="63"/>
      <c r="I64" s="63"/>
      <c r="J64" s="63"/>
      <c r="K64" s="63"/>
      <c r="L64" s="63"/>
      <c r="M64" s="63"/>
      <c r="N64" s="63"/>
    </row>
    <row r="65" spans="2:14" ht="20.100000000000001" customHeight="1">
      <c r="B65" s="63"/>
      <c r="C65" s="63"/>
      <c r="D65" s="63"/>
      <c r="E65" s="63"/>
      <c r="F65" s="63"/>
      <c r="G65" s="63"/>
      <c r="H65" s="63"/>
      <c r="I65" s="63"/>
      <c r="J65" s="186"/>
      <c r="K65" s="63"/>
      <c r="L65" s="63"/>
      <c r="M65" s="63"/>
      <c r="N65" s="63"/>
    </row>
    <row r="66" spans="2:14" ht="20.100000000000001" customHeight="1">
      <c r="B66" s="63"/>
      <c r="C66" s="188"/>
      <c r="D66" s="188"/>
      <c r="E66" s="188"/>
      <c r="F66" s="188"/>
      <c r="G66" s="188"/>
      <c r="H66" s="188"/>
      <c r="I66" s="188"/>
      <c r="J66" s="188"/>
      <c r="K66" s="188"/>
      <c r="L66" s="188"/>
      <c r="M66" s="188"/>
      <c r="N66" s="188"/>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331" customWidth="1"/>
    <col min="2" max="2" width="35.6640625" style="331" customWidth="1"/>
    <col min="3" max="14" width="16.6640625" style="331" customWidth="1"/>
    <col min="15" max="15" width="11.44140625" style="331" customWidth="1"/>
    <col min="16" max="16" width="11.44140625" style="331" hidden="1" customWidth="1"/>
    <col min="17" max="102" width="0" style="331" hidden="1" customWidth="1"/>
    <col min="103" max="124" width="0" style="332" hidden="1" customWidth="1"/>
    <col min="125" max="16384" width="11.44140625" style="332" hidden="1"/>
  </cols>
  <sheetData>
    <row r="1" spans="1:124" ht="89.1" customHeight="1"/>
    <row r="2" spans="1:124" s="334" customFormat="1" ht="20.100000000000001" customHeight="1">
      <c r="A2" s="333"/>
      <c r="B2" s="87" t="s">
        <v>18</v>
      </c>
      <c r="C2" s="333"/>
      <c r="D2" s="333"/>
      <c r="E2" s="333"/>
      <c r="F2" s="333"/>
      <c r="G2" s="333"/>
      <c r="H2" s="333"/>
      <c r="I2" s="333"/>
      <c r="J2" s="333"/>
      <c r="K2" s="333"/>
      <c r="L2" s="333"/>
      <c r="M2" s="333"/>
      <c r="N2" s="333"/>
      <c r="O2" s="333"/>
      <c r="P2" s="333"/>
      <c r="Q2" s="333"/>
      <c r="R2" s="333"/>
      <c r="S2" s="333"/>
      <c r="T2" s="333"/>
      <c r="U2" s="333"/>
      <c r="V2" s="333"/>
      <c r="W2" s="333"/>
      <c r="X2" s="333"/>
      <c r="Y2" s="333"/>
      <c r="Z2" s="333"/>
      <c r="AA2" s="333"/>
      <c r="AB2" s="333"/>
      <c r="AC2" s="333"/>
      <c r="AD2" s="333"/>
      <c r="AE2" s="333"/>
      <c r="AF2" s="333"/>
      <c r="AG2" s="333"/>
      <c r="AH2" s="333"/>
      <c r="AI2" s="333"/>
      <c r="AJ2" s="333"/>
      <c r="AK2" s="333"/>
      <c r="AL2" s="333"/>
      <c r="AM2" s="333"/>
      <c r="AN2" s="333"/>
      <c r="AO2" s="333"/>
      <c r="AP2" s="333"/>
      <c r="AQ2" s="333"/>
      <c r="AR2" s="333"/>
      <c r="AS2" s="333"/>
      <c r="AT2" s="333"/>
      <c r="AU2" s="333"/>
      <c r="AV2" s="333"/>
      <c r="AW2" s="333"/>
      <c r="AX2" s="333"/>
      <c r="AY2" s="333"/>
      <c r="AZ2" s="333"/>
      <c r="BA2" s="333"/>
      <c r="BB2" s="333"/>
      <c r="BC2" s="333"/>
      <c r="BD2" s="333"/>
      <c r="BE2" s="333"/>
      <c r="BF2" s="333"/>
      <c r="BG2" s="333"/>
      <c r="BH2" s="333"/>
      <c r="BI2" s="333"/>
      <c r="BJ2" s="333"/>
      <c r="BK2" s="333"/>
      <c r="BL2" s="333"/>
      <c r="BM2" s="333"/>
      <c r="BN2" s="333"/>
      <c r="BO2" s="333"/>
      <c r="BP2" s="333"/>
      <c r="BQ2" s="333"/>
      <c r="BR2" s="333"/>
      <c r="BS2" s="333"/>
      <c r="BT2" s="333"/>
      <c r="BU2" s="333"/>
      <c r="BV2" s="333"/>
      <c r="BW2" s="333"/>
      <c r="BX2" s="333"/>
      <c r="BY2" s="333"/>
      <c r="BZ2" s="333"/>
      <c r="CA2" s="333"/>
      <c r="CB2" s="333"/>
      <c r="CC2" s="333"/>
      <c r="CD2" s="333"/>
      <c r="CE2" s="333"/>
      <c r="CF2" s="333"/>
      <c r="CG2" s="333"/>
      <c r="CH2" s="333"/>
      <c r="CI2" s="333"/>
      <c r="CJ2" s="333"/>
      <c r="CK2" s="333"/>
      <c r="CL2" s="333"/>
      <c r="CM2" s="333"/>
      <c r="CN2" s="333"/>
      <c r="CO2" s="333"/>
      <c r="CP2" s="333"/>
      <c r="CQ2" s="333"/>
      <c r="CR2" s="333"/>
      <c r="CS2" s="333"/>
      <c r="CT2" s="333"/>
      <c r="CU2" s="333"/>
      <c r="CV2" s="333"/>
      <c r="CW2" s="333"/>
      <c r="CX2" s="333"/>
    </row>
    <row r="3" spans="1:124" ht="20.100000000000001" customHeight="1">
      <c r="B3" s="91" t="s">
        <v>2</v>
      </c>
    </row>
    <row r="4" spans="1:124" ht="20.100000000000001" customHeight="1">
      <c r="B4" s="335"/>
      <c r="C4" s="480"/>
      <c r="D4" s="480"/>
      <c r="E4" s="480"/>
      <c r="F4" s="480"/>
      <c r="G4" s="480"/>
      <c r="H4" s="480"/>
      <c r="I4" s="480"/>
      <c r="J4" s="480"/>
      <c r="K4" s="480"/>
      <c r="L4" s="480"/>
      <c r="M4" s="480"/>
      <c r="N4" s="480"/>
    </row>
    <row r="5" spans="1:124" s="338" customFormat="1" ht="20.100000000000001" customHeight="1">
      <c r="A5" s="336"/>
      <c r="B5" s="337"/>
      <c r="C5" s="724" t="s">
        <v>206</v>
      </c>
      <c r="D5" s="725"/>
      <c r="E5" s="726"/>
      <c r="F5" s="724" t="s">
        <v>204</v>
      </c>
      <c r="G5" s="725"/>
      <c r="H5" s="726"/>
      <c r="I5" s="724" t="s">
        <v>199</v>
      </c>
      <c r="J5" s="725"/>
      <c r="K5" s="726"/>
      <c r="L5" s="724" t="s">
        <v>200</v>
      </c>
      <c r="M5" s="725"/>
      <c r="N5" s="726"/>
      <c r="O5" s="336"/>
      <c r="P5" s="336"/>
      <c r="Q5" s="336"/>
      <c r="R5" s="336"/>
      <c r="S5" s="336"/>
      <c r="T5" s="336"/>
      <c r="U5" s="336"/>
      <c r="V5" s="336"/>
      <c r="W5" s="336"/>
      <c r="X5" s="336"/>
      <c r="Y5" s="336"/>
      <c r="Z5" s="336"/>
      <c r="AA5" s="336"/>
      <c r="AB5" s="336"/>
      <c r="AC5" s="336"/>
      <c r="AD5" s="336"/>
      <c r="AE5" s="336"/>
      <c r="AF5" s="336"/>
      <c r="AG5" s="336"/>
      <c r="AH5" s="336"/>
      <c r="AI5" s="336"/>
      <c r="AJ5" s="336"/>
      <c r="AK5" s="336"/>
      <c r="AL5" s="336"/>
      <c r="AM5" s="336"/>
      <c r="AN5" s="336"/>
      <c r="AO5" s="336"/>
      <c r="AP5" s="336"/>
      <c r="AQ5" s="336"/>
      <c r="AR5" s="336"/>
      <c r="AS5" s="336"/>
      <c r="AT5" s="336"/>
      <c r="AU5" s="336"/>
      <c r="AV5" s="336"/>
      <c r="AW5" s="336"/>
      <c r="AX5" s="336"/>
      <c r="AY5" s="336"/>
      <c r="AZ5" s="336"/>
      <c r="BA5" s="336"/>
      <c r="BB5" s="336"/>
      <c r="BC5" s="336"/>
      <c r="BD5" s="336"/>
      <c r="BE5" s="336"/>
      <c r="BF5" s="336"/>
      <c r="BG5" s="336"/>
      <c r="BH5" s="336"/>
      <c r="BI5" s="336"/>
      <c r="BJ5" s="336"/>
      <c r="BK5" s="336"/>
      <c r="BL5" s="336"/>
      <c r="BM5" s="336"/>
      <c r="BN5" s="336"/>
      <c r="BO5" s="336"/>
      <c r="BP5" s="336"/>
      <c r="BQ5" s="336"/>
      <c r="BR5" s="336"/>
      <c r="BS5" s="336"/>
      <c r="BT5" s="336"/>
      <c r="BU5" s="336"/>
      <c r="BV5" s="336"/>
      <c r="BW5" s="336"/>
      <c r="BX5" s="336"/>
      <c r="BY5" s="336"/>
      <c r="BZ5" s="336"/>
      <c r="CA5" s="336"/>
      <c r="CB5" s="336"/>
      <c r="CC5" s="336"/>
      <c r="CD5" s="336"/>
      <c r="CE5" s="336"/>
      <c r="CF5" s="336"/>
      <c r="CG5" s="336"/>
      <c r="CH5" s="336"/>
      <c r="CI5" s="336"/>
      <c r="CJ5" s="336"/>
      <c r="CK5" s="336"/>
      <c r="CL5" s="336"/>
      <c r="CM5" s="336"/>
      <c r="CN5" s="336"/>
      <c r="CO5" s="336"/>
      <c r="CP5" s="336"/>
      <c r="CQ5" s="336"/>
      <c r="CR5" s="336"/>
      <c r="CS5" s="336"/>
      <c r="CT5" s="336"/>
      <c r="CU5" s="336"/>
      <c r="CV5" s="336"/>
      <c r="CW5" s="336"/>
      <c r="CX5" s="336"/>
    </row>
    <row r="6" spans="1:124" s="338" customFormat="1" ht="20.100000000000001" customHeight="1">
      <c r="A6" s="93"/>
      <c r="B6" s="339"/>
      <c r="C6" s="131">
        <v>45474</v>
      </c>
      <c r="D6" s="132">
        <v>45809</v>
      </c>
      <c r="E6" s="133">
        <v>45839</v>
      </c>
      <c r="F6" s="131">
        <f>C6</f>
        <v>45474</v>
      </c>
      <c r="G6" s="132">
        <f t="shared" ref="G6:H6" si="0">D6</f>
        <v>45809</v>
      </c>
      <c r="H6" s="133">
        <f t="shared" si="0"/>
        <v>45839</v>
      </c>
      <c r="I6" s="131">
        <f>C6</f>
        <v>45474</v>
      </c>
      <c r="J6" s="132">
        <f t="shared" ref="J6:K6" si="1">D6</f>
        <v>45809</v>
      </c>
      <c r="K6" s="133">
        <f t="shared" si="1"/>
        <v>45839</v>
      </c>
      <c r="L6" s="131">
        <f>C6</f>
        <v>45474</v>
      </c>
      <c r="M6" s="132">
        <f t="shared" ref="M6:N6" si="2">D6</f>
        <v>45809</v>
      </c>
      <c r="N6" s="133">
        <f t="shared" si="2"/>
        <v>45839</v>
      </c>
      <c r="O6" s="340"/>
      <c r="P6" s="340"/>
      <c r="Q6" s="340"/>
      <c r="R6" s="340"/>
      <c r="S6" s="340"/>
      <c r="T6" s="340"/>
      <c r="U6" s="340"/>
      <c r="V6" s="340"/>
      <c r="W6" s="340"/>
      <c r="X6" s="340"/>
      <c r="Y6" s="340"/>
      <c r="Z6" s="340"/>
      <c r="AA6" s="340"/>
      <c r="AB6" s="340"/>
      <c r="AC6" s="340"/>
      <c r="AD6" s="340"/>
      <c r="AE6" s="340"/>
      <c r="AF6" s="340"/>
      <c r="AG6" s="340"/>
      <c r="AH6" s="340"/>
      <c r="AI6" s="340"/>
      <c r="AJ6" s="340"/>
      <c r="AK6" s="340"/>
      <c r="AL6" s="340"/>
      <c r="AM6" s="340"/>
      <c r="AN6" s="340"/>
      <c r="AO6" s="340"/>
      <c r="AP6" s="340"/>
      <c r="AQ6" s="340"/>
      <c r="AR6" s="340"/>
      <c r="AS6" s="340"/>
      <c r="AT6" s="340"/>
      <c r="AU6" s="340"/>
      <c r="AV6" s="340"/>
      <c r="AW6" s="340"/>
      <c r="AX6" s="340"/>
      <c r="AY6" s="340"/>
      <c r="AZ6" s="340"/>
      <c r="BA6" s="340"/>
      <c r="BB6" s="340"/>
      <c r="BC6" s="340"/>
      <c r="BD6" s="340"/>
      <c r="BE6" s="340"/>
      <c r="BF6" s="340"/>
      <c r="BG6" s="340"/>
      <c r="BH6" s="340"/>
      <c r="BI6" s="340"/>
      <c r="BJ6" s="340"/>
      <c r="BK6" s="340"/>
      <c r="BL6" s="340"/>
      <c r="BM6" s="340"/>
      <c r="BN6" s="340"/>
      <c r="BO6" s="340"/>
      <c r="BP6" s="340"/>
      <c r="BQ6" s="340"/>
      <c r="BR6" s="340"/>
      <c r="BS6" s="340"/>
      <c r="BT6" s="340"/>
      <c r="BU6" s="340"/>
      <c r="BV6" s="340"/>
      <c r="BW6" s="340"/>
      <c r="BX6" s="340"/>
      <c r="BY6" s="340"/>
      <c r="BZ6" s="340"/>
      <c r="CA6" s="340"/>
      <c r="CB6" s="340"/>
      <c r="CC6" s="340"/>
      <c r="CD6" s="340"/>
      <c r="CE6" s="340"/>
      <c r="CF6" s="340"/>
      <c r="CG6" s="340"/>
      <c r="CH6" s="340"/>
      <c r="CI6" s="340"/>
      <c r="CJ6" s="340"/>
      <c r="CK6" s="340"/>
      <c r="CL6" s="340"/>
      <c r="CM6" s="340"/>
      <c r="CN6" s="340"/>
      <c r="CO6" s="340"/>
      <c r="CP6" s="340"/>
      <c r="CQ6" s="340"/>
      <c r="CR6" s="340"/>
      <c r="CS6" s="340"/>
      <c r="CT6" s="340"/>
      <c r="CU6" s="340"/>
      <c r="CV6" s="340"/>
      <c r="CW6" s="340"/>
      <c r="CX6" s="340"/>
      <c r="CY6" s="341"/>
      <c r="CZ6" s="341"/>
      <c r="DA6" s="341"/>
      <c r="DB6" s="341"/>
      <c r="DC6" s="341"/>
      <c r="DD6" s="341"/>
      <c r="DE6" s="341"/>
      <c r="DF6" s="341"/>
      <c r="DG6" s="341"/>
      <c r="DH6" s="341"/>
      <c r="DI6" s="341"/>
      <c r="DJ6" s="341"/>
      <c r="DK6" s="341"/>
      <c r="DL6" s="341"/>
      <c r="DM6" s="341"/>
      <c r="DN6" s="341"/>
      <c r="DO6" s="341"/>
      <c r="DP6" s="341"/>
      <c r="DQ6" s="341"/>
      <c r="DR6" s="341"/>
      <c r="DS6" s="341"/>
      <c r="DT6" s="341"/>
    </row>
    <row r="7" spans="1:124" s="338" customFormat="1" ht="20.100000000000001" customHeight="1">
      <c r="A7" s="93"/>
      <c r="B7" s="164" t="s">
        <v>240</v>
      </c>
      <c r="C7" s="165">
        <v>1388396.8710763203</v>
      </c>
      <c r="D7" s="252">
        <v>1466522.7692483698</v>
      </c>
      <c r="E7" s="293">
        <v>1475070.1142930202</v>
      </c>
      <c r="F7" s="247">
        <v>2.6991842215020356</v>
      </c>
      <c r="G7" s="294">
        <v>3.000632435262744</v>
      </c>
      <c r="H7" s="295">
        <v>3.0338234696727291</v>
      </c>
      <c r="I7" s="247">
        <v>53.288612756484163</v>
      </c>
      <c r="J7" s="294">
        <v>54.800995660219279</v>
      </c>
      <c r="K7" s="295">
        <v>54.528414595313009</v>
      </c>
      <c r="L7" s="247">
        <v>1.4383578273803412</v>
      </c>
      <c r="M7" s="294">
        <v>1.6443764506274681</v>
      </c>
      <c r="N7" s="295">
        <v>1.6542958396330563</v>
      </c>
      <c r="O7" s="340"/>
      <c r="P7" s="340"/>
      <c r="Q7" s="340"/>
      <c r="R7" s="340"/>
      <c r="S7" s="340"/>
      <c r="T7" s="340"/>
      <c r="U7" s="340"/>
      <c r="V7" s="340"/>
      <c r="W7" s="340"/>
      <c r="X7" s="340"/>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0"/>
      <c r="BK7" s="340"/>
      <c r="BL7" s="340"/>
      <c r="BM7" s="340"/>
      <c r="BN7" s="340"/>
      <c r="BO7" s="340"/>
      <c r="BP7" s="340"/>
      <c r="BQ7" s="340"/>
      <c r="BR7" s="340"/>
      <c r="BS7" s="340"/>
      <c r="BT7" s="340"/>
      <c r="BU7" s="340"/>
      <c r="BV7" s="340"/>
      <c r="BW7" s="340"/>
      <c r="BX7" s="340"/>
      <c r="BY7" s="340"/>
      <c r="BZ7" s="340"/>
      <c r="CA7" s="340"/>
      <c r="CB7" s="340"/>
      <c r="CC7" s="340"/>
      <c r="CD7" s="340"/>
      <c r="CE7" s="340"/>
      <c r="CF7" s="340"/>
      <c r="CG7" s="340"/>
      <c r="CH7" s="340"/>
      <c r="CI7" s="340"/>
      <c r="CJ7" s="340"/>
      <c r="CK7" s="340"/>
      <c r="CL7" s="340"/>
      <c r="CM7" s="340"/>
      <c r="CN7" s="340"/>
      <c r="CO7" s="340"/>
      <c r="CP7" s="340"/>
      <c r="CQ7" s="340"/>
      <c r="CR7" s="340"/>
      <c r="CS7" s="340"/>
      <c r="CT7" s="340"/>
      <c r="CU7" s="340"/>
      <c r="CV7" s="340"/>
      <c r="CW7" s="340"/>
      <c r="CX7" s="340"/>
      <c r="CY7" s="341"/>
      <c r="CZ7" s="341"/>
      <c r="DA7" s="341"/>
      <c r="DB7" s="341"/>
      <c r="DC7" s="341"/>
      <c r="DD7" s="341"/>
      <c r="DE7" s="341"/>
      <c r="DF7" s="341"/>
      <c r="DG7" s="341"/>
      <c r="DH7" s="341"/>
      <c r="DI7" s="341"/>
      <c r="DJ7" s="341"/>
      <c r="DK7" s="341"/>
      <c r="DL7" s="341"/>
      <c r="DM7" s="341"/>
      <c r="DN7" s="341"/>
      <c r="DO7" s="341"/>
      <c r="DP7" s="341"/>
      <c r="DQ7" s="341"/>
      <c r="DR7" s="341"/>
      <c r="DS7" s="341"/>
      <c r="DT7" s="341"/>
    </row>
    <row r="8" spans="1:124" s="344" customFormat="1" ht="20.100000000000001" customHeight="1">
      <c r="A8" s="93"/>
      <c r="B8" s="104" t="s">
        <v>48</v>
      </c>
      <c r="C8" s="105">
        <v>354914.02049081994</v>
      </c>
      <c r="D8" s="172">
        <v>382945.32253007003</v>
      </c>
      <c r="E8" s="173">
        <v>385363.94343031995</v>
      </c>
      <c r="F8" s="174">
        <v>2.1222591267241371</v>
      </c>
      <c r="G8" s="175">
        <v>2.410836075968799</v>
      </c>
      <c r="H8" s="176">
        <v>2.3958390919931563</v>
      </c>
      <c r="I8" s="174">
        <v>50.247416785946619</v>
      </c>
      <c r="J8" s="175">
        <v>64.505657281648595</v>
      </c>
      <c r="K8" s="176">
        <v>65.97248786001785</v>
      </c>
      <c r="L8" s="174">
        <v>1.0663803886828682</v>
      </c>
      <c r="M8" s="175">
        <v>1.5551256567867788</v>
      </c>
      <c r="N8" s="176">
        <v>1.580594654110747</v>
      </c>
      <c r="O8" s="342"/>
      <c r="P8" s="342"/>
      <c r="Q8" s="342"/>
      <c r="R8" s="342"/>
      <c r="S8" s="342"/>
      <c r="T8" s="342"/>
      <c r="U8" s="342"/>
      <c r="V8" s="342"/>
      <c r="W8" s="342"/>
      <c r="X8" s="342"/>
      <c r="Y8" s="342"/>
      <c r="Z8" s="342"/>
      <c r="AA8" s="342"/>
      <c r="AB8" s="342"/>
      <c r="AC8" s="342"/>
      <c r="AD8" s="342"/>
      <c r="AE8" s="342"/>
      <c r="AF8" s="342"/>
      <c r="AG8" s="342"/>
      <c r="AH8" s="342"/>
      <c r="AI8" s="342"/>
      <c r="AJ8" s="342"/>
      <c r="AK8" s="342"/>
      <c r="AL8" s="342"/>
      <c r="AM8" s="342"/>
      <c r="AN8" s="342"/>
      <c r="AO8" s="342"/>
      <c r="AP8" s="342"/>
      <c r="AQ8" s="342"/>
      <c r="AR8" s="342"/>
      <c r="AS8" s="342"/>
      <c r="AT8" s="342"/>
      <c r="AU8" s="342"/>
      <c r="AV8" s="342"/>
      <c r="AW8" s="342"/>
      <c r="AX8" s="342"/>
      <c r="AY8" s="342"/>
      <c r="AZ8" s="342"/>
      <c r="BA8" s="342"/>
      <c r="BB8" s="342"/>
      <c r="BC8" s="342"/>
      <c r="BD8" s="342"/>
      <c r="BE8" s="342"/>
      <c r="BF8" s="342"/>
      <c r="BG8" s="342"/>
      <c r="BH8" s="342"/>
      <c r="BI8" s="342"/>
      <c r="BJ8" s="342"/>
      <c r="BK8" s="342"/>
      <c r="BL8" s="342"/>
      <c r="BM8" s="342"/>
      <c r="BN8" s="342"/>
      <c r="BO8" s="342"/>
      <c r="BP8" s="342"/>
      <c r="BQ8" s="342"/>
      <c r="BR8" s="342"/>
      <c r="BS8" s="342"/>
      <c r="BT8" s="342"/>
      <c r="BU8" s="342"/>
      <c r="BV8" s="342"/>
      <c r="BW8" s="342"/>
      <c r="BX8" s="342"/>
      <c r="BY8" s="342"/>
      <c r="BZ8" s="342"/>
      <c r="CA8" s="342"/>
      <c r="CB8" s="342"/>
      <c r="CC8" s="342"/>
      <c r="CD8" s="342"/>
      <c r="CE8" s="342"/>
      <c r="CF8" s="342"/>
      <c r="CG8" s="342"/>
      <c r="CH8" s="342"/>
      <c r="CI8" s="342"/>
      <c r="CJ8" s="342"/>
      <c r="CK8" s="342"/>
      <c r="CL8" s="342"/>
      <c r="CM8" s="342"/>
      <c r="CN8" s="342"/>
      <c r="CO8" s="342"/>
      <c r="CP8" s="342"/>
      <c r="CQ8" s="342"/>
      <c r="CR8" s="342"/>
      <c r="CS8" s="342"/>
      <c r="CT8" s="342"/>
      <c r="CU8" s="342"/>
      <c r="CV8" s="342"/>
      <c r="CW8" s="342"/>
      <c r="CX8" s="342"/>
      <c r="CY8" s="343"/>
      <c r="CZ8" s="343"/>
      <c r="DA8" s="343"/>
      <c r="DB8" s="343"/>
      <c r="DC8" s="343"/>
      <c r="DD8" s="343"/>
      <c r="DE8" s="343"/>
      <c r="DF8" s="343"/>
      <c r="DG8" s="343"/>
      <c r="DH8" s="343"/>
      <c r="DI8" s="343"/>
      <c r="DJ8" s="343"/>
      <c r="DK8" s="343"/>
      <c r="DL8" s="343"/>
      <c r="DM8" s="343"/>
      <c r="DN8" s="343"/>
      <c r="DO8" s="343"/>
      <c r="DP8" s="343"/>
      <c r="DQ8" s="343"/>
      <c r="DR8" s="343"/>
      <c r="DS8" s="343"/>
      <c r="DT8" s="343"/>
    </row>
    <row r="9" spans="1:124" s="344" customFormat="1" ht="20.100000000000001" customHeight="1">
      <c r="A9" s="93"/>
      <c r="B9" s="104" t="s">
        <v>71</v>
      </c>
      <c r="C9" s="105">
        <v>232151.612746</v>
      </c>
      <c r="D9" s="172">
        <v>247616.64069199999</v>
      </c>
      <c r="E9" s="173">
        <v>249716.793489</v>
      </c>
      <c r="F9" s="174">
        <v>3.4149000005758503</v>
      </c>
      <c r="G9" s="175">
        <v>3.6027767742381069</v>
      </c>
      <c r="H9" s="176">
        <v>3.6135898022403099</v>
      </c>
      <c r="I9" s="174">
        <v>64.894762939489823</v>
      </c>
      <c r="J9" s="175">
        <v>63.492231544808419</v>
      </c>
      <c r="K9" s="176">
        <v>63.199723107199659</v>
      </c>
      <c r="L9" s="174">
        <v>2.2160912599943345</v>
      </c>
      <c r="M9" s="175">
        <v>2.2874833715418381</v>
      </c>
      <c r="N9" s="176">
        <v>2.2837787492458799</v>
      </c>
      <c r="O9" s="342"/>
      <c r="P9" s="342"/>
      <c r="Q9" s="342"/>
      <c r="R9" s="342"/>
      <c r="S9" s="342"/>
      <c r="T9" s="342"/>
      <c r="U9" s="342"/>
      <c r="V9" s="342"/>
      <c r="W9" s="342"/>
      <c r="X9" s="342"/>
      <c r="Y9" s="342"/>
      <c r="Z9" s="342"/>
      <c r="AA9" s="342"/>
      <c r="AB9" s="342"/>
      <c r="AC9" s="342"/>
      <c r="AD9" s="342"/>
      <c r="AE9" s="342"/>
      <c r="AF9" s="342"/>
      <c r="AG9" s="342"/>
      <c r="AH9" s="342"/>
      <c r="AI9" s="342"/>
      <c r="AJ9" s="342"/>
      <c r="AK9" s="342"/>
      <c r="AL9" s="342"/>
      <c r="AM9" s="342"/>
      <c r="AN9" s="342"/>
      <c r="AO9" s="342"/>
      <c r="AP9" s="342"/>
      <c r="AQ9" s="342"/>
      <c r="AR9" s="342"/>
      <c r="AS9" s="342"/>
      <c r="AT9" s="342"/>
      <c r="AU9" s="342"/>
      <c r="AV9" s="342"/>
      <c r="AW9" s="342"/>
      <c r="AX9" s="342"/>
      <c r="AY9" s="342"/>
      <c r="AZ9" s="342"/>
      <c r="BA9" s="342"/>
      <c r="BB9" s="342"/>
      <c r="BC9" s="342"/>
      <c r="BD9" s="342"/>
      <c r="BE9" s="342"/>
      <c r="BF9" s="342"/>
      <c r="BG9" s="342"/>
      <c r="BH9" s="342"/>
      <c r="BI9" s="342"/>
      <c r="BJ9" s="342"/>
      <c r="BK9" s="342"/>
      <c r="BL9" s="342"/>
      <c r="BM9" s="342"/>
      <c r="BN9" s="342"/>
      <c r="BO9" s="342"/>
      <c r="BP9" s="342"/>
      <c r="BQ9" s="342"/>
      <c r="BR9" s="342"/>
      <c r="BS9" s="342"/>
      <c r="BT9" s="342"/>
      <c r="BU9" s="342"/>
      <c r="BV9" s="342"/>
      <c r="BW9" s="342"/>
      <c r="BX9" s="342"/>
      <c r="BY9" s="342"/>
      <c r="BZ9" s="342"/>
      <c r="CA9" s="342"/>
      <c r="CB9" s="342"/>
      <c r="CC9" s="342"/>
      <c r="CD9" s="342"/>
      <c r="CE9" s="342"/>
      <c r="CF9" s="342"/>
      <c r="CG9" s="342"/>
      <c r="CH9" s="342"/>
      <c r="CI9" s="342"/>
      <c r="CJ9" s="342"/>
      <c r="CK9" s="342"/>
      <c r="CL9" s="342"/>
      <c r="CM9" s="342"/>
      <c r="CN9" s="342"/>
      <c r="CO9" s="342"/>
      <c r="CP9" s="342"/>
      <c r="CQ9" s="342"/>
      <c r="CR9" s="342"/>
      <c r="CS9" s="342"/>
      <c r="CT9" s="342"/>
      <c r="CU9" s="342"/>
      <c r="CV9" s="342"/>
      <c r="CW9" s="342"/>
      <c r="CX9" s="342"/>
      <c r="CY9" s="343"/>
      <c r="CZ9" s="343"/>
      <c r="DA9" s="343"/>
      <c r="DB9" s="343"/>
      <c r="DC9" s="343"/>
      <c r="DD9" s="343"/>
      <c r="DE9" s="343"/>
      <c r="DF9" s="343"/>
      <c r="DG9" s="343"/>
      <c r="DH9" s="343"/>
      <c r="DI9" s="343"/>
      <c r="DJ9" s="343"/>
      <c r="DK9" s="343"/>
      <c r="DL9" s="343"/>
      <c r="DM9" s="343"/>
      <c r="DN9" s="343"/>
      <c r="DO9" s="343"/>
      <c r="DP9" s="343"/>
      <c r="DQ9" s="343"/>
      <c r="DR9" s="343"/>
      <c r="DS9" s="343"/>
      <c r="DT9" s="343"/>
    </row>
    <row r="10" spans="1:124" s="344" customFormat="1" ht="20.100000000000001" customHeight="1">
      <c r="A10" s="93"/>
      <c r="B10" s="104" t="s">
        <v>44</v>
      </c>
      <c r="C10" s="105">
        <v>265313.97203120001</v>
      </c>
      <c r="D10" s="172">
        <v>284846.67097843002</v>
      </c>
      <c r="E10" s="173">
        <v>287144.10050448996</v>
      </c>
      <c r="F10" s="174">
        <v>0.75488507974411378</v>
      </c>
      <c r="G10" s="175">
        <v>0.80021779335894239</v>
      </c>
      <c r="H10" s="176">
        <v>0.85369056542454347</v>
      </c>
      <c r="I10" s="174">
        <v>62.822933520536026</v>
      </c>
      <c r="J10" s="175">
        <v>56.975681234169137</v>
      </c>
      <c r="K10" s="176">
        <v>53.920688605915032</v>
      </c>
      <c r="L10" s="174">
        <v>0.47424095180408998</v>
      </c>
      <c r="M10" s="175">
        <v>0.45592953912329337</v>
      </c>
      <c r="N10" s="176">
        <v>0.46031583144064353</v>
      </c>
      <c r="O10" s="342"/>
      <c r="P10" s="342"/>
      <c r="Q10" s="342"/>
      <c r="R10" s="342"/>
      <c r="S10" s="342"/>
      <c r="T10" s="342"/>
      <c r="U10" s="342"/>
      <c r="V10" s="342"/>
      <c r="W10" s="342"/>
      <c r="X10" s="342"/>
      <c r="Y10" s="342"/>
      <c r="Z10" s="342"/>
      <c r="AA10" s="342"/>
      <c r="AB10" s="342"/>
      <c r="AC10" s="342"/>
      <c r="AD10" s="342"/>
      <c r="AE10" s="342"/>
      <c r="AF10" s="342"/>
      <c r="AG10" s="342"/>
      <c r="AH10" s="342"/>
      <c r="AI10" s="342"/>
      <c r="AJ10" s="342"/>
      <c r="AK10" s="342"/>
      <c r="AL10" s="342"/>
      <c r="AM10" s="342"/>
      <c r="AN10" s="342"/>
      <c r="AO10" s="342"/>
      <c r="AP10" s="342"/>
      <c r="AQ10" s="342"/>
      <c r="AR10" s="342"/>
      <c r="AS10" s="342"/>
      <c r="AT10" s="342"/>
      <c r="AU10" s="342"/>
      <c r="AV10" s="342"/>
      <c r="AW10" s="342"/>
      <c r="AX10" s="342"/>
      <c r="AY10" s="342"/>
      <c r="AZ10" s="342"/>
      <c r="BA10" s="342"/>
      <c r="BB10" s="342"/>
      <c r="BC10" s="342"/>
      <c r="BD10" s="342"/>
      <c r="BE10" s="342"/>
      <c r="BF10" s="342"/>
      <c r="BG10" s="342"/>
      <c r="BH10" s="342"/>
      <c r="BI10" s="342"/>
      <c r="BJ10" s="342"/>
      <c r="BK10" s="342"/>
      <c r="BL10" s="342"/>
      <c r="BM10" s="342"/>
      <c r="BN10" s="342"/>
      <c r="BO10" s="342"/>
      <c r="BP10" s="342"/>
      <c r="BQ10" s="342"/>
      <c r="BR10" s="342"/>
      <c r="BS10" s="342"/>
      <c r="BT10" s="342"/>
      <c r="BU10" s="342"/>
      <c r="BV10" s="342"/>
      <c r="BW10" s="342"/>
      <c r="BX10" s="342"/>
      <c r="BY10" s="342"/>
      <c r="BZ10" s="342"/>
      <c r="CA10" s="342"/>
      <c r="CB10" s="342"/>
      <c r="CC10" s="342"/>
      <c r="CD10" s="342"/>
      <c r="CE10" s="342"/>
      <c r="CF10" s="342"/>
      <c r="CG10" s="342"/>
      <c r="CH10" s="342"/>
      <c r="CI10" s="342"/>
      <c r="CJ10" s="342"/>
      <c r="CK10" s="342"/>
      <c r="CL10" s="342"/>
      <c r="CM10" s="342"/>
      <c r="CN10" s="342"/>
      <c r="CO10" s="342"/>
      <c r="CP10" s="342"/>
      <c r="CQ10" s="342"/>
      <c r="CR10" s="342"/>
      <c r="CS10" s="342"/>
      <c r="CT10" s="342"/>
      <c r="CU10" s="342"/>
      <c r="CV10" s="342"/>
      <c r="CW10" s="342"/>
      <c r="CX10" s="342"/>
      <c r="CY10" s="343"/>
      <c r="CZ10" s="343"/>
      <c r="DA10" s="343"/>
      <c r="DB10" s="343"/>
      <c r="DC10" s="343"/>
      <c r="DD10" s="343"/>
      <c r="DE10" s="343"/>
      <c r="DF10" s="343"/>
      <c r="DG10" s="343"/>
      <c r="DH10" s="343"/>
      <c r="DI10" s="343"/>
      <c r="DJ10" s="343"/>
      <c r="DK10" s="343"/>
      <c r="DL10" s="343"/>
      <c r="DM10" s="343"/>
      <c r="DN10" s="343"/>
      <c r="DO10" s="343"/>
      <c r="DP10" s="343"/>
      <c r="DQ10" s="343"/>
      <c r="DR10" s="343"/>
      <c r="DS10" s="343"/>
      <c r="DT10" s="343"/>
    </row>
    <row r="11" spans="1:124" s="344" customFormat="1" ht="20.100000000000001" customHeight="1">
      <c r="A11" s="93"/>
      <c r="B11" s="104" t="s">
        <v>34</v>
      </c>
      <c r="C11" s="105">
        <v>71337.034028030015</v>
      </c>
      <c r="D11" s="172">
        <v>77787.552013449997</v>
      </c>
      <c r="E11" s="173">
        <v>78504.946749980008</v>
      </c>
      <c r="F11" s="174">
        <v>2.5009123507559816</v>
      </c>
      <c r="G11" s="175">
        <v>2.3721581260211724</v>
      </c>
      <c r="H11" s="176">
        <v>2.4157862123261462</v>
      </c>
      <c r="I11" s="174">
        <v>49.264768426481446</v>
      </c>
      <c r="J11" s="175">
        <v>44.806076655134774</v>
      </c>
      <c r="K11" s="176">
        <v>44.29804531633846</v>
      </c>
      <c r="L11" s="174">
        <v>1.2320686781492078</v>
      </c>
      <c r="M11" s="175">
        <v>1.062870988326055</v>
      </c>
      <c r="N11" s="176">
        <v>1.0701460710820925</v>
      </c>
      <c r="O11" s="342"/>
      <c r="P11" s="342"/>
      <c r="Q11" s="342"/>
      <c r="R11" s="342"/>
      <c r="S11" s="342"/>
      <c r="T11" s="342"/>
      <c r="U11" s="342"/>
      <c r="V11" s="342"/>
      <c r="W11" s="342"/>
      <c r="X11" s="342"/>
      <c r="Y11" s="342"/>
      <c r="Z11" s="342"/>
      <c r="AA11" s="342"/>
      <c r="AB11" s="342"/>
      <c r="AC11" s="342"/>
      <c r="AD11" s="342"/>
      <c r="AE11" s="342"/>
      <c r="AF11" s="342"/>
      <c r="AG11" s="342"/>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2"/>
      <c r="BD11" s="342"/>
      <c r="BE11" s="342"/>
      <c r="BF11" s="342"/>
      <c r="BG11" s="342"/>
      <c r="BH11" s="342"/>
      <c r="BI11" s="342"/>
      <c r="BJ11" s="342"/>
      <c r="BK11" s="342"/>
      <c r="BL11" s="342"/>
      <c r="BM11" s="342"/>
      <c r="BN11" s="342"/>
      <c r="BO11" s="342"/>
      <c r="BP11" s="342"/>
      <c r="BQ11" s="342"/>
      <c r="BR11" s="342"/>
      <c r="BS11" s="342"/>
      <c r="BT11" s="342"/>
      <c r="BU11" s="342"/>
      <c r="BV11" s="342"/>
      <c r="BW11" s="342"/>
      <c r="BX11" s="342"/>
      <c r="BY11" s="342"/>
      <c r="BZ11" s="342"/>
      <c r="CA11" s="342"/>
      <c r="CB11" s="342"/>
      <c r="CC11" s="342"/>
      <c r="CD11" s="342"/>
      <c r="CE11" s="342"/>
      <c r="CF11" s="342"/>
      <c r="CG11" s="342"/>
      <c r="CH11" s="342"/>
      <c r="CI11" s="342"/>
      <c r="CJ11" s="342"/>
      <c r="CK11" s="342"/>
      <c r="CL11" s="342"/>
      <c r="CM11" s="342"/>
      <c r="CN11" s="342"/>
      <c r="CO11" s="342"/>
      <c r="CP11" s="342"/>
      <c r="CQ11" s="342"/>
      <c r="CR11" s="342"/>
      <c r="CS11" s="342"/>
      <c r="CT11" s="342"/>
      <c r="CU11" s="342"/>
      <c r="CV11" s="342"/>
      <c r="CW11" s="342"/>
      <c r="CX11" s="342"/>
      <c r="CY11" s="343"/>
      <c r="CZ11" s="343"/>
      <c r="DA11" s="343"/>
      <c r="DB11" s="343"/>
      <c r="DC11" s="343"/>
      <c r="DD11" s="343"/>
      <c r="DE11" s="343"/>
      <c r="DF11" s="343"/>
      <c r="DG11" s="343"/>
      <c r="DH11" s="343"/>
      <c r="DI11" s="343"/>
      <c r="DJ11" s="343"/>
      <c r="DK11" s="343"/>
      <c r="DL11" s="343"/>
      <c r="DM11" s="343"/>
      <c r="DN11" s="343"/>
      <c r="DO11" s="343"/>
      <c r="DP11" s="343"/>
      <c r="DQ11" s="343"/>
      <c r="DR11" s="343"/>
      <c r="DS11" s="343"/>
      <c r="DT11" s="343"/>
    </row>
    <row r="12" spans="1:124" s="344" customFormat="1" ht="20.100000000000001" customHeight="1">
      <c r="A12" s="93"/>
      <c r="B12" s="104" t="s">
        <v>57</v>
      </c>
      <c r="C12" s="105">
        <v>151248.79381600002</v>
      </c>
      <c r="D12" s="172">
        <v>151571.73251</v>
      </c>
      <c r="E12" s="173">
        <v>151076.72337400002</v>
      </c>
      <c r="F12" s="174">
        <v>2.3834171182783028</v>
      </c>
      <c r="G12" s="175">
        <v>2.7658766635285454</v>
      </c>
      <c r="H12" s="176">
        <v>2.8079519758303593</v>
      </c>
      <c r="I12" s="174">
        <v>55.189395433040723</v>
      </c>
      <c r="J12" s="175">
        <v>51.972776207555896</v>
      </c>
      <c r="K12" s="176">
        <v>51.667313510996863</v>
      </c>
      <c r="L12" s="174">
        <v>1.3153934982253965</v>
      </c>
      <c r="M12" s="175">
        <v>1.4375028885127046</v>
      </c>
      <c r="N12" s="176">
        <v>1.4507933505905024</v>
      </c>
      <c r="O12" s="342"/>
      <c r="P12" s="342"/>
      <c r="Q12" s="342"/>
      <c r="R12" s="342"/>
      <c r="S12" s="342"/>
      <c r="T12" s="342"/>
      <c r="U12" s="342"/>
      <c r="V12" s="342"/>
      <c r="W12" s="342"/>
      <c r="X12" s="342"/>
      <c r="Y12" s="342"/>
      <c r="Z12" s="342"/>
      <c r="AA12" s="342"/>
      <c r="AB12" s="342"/>
      <c r="AC12" s="342"/>
      <c r="AD12" s="342"/>
      <c r="AE12" s="342"/>
      <c r="AF12" s="342"/>
      <c r="AG12" s="342"/>
      <c r="AH12" s="342"/>
      <c r="AI12" s="342"/>
      <c r="AJ12" s="342"/>
      <c r="AK12" s="342"/>
      <c r="AL12" s="342"/>
      <c r="AM12" s="342"/>
      <c r="AN12" s="342"/>
      <c r="AO12" s="342"/>
      <c r="AP12" s="342"/>
      <c r="AQ12" s="342"/>
      <c r="AR12" s="342"/>
      <c r="AS12" s="342"/>
      <c r="AT12" s="342"/>
      <c r="AU12" s="342"/>
      <c r="AV12" s="342"/>
      <c r="AW12" s="342"/>
      <c r="AX12" s="342"/>
      <c r="AY12" s="342"/>
      <c r="AZ12" s="342"/>
      <c r="BA12" s="342"/>
      <c r="BB12" s="342"/>
      <c r="BC12" s="342"/>
      <c r="BD12" s="342"/>
      <c r="BE12" s="342"/>
      <c r="BF12" s="342"/>
      <c r="BG12" s="342"/>
      <c r="BH12" s="342"/>
      <c r="BI12" s="342"/>
      <c r="BJ12" s="342"/>
      <c r="BK12" s="342"/>
      <c r="BL12" s="342"/>
      <c r="BM12" s="342"/>
      <c r="BN12" s="342"/>
      <c r="BO12" s="342"/>
      <c r="BP12" s="342"/>
      <c r="BQ12" s="342"/>
      <c r="BR12" s="342"/>
      <c r="BS12" s="342"/>
      <c r="BT12" s="342"/>
      <c r="BU12" s="342"/>
      <c r="BV12" s="342"/>
      <c r="BW12" s="342"/>
      <c r="BX12" s="342"/>
      <c r="BY12" s="342"/>
      <c r="BZ12" s="342"/>
      <c r="CA12" s="342"/>
      <c r="CB12" s="342"/>
      <c r="CC12" s="342"/>
      <c r="CD12" s="342"/>
      <c r="CE12" s="342"/>
      <c r="CF12" s="342"/>
      <c r="CG12" s="342"/>
      <c r="CH12" s="342"/>
      <c r="CI12" s="342"/>
      <c r="CJ12" s="342"/>
      <c r="CK12" s="342"/>
      <c r="CL12" s="342"/>
      <c r="CM12" s="342"/>
      <c r="CN12" s="342"/>
      <c r="CO12" s="342"/>
      <c r="CP12" s="342"/>
      <c r="CQ12" s="342"/>
      <c r="CR12" s="342"/>
      <c r="CS12" s="342"/>
      <c r="CT12" s="342"/>
      <c r="CU12" s="342"/>
      <c r="CV12" s="342"/>
      <c r="CW12" s="342"/>
      <c r="CX12" s="342"/>
      <c r="CY12" s="343"/>
      <c r="CZ12" s="343"/>
      <c r="DA12" s="343"/>
      <c r="DB12" s="343"/>
      <c r="DC12" s="343"/>
      <c r="DD12" s="343"/>
      <c r="DE12" s="343"/>
      <c r="DF12" s="343"/>
      <c r="DG12" s="343"/>
      <c r="DH12" s="343"/>
      <c r="DI12" s="343"/>
      <c r="DJ12" s="343"/>
      <c r="DK12" s="343"/>
      <c r="DL12" s="343"/>
      <c r="DM12" s="343"/>
      <c r="DN12" s="343"/>
      <c r="DO12" s="343"/>
      <c r="DP12" s="343"/>
      <c r="DQ12" s="343"/>
      <c r="DR12" s="343"/>
      <c r="DS12" s="343"/>
      <c r="DT12" s="343"/>
    </row>
    <row r="13" spans="1:124" s="344" customFormat="1" ht="20.100000000000001" customHeight="1">
      <c r="A13" s="93"/>
      <c r="B13" s="104" t="s">
        <v>72</v>
      </c>
      <c r="C13" s="105">
        <v>237655.549531</v>
      </c>
      <c r="D13" s="172">
        <v>248103.05953500001</v>
      </c>
      <c r="E13" s="173">
        <v>249043.87944600001</v>
      </c>
      <c r="F13" s="174">
        <v>4.6281494291658749</v>
      </c>
      <c r="G13" s="175">
        <v>5.688019393009216</v>
      </c>
      <c r="H13" s="176">
        <v>5.7610203358203593</v>
      </c>
      <c r="I13" s="174">
        <v>42.286112526925542</v>
      </c>
      <c r="J13" s="175">
        <v>42.922077759093199</v>
      </c>
      <c r="K13" s="176">
        <v>42.269868117097126</v>
      </c>
      <c r="L13" s="174">
        <v>1.9570644755313444</v>
      </c>
      <c r="M13" s="175">
        <v>2.4414161068197164</v>
      </c>
      <c r="N13" s="176">
        <v>2.4351756981504118</v>
      </c>
      <c r="O13" s="342"/>
      <c r="P13" s="342"/>
      <c r="Q13" s="342"/>
      <c r="R13" s="342"/>
      <c r="S13" s="342"/>
      <c r="T13" s="342"/>
      <c r="U13" s="342"/>
      <c r="V13" s="342"/>
      <c r="W13" s="342"/>
      <c r="X13" s="342"/>
      <c r="Y13" s="342"/>
      <c r="Z13" s="342"/>
      <c r="AA13" s="342"/>
      <c r="AB13" s="342"/>
      <c r="AC13" s="342"/>
      <c r="AD13" s="342"/>
      <c r="AE13" s="342"/>
      <c r="AF13" s="342"/>
      <c r="AG13" s="342"/>
      <c r="AH13" s="342"/>
      <c r="AI13" s="342"/>
      <c r="AJ13" s="342"/>
      <c r="AK13" s="342"/>
      <c r="AL13" s="342"/>
      <c r="AM13" s="342"/>
      <c r="AN13" s="342"/>
      <c r="AO13" s="342"/>
      <c r="AP13" s="342"/>
      <c r="AQ13" s="342"/>
      <c r="AR13" s="342"/>
      <c r="AS13" s="342"/>
      <c r="AT13" s="342"/>
      <c r="AU13" s="342"/>
      <c r="AV13" s="342"/>
      <c r="AW13" s="342"/>
      <c r="AX13" s="342"/>
      <c r="AY13" s="342"/>
      <c r="AZ13" s="342"/>
      <c r="BA13" s="342"/>
      <c r="BB13" s="342"/>
      <c r="BC13" s="342"/>
      <c r="BD13" s="342"/>
      <c r="BE13" s="342"/>
      <c r="BF13" s="342"/>
      <c r="BG13" s="342"/>
      <c r="BH13" s="342"/>
      <c r="BI13" s="342"/>
      <c r="BJ13" s="342"/>
      <c r="BK13" s="342"/>
      <c r="BL13" s="342"/>
      <c r="BM13" s="342"/>
      <c r="BN13" s="342"/>
      <c r="BO13" s="342"/>
      <c r="BP13" s="342"/>
      <c r="BQ13" s="342"/>
      <c r="BR13" s="342"/>
      <c r="BS13" s="342"/>
      <c r="BT13" s="342"/>
      <c r="BU13" s="342"/>
      <c r="BV13" s="342"/>
      <c r="BW13" s="342"/>
      <c r="BX13" s="342"/>
      <c r="BY13" s="342"/>
      <c r="BZ13" s="342"/>
      <c r="CA13" s="342"/>
      <c r="CB13" s="342"/>
      <c r="CC13" s="342"/>
      <c r="CD13" s="342"/>
      <c r="CE13" s="342"/>
      <c r="CF13" s="342"/>
      <c r="CG13" s="342"/>
      <c r="CH13" s="342"/>
      <c r="CI13" s="342"/>
      <c r="CJ13" s="342"/>
      <c r="CK13" s="342"/>
      <c r="CL13" s="342"/>
      <c r="CM13" s="342"/>
      <c r="CN13" s="342"/>
      <c r="CO13" s="342"/>
      <c r="CP13" s="342"/>
      <c r="CQ13" s="342"/>
      <c r="CR13" s="342"/>
      <c r="CS13" s="342"/>
      <c r="CT13" s="342"/>
      <c r="CU13" s="342"/>
      <c r="CV13" s="342"/>
      <c r="CW13" s="342"/>
      <c r="CX13" s="342"/>
      <c r="CY13" s="343"/>
      <c r="CZ13" s="343"/>
      <c r="DA13" s="343"/>
      <c r="DB13" s="343"/>
      <c r="DC13" s="343"/>
      <c r="DD13" s="343"/>
      <c r="DE13" s="343"/>
      <c r="DF13" s="343"/>
      <c r="DG13" s="343"/>
      <c r="DH13" s="343"/>
      <c r="DI13" s="343"/>
      <c r="DJ13" s="343"/>
      <c r="DK13" s="343"/>
      <c r="DL13" s="343"/>
      <c r="DM13" s="343"/>
      <c r="DN13" s="343"/>
      <c r="DO13" s="343"/>
      <c r="DP13" s="343"/>
      <c r="DQ13" s="343"/>
      <c r="DR13" s="343"/>
      <c r="DS13" s="343"/>
      <c r="DT13" s="343"/>
    </row>
    <row r="14" spans="1:124" s="344" customFormat="1" ht="20.100000000000001" customHeight="1">
      <c r="A14" s="93"/>
      <c r="B14" s="104" t="s">
        <v>59</v>
      </c>
      <c r="C14" s="105">
        <v>5090.6003879999998</v>
      </c>
      <c r="D14" s="172">
        <v>4498.1230649999998</v>
      </c>
      <c r="E14" s="173">
        <v>4437.532553</v>
      </c>
      <c r="F14" s="174">
        <v>14.358355170109258</v>
      </c>
      <c r="G14" s="175">
        <v>11.82352190713128</v>
      </c>
      <c r="H14" s="176">
        <v>11.811369623545835</v>
      </c>
      <c r="I14" s="174">
        <v>33.210531471178705</v>
      </c>
      <c r="J14" s="175">
        <v>26.996826690551401</v>
      </c>
      <c r="K14" s="176">
        <v>27.536164402063683</v>
      </c>
      <c r="L14" s="174">
        <v>4.7684860625127499</v>
      </c>
      <c r="M14" s="175">
        <v>3.1919757179876092</v>
      </c>
      <c r="N14" s="176">
        <v>3.2523981576749912</v>
      </c>
      <c r="O14" s="342"/>
      <c r="P14" s="342"/>
      <c r="Q14" s="342"/>
      <c r="R14" s="342"/>
      <c r="S14" s="342"/>
      <c r="T14" s="342"/>
      <c r="U14" s="342"/>
      <c r="V14" s="342"/>
      <c r="W14" s="342"/>
      <c r="X14" s="342"/>
      <c r="Y14" s="342"/>
      <c r="Z14" s="342"/>
      <c r="AA14" s="342"/>
      <c r="AB14" s="342"/>
      <c r="AC14" s="342"/>
      <c r="AD14" s="342"/>
      <c r="AE14" s="342"/>
      <c r="AF14" s="342"/>
      <c r="AG14" s="342"/>
      <c r="AH14" s="342"/>
      <c r="AI14" s="342"/>
      <c r="AJ14" s="342"/>
      <c r="AK14" s="342"/>
      <c r="AL14" s="342"/>
      <c r="AM14" s="342"/>
      <c r="AN14" s="342"/>
      <c r="AO14" s="342"/>
      <c r="AP14" s="342"/>
      <c r="AQ14" s="342"/>
      <c r="AR14" s="342"/>
      <c r="AS14" s="342"/>
      <c r="AT14" s="342"/>
      <c r="AU14" s="342"/>
      <c r="AV14" s="342"/>
      <c r="AW14" s="342"/>
      <c r="AX14" s="342"/>
      <c r="AY14" s="342"/>
      <c r="AZ14" s="342"/>
      <c r="BA14" s="342"/>
      <c r="BB14" s="342"/>
      <c r="BC14" s="342"/>
      <c r="BD14" s="342"/>
      <c r="BE14" s="342"/>
      <c r="BF14" s="342"/>
      <c r="BG14" s="342"/>
      <c r="BH14" s="342"/>
      <c r="BI14" s="342"/>
      <c r="BJ14" s="342"/>
      <c r="BK14" s="342"/>
      <c r="BL14" s="342"/>
      <c r="BM14" s="342"/>
      <c r="BN14" s="342"/>
      <c r="BO14" s="342"/>
      <c r="BP14" s="342"/>
      <c r="BQ14" s="342"/>
      <c r="BR14" s="342"/>
      <c r="BS14" s="342"/>
      <c r="BT14" s="342"/>
      <c r="BU14" s="342"/>
      <c r="BV14" s="342"/>
      <c r="BW14" s="342"/>
      <c r="BX14" s="342"/>
      <c r="BY14" s="342"/>
      <c r="BZ14" s="342"/>
      <c r="CA14" s="342"/>
      <c r="CB14" s="342"/>
      <c r="CC14" s="342"/>
      <c r="CD14" s="342"/>
      <c r="CE14" s="342"/>
      <c r="CF14" s="342"/>
      <c r="CG14" s="342"/>
      <c r="CH14" s="342"/>
      <c r="CI14" s="342"/>
      <c r="CJ14" s="342"/>
      <c r="CK14" s="342"/>
      <c r="CL14" s="342"/>
      <c r="CM14" s="342"/>
      <c r="CN14" s="342"/>
      <c r="CO14" s="342"/>
      <c r="CP14" s="342"/>
      <c r="CQ14" s="342"/>
      <c r="CR14" s="342"/>
      <c r="CS14" s="342"/>
      <c r="CT14" s="342"/>
      <c r="CU14" s="342"/>
      <c r="CV14" s="342"/>
      <c r="CW14" s="342"/>
      <c r="CX14" s="342"/>
      <c r="CY14" s="343"/>
      <c r="CZ14" s="343"/>
      <c r="DA14" s="343"/>
      <c r="DB14" s="343"/>
      <c r="DC14" s="343"/>
      <c r="DD14" s="343"/>
      <c r="DE14" s="343"/>
      <c r="DF14" s="343"/>
      <c r="DG14" s="343"/>
      <c r="DH14" s="343"/>
      <c r="DI14" s="343"/>
      <c r="DJ14" s="343"/>
      <c r="DK14" s="343"/>
      <c r="DL14" s="343"/>
      <c r="DM14" s="343"/>
      <c r="DN14" s="343"/>
      <c r="DO14" s="343"/>
      <c r="DP14" s="343"/>
      <c r="DQ14" s="343"/>
      <c r="DR14" s="343"/>
      <c r="DS14" s="343"/>
      <c r="DT14" s="343"/>
    </row>
    <row r="15" spans="1:124" s="344" customFormat="1" ht="20.100000000000001" customHeight="1">
      <c r="A15" s="93"/>
      <c r="B15" s="104" t="s">
        <v>231</v>
      </c>
      <c r="C15" s="105">
        <v>0</v>
      </c>
      <c r="D15" s="172">
        <v>0</v>
      </c>
      <c r="E15" s="173">
        <v>0</v>
      </c>
      <c r="F15" s="174" t="s">
        <v>241</v>
      </c>
      <c r="G15" s="175" t="s">
        <v>241</v>
      </c>
      <c r="H15" s="176" t="s">
        <v>241</v>
      </c>
      <c r="I15" s="174" t="s">
        <v>96</v>
      </c>
      <c r="J15" s="175" t="s">
        <v>96</v>
      </c>
      <c r="K15" s="176" t="s">
        <v>96</v>
      </c>
      <c r="L15" s="174" t="s">
        <v>96</v>
      </c>
      <c r="M15" s="175" t="s">
        <v>96</v>
      </c>
      <c r="N15" s="176" t="s">
        <v>96</v>
      </c>
      <c r="O15" s="342"/>
      <c r="P15" s="342"/>
      <c r="Q15" s="342"/>
      <c r="R15" s="342"/>
      <c r="S15" s="342"/>
      <c r="T15" s="342"/>
      <c r="U15" s="342"/>
      <c r="V15" s="342"/>
      <c r="W15" s="342"/>
      <c r="X15" s="342"/>
      <c r="Y15" s="342"/>
      <c r="Z15" s="342"/>
      <c r="AA15" s="342"/>
      <c r="AB15" s="342"/>
      <c r="AC15" s="342"/>
      <c r="AD15" s="342"/>
      <c r="AE15" s="342"/>
      <c r="AF15" s="342"/>
      <c r="AG15" s="342"/>
      <c r="AH15" s="342"/>
      <c r="AI15" s="342"/>
      <c r="AJ15" s="342"/>
      <c r="AK15" s="342"/>
      <c r="AL15" s="342"/>
      <c r="AM15" s="342"/>
      <c r="AN15" s="342"/>
      <c r="AO15" s="342"/>
      <c r="AP15" s="342"/>
      <c r="AQ15" s="342"/>
      <c r="AR15" s="342"/>
      <c r="AS15" s="342"/>
      <c r="AT15" s="342"/>
      <c r="AU15" s="342"/>
      <c r="AV15" s="342"/>
      <c r="AW15" s="342"/>
      <c r="AX15" s="342"/>
      <c r="AY15" s="342"/>
      <c r="AZ15" s="342"/>
      <c r="BA15" s="342"/>
      <c r="BB15" s="342"/>
      <c r="BC15" s="342"/>
      <c r="BD15" s="342"/>
      <c r="BE15" s="342"/>
      <c r="BF15" s="342"/>
      <c r="BG15" s="342"/>
      <c r="BH15" s="342"/>
      <c r="BI15" s="342"/>
      <c r="BJ15" s="342"/>
      <c r="BK15" s="342"/>
      <c r="BL15" s="342"/>
      <c r="BM15" s="342"/>
      <c r="BN15" s="342"/>
      <c r="BO15" s="342"/>
      <c r="BP15" s="342"/>
      <c r="BQ15" s="342"/>
      <c r="BR15" s="342"/>
      <c r="BS15" s="342"/>
      <c r="BT15" s="342"/>
      <c r="BU15" s="342"/>
      <c r="BV15" s="342"/>
      <c r="BW15" s="342"/>
      <c r="BX15" s="342"/>
      <c r="BY15" s="342"/>
      <c r="BZ15" s="342"/>
      <c r="CA15" s="342"/>
      <c r="CB15" s="342"/>
      <c r="CC15" s="342"/>
      <c r="CD15" s="342"/>
      <c r="CE15" s="342"/>
      <c r="CF15" s="342"/>
      <c r="CG15" s="342"/>
      <c r="CH15" s="342"/>
      <c r="CI15" s="342"/>
      <c r="CJ15" s="342"/>
      <c r="CK15" s="342"/>
      <c r="CL15" s="342"/>
      <c r="CM15" s="342"/>
      <c r="CN15" s="342"/>
      <c r="CO15" s="342"/>
      <c r="CP15" s="342"/>
      <c r="CQ15" s="342"/>
      <c r="CR15" s="342"/>
      <c r="CS15" s="342"/>
      <c r="CT15" s="342"/>
      <c r="CU15" s="342"/>
      <c r="CV15" s="342"/>
      <c r="CW15" s="342"/>
      <c r="CX15" s="342"/>
      <c r="CY15" s="343"/>
      <c r="CZ15" s="343"/>
      <c r="DA15" s="343"/>
      <c r="DB15" s="343"/>
      <c r="DC15" s="343"/>
      <c r="DD15" s="343"/>
      <c r="DE15" s="343"/>
      <c r="DF15" s="343"/>
      <c r="DG15" s="343"/>
      <c r="DH15" s="343"/>
      <c r="DI15" s="343"/>
      <c r="DJ15" s="343"/>
      <c r="DK15" s="343"/>
      <c r="DL15" s="343"/>
      <c r="DM15" s="343"/>
      <c r="DN15" s="343"/>
      <c r="DO15" s="343"/>
      <c r="DP15" s="343"/>
      <c r="DQ15" s="343"/>
      <c r="DR15" s="343"/>
      <c r="DS15" s="343"/>
      <c r="DT15" s="343"/>
    </row>
    <row r="16" spans="1:124" s="344" customFormat="1" ht="20.100000000000001" customHeight="1">
      <c r="A16" s="93"/>
      <c r="B16" s="104" t="s">
        <v>38</v>
      </c>
      <c r="C16" s="105">
        <v>4306.6071212900006</v>
      </c>
      <c r="D16" s="172">
        <v>3717.9934138400004</v>
      </c>
      <c r="E16" s="173">
        <v>3667.4165531500003</v>
      </c>
      <c r="F16" s="174">
        <v>3.6476419066280048</v>
      </c>
      <c r="G16" s="175">
        <v>3.9189574881336875</v>
      </c>
      <c r="H16" s="176">
        <v>3.810039509419342</v>
      </c>
      <c r="I16" s="174">
        <v>49.253275239497007</v>
      </c>
      <c r="J16" s="175">
        <v>43.257820770790396</v>
      </c>
      <c r="K16" s="176">
        <v>45.09725703742145</v>
      </c>
      <c r="L16" s="174">
        <v>1.7965831080227275</v>
      </c>
      <c r="M16" s="175">
        <v>1.6952556063003399</v>
      </c>
      <c r="N16" s="176">
        <v>1.7182233107901519</v>
      </c>
      <c r="O16" s="342"/>
      <c r="P16" s="342"/>
      <c r="Q16" s="342"/>
      <c r="R16" s="342"/>
      <c r="S16" s="342"/>
      <c r="T16" s="342"/>
      <c r="U16" s="342"/>
      <c r="V16" s="342"/>
      <c r="W16" s="342"/>
      <c r="X16" s="342"/>
      <c r="Y16" s="342"/>
      <c r="Z16" s="342"/>
      <c r="AA16" s="342"/>
      <c r="AB16" s="342"/>
      <c r="AC16" s="342"/>
      <c r="AD16" s="342"/>
      <c r="AE16" s="342"/>
      <c r="AF16" s="342"/>
      <c r="AG16" s="342"/>
      <c r="AH16" s="342"/>
      <c r="AI16" s="342"/>
      <c r="AJ16" s="342"/>
      <c r="AK16" s="342"/>
      <c r="AL16" s="342"/>
      <c r="AM16" s="342"/>
      <c r="AN16" s="342"/>
      <c r="AO16" s="342"/>
      <c r="AP16" s="342"/>
      <c r="AQ16" s="342"/>
      <c r="AR16" s="342"/>
      <c r="AS16" s="342"/>
      <c r="AT16" s="342"/>
      <c r="AU16" s="342"/>
      <c r="AV16" s="342"/>
      <c r="AW16" s="342"/>
      <c r="AX16" s="342"/>
      <c r="AY16" s="342"/>
      <c r="AZ16" s="342"/>
      <c r="BA16" s="342"/>
      <c r="BB16" s="342"/>
      <c r="BC16" s="342"/>
      <c r="BD16" s="342"/>
      <c r="BE16" s="342"/>
      <c r="BF16" s="342"/>
      <c r="BG16" s="342"/>
      <c r="BH16" s="342"/>
      <c r="BI16" s="342"/>
      <c r="BJ16" s="342"/>
      <c r="BK16" s="342"/>
      <c r="BL16" s="342"/>
      <c r="BM16" s="342"/>
      <c r="BN16" s="342"/>
      <c r="BO16" s="342"/>
      <c r="BP16" s="342"/>
      <c r="BQ16" s="342"/>
      <c r="BR16" s="342"/>
      <c r="BS16" s="342"/>
      <c r="BT16" s="342"/>
      <c r="BU16" s="342"/>
      <c r="BV16" s="342"/>
      <c r="BW16" s="342"/>
      <c r="BX16" s="342"/>
      <c r="BY16" s="342"/>
      <c r="BZ16" s="342"/>
      <c r="CA16" s="342"/>
      <c r="CB16" s="342"/>
      <c r="CC16" s="342"/>
      <c r="CD16" s="342"/>
      <c r="CE16" s="342"/>
      <c r="CF16" s="342"/>
      <c r="CG16" s="342"/>
      <c r="CH16" s="342"/>
      <c r="CI16" s="342"/>
      <c r="CJ16" s="342"/>
      <c r="CK16" s="342"/>
      <c r="CL16" s="342"/>
      <c r="CM16" s="342"/>
      <c r="CN16" s="342"/>
      <c r="CO16" s="342"/>
      <c r="CP16" s="342"/>
      <c r="CQ16" s="342"/>
      <c r="CR16" s="342"/>
      <c r="CS16" s="342"/>
      <c r="CT16" s="342"/>
      <c r="CU16" s="342"/>
      <c r="CV16" s="342"/>
      <c r="CW16" s="342"/>
      <c r="CX16" s="342"/>
      <c r="CY16" s="343"/>
      <c r="CZ16" s="343"/>
      <c r="DA16" s="343"/>
      <c r="DB16" s="343"/>
      <c r="DC16" s="343"/>
      <c r="DD16" s="343"/>
      <c r="DE16" s="343"/>
      <c r="DF16" s="343"/>
      <c r="DG16" s="343"/>
      <c r="DH16" s="343"/>
      <c r="DI16" s="343"/>
      <c r="DJ16" s="343"/>
      <c r="DK16" s="343"/>
      <c r="DL16" s="343"/>
      <c r="DM16" s="343"/>
      <c r="DN16" s="343"/>
      <c r="DO16" s="343"/>
      <c r="DP16" s="343"/>
      <c r="DQ16" s="343"/>
      <c r="DR16" s="343"/>
      <c r="DS16" s="343"/>
      <c r="DT16" s="343"/>
    </row>
    <row r="17" spans="1:124" s="344" customFormat="1" ht="20.100000000000001" customHeight="1">
      <c r="A17" s="93"/>
      <c r="B17" s="104" t="s">
        <v>36</v>
      </c>
      <c r="C17" s="105">
        <v>578.14638612999988</v>
      </c>
      <c r="D17" s="172">
        <v>566.85035637999999</v>
      </c>
      <c r="E17" s="173">
        <v>608.67914756000005</v>
      </c>
      <c r="F17" s="174">
        <v>4.8947871627163959</v>
      </c>
      <c r="G17" s="175">
        <v>3.3757547269092885</v>
      </c>
      <c r="H17" s="176">
        <v>3.1331622491831959</v>
      </c>
      <c r="I17" s="174">
        <v>29.8433856247782</v>
      </c>
      <c r="J17" s="175">
        <v>30.65831139402389</v>
      </c>
      <c r="K17" s="176">
        <v>40.917008183534435</v>
      </c>
      <c r="L17" s="174">
        <v>1.4607702084815937</v>
      </c>
      <c r="M17" s="175">
        <v>1.0349493960743303</v>
      </c>
      <c r="N17" s="176">
        <v>1.2819962539016996</v>
      </c>
      <c r="O17" s="342"/>
      <c r="P17" s="342"/>
      <c r="Q17" s="342"/>
      <c r="R17" s="342"/>
      <c r="S17" s="342"/>
      <c r="T17" s="342"/>
      <c r="U17" s="342"/>
      <c r="V17" s="342"/>
      <c r="W17" s="342"/>
      <c r="X17" s="342"/>
      <c r="Y17" s="342"/>
      <c r="Z17" s="342"/>
      <c r="AA17" s="342"/>
      <c r="AB17" s="342"/>
      <c r="AC17" s="342"/>
      <c r="AD17" s="342"/>
      <c r="AE17" s="342"/>
      <c r="AF17" s="342"/>
      <c r="AG17" s="342"/>
      <c r="AH17" s="342"/>
      <c r="AI17" s="342"/>
      <c r="AJ17" s="342"/>
      <c r="AK17" s="342"/>
      <c r="AL17" s="342"/>
      <c r="AM17" s="342"/>
      <c r="AN17" s="342"/>
      <c r="AO17" s="342"/>
      <c r="AP17" s="342"/>
      <c r="AQ17" s="342"/>
      <c r="AR17" s="342"/>
      <c r="AS17" s="342"/>
      <c r="AT17" s="342"/>
      <c r="AU17" s="342"/>
      <c r="AV17" s="342"/>
      <c r="AW17" s="342"/>
      <c r="AX17" s="342"/>
      <c r="AY17" s="342"/>
      <c r="AZ17" s="342"/>
      <c r="BA17" s="342"/>
      <c r="BB17" s="342"/>
      <c r="BC17" s="342"/>
      <c r="BD17" s="342"/>
      <c r="BE17" s="342"/>
      <c r="BF17" s="342"/>
      <c r="BG17" s="342"/>
      <c r="BH17" s="342"/>
      <c r="BI17" s="342"/>
      <c r="BJ17" s="342"/>
      <c r="BK17" s="342"/>
      <c r="BL17" s="342"/>
      <c r="BM17" s="342"/>
      <c r="BN17" s="342"/>
      <c r="BO17" s="342"/>
      <c r="BP17" s="342"/>
      <c r="BQ17" s="342"/>
      <c r="BR17" s="342"/>
      <c r="BS17" s="342"/>
      <c r="BT17" s="342"/>
      <c r="BU17" s="342"/>
      <c r="BV17" s="342"/>
      <c r="BW17" s="342"/>
      <c r="BX17" s="342"/>
      <c r="BY17" s="342"/>
      <c r="BZ17" s="342"/>
      <c r="CA17" s="342"/>
      <c r="CB17" s="342"/>
      <c r="CC17" s="342"/>
      <c r="CD17" s="342"/>
      <c r="CE17" s="342"/>
      <c r="CF17" s="342"/>
      <c r="CG17" s="342"/>
      <c r="CH17" s="342"/>
      <c r="CI17" s="342"/>
      <c r="CJ17" s="342"/>
      <c r="CK17" s="342"/>
      <c r="CL17" s="342"/>
      <c r="CM17" s="342"/>
      <c r="CN17" s="342"/>
      <c r="CO17" s="342"/>
      <c r="CP17" s="342"/>
      <c r="CQ17" s="342"/>
      <c r="CR17" s="342"/>
      <c r="CS17" s="342"/>
      <c r="CT17" s="342"/>
      <c r="CU17" s="342"/>
      <c r="CV17" s="342"/>
      <c r="CW17" s="342"/>
      <c r="CX17" s="342"/>
      <c r="CY17" s="343"/>
      <c r="CZ17" s="343"/>
      <c r="DA17" s="343"/>
      <c r="DB17" s="343"/>
      <c r="DC17" s="343"/>
      <c r="DD17" s="343"/>
      <c r="DE17" s="343"/>
      <c r="DF17" s="343"/>
      <c r="DG17" s="343"/>
      <c r="DH17" s="343"/>
      <c r="DI17" s="343"/>
      <c r="DJ17" s="343"/>
      <c r="DK17" s="343"/>
      <c r="DL17" s="343"/>
      <c r="DM17" s="343"/>
      <c r="DN17" s="343"/>
      <c r="DO17" s="343"/>
      <c r="DP17" s="343"/>
      <c r="DQ17" s="343"/>
      <c r="DR17" s="343"/>
      <c r="DS17" s="343"/>
      <c r="DT17" s="343"/>
    </row>
    <row r="18" spans="1:124" s="344" customFormat="1" ht="20.100000000000001" customHeight="1">
      <c r="A18" s="93"/>
      <c r="B18" s="104" t="s">
        <v>32</v>
      </c>
      <c r="C18" s="105">
        <v>13440.599227000001</v>
      </c>
      <c r="D18" s="172">
        <v>13974.484659</v>
      </c>
      <c r="E18" s="173">
        <v>14207.145719000002</v>
      </c>
      <c r="F18" s="174">
        <v>5.6794244669281966</v>
      </c>
      <c r="G18" s="175">
        <v>4.2356157772071734</v>
      </c>
      <c r="H18" s="176">
        <v>4.172750872873622</v>
      </c>
      <c r="I18" s="174">
        <v>38.794388510903836</v>
      </c>
      <c r="J18" s="175">
        <v>44.318602748796671</v>
      </c>
      <c r="K18" s="176">
        <v>45.927971005767461</v>
      </c>
      <c r="L18" s="174">
        <v>2.2032979928834537</v>
      </c>
      <c r="M18" s="175">
        <v>1.8771657302658036</v>
      </c>
      <c r="N18" s="176">
        <v>1.9164598110363058</v>
      </c>
      <c r="O18" s="342"/>
      <c r="P18" s="342"/>
      <c r="Q18" s="342"/>
      <c r="R18" s="342"/>
      <c r="S18" s="342"/>
      <c r="T18" s="342"/>
      <c r="U18" s="342"/>
      <c r="V18" s="342"/>
      <c r="W18" s="342"/>
      <c r="X18" s="342"/>
      <c r="Y18" s="342"/>
      <c r="Z18" s="342"/>
      <c r="AA18" s="342"/>
      <c r="AB18" s="342"/>
      <c r="AC18" s="342"/>
      <c r="AD18" s="342"/>
      <c r="AE18" s="342"/>
      <c r="AF18" s="342"/>
      <c r="AG18" s="342"/>
      <c r="AH18" s="342"/>
      <c r="AI18" s="342"/>
      <c r="AJ18" s="342"/>
      <c r="AK18" s="342"/>
      <c r="AL18" s="342"/>
      <c r="AM18" s="342"/>
      <c r="AN18" s="342"/>
      <c r="AO18" s="342"/>
      <c r="AP18" s="342"/>
      <c r="AQ18" s="342"/>
      <c r="AR18" s="342"/>
      <c r="AS18" s="342"/>
      <c r="AT18" s="342"/>
      <c r="AU18" s="342"/>
      <c r="AV18" s="342"/>
      <c r="AW18" s="342"/>
      <c r="AX18" s="342"/>
      <c r="AY18" s="342"/>
      <c r="AZ18" s="342"/>
      <c r="BA18" s="342"/>
      <c r="BB18" s="342"/>
      <c r="BC18" s="342"/>
      <c r="BD18" s="342"/>
      <c r="BE18" s="342"/>
      <c r="BF18" s="342"/>
      <c r="BG18" s="342"/>
      <c r="BH18" s="342"/>
      <c r="BI18" s="342"/>
      <c r="BJ18" s="342"/>
      <c r="BK18" s="342"/>
      <c r="BL18" s="342"/>
      <c r="BM18" s="342"/>
      <c r="BN18" s="342"/>
      <c r="BO18" s="342"/>
      <c r="BP18" s="342"/>
      <c r="BQ18" s="342"/>
      <c r="BR18" s="342"/>
      <c r="BS18" s="342"/>
      <c r="BT18" s="342"/>
      <c r="BU18" s="342"/>
      <c r="BV18" s="342"/>
      <c r="BW18" s="342"/>
      <c r="BX18" s="342"/>
      <c r="BY18" s="342"/>
      <c r="BZ18" s="342"/>
      <c r="CA18" s="342"/>
      <c r="CB18" s="342"/>
      <c r="CC18" s="342"/>
      <c r="CD18" s="342"/>
      <c r="CE18" s="342"/>
      <c r="CF18" s="342"/>
      <c r="CG18" s="342"/>
      <c r="CH18" s="342"/>
      <c r="CI18" s="342"/>
      <c r="CJ18" s="342"/>
      <c r="CK18" s="342"/>
      <c r="CL18" s="342"/>
      <c r="CM18" s="342"/>
      <c r="CN18" s="342"/>
      <c r="CO18" s="342"/>
      <c r="CP18" s="342"/>
      <c r="CQ18" s="342"/>
      <c r="CR18" s="342"/>
      <c r="CS18" s="342"/>
      <c r="CT18" s="342"/>
      <c r="CU18" s="342"/>
      <c r="CV18" s="342"/>
      <c r="CW18" s="342"/>
      <c r="CX18" s="342"/>
      <c r="CY18" s="343"/>
      <c r="CZ18" s="343"/>
      <c r="DA18" s="343"/>
      <c r="DB18" s="343"/>
      <c r="DC18" s="343"/>
      <c r="DD18" s="343"/>
      <c r="DE18" s="343"/>
      <c r="DF18" s="343"/>
      <c r="DG18" s="343"/>
      <c r="DH18" s="343"/>
      <c r="DI18" s="343"/>
      <c r="DJ18" s="343"/>
      <c r="DK18" s="343"/>
      <c r="DL18" s="343"/>
      <c r="DM18" s="343"/>
      <c r="DN18" s="343"/>
      <c r="DO18" s="343"/>
      <c r="DP18" s="343"/>
      <c r="DQ18" s="343"/>
      <c r="DR18" s="343"/>
      <c r="DS18" s="343"/>
      <c r="DT18" s="343"/>
    </row>
    <row r="19" spans="1:124" s="344" customFormat="1" ht="20.100000000000001" customHeight="1">
      <c r="A19" s="93"/>
      <c r="B19" s="104" t="s">
        <v>66</v>
      </c>
      <c r="C19" s="105">
        <v>7.481170950000001</v>
      </c>
      <c r="D19" s="172">
        <v>0</v>
      </c>
      <c r="E19" s="173">
        <v>0</v>
      </c>
      <c r="F19" s="174">
        <v>65.638779715359931</v>
      </c>
      <c r="G19" s="175" t="s">
        <v>241</v>
      </c>
      <c r="H19" s="176" t="s">
        <v>241</v>
      </c>
      <c r="I19" s="174">
        <v>96.014077504469512</v>
      </c>
      <c r="J19" s="175" t="s">
        <v>96</v>
      </c>
      <c r="K19" s="176" t="s">
        <v>96</v>
      </c>
      <c r="L19" s="174">
        <v>63.022468828893693</v>
      </c>
      <c r="M19" s="175" t="s">
        <v>96</v>
      </c>
      <c r="N19" s="176" t="s">
        <v>96</v>
      </c>
      <c r="O19" s="342"/>
      <c r="P19" s="342"/>
      <c r="Q19" s="342"/>
      <c r="R19" s="342"/>
      <c r="S19" s="342"/>
      <c r="T19" s="342"/>
      <c r="U19" s="342"/>
      <c r="V19" s="342"/>
      <c r="W19" s="342"/>
      <c r="X19" s="342"/>
      <c r="Y19" s="342"/>
      <c r="Z19" s="342"/>
      <c r="AA19" s="342"/>
      <c r="AB19" s="342"/>
      <c r="AC19" s="342"/>
      <c r="AD19" s="342"/>
      <c r="AE19" s="342"/>
      <c r="AF19" s="342"/>
      <c r="AG19" s="342"/>
      <c r="AH19" s="342"/>
      <c r="AI19" s="342"/>
      <c r="AJ19" s="342"/>
      <c r="AK19" s="342"/>
      <c r="AL19" s="342"/>
      <c r="AM19" s="342"/>
      <c r="AN19" s="342"/>
      <c r="AO19" s="342"/>
      <c r="AP19" s="342"/>
      <c r="AQ19" s="342"/>
      <c r="AR19" s="342"/>
      <c r="AS19" s="342"/>
      <c r="AT19" s="342"/>
      <c r="AU19" s="342"/>
      <c r="AV19" s="342"/>
      <c r="AW19" s="342"/>
      <c r="AX19" s="342"/>
      <c r="AY19" s="342"/>
      <c r="AZ19" s="342"/>
      <c r="BA19" s="342"/>
      <c r="BB19" s="342"/>
      <c r="BC19" s="342"/>
      <c r="BD19" s="342"/>
      <c r="BE19" s="342"/>
      <c r="BF19" s="342"/>
      <c r="BG19" s="342"/>
      <c r="BH19" s="342"/>
      <c r="BI19" s="342"/>
      <c r="BJ19" s="342"/>
      <c r="BK19" s="342"/>
      <c r="BL19" s="342"/>
      <c r="BM19" s="342"/>
      <c r="BN19" s="342"/>
      <c r="BO19" s="342"/>
      <c r="BP19" s="342"/>
      <c r="BQ19" s="342"/>
      <c r="BR19" s="342"/>
      <c r="BS19" s="342"/>
      <c r="BT19" s="342"/>
      <c r="BU19" s="342"/>
      <c r="BV19" s="342"/>
      <c r="BW19" s="342"/>
      <c r="BX19" s="342"/>
      <c r="BY19" s="342"/>
      <c r="BZ19" s="342"/>
      <c r="CA19" s="342"/>
      <c r="CB19" s="342"/>
      <c r="CC19" s="342"/>
      <c r="CD19" s="342"/>
      <c r="CE19" s="342"/>
      <c r="CF19" s="342"/>
      <c r="CG19" s="342"/>
      <c r="CH19" s="342"/>
      <c r="CI19" s="342"/>
      <c r="CJ19" s="342"/>
      <c r="CK19" s="342"/>
      <c r="CL19" s="342"/>
      <c r="CM19" s="342"/>
      <c r="CN19" s="342"/>
      <c r="CO19" s="342"/>
      <c r="CP19" s="342"/>
      <c r="CQ19" s="342"/>
      <c r="CR19" s="342"/>
      <c r="CS19" s="342"/>
      <c r="CT19" s="342"/>
      <c r="CU19" s="342"/>
      <c r="CV19" s="342"/>
      <c r="CW19" s="342"/>
      <c r="CX19" s="342"/>
      <c r="CY19" s="343"/>
      <c r="CZ19" s="343"/>
      <c r="DA19" s="343"/>
      <c r="DB19" s="343"/>
      <c r="DC19" s="343"/>
      <c r="DD19" s="343"/>
      <c r="DE19" s="343"/>
      <c r="DF19" s="343"/>
      <c r="DG19" s="343"/>
      <c r="DH19" s="343"/>
      <c r="DI19" s="343"/>
      <c r="DJ19" s="343"/>
      <c r="DK19" s="343"/>
      <c r="DL19" s="343"/>
      <c r="DM19" s="343"/>
      <c r="DN19" s="343"/>
      <c r="DO19" s="343"/>
      <c r="DP19" s="343"/>
      <c r="DQ19" s="343"/>
      <c r="DR19" s="343"/>
      <c r="DS19" s="343"/>
      <c r="DT19" s="343"/>
    </row>
    <row r="20" spans="1:124" s="344" customFormat="1" ht="20.100000000000001" customHeight="1">
      <c r="A20" s="93"/>
      <c r="B20" s="104" t="s">
        <v>45</v>
      </c>
      <c r="C20" s="105">
        <v>15738.364348829999</v>
      </c>
      <c r="D20" s="172">
        <v>16895.535373990002</v>
      </c>
      <c r="E20" s="173">
        <v>17102.787432419998</v>
      </c>
      <c r="F20" s="174">
        <v>1.425913837461027</v>
      </c>
      <c r="G20" s="175">
        <v>1.3068203655736412</v>
      </c>
      <c r="H20" s="176">
        <v>1.3228478524566865</v>
      </c>
      <c r="I20" s="174">
        <v>71.428555856055041</v>
      </c>
      <c r="J20" s="175">
        <v>81.194067891313466</v>
      </c>
      <c r="K20" s="176">
        <v>77.959230551350757</v>
      </c>
      <c r="L20" s="174">
        <v>1.0185096618500675</v>
      </c>
      <c r="M20" s="175">
        <v>1.061060614841373</v>
      </c>
      <c r="N20" s="176">
        <v>1.0312820071403004</v>
      </c>
      <c r="O20" s="342"/>
      <c r="P20" s="342"/>
      <c r="Q20" s="342"/>
      <c r="R20" s="342"/>
      <c r="S20" s="342"/>
      <c r="T20" s="342"/>
      <c r="U20" s="342"/>
      <c r="V20" s="342"/>
      <c r="W20" s="342"/>
      <c r="X20" s="342"/>
      <c r="Y20" s="342"/>
      <c r="Z20" s="342"/>
      <c r="AA20" s="342"/>
      <c r="AB20" s="342"/>
      <c r="AC20" s="342"/>
      <c r="AD20" s="342"/>
      <c r="AE20" s="342"/>
      <c r="AF20" s="342"/>
      <c r="AG20" s="342"/>
      <c r="AH20" s="342"/>
      <c r="AI20" s="342"/>
      <c r="AJ20" s="342"/>
      <c r="AK20" s="342"/>
      <c r="AL20" s="342"/>
      <c r="AM20" s="342"/>
      <c r="AN20" s="342"/>
      <c r="AO20" s="342"/>
      <c r="AP20" s="342"/>
      <c r="AQ20" s="342"/>
      <c r="AR20" s="342"/>
      <c r="AS20" s="342"/>
      <c r="AT20" s="342"/>
      <c r="AU20" s="342"/>
      <c r="AV20" s="342"/>
      <c r="AW20" s="342"/>
      <c r="AX20" s="342"/>
      <c r="AY20" s="342"/>
      <c r="AZ20" s="342"/>
      <c r="BA20" s="342"/>
      <c r="BB20" s="342"/>
      <c r="BC20" s="342"/>
      <c r="BD20" s="342"/>
      <c r="BE20" s="342"/>
      <c r="BF20" s="342"/>
      <c r="BG20" s="342"/>
      <c r="BH20" s="342"/>
      <c r="BI20" s="342"/>
      <c r="BJ20" s="342"/>
      <c r="BK20" s="342"/>
      <c r="BL20" s="342"/>
      <c r="BM20" s="342"/>
      <c r="BN20" s="342"/>
      <c r="BO20" s="342"/>
      <c r="BP20" s="342"/>
      <c r="BQ20" s="342"/>
      <c r="BR20" s="342"/>
      <c r="BS20" s="342"/>
      <c r="BT20" s="342"/>
      <c r="BU20" s="342"/>
      <c r="BV20" s="342"/>
      <c r="BW20" s="342"/>
      <c r="BX20" s="342"/>
      <c r="BY20" s="342"/>
      <c r="BZ20" s="342"/>
      <c r="CA20" s="342"/>
      <c r="CB20" s="342"/>
      <c r="CC20" s="342"/>
      <c r="CD20" s="342"/>
      <c r="CE20" s="342"/>
      <c r="CF20" s="342"/>
      <c r="CG20" s="342"/>
      <c r="CH20" s="342"/>
      <c r="CI20" s="342"/>
      <c r="CJ20" s="342"/>
      <c r="CK20" s="342"/>
      <c r="CL20" s="342"/>
      <c r="CM20" s="342"/>
      <c r="CN20" s="342"/>
      <c r="CO20" s="342"/>
      <c r="CP20" s="342"/>
      <c r="CQ20" s="342"/>
      <c r="CR20" s="342"/>
      <c r="CS20" s="342"/>
      <c r="CT20" s="342"/>
      <c r="CU20" s="342"/>
      <c r="CV20" s="342"/>
      <c r="CW20" s="342"/>
      <c r="CX20" s="342"/>
      <c r="CY20" s="343"/>
      <c r="CZ20" s="343"/>
      <c r="DA20" s="343"/>
      <c r="DB20" s="343"/>
      <c r="DC20" s="343"/>
      <c r="DD20" s="343"/>
      <c r="DE20" s="343"/>
      <c r="DF20" s="343"/>
      <c r="DG20" s="343"/>
      <c r="DH20" s="343"/>
      <c r="DI20" s="343"/>
      <c r="DJ20" s="343"/>
      <c r="DK20" s="343"/>
      <c r="DL20" s="343"/>
      <c r="DM20" s="343"/>
      <c r="DN20" s="343"/>
      <c r="DO20" s="343"/>
      <c r="DP20" s="343"/>
      <c r="DQ20" s="343"/>
      <c r="DR20" s="343"/>
      <c r="DS20" s="343"/>
      <c r="DT20" s="343"/>
    </row>
    <row r="21" spans="1:124" s="344" customFormat="1" ht="20.100000000000001" customHeight="1">
      <c r="A21" s="93"/>
      <c r="B21" s="104" t="s">
        <v>63</v>
      </c>
      <c r="C21" s="105">
        <v>0</v>
      </c>
      <c r="D21" s="172">
        <v>0</v>
      </c>
      <c r="E21" s="173">
        <v>0</v>
      </c>
      <c r="F21" s="174" t="s">
        <v>241</v>
      </c>
      <c r="G21" s="175" t="s">
        <v>241</v>
      </c>
      <c r="H21" s="176" t="s">
        <v>241</v>
      </c>
      <c r="I21" s="174" t="s">
        <v>96</v>
      </c>
      <c r="J21" s="175" t="s">
        <v>96</v>
      </c>
      <c r="K21" s="176" t="s">
        <v>96</v>
      </c>
      <c r="L21" s="174" t="s">
        <v>96</v>
      </c>
      <c r="M21" s="175" t="s">
        <v>96</v>
      </c>
      <c r="N21" s="176" t="s">
        <v>96</v>
      </c>
      <c r="O21" s="342"/>
      <c r="P21" s="342"/>
      <c r="Q21" s="342"/>
      <c r="R21" s="342"/>
      <c r="S21" s="342"/>
      <c r="T21" s="342"/>
      <c r="U21" s="342"/>
      <c r="V21" s="342"/>
      <c r="W21" s="342"/>
      <c r="X21" s="342"/>
      <c r="Y21" s="342"/>
      <c r="Z21" s="342"/>
      <c r="AA21" s="342"/>
      <c r="AB21" s="342"/>
      <c r="AC21" s="342"/>
      <c r="AD21" s="342"/>
      <c r="AE21" s="342"/>
      <c r="AF21" s="342"/>
      <c r="AG21" s="342"/>
      <c r="AH21" s="342"/>
      <c r="AI21" s="342"/>
      <c r="AJ21" s="342"/>
      <c r="AK21" s="342"/>
      <c r="AL21" s="342"/>
      <c r="AM21" s="342"/>
      <c r="AN21" s="342"/>
      <c r="AO21" s="342"/>
      <c r="AP21" s="342"/>
      <c r="AQ21" s="342"/>
      <c r="AR21" s="342"/>
      <c r="AS21" s="342"/>
      <c r="AT21" s="342"/>
      <c r="AU21" s="342"/>
      <c r="AV21" s="342"/>
      <c r="AW21" s="342"/>
      <c r="AX21" s="342"/>
      <c r="AY21" s="342"/>
      <c r="AZ21" s="342"/>
      <c r="BA21" s="342"/>
      <c r="BB21" s="342"/>
      <c r="BC21" s="342"/>
      <c r="BD21" s="342"/>
      <c r="BE21" s="342"/>
      <c r="BF21" s="342"/>
      <c r="BG21" s="342"/>
      <c r="BH21" s="342"/>
      <c r="BI21" s="342"/>
      <c r="BJ21" s="342"/>
      <c r="BK21" s="342"/>
      <c r="BL21" s="342"/>
      <c r="BM21" s="342"/>
      <c r="BN21" s="342"/>
      <c r="BO21" s="342"/>
      <c r="BP21" s="342"/>
      <c r="BQ21" s="342"/>
      <c r="BR21" s="342"/>
      <c r="BS21" s="342"/>
      <c r="BT21" s="342"/>
      <c r="BU21" s="342"/>
      <c r="BV21" s="342"/>
      <c r="BW21" s="342"/>
      <c r="BX21" s="342"/>
      <c r="BY21" s="342"/>
      <c r="BZ21" s="342"/>
      <c r="CA21" s="342"/>
      <c r="CB21" s="342"/>
      <c r="CC21" s="342"/>
      <c r="CD21" s="342"/>
      <c r="CE21" s="342"/>
      <c r="CF21" s="342"/>
      <c r="CG21" s="342"/>
      <c r="CH21" s="342"/>
      <c r="CI21" s="342"/>
      <c r="CJ21" s="342"/>
      <c r="CK21" s="342"/>
      <c r="CL21" s="342"/>
      <c r="CM21" s="342"/>
      <c r="CN21" s="342"/>
      <c r="CO21" s="342"/>
      <c r="CP21" s="342"/>
      <c r="CQ21" s="342"/>
      <c r="CR21" s="342"/>
      <c r="CS21" s="342"/>
      <c r="CT21" s="342"/>
      <c r="CU21" s="342"/>
      <c r="CV21" s="342"/>
      <c r="CW21" s="342"/>
      <c r="CX21" s="342"/>
      <c r="CY21" s="343"/>
      <c r="CZ21" s="343"/>
      <c r="DA21" s="343"/>
      <c r="DB21" s="343"/>
      <c r="DC21" s="343"/>
      <c r="DD21" s="343"/>
      <c r="DE21" s="343"/>
      <c r="DF21" s="343"/>
      <c r="DG21" s="343"/>
      <c r="DH21" s="343"/>
      <c r="DI21" s="343"/>
      <c r="DJ21" s="343"/>
      <c r="DK21" s="343"/>
      <c r="DL21" s="343"/>
      <c r="DM21" s="343"/>
      <c r="DN21" s="343"/>
      <c r="DO21" s="343"/>
      <c r="DP21" s="343"/>
      <c r="DQ21" s="343"/>
      <c r="DR21" s="343"/>
      <c r="DS21" s="343"/>
      <c r="DT21" s="343"/>
    </row>
    <row r="22" spans="1:124" s="344" customFormat="1" ht="20.100000000000001" customHeight="1">
      <c r="A22" s="93"/>
      <c r="B22" s="104" t="s">
        <v>62</v>
      </c>
      <c r="C22" s="105">
        <v>57.933139999999995</v>
      </c>
      <c r="D22" s="172">
        <v>57.801718000000001</v>
      </c>
      <c r="E22" s="173">
        <v>53.39593</v>
      </c>
      <c r="F22" s="174">
        <v>6.7357560801986569</v>
      </c>
      <c r="G22" s="175">
        <v>0</v>
      </c>
      <c r="H22" s="176">
        <v>0</v>
      </c>
      <c r="I22" s="174">
        <v>14.014020170492039</v>
      </c>
      <c r="J22" s="175" t="s">
        <v>96</v>
      </c>
      <c r="K22" s="176" t="s">
        <v>96</v>
      </c>
      <c r="L22" s="174">
        <v>0.94395021571418369</v>
      </c>
      <c r="M22" s="175">
        <v>0.12036320442932164</v>
      </c>
      <c r="N22" s="176">
        <v>0.11869631262157997</v>
      </c>
      <c r="O22" s="342"/>
      <c r="P22" s="342"/>
      <c r="Q22" s="342"/>
      <c r="R22" s="342"/>
      <c r="S22" s="342"/>
      <c r="T22" s="342"/>
      <c r="U22" s="342"/>
      <c r="V22" s="342"/>
      <c r="W22" s="342"/>
      <c r="X22" s="342"/>
      <c r="Y22" s="342"/>
      <c r="Z22" s="342"/>
      <c r="AA22" s="342"/>
      <c r="AB22" s="342"/>
      <c r="AC22" s="342"/>
      <c r="AD22" s="342"/>
      <c r="AE22" s="342"/>
      <c r="AF22" s="342"/>
      <c r="AG22" s="342"/>
      <c r="AH22" s="342"/>
      <c r="AI22" s="342"/>
      <c r="AJ22" s="342"/>
      <c r="AK22" s="342"/>
      <c r="AL22" s="342"/>
      <c r="AM22" s="342"/>
      <c r="AN22" s="342"/>
      <c r="AO22" s="342"/>
      <c r="AP22" s="342"/>
      <c r="AQ22" s="342"/>
      <c r="AR22" s="342"/>
      <c r="AS22" s="342"/>
      <c r="AT22" s="342"/>
      <c r="AU22" s="342"/>
      <c r="AV22" s="342"/>
      <c r="AW22" s="342"/>
      <c r="AX22" s="342"/>
      <c r="AY22" s="342"/>
      <c r="AZ22" s="342"/>
      <c r="BA22" s="342"/>
      <c r="BB22" s="342"/>
      <c r="BC22" s="342"/>
      <c r="BD22" s="342"/>
      <c r="BE22" s="342"/>
      <c r="BF22" s="342"/>
      <c r="BG22" s="342"/>
      <c r="BH22" s="342"/>
      <c r="BI22" s="342"/>
      <c r="BJ22" s="342"/>
      <c r="BK22" s="342"/>
      <c r="BL22" s="342"/>
      <c r="BM22" s="342"/>
      <c r="BN22" s="342"/>
      <c r="BO22" s="342"/>
      <c r="BP22" s="342"/>
      <c r="BQ22" s="342"/>
      <c r="BR22" s="342"/>
      <c r="BS22" s="342"/>
      <c r="BT22" s="342"/>
      <c r="BU22" s="342"/>
      <c r="BV22" s="342"/>
      <c r="BW22" s="342"/>
      <c r="BX22" s="342"/>
      <c r="BY22" s="342"/>
      <c r="BZ22" s="342"/>
      <c r="CA22" s="342"/>
      <c r="CB22" s="342"/>
      <c r="CC22" s="342"/>
      <c r="CD22" s="342"/>
      <c r="CE22" s="342"/>
      <c r="CF22" s="342"/>
      <c r="CG22" s="342"/>
      <c r="CH22" s="342"/>
      <c r="CI22" s="342"/>
      <c r="CJ22" s="342"/>
      <c r="CK22" s="342"/>
      <c r="CL22" s="342"/>
      <c r="CM22" s="342"/>
      <c r="CN22" s="342"/>
      <c r="CO22" s="342"/>
      <c r="CP22" s="342"/>
      <c r="CQ22" s="342"/>
      <c r="CR22" s="342"/>
      <c r="CS22" s="342"/>
      <c r="CT22" s="342"/>
      <c r="CU22" s="342"/>
      <c r="CV22" s="342"/>
      <c r="CW22" s="342"/>
      <c r="CX22" s="342"/>
      <c r="CY22" s="343"/>
      <c r="CZ22" s="343"/>
      <c r="DA22" s="343"/>
      <c r="DB22" s="343"/>
      <c r="DC22" s="343"/>
      <c r="DD22" s="343"/>
      <c r="DE22" s="343"/>
      <c r="DF22" s="343"/>
      <c r="DG22" s="343"/>
      <c r="DH22" s="343"/>
      <c r="DI22" s="343"/>
      <c r="DJ22" s="343"/>
      <c r="DK22" s="343"/>
      <c r="DL22" s="343"/>
      <c r="DM22" s="343"/>
      <c r="DN22" s="343"/>
      <c r="DO22" s="343"/>
      <c r="DP22" s="343"/>
      <c r="DQ22" s="343"/>
      <c r="DR22" s="343"/>
      <c r="DS22" s="343"/>
      <c r="DT22" s="343"/>
    </row>
    <row r="23" spans="1:124" s="344" customFormat="1" ht="20.100000000000001" customHeight="1">
      <c r="A23" s="93"/>
      <c r="B23" s="104" t="s">
        <v>41</v>
      </c>
      <c r="C23" s="105">
        <v>0</v>
      </c>
      <c r="D23" s="172">
        <v>0</v>
      </c>
      <c r="E23" s="173">
        <v>0</v>
      </c>
      <c r="F23" s="174" t="s">
        <v>241</v>
      </c>
      <c r="G23" s="175" t="s">
        <v>241</v>
      </c>
      <c r="H23" s="176" t="s">
        <v>241</v>
      </c>
      <c r="I23" s="174" t="s">
        <v>96</v>
      </c>
      <c r="J23" s="175" t="s">
        <v>96</v>
      </c>
      <c r="K23" s="176" t="s">
        <v>96</v>
      </c>
      <c r="L23" s="174" t="s">
        <v>96</v>
      </c>
      <c r="M23" s="175" t="s">
        <v>96</v>
      </c>
      <c r="N23" s="176" t="s">
        <v>96</v>
      </c>
      <c r="O23" s="342"/>
      <c r="P23" s="342"/>
      <c r="Q23" s="342"/>
      <c r="R23" s="342"/>
      <c r="S23" s="342"/>
      <c r="T23" s="342"/>
      <c r="U23" s="342"/>
      <c r="V23" s="342"/>
      <c r="W23" s="342"/>
      <c r="X23" s="342"/>
      <c r="Y23" s="342"/>
      <c r="Z23" s="342"/>
      <c r="AA23" s="342"/>
      <c r="AB23" s="342"/>
      <c r="AC23" s="342"/>
      <c r="AD23" s="342"/>
      <c r="AE23" s="342"/>
      <c r="AF23" s="342"/>
      <c r="AG23" s="342"/>
      <c r="AH23" s="342"/>
      <c r="AI23" s="342"/>
      <c r="AJ23" s="342"/>
      <c r="AK23" s="342"/>
      <c r="AL23" s="342"/>
      <c r="AM23" s="342"/>
      <c r="AN23" s="342"/>
      <c r="AO23" s="342"/>
      <c r="AP23" s="342"/>
      <c r="AQ23" s="342"/>
      <c r="AR23" s="342"/>
      <c r="AS23" s="342"/>
      <c r="AT23" s="342"/>
      <c r="AU23" s="342"/>
      <c r="AV23" s="342"/>
      <c r="AW23" s="342"/>
      <c r="AX23" s="342"/>
      <c r="AY23" s="342"/>
      <c r="AZ23" s="342"/>
      <c r="BA23" s="342"/>
      <c r="BB23" s="342"/>
      <c r="BC23" s="342"/>
      <c r="BD23" s="342"/>
      <c r="BE23" s="342"/>
      <c r="BF23" s="342"/>
      <c r="BG23" s="342"/>
      <c r="BH23" s="342"/>
      <c r="BI23" s="342"/>
      <c r="BJ23" s="342"/>
      <c r="BK23" s="342"/>
      <c r="BL23" s="342"/>
      <c r="BM23" s="342"/>
      <c r="BN23" s="342"/>
      <c r="BO23" s="342"/>
      <c r="BP23" s="342"/>
      <c r="BQ23" s="342"/>
      <c r="BR23" s="342"/>
      <c r="BS23" s="342"/>
      <c r="BT23" s="342"/>
      <c r="BU23" s="342"/>
      <c r="BV23" s="342"/>
      <c r="BW23" s="342"/>
      <c r="BX23" s="342"/>
      <c r="BY23" s="342"/>
      <c r="BZ23" s="342"/>
      <c r="CA23" s="342"/>
      <c r="CB23" s="342"/>
      <c r="CC23" s="342"/>
      <c r="CD23" s="342"/>
      <c r="CE23" s="342"/>
      <c r="CF23" s="342"/>
      <c r="CG23" s="342"/>
      <c r="CH23" s="342"/>
      <c r="CI23" s="342"/>
      <c r="CJ23" s="342"/>
      <c r="CK23" s="342"/>
      <c r="CL23" s="342"/>
      <c r="CM23" s="342"/>
      <c r="CN23" s="342"/>
      <c r="CO23" s="342"/>
      <c r="CP23" s="342"/>
      <c r="CQ23" s="342"/>
      <c r="CR23" s="342"/>
      <c r="CS23" s="342"/>
      <c r="CT23" s="342"/>
      <c r="CU23" s="342"/>
      <c r="CV23" s="342"/>
      <c r="CW23" s="342"/>
      <c r="CX23" s="342"/>
      <c r="CY23" s="343"/>
      <c r="CZ23" s="343"/>
      <c r="DA23" s="343"/>
      <c r="DB23" s="343"/>
      <c r="DC23" s="343"/>
      <c r="DD23" s="343"/>
      <c r="DE23" s="343"/>
      <c r="DF23" s="343"/>
      <c r="DG23" s="343"/>
      <c r="DH23" s="343"/>
      <c r="DI23" s="343"/>
      <c r="DJ23" s="343"/>
      <c r="DK23" s="343"/>
      <c r="DL23" s="343"/>
      <c r="DM23" s="343"/>
      <c r="DN23" s="343"/>
      <c r="DO23" s="343"/>
      <c r="DP23" s="343"/>
      <c r="DQ23" s="343"/>
      <c r="DR23" s="343"/>
      <c r="DS23" s="343"/>
      <c r="DT23" s="343"/>
    </row>
    <row r="24" spans="1:124" s="344" customFormat="1" ht="20.100000000000001" customHeight="1">
      <c r="A24" s="93"/>
      <c r="B24" s="104" t="s">
        <v>230</v>
      </c>
      <c r="C24" s="105">
        <v>4513.5143813899995</v>
      </c>
      <c r="D24" s="172">
        <v>4422.5013982600003</v>
      </c>
      <c r="E24" s="173">
        <v>4511.4098713100002</v>
      </c>
      <c r="F24" s="174">
        <v>1.5264206214577909</v>
      </c>
      <c r="G24" s="175">
        <v>2.6196104796163824</v>
      </c>
      <c r="H24" s="176">
        <v>3.4856055473926286</v>
      </c>
      <c r="I24" s="174">
        <v>159.61540110614709</v>
      </c>
      <c r="J24" s="175">
        <v>126.58772270149041</v>
      </c>
      <c r="K24" s="176">
        <v>103.21644334504998</v>
      </c>
      <c r="L24" s="174">
        <v>2.4364023975067961</v>
      </c>
      <c r="M24" s="175">
        <v>3.3161052497959691</v>
      </c>
      <c r="N24" s="176">
        <v>3.5977180750564317</v>
      </c>
      <c r="O24" s="342"/>
      <c r="P24" s="342"/>
      <c r="Q24" s="342"/>
      <c r="R24" s="342"/>
      <c r="S24" s="342"/>
      <c r="T24" s="342"/>
      <c r="U24" s="342"/>
      <c r="V24" s="342"/>
      <c r="W24" s="342"/>
      <c r="X24" s="342"/>
      <c r="Y24" s="342"/>
      <c r="Z24" s="342"/>
      <c r="AA24" s="342"/>
      <c r="AB24" s="342"/>
      <c r="AC24" s="342"/>
      <c r="AD24" s="342"/>
      <c r="AE24" s="342"/>
      <c r="AF24" s="342"/>
      <c r="AG24" s="342"/>
      <c r="AH24" s="342"/>
      <c r="AI24" s="342"/>
      <c r="AJ24" s="342"/>
      <c r="AK24" s="342"/>
      <c r="AL24" s="342"/>
      <c r="AM24" s="342"/>
      <c r="AN24" s="342"/>
      <c r="AO24" s="342"/>
      <c r="AP24" s="342"/>
      <c r="AQ24" s="342"/>
      <c r="AR24" s="342"/>
      <c r="AS24" s="342"/>
      <c r="AT24" s="342"/>
      <c r="AU24" s="342"/>
      <c r="AV24" s="342"/>
      <c r="AW24" s="342"/>
      <c r="AX24" s="342"/>
      <c r="AY24" s="342"/>
      <c r="AZ24" s="342"/>
      <c r="BA24" s="342"/>
      <c r="BB24" s="342"/>
      <c r="BC24" s="342"/>
      <c r="BD24" s="342"/>
      <c r="BE24" s="342"/>
      <c r="BF24" s="342"/>
      <c r="BG24" s="342"/>
      <c r="BH24" s="342"/>
      <c r="BI24" s="342"/>
      <c r="BJ24" s="342"/>
      <c r="BK24" s="342"/>
      <c r="BL24" s="342"/>
      <c r="BM24" s="342"/>
      <c r="BN24" s="342"/>
      <c r="BO24" s="342"/>
      <c r="BP24" s="342"/>
      <c r="BQ24" s="342"/>
      <c r="BR24" s="342"/>
      <c r="BS24" s="342"/>
      <c r="BT24" s="342"/>
      <c r="BU24" s="342"/>
      <c r="BV24" s="342"/>
      <c r="BW24" s="342"/>
      <c r="BX24" s="342"/>
      <c r="BY24" s="342"/>
      <c r="BZ24" s="342"/>
      <c r="CA24" s="342"/>
      <c r="CB24" s="342"/>
      <c r="CC24" s="342"/>
      <c r="CD24" s="342"/>
      <c r="CE24" s="342"/>
      <c r="CF24" s="342"/>
      <c r="CG24" s="342"/>
      <c r="CH24" s="342"/>
      <c r="CI24" s="342"/>
      <c r="CJ24" s="342"/>
      <c r="CK24" s="342"/>
      <c r="CL24" s="342"/>
      <c r="CM24" s="342"/>
      <c r="CN24" s="342"/>
      <c r="CO24" s="342"/>
      <c r="CP24" s="342"/>
      <c r="CQ24" s="342"/>
      <c r="CR24" s="342"/>
      <c r="CS24" s="342"/>
      <c r="CT24" s="342"/>
      <c r="CU24" s="342"/>
      <c r="CV24" s="342"/>
      <c r="CW24" s="342"/>
      <c r="CX24" s="342"/>
      <c r="CY24" s="343"/>
      <c r="CZ24" s="343"/>
      <c r="DA24" s="343"/>
      <c r="DB24" s="343"/>
      <c r="DC24" s="343"/>
      <c r="DD24" s="343"/>
      <c r="DE24" s="343"/>
      <c r="DF24" s="343"/>
      <c r="DG24" s="343"/>
      <c r="DH24" s="343"/>
      <c r="DI24" s="343"/>
      <c r="DJ24" s="343"/>
      <c r="DK24" s="343"/>
      <c r="DL24" s="343"/>
      <c r="DM24" s="343"/>
      <c r="DN24" s="343"/>
      <c r="DO24" s="343"/>
      <c r="DP24" s="343"/>
      <c r="DQ24" s="343"/>
      <c r="DR24" s="343"/>
      <c r="DS24" s="343"/>
      <c r="DT24" s="343"/>
    </row>
    <row r="25" spans="1:124" s="344" customFormat="1" ht="20.100000000000001" customHeight="1">
      <c r="A25" s="93"/>
      <c r="B25" s="104" t="s">
        <v>35</v>
      </c>
      <c r="C25" s="105">
        <v>18904.050267999999</v>
      </c>
      <c r="D25" s="172">
        <v>17440.821501999999</v>
      </c>
      <c r="E25" s="173">
        <v>17415.881772000001</v>
      </c>
      <c r="F25" s="174">
        <v>5.9927582551855716</v>
      </c>
      <c r="G25" s="175">
        <v>7.8504100041560072</v>
      </c>
      <c r="H25" s="176">
        <v>8.5344284111393076</v>
      </c>
      <c r="I25" s="174">
        <v>50.359174222505999</v>
      </c>
      <c r="J25" s="175">
        <v>44.749223094033859</v>
      </c>
      <c r="K25" s="176">
        <v>42.724202994134416</v>
      </c>
      <c r="L25" s="174">
        <v>3.0179035704625123</v>
      </c>
      <c r="M25" s="175">
        <v>3.5129974865561242</v>
      </c>
      <c r="N25" s="176">
        <v>3.6462665187642385</v>
      </c>
      <c r="O25" s="342"/>
      <c r="P25" s="342"/>
      <c r="Q25" s="342"/>
      <c r="R25" s="342"/>
      <c r="S25" s="342"/>
      <c r="T25" s="342"/>
      <c r="U25" s="342"/>
      <c r="V25" s="342"/>
      <c r="W25" s="342"/>
      <c r="X25" s="342"/>
      <c r="Y25" s="342"/>
      <c r="Z25" s="342"/>
      <c r="AA25" s="342"/>
      <c r="AB25" s="342"/>
      <c r="AC25" s="342"/>
      <c r="AD25" s="342"/>
      <c r="AE25" s="342"/>
      <c r="AF25" s="342"/>
      <c r="AG25" s="342"/>
      <c r="AH25" s="342"/>
      <c r="AI25" s="342"/>
      <c r="AJ25" s="342"/>
      <c r="AK25" s="342"/>
      <c r="AL25" s="342"/>
      <c r="AM25" s="342"/>
      <c r="AN25" s="342"/>
      <c r="AO25" s="342"/>
      <c r="AP25" s="342"/>
      <c r="AQ25" s="342"/>
      <c r="AR25" s="342"/>
      <c r="AS25" s="342"/>
      <c r="AT25" s="342"/>
      <c r="AU25" s="342"/>
      <c r="AV25" s="342"/>
      <c r="AW25" s="342"/>
      <c r="AX25" s="342"/>
      <c r="AY25" s="342"/>
      <c r="AZ25" s="342"/>
      <c r="BA25" s="342"/>
      <c r="BB25" s="342"/>
      <c r="BC25" s="342"/>
      <c r="BD25" s="342"/>
      <c r="BE25" s="342"/>
      <c r="BF25" s="342"/>
      <c r="BG25" s="342"/>
      <c r="BH25" s="342"/>
      <c r="BI25" s="342"/>
      <c r="BJ25" s="342"/>
      <c r="BK25" s="342"/>
      <c r="BL25" s="342"/>
      <c r="BM25" s="342"/>
      <c r="BN25" s="342"/>
      <c r="BO25" s="342"/>
      <c r="BP25" s="342"/>
      <c r="BQ25" s="342"/>
      <c r="BR25" s="342"/>
      <c r="BS25" s="342"/>
      <c r="BT25" s="342"/>
      <c r="BU25" s="342"/>
      <c r="BV25" s="342"/>
      <c r="BW25" s="342"/>
      <c r="BX25" s="342"/>
      <c r="BY25" s="342"/>
      <c r="BZ25" s="342"/>
      <c r="CA25" s="342"/>
      <c r="CB25" s="342"/>
      <c r="CC25" s="342"/>
      <c r="CD25" s="342"/>
      <c r="CE25" s="342"/>
      <c r="CF25" s="342"/>
      <c r="CG25" s="342"/>
      <c r="CH25" s="342"/>
      <c r="CI25" s="342"/>
      <c r="CJ25" s="342"/>
      <c r="CK25" s="342"/>
      <c r="CL25" s="342"/>
      <c r="CM25" s="342"/>
      <c r="CN25" s="342"/>
      <c r="CO25" s="342"/>
      <c r="CP25" s="342"/>
      <c r="CQ25" s="342"/>
      <c r="CR25" s="342"/>
      <c r="CS25" s="342"/>
      <c r="CT25" s="342"/>
      <c r="CU25" s="342"/>
      <c r="CV25" s="342"/>
      <c r="CW25" s="342"/>
      <c r="CX25" s="342"/>
      <c r="CY25" s="343"/>
      <c r="CZ25" s="343"/>
      <c r="DA25" s="343"/>
      <c r="DB25" s="343"/>
      <c r="DC25" s="343"/>
      <c r="DD25" s="343"/>
      <c r="DE25" s="343"/>
      <c r="DF25" s="343"/>
      <c r="DG25" s="343"/>
      <c r="DH25" s="343"/>
      <c r="DI25" s="343"/>
      <c r="DJ25" s="343"/>
      <c r="DK25" s="343"/>
      <c r="DL25" s="343"/>
      <c r="DM25" s="343"/>
      <c r="DN25" s="343"/>
      <c r="DO25" s="343"/>
      <c r="DP25" s="343"/>
      <c r="DQ25" s="343"/>
      <c r="DR25" s="343"/>
      <c r="DS25" s="343"/>
      <c r="DT25" s="343"/>
    </row>
    <row r="26" spans="1:124" s="344" customFormat="1" ht="20.100000000000001" customHeight="1">
      <c r="A26" s="93"/>
      <c r="B26" s="104" t="s">
        <v>68</v>
      </c>
      <c r="C26" s="105">
        <v>442.89501700000005</v>
      </c>
      <c r="D26" s="172">
        <v>413.15432699999997</v>
      </c>
      <c r="E26" s="173">
        <v>435.79149700000005</v>
      </c>
      <c r="F26" s="174">
        <v>75.462273941095162</v>
      </c>
      <c r="G26" s="175">
        <v>69.899804534783442</v>
      </c>
      <c r="H26" s="176">
        <v>66.10340380275936</v>
      </c>
      <c r="I26" s="174">
        <v>97.164420665440346</v>
      </c>
      <c r="J26" s="175">
        <v>98.617208780816128</v>
      </c>
      <c r="K26" s="176">
        <v>98.844699138825618</v>
      </c>
      <c r="L26" s="174">
        <v>73.322481295832674</v>
      </c>
      <c r="M26" s="175">
        <v>68.933236175449778</v>
      </c>
      <c r="N26" s="176">
        <v>65.339710609360509</v>
      </c>
      <c r="O26" s="342"/>
      <c r="P26" s="342"/>
      <c r="Q26" s="342"/>
      <c r="R26" s="342"/>
      <c r="S26" s="342"/>
      <c r="T26" s="342"/>
      <c r="U26" s="342"/>
      <c r="V26" s="342"/>
      <c r="W26" s="342"/>
      <c r="X26" s="342"/>
      <c r="Y26" s="342"/>
      <c r="Z26" s="342"/>
      <c r="AA26" s="342"/>
      <c r="AB26" s="342"/>
      <c r="AC26" s="342"/>
      <c r="AD26" s="342"/>
      <c r="AE26" s="342"/>
      <c r="AF26" s="342"/>
      <c r="AG26" s="342"/>
      <c r="AH26" s="342"/>
      <c r="AI26" s="342"/>
      <c r="AJ26" s="342"/>
      <c r="AK26" s="342"/>
      <c r="AL26" s="342"/>
      <c r="AM26" s="342"/>
      <c r="AN26" s="342"/>
      <c r="AO26" s="342"/>
      <c r="AP26" s="342"/>
      <c r="AQ26" s="342"/>
      <c r="AR26" s="342"/>
      <c r="AS26" s="342"/>
      <c r="AT26" s="342"/>
      <c r="AU26" s="342"/>
      <c r="AV26" s="342"/>
      <c r="AW26" s="342"/>
      <c r="AX26" s="342"/>
      <c r="AY26" s="342"/>
      <c r="AZ26" s="342"/>
      <c r="BA26" s="342"/>
      <c r="BB26" s="342"/>
      <c r="BC26" s="342"/>
      <c r="BD26" s="342"/>
      <c r="BE26" s="342"/>
      <c r="BF26" s="342"/>
      <c r="BG26" s="342"/>
      <c r="BH26" s="342"/>
      <c r="BI26" s="342"/>
      <c r="BJ26" s="342"/>
      <c r="BK26" s="342"/>
      <c r="BL26" s="342"/>
      <c r="BM26" s="342"/>
      <c r="BN26" s="342"/>
      <c r="BO26" s="342"/>
      <c r="BP26" s="342"/>
      <c r="BQ26" s="342"/>
      <c r="BR26" s="342"/>
      <c r="BS26" s="342"/>
      <c r="BT26" s="342"/>
      <c r="BU26" s="342"/>
      <c r="BV26" s="342"/>
      <c r="BW26" s="342"/>
      <c r="BX26" s="342"/>
      <c r="BY26" s="342"/>
      <c r="BZ26" s="342"/>
      <c r="CA26" s="342"/>
      <c r="CB26" s="342"/>
      <c r="CC26" s="342"/>
      <c r="CD26" s="342"/>
      <c r="CE26" s="342"/>
      <c r="CF26" s="342"/>
      <c r="CG26" s="342"/>
      <c r="CH26" s="342"/>
      <c r="CI26" s="342"/>
      <c r="CJ26" s="342"/>
      <c r="CK26" s="342"/>
      <c r="CL26" s="342"/>
      <c r="CM26" s="342"/>
      <c r="CN26" s="342"/>
      <c r="CO26" s="342"/>
      <c r="CP26" s="342"/>
      <c r="CQ26" s="342"/>
      <c r="CR26" s="342"/>
      <c r="CS26" s="342"/>
      <c r="CT26" s="342"/>
      <c r="CU26" s="342"/>
      <c r="CV26" s="342"/>
      <c r="CW26" s="342"/>
      <c r="CX26" s="342"/>
      <c r="CY26" s="343"/>
      <c r="CZ26" s="343"/>
      <c r="DA26" s="343"/>
      <c r="DB26" s="343"/>
      <c r="DC26" s="343"/>
      <c r="DD26" s="343"/>
      <c r="DE26" s="343"/>
      <c r="DF26" s="343"/>
      <c r="DG26" s="343"/>
      <c r="DH26" s="343"/>
      <c r="DI26" s="343"/>
      <c r="DJ26" s="343"/>
      <c r="DK26" s="343"/>
      <c r="DL26" s="343"/>
      <c r="DM26" s="343"/>
      <c r="DN26" s="343"/>
      <c r="DO26" s="343"/>
      <c r="DP26" s="343"/>
      <c r="DQ26" s="343"/>
      <c r="DR26" s="343"/>
      <c r="DS26" s="343"/>
      <c r="DT26" s="343"/>
    </row>
    <row r="27" spans="1:124" s="344" customFormat="1" ht="20.100000000000001" customHeight="1">
      <c r="A27" s="93"/>
      <c r="B27" s="104" t="s">
        <v>37</v>
      </c>
      <c r="C27" s="105">
        <v>0</v>
      </c>
      <c r="D27" s="172">
        <v>0</v>
      </c>
      <c r="E27" s="173">
        <v>0</v>
      </c>
      <c r="F27" s="174" t="s">
        <v>241</v>
      </c>
      <c r="G27" s="175" t="s">
        <v>241</v>
      </c>
      <c r="H27" s="176" t="s">
        <v>241</v>
      </c>
      <c r="I27" s="174" t="s">
        <v>96</v>
      </c>
      <c r="J27" s="175" t="s">
        <v>96</v>
      </c>
      <c r="K27" s="176" t="s">
        <v>96</v>
      </c>
      <c r="L27" s="174" t="s">
        <v>96</v>
      </c>
      <c r="M27" s="175" t="s">
        <v>96</v>
      </c>
      <c r="N27" s="176" t="s">
        <v>96</v>
      </c>
      <c r="O27" s="342"/>
      <c r="P27" s="342"/>
      <c r="Q27" s="342"/>
      <c r="R27" s="342"/>
      <c r="S27" s="342"/>
      <c r="T27" s="342"/>
      <c r="U27" s="342"/>
      <c r="V27" s="342"/>
      <c r="W27" s="342"/>
      <c r="X27" s="342"/>
      <c r="Y27" s="342"/>
      <c r="Z27" s="342"/>
      <c r="AA27" s="342"/>
      <c r="AB27" s="342"/>
      <c r="AC27" s="342"/>
      <c r="AD27" s="342"/>
      <c r="AE27" s="342"/>
      <c r="AF27" s="342"/>
      <c r="AG27" s="342"/>
      <c r="AH27" s="342"/>
      <c r="AI27" s="342"/>
      <c r="AJ27" s="342"/>
      <c r="AK27" s="342"/>
      <c r="AL27" s="342"/>
      <c r="AM27" s="342"/>
      <c r="AN27" s="342"/>
      <c r="AO27" s="342"/>
      <c r="AP27" s="342"/>
      <c r="AQ27" s="342"/>
      <c r="AR27" s="342"/>
      <c r="AS27" s="342"/>
      <c r="AT27" s="342"/>
      <c r="AU27" s="342"/>
      <c r="AV27" s="342"/>
      <c r="AW27" s="342"/>
      <c r="AX27" s="342"/>
      <c r="AY27" s="342"/>
      <c r="AZ27" s="342"/>
      <c r="BA27" s="342"/>
      <c r="BB27" s="342"/>
      <c r="BC27" s="342"/>
      <c r="BD27" s="342"/>
      <c r="BE27" s="342"/>
      <c r="BF27" s="342"/>
      <c r="BG27" s="342"/>
      <c r="BH27" s="342"/>
      <c r="BI27" s="342"/>
      <c r="BJ27" s="342"/>
      <c r="BK27" s="342"/>
      <c r="BL27" s="342"/>
      <c r="BM27" s="342"/>
      <c r="BN27" s="342"/>
      <c r="BO27" s="342"/>
      <c r="BP27" s="342"/>
      <c r="BQ27" s="342"/>
      <c r="BR27" s="342"/>
      <c r="BS27" s="342"/>
      <c r="BT27" s="342"/>
      <c r="BU27" s="342"/>
      <c r="BV27" s="342"/>
      <c r="BW27" s="342"/>
      <c r="BX27" s="342"/>
      <c r="BY27" s="342"/>
      <c r="BZ27" s="342"/>
      <c r="CA27" s="342"/>
      <c r="CB27" s="342"/>
      <c r="CC27" s="342"/>
      <c r="CD27" s="342"/>
      <c r="CE27" s="342"/>
      <c r="CF27" s="342"/>
      <c r="CG27" s="342"/>
      <c r="CH27" s="342"/>
      <c r="CI27" s="342"/>
      <c r="CJ27" s="342"/>
      <c r="CK27" s="342"/>
      <c r="CL27" s="342"/>
      <c r="CM27" s="342"/>
      <c r="CN27" s="342"/>
      <c r="CO27" s="342"/>
      <c r="CP27" s="342"/>
      <c r="CQ27" s="342"/>
      <c r="CR27" s="342"/>
      <c r="CS27" s="342"/>
      <c r="CT27" s="342"/>
      <c r="CU27" s="342"/>
      <c r="CV27" s="342"/>
      <c r="CW27" s="342"/>
      <c r="CX27" s="342"/>
      <c r="CY27" s="343"/>
      <c r="CZ27" s="343"/>
      <c r="DA27" s="343"/>
      <c r="DB27" s="343"/>
      <c r="DC27" s="343"/>
      <c r="DD27" s="343"/>
      <c r="DE27" s="343"/>
      <c r="DF27" s="343"/>
      <c r="DG27" s="343"/>
      <c r="DH27" s="343"/>
      <c r="DI27" s="343"/>
      <c r="DJ27" s="343"/>
      <c r="DK27" s="343"/>
      <c r="DL27" s="343"/>
      <c r="DM27" s="343"/>
      <c r="DN27" s="343"/>
      <c r="DO27" s="343"/>
      <c r="DP27" s="343"/>
      <c r="DQ27" s="343"/>
      <c r="DR27" s="343"/>
      <c r="DS27" s="343"/>
      <c r="DT27" s="343"/>
    </row>
    <row r="28" spans="1:124" s="344" customFormat="1" ht="20.100000000000001" customHeight="1">
      <c r="A28" s="93"/>
      <c r="B28" s="104" t="s">
        <v>47</v>
      </c>
      <c r="C28" s="105">
        <v>0</v>
      </c>
      <c r="D28" s="172">
        <v>0</v>
      </c>
      <c r="E28" s="173">
        <v>0</v>
      </c>
      <c r="F28" s="174" t="s">
        <v>241</v>
      </c>
      <c r="G28" s="175" t="s">
        <v>241</v>
      </c>
      <c r="H28" s="176" t="s">
        <v>241</v>
      </c>
      <c r="I28" s="174" t="s">
        <v>96</v>
      </c>
      <c r="J28" s="175" t="s">
        <v>96</v>
      </c>
      <c r="K28" s="176" t="s">
        <v>96</v>
      </c>
      <c r="L28" s="174" t="s">
        <v>96</v>
      </c>
      <c r="M28" s="175" t="s">
        <v>96</v>
      </c>
      <c r="N28" s="176" t="s">
        <v>96</v>
      </c>
      <c r="O28" s="342"/>
      <c r="P28" s="342"/>
      <c r="Q28" s="342"/>
      <c r="R28" s="342"/>
      <c r="S28" s="342"/>
      <c r="T28" s="342"/>
      <c r="U28" s="342"/>
      <c r="V28" s="342"/>
      <c r="W28" s="342"/>
      <c r="X28" s="342"/>
      <c r="Y28" s="342"/>
      <c r="Z28" s="342"/>
      <c r="AA28" s="342"/>
      <c r="AB28" s="342"/>
      <c r="AC28" s="342"/>
      <c r="AD28" s="342"/>
      <c r="AE28" s="342"/>
      <c r="AF28" s="342"/>
      <c r="AG28" s="342"/>
      <c r="AH28" s="342"/>
      <c r="AI28" s="342"/>
      <c r="AJ28" s="342"/>
      <c r="AK28" s="342"/>
      <c r="AL28" s="342"/>
      <c r="AM28" s="342"/>
      <c r="AN28" s="342"/>
      <c r="AO28" s="342"/>
      <c r="AP28" s="342"/>
      <c r="AQ28" s="342"/>
      <c r="AR28" s="342"/>
      <c r="AS28" s="342"/>
      <c r="AT28" s="342"/>
      <c r="AU28" s="342"/>
      <c r="AV28" s="342"/>
      <c r="AW28" s="342"/>
      <c r="AX28" s="342"/>
      <c r="AY28" s="342"/>
      <c r="AZ28" s="342"/>
      <c r="BA28" s="342"/>
      <c r="BB28" s="342"/>
      <c r="BC28" s="342"/>
      <c r="BD28" s="342"/>
      <c r="BE28" s="342"/>
      <c r="BF28" s="342"/>
      <c r="BG28" s="342"/>
      <c r="BH28" s="342"/>
      <c r="BI28" s="342"/>
      <c r="BJ28" s="342"/>
      <c r="BK28" s="342"/>
      <c r="BL28" s="342"/>
      <c r="BM28" s="342"/>
      <c r="BN28" s="342"/>
      <c r="BO28" s="342"/>
      <c r="BP28" s="342"/>
      <c r="BQ28" s="342"/>
      <c r="BR28" s="342"/>
      <c r="BS28" s="342"/>
      <c r="BT28" s="342"/>
      <c r="BU28" s="342"/>
      <c r="BV28" s="342"/>
      <c r="BW28" s="342"/>
      <c r="BX28" s="342"/>
      <c r="BY28" s="342"/>
      <c r="BZ28" s="342"/>
      <c r="CA28" s="342"/>
      <c r="CB28" s="342"/>
      <c r="CC28" s="342"/>
      <c r="CD28" s="342"/>
      <c r="CE28" s="342"/>
      <c r="CF28" s="342"/>
      <c r="CG28" s="342"/>
      <c r="CH28" s="342"/>
      <c r="CI28" s="342"/>
      <c r="CJ28" s="342"/>
      <c r="CK28" s="342"/>
      <c r="CL28" s="342"/>
      <c r="CM28" s="342"/>
      <c r="CN28" s="342"/>
      <c r="CO28" s="342"/>
      <c r="CP28" s="342"/>
      <c r="CQ28" s="342"/>
      <c r="CR28" s="342"/>
      <c r="CS28" s="342"/>
      <c r="CT28" s="342"/>
      <c r="CU28" s="342"/>
      <c r="CV28" s="342"/>
      <c r="CW28" s="342"/>
      <c r="CX28" s="342"/>
      <c r="CY28" s="343"/>
      <c r="CZ28" s="343"/>
      <c r="DA28" s="343"/>
      <c r="DB28" s="343"/>
      <c r="DC28" s="343"/>
      <c r="DD28" s="343"/>
      <c r="DE28" s="343"/>
      <c r="DF28" s="343"/>
      <c r="DG28" s="343"/>
      <c r="DH28" s="343"/>
      <c r="DI28" s="343"/>
      <c r="DJ28" s="343"/>
      <c r="DK28" s="343"/>
      <c r="DL28" s="343"/>
      <c r="DM28" s="343"/>
      <c r="DN28" s="343"/>
      <c r="DO28" s="343"/>
      <c r="DP28" s="343"/>
      <c r="DQ28" s="343"/>
      <c r="DR28" s="343"/>
      <c r="DS28" s="343"/>
      <c r="DT28" s="343"/>
    </row>
    <row r="29" spans="1:124" s="344" customFormat="1" ht="20.100000000000001" customHeight="1">
      <c r="A29" s="93"/>
      <c r="B29" s="104" t="s">
        <v>70</v>
      </c>
      <c r="C29" s="105">
        <v>55.795581000000006</v>
      </c>
      <c r="D29" s="172">
        <v>47.808670999999997</v>
      </c>
      <c r="E29" s="173">
        <v>45.960186999999998</v>
      </c>
      <c r="F29" s="174">
        <v>2.3740894462591937</v>
      </c>
      <c r="G29" s="175">
        <v>2.6033938487852968</v>
      </c>
      <c r="H29" s="176">
        <v>2.7081003826202883</v>
      </c>
      <c r="I29" s="174">
        <v>40.093701142275201</v>
      </c>
      <c r="J29" s="175">
        <v>32.165560061961287</v>
      </c>
      <c r="K29" s="176">
        <v>31.107509914449711</v>
      </c>
      <c r="L29" s="174">
        <v>0.9518603274334575</v>
      </c>
      <c r="M29" s="175">
        <v>0.83739621208044035</v>
      </c>
      <c r="N29" s="176">
        <v>0.84242259501685679</v>
      </c>
      <c r="O29" s="342"/>
      <c r="P29" s="342"/>
      <c r="Q29" s="342"/>
      <c r="R29" s="342"/>
      <c r="S29" s="342"/>
      <c r="T29" s="342"/>
      <c r="U29" s="342"/>
      <c r="V29" s="342"/>
      <c r="W29" s="342"/>
      <c r="X29" s="342"/>
      <c r="Y29" s="342"/>
      <c r="Z29" s="342"/>
      <c r="AA29" s="342"/>
      <c r="AB29" s="342"/>
      <c r="AC29" s="342"/>
      <c r="AD29" s="342"/>
      <c r="AE29" s="342"/>
      <c r="AF29" s="342"/>
      <c r="AG29" s="342"/>
      <c r="AH29" s="342"/>
      <c r="AI29" s="342"/>
      <c r="AJ29" s="342"/>
      <c r="AK29" s="342"/>
      <c r="AL29" s="342"/>
      <c r="AM29" s="342"/>
      <c r="AN29" s="342"/>
      <c r="AO29" s="342"/>
      <c r="AP29" s="342"/>
      <c r="AQ29" s="342"/>
      <c r="AR29" s="342"/>
      <c r="AS29" s="342"/>
      <c r="AT29" s="342"/>
      <c r="AU29" s="342"/>
      <c r="AV29" s="342"/>
      <c r="AW29" s="342"/>
      <c r="AX29" s="342"/>
      <c r="AY29" s="342"/>
      <c r="AZ29" s="342"/>
      <c r="BA29" s="342"/>
      <c r="BB29" s="342"/>
      <c r="BC29" s="342"/>
      <c r="BD29" s="342"/>
      <c r="BE29" s="342"/>
      <c r="BF29" s="342"/>
      <c r="BG29" s="342"/>
      <c r="BH29" s="342"/>
      <c r="BI29" s="342"/>
      <c r="BJ29" s="342"/>
      <c r="BK29" s="342"/>
      <c r="BL29" s="342"/>
      <c r="BM29" s="342"/>
      <c r="BN29" s="342"/>
      <c r="BO29" s="342"/>
      <c r="BP29" s="342"/>
      <c r="BQ29" s="342"/>
      <c r="BR29" s="342"/>
      <c r="BS29" s="342"/>
      <c r="BT29" s="342"/>
      <c r="BU29" s="342"/>
      <c r="BV29" s="342"/>
      <c r="BW29" s="342"/>
      <c r="BX29" s="342"/>
      <c r="BY29" s="342"/>
      <c r="BZ29" s="342"/>
      <c r="CA29" s="342"/>
      <c r="CB29" s="342"/>
      <c r="CC29" s="342"/>
      <c r="CD29" s="342"/>
      <c r="CE29" s="342"/>
      <c r="CF29" s="342"/>
      <c r="CG29" s="342"/>
      <c r="CH29" s="342"/>
      <c r="CI29" s="342"/>
      <c r="CJ29" s="342"/>
      <c r="CK29" s="342"/>
      <c r="CL29" s="342"/>
      <c r="CM29" s="342"/>
      <c r="CN29" s="342"/>
      <c r="CO29" s="342"/>
      <c r="CP29" s="342"/>
      <c r="CQ29" s="342"/>
      <c r="CR29" s="342"/>
      <c r="CS29" s="342"/>
      <c r="CT29" s="342"/>
      <c r="CU29" s="342"/>
      <c r="CV29" s="342"/>
      <c r="CW29" s="342"/>
      <c r="CX29" s="342"/>
      <c r="CY29" s="343"/>
      <c r="CZ29" s="343"/>
      <c r="DA29" s="343"/>
      <c r="DB29" s="343"/>
      <c r="DC29" s="343"/>
      <c r="DD29" s="343"/>
      <c r="DE29" s="343"/>
      <c r="DF29" s="343"/>
      <c r="DG29" s="343"/>
      <c r="DH29" s="343"/>
      <c r="DI29" s="343"/>
      <c r="DJ29" s="343"/>
      <c r="DK29" s="343"/>
      <c r="DL29" s="343"/>
      <c r="DM29" s="343"/>
      <c r="DN29" s="343"/>
      <c r="DO29" s="343"/>
      <c r="DP29" s="343"/>
      <c r="DQ29" s="343"/>
      <c r="DR29" s="343"/>
      <c r="DS29" s="343"/>
      <c r="DT29" s="343"/>
    </row>
    <row r="30" spans="1:124" s="344" customFormat="1" ht="20.100000000000001" customHeight="1">
      <c r="A30" s="93"/>
      <c r="B30" s="104" t="s">
        <v>74</v>
      </c>
      <c r="C30" s="105">
        <v>11192.308858999999</v>
      </c>
      <c r="D30" s="172">
        <v>10597.537994</v>
      </c>
      <c r="E30" s="173">
        <v>10655.116625999999</v>
      </c>
      <c r="F30" s="174">
        <v>1.1355405091220419</v>
      </c>
      <c r="G30" s="175">
        <v>0.8807111713385003</v>
      </c>
      <c r="H30" s="176">
        <v>0.72667893480455659</v>
      </c>
      <c r="I30" s="174">
        <v>342.06756032527659</v>
      </c>
      <c r="J30" s="175">
        <v>433.2194948532042</v>
      </c>
      <c r="K30" s="176">
        <v>522.78727953463329</v>
      </c>
      <c r="L30" s="174">
        <v>3.8843157160589938</v>
      </c>
      <c r="M30" s="175">
        <v>3.8154124875883886</v>
      </c>
      <c r="N30" s="176">
        <v>3.7989850342159923</v>
      </c>
      <c r="O30" s="342"/>
      <c r="P30" s="342"/>
      <c r="Q30" s="342"/>
      <c r="R30" s="342"/>
      <c r="S30" s="342"/>
      <c r="T30" s="342"/>
      <c r="U30" s="342"/>
      <c r="V30" s="342"/>
      <c r="W30" s="342"/>
      <c r="X30" s="342"/>
      <c r="Y30" s="342"/>
      <c r="Z30" s="342"/>
      <c r="AA30" s="342"/>
      <c r="AB30" s="342"/>
      <c r="AC30" s="342"/>
      <c r="AD30" s="342"/>
      <c r="AE30" s="342"/>
      <c r="AF30" s="342"/>
      <c r="AG30" s="342"/>
      <c r="AH30" s="342"/>
      <c r="AI30" s="342"/>
      <c r="AJ30" s="342"/>
      <c r="AK30" s="342"/>
      <c r="AL30" s="342"/>
      <c r="AM30" s="342"/>
      <c r="AN30" s="342"/>
      <c r="AO30" s="342"/>
      <c r="AP30" s="342"/>
      <c r="AQ30" s="342"/>
      <c r="AR30" s="342"/>
      <c r="AS30" s="342"/>
      <c r="AT30" s="342"/>
      <c r="AU30" s="342"/>
      <c r="AV30" s="342"/>
      <c r="AW30" s="342"/>
      <c r="AX30" s="342"/>
      <c r="AY30" s="342"/>
      <c r="AZ30" s="342"/>
      <c r="BA30" s="342"/>
      <c r="BB30" s="342"/>
      <c r="BC30" s="342"/>
      <c r="BD30" s="342"/>
      <c r="BE30" s="342"/>
      <c r="BF30" s="342"/>
      <c r="BG30" s="342"/>
      <c r="BH30" s="342"/>
      <c r="BI30" s="342"/>
      <c r="BJ30" s="342"/>
      <c r="BK30" s="342"/>
      <c r="BL30" s="342"/>
      <c r="BM30" s="342"/>
      <c r="BN30" s="342"/>
      <c r="BO30" s="342"/>
      <c r="BP30" s="342"/>
      <c r="BQ30" s="342"/>
      <c r="BR30" s="342"/>
      <c r="BS30" s="342"/>
      <c r="BT30" s="342"/>
      <c r="BU30" s="342"/>
      <c r="BV30" s="342"/>
      <c r="BW30" s="342"/>
      <c r="BX30" s="342"/>
      <c r="BY30" s="342"/>
      <c r="BZ30" s="342"/>
      <c r="CA30" s="342"/>
      <c r="CB30" s="342"/>
      <c r="CC30" s="342"/>
      <c r="CD30" s="342"/>
      <c r="CE30" s="342"/>
      <c r="CF30" s="342"/>
      <c r="CG30" s="342"/>
      <c r="CH30" s="342"/>
      <c r="CI30" s="342"/>
      <c r="CJ30" s="342"/>
      <c r="CK30" s="342"/>
      <c r="CL30" s="342"/>
      <c r="CM30" s="342"/>
      <c r="CN30" s="342"/>
      <c r="CO30" s="342"/>
      <c r="CP30" s="342"/>
      <c r="CQ30" s="342"/>
      <c r="CR30" s="342"/>
      <c r="CS30" s="342"/>
      <c r="CT30" s="342"/>
      <c r="CU30" s="342"/>
      <c r="CV30" s="342"/>
      <c r="CW30" s="342"/>
      <c r="CX30" s="342"/>
      <c r="CY30" s="343"/>
      <c r="CZ30" s="343"/>
      <c r="DA30" s="343"/>
      <c r="DB30" s="343"/>
      <c r="DC30" s="343"/>
      <c r="DD30" s="343"/>
      <c r="DE30" s="343"/>
      <c r="DF30" s="343"/>
      <c r="DG30" s="343"/>
      <c r="DH30" s="343"/>
      <c r="DI30" s="343"/>
      <c r="DJ30" s="343"/>
      <c r="DK30" s="343"/>
      <c r="DL30" s="343"/>
      <c r="DM30" s="343"/>
      <c r="DN30" s="343"/>
      <c r="DO30" s="343"/>
      <c r="DP30" s="343"/>
      <c r="DQ30" s="343"/>
      <c r="DR30" s="343"/>
      <c r="DS30" s="343"/>
      <c r="DT30" s="343"/>
    </row>
    <row r="31" spans="1:124" s="344" customFormat="1" ht="20.100000000000001" customHeight="1">
      <c r="A31" s="93"/>
      <c r="B31" s="104" t="s">
        <v>51</v>
      </c>
      <c r="C31" s="105">
        <v>1069.034615</v>
      </c>
      <c r="D31" s="172">
        <v>662.71809199999996</v>
      </c>
      <c r="E31" s="173">
        <v>710.71781899999996</v>
      </c>
      <c r="F31" s="174">
        <v>0.20924214881479769</v>
      </c>
      <c r="G31" s="175">
        <v>0.53483042681140514</v>
      </c>
      <c r="H31" s="176">
        <v>0.43622952979598784</v>
      </c>
      <c r="I31" s="174">
        <v>795.06229907759553</v>
      </c>
      <c r="J31" s="175">
        <v>340.89706688093793</v>
      </c>
      <c r="K31" s="176">
        <v>593.42428188201302</v>
      </c>
      <c r="L31" s="174">
        <v>1.6636054390062944</v>
      </c>
      <c r="M31" s="175">
        <v>1.8232212377868811</v>
      </c>
      <c r="N31" s="176">
        <v>2.5886919545491232</v>
      </c>
      <c r="O31" s="342"/>
      <c r="P31" s="342"/>
      <c r="Q31" s="342"/>
      <c r="R31" s="342"/>
      <c r="S31" s="342"/>
      <c r="T31" s="342"/>
      <c r="U31" s="342"/>
      <c r="V31" s="342"/>
      <c r="W31" s="342"/>
      <c r="X31" s="342"/>
      <c r="Y31" s="342"/>
      <c r="Z31" s="342"/>
      <c r="AA31" s="342"/>
      <c r="AB31" s="342"/>
      <c r="AC31" s="342"/>
      <c r="AD31" s="342"/>
      <c r="AE31" s="342"/>
      <c r="AF31" s="342"/>
      <c r="AG31" s="342"/>
      <c r="AH31" s="342"/>
      <c r="AI31" s="342"/>
      <c r="AJ31" s="342"/>
      <c r="AK31" s="342"/>
      <c r="AL31" s="342"/>
      <c r="AM31" s="342"/>
      <c r="AN31" s="342"/>
      <c r="AO31" s="342"/>
      <c r="AP31" s="342"/>
      <c r="AQ31" s="342"/>
      <c r="AR31" s="342"/>
      <c r="AS31" s="342"/>
      <c r="AT31" s="342"/>
      <c r="AU31" s="342"/>
      <c r="AV31" s="342"/>
      <c r="AW31" s="342"/>
      <c r="AX31" s="342"/>
      <c r="AY31" s="342"/>
      <c r="AZ31" s="342"/>
      <c r="BA31" s="342"/>
      <c r="BB31" s="342"/>
      <c r="BC31" s="342"/>
      <c r="BD31" s="342"/>
      <c r="BE31" s="342"/>
      <c r="BF31" s="342"/>
      <c r="BG31" s="342"/>
      <c r="BH31" s="342"/>
      <c r="BI31" s="342"/>
      <c r="BJ31" s="342"/>
      <c r="BK31" s="342"/>
      <c r="BL31" s="342"/>
      <c r="BM31" s="342"/>
      <c r="BN31" s="342"/>
      <c r="BO31" s="342"/>
      <c r="BP31" s="342"/>
      <c r="BQ31" s="342"/>
      <c r="BR31" s="342"/>
      <c r="BS31" s="342"/>
      <c r="BT31" s="342"/>
      <c r="BU31" s="342"/>
      <c r="BV31" s="342"/>
      <c r="BW31" s="342"/>
      <c r="BX31" s="342"/>
      <c r="BY31" s="342"/>
      <c r="BZ31" s="342"/>
      <c r="CA31" s="342"/>
      <c r="CB31" s="342"/>
      <c r="CC31" s="342"/>
      <c r="CD31" s="342"/>
      <c r="CE31" s="342"/>
      <c r="CF31" s="342"/>
      <c r="CG31" s="342"/>
      <c r="CH31" s="342"/>
      <c r="CI31" s="342"/>
      <c r="CJ31" s="342"/>
      <c r="CK31" s="342"/>
      <c r="CL31" s="342"/>
      <c r="CM31" s="342"/>
      <c r="CN31" s="342"/>
      <c r="CO31" s="342"/>
      <c r="CP31" s="342"/>
      <c r="CQ31" s="342"/>
      <c r="CR31" s="342"/>
      <c r="CS31" s="342"/>
      <c r="CT31" s="342"/>
      <c r="CU31" s="342"/>
      <c r="CV31" s="342"/>
      <c r="CW31" s="342"/>
      <c r="CX31" s="342"/>
      <c r="CY31" s="343"/>
      <c r="CZ31" s="343"/>
      <c r="DA31" s="343"/>
      <c r="DB31" s="343"/>
      <c r="DC31" s="343"/>
      <c r="DD31" s="343"/>
      <c r="DE31" s="343"/>
      <c r="DF31" s="343"/>
      <c r="DG31" s="343"/>
      <c r="DH31" s="343"/>
      <c r="DI31" s="343"/>
      <c r="DJ31" s="343"/>
      <c r="DK31" s="343"/>
      <c r="DL31" s="343"/>
      <c r="DM31" s="343"/>
      <c r="DN31" s="343"/>
      <c r="DO31" s="343"/>
      <c r="DP31" s="343"/>
      <c r="DQ31" s="343"/>
      <c r="DR31" s="343"/>
      <c r="DS31" s="343"/>
      <c r="DT31" s="343"/>
    </row>
    <row r="32" spans="1:124" s="344" customFormat="1" ht="20.100000000000001" customHeight="1">
      <c r="A32" s="93"/>
      <c r="B32" s="104" t="s">
        <v>46</v>
      </c>
      <c r="C32" s="105">
        <v>17.817095999999999</v>
      </c>
      <c r="D32" s="172">
        <v>15.705770000000001</v>
      </c>
      <c r="E32" s="173">
        <v>15.533491999999999</v>
      </c>
      <c r="F32" s="174">
        <v>19.463351378922809</v>
      </c>
      <c r="G32" s="175">
        <v>21.98404153378026</v>
      </c>
      <c r="H32" s="176">
        <v>22.213234474257305</v>
      </c>
      <c r="I32" s="174">
        <v>21.903977272071891</v>
      </c>
      <c r="J32" s="175">
        <v>31.514094654049522</v>
      </c>
      <c r="K32" s="176">
        <v>31.3434232983074</v>
      </c>
      <c r="L32" s="174">
        <v>4.2632480624227425</v>
      </c>
      <c r="M32" s="175">
        <v>6.9280716577410706</v>
      </c>
      <c r="N32" s="176">
        <v>6.9623881095120144</v>
      </c>
      <c r="O32" s="342"/>
      <c r="P32" s="342"/>
      <c r="Q32" s="342"/>
      <c r="R32" s="342"/>
      <c r="S32" s="342"/>
      <c r="T32" s="342"/>
      <c r="U32" s="342"/>
      <c r="V32" s="342"/>
      <c r="W32" s="342"/>
      <c r="X32" s="342"/>
      <c r="Y32" s="342"/>
      <c r="Z32" s="342"/>
      <c r="AA32" s="342"/>
      <c r="AB32" s="342"/>
      <c r="AC32" s="342"/>
      <c r="AD32" s="342"/>
      <c r="AE32" s="342"/>
      <c r="AF32" s="342"/>
      <c r="AG32" s="342"/>
      <c r="AH32" s="342"/>
      <c r="AI32" s="342"/>
      <c r="AJ32" s="342"/>
      <c r="AK32" s="342"/>
      <c r="AL32" s="342"/>
      <c r="AM32" s="342"/>
      <c r="AN32" s="342"/>
      <c r="AO32" s="342"/>
      <c r="AP32" s="342"/>
      <c r="AQ32" s="342"/>
      <c r="AR32" s="342"/>
      <c r="AS32" s="342"/>
      <c r="AT32" s="342"/>
      <c r="AU32" s="342"/>
      <c r="AV32" s="342"/>
      <c r="AW32" s="342"/>
      <c r="AX32" s="342"/>
      <c r="AY32" s="342"/>
      <c r="AZ32" s="342"/>
      <c r="BA32" s="342"/>
      <c r="BB32" s="342"/>
      <c r="BC32" s="342"/>
      <c r="BD32" s="342"/>
      <c r="BE32" s="342"/>
      <c r="BF32" s="342"/>
      <c r="BG32" s="342"/>
      <c r="BH32" s="342"/>
      <c r="BI32" s="342"/>
      <c r="BJ32" s="342"/>
      <c r="BK32" s="342"/>
      <c r="BL32" s="342"/>
      <c r="BM32" s="342"/>
      <c r="BN32" s="342"/>
      <c r="BO32" s="342"/>
      <c r="BP32" s="342"/>
      <c r="BQ32" s="342"/>
      <c r="BR32" s="342"/>
      <c r="BS32" s="342"/>
      <c r="BT32" s="342"/>
      <c r="BU32" s="342"/>
      <c r="BV32" s="342"/>
      <c r="BW32" s="342"/>
      <c r="BX32" s="342"/>
      <c r="BY32" s="342"/>
      <c r="BZ32" s="342"/>
      <c r="CA32" s="342"/>
      <c r="CB32" s="342"/>
      <c r="CC32" s="342"/>
      <c r="CD32" s="342"/>
      <c r="CE32" s="342"/>
      <c r="CF32" s="342"/>
      <c r="CG32" s="342"/>
      <c r="CH32" s="342"/>
      <c r="CI32" s="342"/>
      <c r="CJ32" s="342"/>
      <c r="CK32" s="342"/>
      <c r="CL32" s="342"/>
      <c r="CM32" s="342"/>
      <c r="CN32" s="342"/>
      <c r="CO32" s="342"/>
      <c r="CP32" s="342"/>
      <c r="CQ32" s="342"/>
      <c r="CR32" s="342"/>
      <c r="CS32" s="342"/>
      <c r="CT32" s="342"/>
      <c r="CU32" s="342"/>
      <c r="CV32" s="342"/>
      <c r="CW32" s="342"/>
      <c r="CX32" s="342"/>
      <c r="CY32" s="343"/>
      <c r="CZ32" s="343"/>
      <c r="DA32" s="343"/>
      <c r="DB32" s="343"/>
      <c r="DC32" s="343"/>
      <c r="DD32" s="343"/>
      <c r="DE32" s="343"/>
      <c r="DF32" s="343"/>
      <c r="DG32" s="343"/>
      <c r="DH32" s="343"/>
      <c r="DI32" s="343"/>
      <c r="DJ32" s="343"/>
      <c r="DK32" s="343"/>
      <c r="DL32" s="343"/>
      <c r="DM32" s="343"/>
      <c r="DN32" s="343"/>
      <c r="DO32" s="343"/>
      <c r="DP32" s="343"/>
      <c r="DQ32" s="343"/>
      <c r="DR32" s="343"/>
      <c r="DS32" s="343"/>
      <c r="DT32" s="343"/>
    </row>
    <row r="33" spans="1:124" s="344" customFormat="1" ht="20.100000000000001" customHeight="1">
      <c r="A33" s="93"/>
      <c r="B33" s="104" t="s">
        <v>31</v>
      </c>
      <c r="C33" s="105">
        <v>0</v>
      </c>
      <c r="D33" s="172">
        <v>0</v>
      </c>
      <c r="E33" s="173">
        <v>0</v>
      </c>
      <c r="F33" s="174" t="s">
        <v>241</v>
      </c>
      <c r="G33" s="175" t="s">
        <v>241</v>
      </c>
      <c r="H33" s="176" t="s">
        <v>241</v>
      </c>
      <c r="I33" s="174" t="s">
        <v>96</v>
      </c>
      <c r="J33" s="175" t="s">
        <v>96</v>
      </c>
      <c r="K33" s="176" t="s">
        <v>96</v>
      </c>
      <c r="L33" s="174" t="s">
        <v>96</v>
      </c>
      <c r="M33" s="175" t="s">
        <v>96</v>
      </c>
      <c r="N33" s="176" t="s">
        <v>96</v>
      </c>
      <c r="O33" s="342"/>
      <c r="P33" s="342"/>
      <c r="Q33" s="342"/>
      <c r="R33" s="342"/>
      <c r="S33" s="342"/>
      <c r="T33" s="342"/>
      <c r="U33" s="342"/>
      <c r="V33" s="342"/>
      <c r="W33" s="342"/>
      <c r="X33" s="342"/>
      <c r="Y33" s="342"/>
      <c r="Z33" s="342"/>
      <c r="AA33" s="342"/>
      <c r="AB33" s="342"/>
      <c r="AC33" s="342"/>
      <c r="AD33" s="342"/>
      <c r="AE33" s="342"/>
      <c r="AF33" s="342"/>
      <c r="AG33" s="342"/>
      <c r="AH33" s="342"/>
      <c r="AI33" s="342"/>
      <c r="AJ33" s="342"/>
      <c r="AK33" s="342"/>
      <c r="AL33" s="342"/>
      <c r="AM33" s="342"/>
      <c r="AN33" s="342"/>
      <c r="AO33" s="342"/>
      <c r="AP33" s="342"/>
      <c r="AQ33" s="342"/>
      <c r="AR33" s="342"/>
      <c r="AS33" s="342"/>
      <c r="AT33" s="342"/>
      <c r="AU33" s="342"/>
      <c r="AV33" s="342"/>
      <c r="AW33" s="342"/>
      <c r="AX33" s="342"/>
      <c r="AY33" s="342"/>
      <c r="AZ33" s="342"/>
      <c r="BA33" s="342"/>
      <c r="BB33" s="342"/>
      <c r="BC33" s="342"/>
      <c r="BD33" s="342"/>
      <c r="BE33" s="342"/>
      <c r="BF33" s="342"/>
      <c r="BG33" s="342"/>
      <c r="BH33" s="342"/>
      <c r="BI33" s="342"/>
      <c r="BJ33" s="342"/>
      <c r="BK33" s="342"/>
      <c r="BL33" s="342"/>
      <c r="BM33" s="342"/>
      <c r="BN33" s="342"/>
      <c r="BO33" s="342"/>
      <c r="BP33" s="342"/>
      <c r="BQ33" s="342"/>
      <c r="BR33" s="342"/>
      <c r="BS33" s="342"/>
      <c r="BT33" s="342"/>
      <c r="BU33" s="342"/>
      <c r="BV33" s="342"/>
      <c r="BW33" s="342"/>
      <c r="BX33" s="342"/>
      <c r="BY33" s="342"/>
      <c r="BZ33" s="342"/>
      <c r="CA33" s="342"/>
      <c r="CB33" s="342"/>
      <c r="CC33" s="342"/>
      <c r="CD33" s="342"/>
      <c r="CE33" s="342"/>
      <c r="CF33" s="342"/>
      <c r="CG33" s="342"/>
      <c r="CH33" s="342"/>
      <c r="CI33" s="342"/>
      <c r="CJ33" s="342"/>
      <c r="CK33" s="342"/>
      <c r="CL33" s="342"/>
      <c r="CM33" s="342"/>
      <c r="CN33" s="342"/>
      <c r="CO33" s="342"/>
      <c r="CP33" s="342"/>
      <c r="CQ33" s="342"/>
      <c r="CR33" s="342"/>
      <c r="CS33" s="342"/>
      <c r="CT33" s="342"/>
      <c r="CU33" s="342"/>
      <c r="CV33" s="342"/>
      <c r="CW33" s="342"/>
      <c r="CX33" s="342"/>
      <c r="CY33" s="343"/>
      <c r="CZ33" s="343"/>
      <c r="DA33" s="343"/>
      <c r="DB33" s="343"/>
      <c r="DC33" s="343"/>
      <c r="DD33" s="343"/>
      <c r="DE33" s="343"/>
      <c r="DF33" s="343"/>
      <c r="DG33" s="343"/>
      <c r="DH33" s="343"/>
      <c r="DI33" s="343"/>
      <c r="DJ33" s="343"/>
      <c r="DK33" s="343"/>
      <c r="DL33" s="343"/>
      <c r="DM33" s="343"/>
      <c r="DN33" s="343"/>
      <c r="DO33" s="343"/>
      <c r="DP33" s="343"/>
      <c r="DQ33" s="343"/>
      <c r="DR33" s="343"/>
      <c r="DS33" s="343"/>
      <c r="DT33" s="343"/>
    </row>
    <row r="34" spans="1:124" s="344" customFormat="1" ht="20.100000000000001" customHeight="1">
      <c r="A34" s="93"/>
      <c r="B34" s="104" t="s">
        <v>52</v>
      </c>
      <c r="C34" s="105">
        <v>0</v>
      </c>
      <c r="D34" s="172">
        <v>0</v>
      </c>
      <c r="E34" s="173">
        <v>0</v>
      </c>
      <c r="F34" s="174" t="s">
        <v>241</v>
      </c>
      <c r="G34" s="175" t="s">
        <v>241</v>
      </c>
      <c r="H34" s="176" t="s">
        <v>241</v>
      </c>
      <c r="I34" s="174" t="s">
        <v>96</v>
      </c>
      <c r="J34" s="175" t="s">
        <v>96</v>
      </c>
      <c r="K34" s="176" t="s">
        <v>96</v>
      </c>
      <c r="L34" s="174" t="s">
        <v>96</v>
      </c>
      <c r="M34" s="175" t="s">
        <v>96</v>
      </c>
      <c r="N34" s="176" t="s">
        <v>96</v>
      </c>
      <c r="O34" s="342"/>
      <c r="P34" s="342"/>
      <c r="Q34" s="342"/>
      <c r="R34" s="342"/>
      <c r="S34" s="342"/>
      <c r="T34" s="342"/>
      <c r="U34" s="342"/>
      <c r="V34" s="342"/>
      <c r="W34" s="342"/>
      <c r="X34" s="342"/>
      <c r="Y34" s="342"/>
      <c r="Z34" s="342"/>
      <c r="AA34" s="342"/>
      <c r="AB34" s="342"/>
      <c r="AC34" s="342"/>
      <c r="AD34" s="342"/>
      <c r="AE34" s="342"/>
      <c r="AF34" s="342"/>
      <c r="AG34" s="342"/>
      <c r="AH34" s="342"/>
      <c r="AI34" s="342"/>
      <c r="AJ34" s="342"/>
      <c r="AK34" s="342"/>
      <c r="AL34" s="342"/>
      <c r="AM34" s="342"/>
      <c r="AN34" s="342"/>
      <c r="AO34" s="342"/>
      <c r="AP34" s="342"/>
      <c r="AQ34" s="342"/>
      <c r="AR34" s="342"/>
      <c r="AS34" s="342"/>
      <c r="AT34" s="342"/>
      <c r="AU34" s="342"/>
      <c r="AV34" s="342"/>
      <c r="AW34" s="342"/>
      <c r="AX34" s="342"/>
      <c r="AY34" s="342"/>
      <c r="AZ34" s="342"/>
      <c r="BA34" s="342"/>
      <c r="BB34" s="342"/>
      <c r="BC34" s="342"/>
      <c r="BD34" s="342"/>
      <c r="BE34" s="342"/>
      <c r="BF34" s="342"/>
      <c r="BG34" s="342"/>
      <c r="BH34" s="342"/>
      <c r="BI34" s="342"/>
      <c r="BJ34" s="342"/>
      <c r="BK34" s="342"/>
      <c r="BL34" s="342"/>
      <c r="BM34" s="342"/>
      <c r="BN34" s="342"/>
      <c r="BO34" s="342"/>
      <c r="BP34" s="342"/>
      <c r="BQ34" s="342"/>
      <c r="BR34" s="342"/>
      <c r="BS34" s="342"/>
      <c r="BT34" s="342"/>
      <c r="BU34" s="342"/>
      <c r="BV34" s="342"/>
      <c r="BW34" s="342"/>
      <c r="BX34" s="342"/>
      <c r="BY34" s="342"/>
      <c r="BZ34" s="342"/>
      <c r="CA34" s="342"/>
      <c r="CB34" s="342"/>
      <c r="CC34" s="342"/>
      <c r="CD34" s="342"/>
      <c r="CE34" s="342"/>
      <c r="CF34" s="342"/>
      <c r="CG34" s="342"/>
      <c r="CH34" s="342"/>
      <c r="CI34" s="342"/>
      <c r="CJ34" s="342"/>
      <c r="CK34" s="342"/>
      <c r="CL34" s="342"/>
      <c r="CM34" s="342"/>
      <c r="CN34" s="342"/>
      <c r="CO34" s="342"/>
      <c r="CP34" s="342"/>
      <c r="CQ34" s="342"/>
      <c r="CR34" s="342"/>
      <c r="CS34" s="342"/>
      <c r="CT34" s="342"/>
      <c r="CU34" s="342"/>
      <c r="CV34" s="342"/>
      <c r="CW34" s="342"/>
      <c r="CX34" s="342"/>
      <c r="CY34" s="343"/>
      <c r="CZ34" s="343"/>
      <c r="DA34" s="343"/>
      <c r="DB34" s="343"/>
      <c r="DC34" s="343"/>
      <c r="DD34" s="343"/>
      <c r="DE34" s="343"/>
      <c r="DF34" s="343"/>
      <c r="DG34" s="343"/>
      <c r="DH34" s="343"/>
      <c r="DI34" s="343"/>
      <c r="DJ34" s="343"/>
      <c r="DK34" s="343"/>
      <c r="DL34" s="343"/>
      <c r="DM34" s="343"/>
      <c r="DN34" s="343"/>
      <c r="DO34" s="343"/>
      <c r="DP34" s="343"/>
      <c r="DQ34" s="343"/>
      <c r="DR34" s="343"/>
      <c r="DS34" s="343"/>
      <c r="DT34" s="343"/>
    </row>
    <row r="35" spans="1:124" s="344" customFormat="1" ht="20.100000000000001" customHeight="1">
      <c r="A35" s="93"/>
      <c r="B35" s="104" t="s">
        <v>49</v>
      </c>
      <c r="C35" s="105">
        <v>0</v>
      </c>
      <c r="D35" s="172">
        <v>0</v>
      </c>
      <c r="E35" s="173">
        <v>0</v>
      </c>
      <c r="F35" s="174" t="s">
        <v>241</v>
      </c>
      <c r="G35" s="175" t="s">
        <v>241</v>
      </c>
      <c r="H35" s="176" t="s">
        <v>241</v>
      </c>
      <c r="I35" s="174" t="s">
        <v>96</v>
      </c>
      <c r="J35" s="175" t="s">
        <v>96</v>
      </c>
      <c r="K35" s="176" t="s">
        <v>96</v>
      </c>
      <c r="L35" s="174" t="s">
        <v>96</v>
      </c>
      <c r="M35" s="175" t="s">
        <v>96</v>
      </c>
      <c r="N35" s="176" t="s">
        <v>96</v>
      </c>
      <c r="O35" s="342"/>
      <c r="P35" s="342"/>
      <c r="Q35" s="342"/>
      <c r="R35" s="342"/>
      <c r="S35" s="342"/>
      <c r="T35" s="342"/>
      <c r="U35" s="342"/>
      <c r="V35" s="342"/>
      <c r="W35" s="342"/>
      <c r="X35" s="342"/>
      <c r="Y35" s="342"/>
      <c r="Z35" s="342"/>
      <c r="AA35" s="342"/>
      <c r="AB35" s="342"/>
      <c r="AC35" s="342"/>
      <c r="AD35" s="342"/>
      <c r="AE35" s="342"/>
      <c r="AF35" s="342"/>
      <c r="AG35" s="342"/>
      <c r="AH35" s="342"/>
      <c r="AI35" s="342"/>
      <c r="AJ35" s="342"/>
      <c r="AK35" s="342"/>
      <c r="AL35" s="342"/>
      <c r="AM35" s="342"/>
      <c r="AN35" s="342"/>
      <c r="AO35" s="342"/>
      <c r="AP35" s="342"/>
      <c r="AQ35" s="342"/>
      <c r="AR35" s="342"/>
      <c r="AS35" s="342"/>
      <c r="AT35" s="342"/>
      <c r="AU35" s="342"/>
      <c r="AV35" s="342"/>
      <c r="AW35" s="342"/>
      <c r="AX35" s="342"/>
      <c r="AY35" s="342"/>
      <c r="AZ35" s="342"/>
      <c r="BA35" s="342"/>
      <c r="BB35" s="342"/>
      <c r="BC35" s="342"/>
      <c r="BD35" s="342"/>
      <c r="BE35" s="342"/>
      <c r="BF35" s="342"/>
      <c r="BG35" s="342"/>
      <c r="BH35" s="342"/>
      <c r="BI35" s="342"/>
      <c r="BJ35" s="342"/>
      <c r="BK35" s="342"/>
      <c r="BL35" s="342"/>
      <c r="BM35" s="342"/>
      <c r="BN35" s="342"/>
      <c r="BO35" s="342"/>
      <c r="BP35" s="342"/>
      <c r="BQ35" s="342"/>
      <c r="BR35" s="342"/>
      <c r="BS35" s="342"/>
      <c r="BT35" s="342"/>
      <c r="BU35" s="342"/>
      <c r="BV35" s="342"/>
      <c r="BW35" s="342"/>
      <c r="BX35" s="342"/>
      <c r="BY35" s="342"/>
      <c r="BZ35" s="342"/>
      <c r="CA35" s="342"/>
      <c r="CB35" s="342"/>
      <c r="CC35" s="342"/>
      <c r="CD35" s="342"/>
      <c r="CE35" s="342"/>
      <c r="CF35" s="342"/>
      <c r="CG35" s="342"/>
      <c r="CH35" s="342"/>
      <c r="CI35" s="342"/>
      <c r="CJ35" s="342"/>
      <c r="CK35" s="342"/>
      <c r="CL35" s="342"/>
      <c r="CM35" s="342"/>
      <c r="CN35" s="342"/>
      <c r="CO35" s="342"/>
      <c r="CP35" s="342"/>
      <c r="CQ35" s="342"/>
      <c r="CR35" s="342"/>
      <c r="CS35" s="342"/>
      <c r="CT35" s="342"/>
      <c r="CU35" s="342"/>
      <c r="CV35" s="342"/>
      <c r="CW35" s="342"/>
      <c r="CX35" s="342"/>
      <c r="CY35" s="343"/>
      <c r="CZ35" s="343"/>
      <c r="DA35" s="343"/>
      <c r="DB35" s="343"/>
      <c r="DC35" s="343"/>
      <c r="DD35" s="343"/>
      <c r="DE35" s="343"/>
      <c r="DF35" s="343"/>
      <c r="DG35" s="343"/>
      <c r="DH35" s="343"/>
      <c r="DI35" s="343"/>
      <c r="DJ35" s="343"/>
      <c r="DK35" s="343"/>
      <c r="DL35" s="343"/>
      <c r="DM35" s="343"/>
      <c r="DN35" s="343"/>
      <c r="DO35" s="343"/>
      <c r="DP35" s="343"/>
      <c r="DQ35" s="343"/>
      <c r="DR35" s="343"/>
      <c r="DS35" s="343"/>
      <c r="DT35" s="343"/>
    </row>
    <row r="36" spans="1:124" s="344" customFormat="1" ht="20.100000000000001" customHeight="1">
      <c r="A36" s="93"/>
      <c r="B36" s="104" t="s">
        <v>61</v>
      </c>
      <c r="C36" s="105">
        <v>0</v>
      </c>
      <c r="D36" s="172">
        <v>0</v>
      </c>
      <c r="E36" s="173">
        <v>0</v>
      </c>
      <c r="F36" s="174" t="s">
        <v>241</v>
      </c>
      <c r="G36" s="175" t="s">
        <v>241</v>
      </c>
      <c r="H36" s="176" t="s">
        <v>241</v>
      </c>
      <c r="I36" s="174" t="s">
        <v>96</v>
      </c>
      <c r="J36" s="175" t="s">
        <v>96</v>
      </c>
      <c r="K36" s="176" t="s">
        <v>96</v>
      </c>
      <c r="L36" s="174" t="s">
        <v>96</v>
      </c>
      <c r="M36" s="175" t="s">
        <v>96</v>
      </c>
      <c r="N36" s="176" t="s">
        <v>96</v>
      </c>
      <c r="O36" s="342"/>
      <c r="P36" s="342"/>
      <c r="Q36" s="342"/>
      <c r="R36" s="342"/>
      <c r="S36" s="342"/>
      <c r="T36" s="342"/>
      <c r="U36" s="342"/>
      <c r="V36" s="342"/>
      <c r="W36" s="342"/>
      <c r="X36" s="342"/>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2"/>
      <c r="AW36" s="342"/>
      <c r="AX36" s="342"/>
      <c r="AY36" s="342"/>
      <c r="AZ36" s="342"/>
      <c r="BA36" s="342"/>
      <c r="BB36" s="342"/>
      <c r="BC36" s="342"/>
      <c r="BD36" s="342"/>
      <c r="BE36" s="342"/>
      <c r="BF36" s="342"/>
      <c r="BG36" s="342"/>
      <c r="BH36" s="342"/>
      <c r="BI36" s="342"/>
      <c r="BJ36" s="342"/>
      <c r="BK36" s="342"/>
      <c r="BL36" s="342"/>
      <c r="BM36" s="342"/>
      <c r="BN36" s="342"/>
      <c r="BO36" s="342"/>
      <c r="BP36" s="342"/>
      <c r="BQ36" s="342"/>
      <c r="BR36" s="342"/>
      <c r="BS36" s="342"/>
      <c r="BT36" s="342"/>
      <c r="BU36" s="342"/>
      <c r="BV36" s="342"/>
      <c r="BW36" s="342"/>
      <c r="BX36" s="342"/>
      <c r="BY36" s="342"/>
      <c r="BZ36" s="342"/>
      <c r="CA36" s="342"/>
      <c r="CB36" s="342"/>
      <c r="CC36" s="342"/>
      <c r="CD36" s="342"/>
      <c r="CE36" s="342"/>
      <c r="CF36" s="342"/>
      <c r="CG36" s="342"/>
      <c r="CH36" s="342"/>
      <c r="CI36" s="342"/>
      <c r="CJ36" s="342"/>
      <c r="CK36" s="342"/>
      <c r="CL36" s="342"/>
      <c r="CM36" s="342"/>
      <c r="CN36" s="342"/>
      <c r="CO36" s="342"/>
      <c r="CP36" s="342"/>
      <c r="CQ36" s="342"/>
      <c r="CR36" s="342"/>
      <c r="CS36" s="342"/>
      <c r="CT36" s="342"/>
      <c r="CU36" s="342"/>
      <c r="CV36" s="342"/>
      <c r="CW36" s="342"/>
      <c r="CX36" s="342"/>
      <c r="CY36" s="343"/>
      <c r="CZ36" s="343"/>
      <c r="DA36" s="343"/>
      <c r="DB36" s="343"/>
      <c r="DC36" s="343"/>
      <c r="DD36" s="343"/>
      <c r="DE36" s="343"/>
      <c r="DF36" s="343"/>
      <c r="DG36" s="343"/>
      <c r="DH36" s="343"/>
      <c r="DI36" s="343"/>
      <c r="DJ36" s="343"/>
      <c r="DK36" s="343"/>
      <c r="DL36" s="343"/>
      <c r="DM36" s="343"/>
      <c r="DN36" s="343"/>
      <c r="DO36" s="343"/>
      <c r="DP36" s="343"/>
      <c r="DQ36" s="343"/>
      <c r="DR36" s="343"/>
      <c r="DS36" s="343"/>
      <c r="DT36" s="343"/>
    </row>
    <row r="37" spans="1:124" s="344" customFormat="1" ht="20.100000000000001" customHeight="1">
      <c r="A37" s="93"/>
      <c r="B37" s="104" t="s">
        <v>40</v>
      </c>
      <c r="C37" s="105">
        <v>0</v>
      </c>
      <c r="D37" s="172">
        <v>0</v>
      </c>
      <c r="E37" s="173">
        <v>0</v>
      </c>
      <c r="F37" s="174" t="s">
        <v>241</v>
      </c>
      <c r="G37" s="175" t="s">
        <v>241</v>
      </c>
      <c r="H37" s="176" t="s">
        <v>241</v>
      </c>
      <c r="I37" s="174" t="s">
        <v>96</v>
      </c>
      <c r="J37" s="175" t="s">
        <v>96</v>
      </c>
      <c r="K37" s="176" t="s">
        <v>96</v>
      </c>
      <c r="L37" s="174" t="s">
        <v>96</v>
      </c>
      <c r="M37" s="175" t="s">
        <v>96</v>
      </c>
      <c r="N37" s="176" t="s">
        <v>96</v>
      </c>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2"/>
      <c r="BD37" s="342"/>
      <c r="BE37" s="342"/>
      <c r="BF37" s="342"/>
      <c r="BG37" s="342"/>
      <c r="BH37" s="342"/>
      <c r="BI37" s="342"/>
      <c r="BJ37" s="342"/>
      <c r="BK37" s="342"/>
      <c r="BL37" s="342"/>
      <c r="BM37" s="342"/>
      <c r="BN37" s="342"/>
      <c r="BO37" s="342"/>
      <c r="BP37" s="342"/>
      <c r="BQ37" s="342"/>
      <c r="BR37" s="342"/>
      <c r="BS37" s="342"/>
      <c r="BT37" s="342"/>
      <c r="BU37" s="342"/>
      <c r="BV37" s="342"/>
      <c r="BW37" s="342"/>
      <c r="BX37" s="342"/>
      <c r="BY37" s="342"/>
      <c r="BZ37" s="342"/>
      <c r="CA37" s="342"/>
      <c r="CB37" s="342"/>
      <c r="CC37" s="342"/>
      <c r="CD37" s="342"/>
      <c r="CE37" s="342"/>
      <c r="CF37" s="342"/>
      <c r="CG37" s="342"/>
      <c r="CH37" s="342"/>
      <c r="CI37" s="342"/>
      <c r="CJ37" s="342"/>
      <c r="CK37" s="342"/>
      <c r="CL37" s="342"/>
      <c r="CM37" s="342"/>
      <c r="CN37" s="342"/>
      <c r="CO37" s="342"/>
      <c r="CP37" s="342"/>
      <c r="CQ37" s="342"/>
      <c r="CR37" s="342"/>
      <c r="CS37" s="342"/>
      <c r="CT37" s="342"/>
      <c r="CU37" s="342"/>
      <c r="CV37" s="342"/>
      <c r="CW37" s="342"/>
      <c r="CX37" s="342"/>
      <c r="CY37" s="343"/>
      <c r="CZ37" s="343"/>
      <c r="DA37" s="343"/>
      <c r="DB37" s="343"/>
      <c r="DC37" s="343"/>
      <c r="DD37" s="343"/>
      <c r="DE37" s="343"/>
      <c r="DF37" s="343"/>
      <c r="DG37" s="343"/>
      <c r="DH37" s="343"/>
      <c r="DI37" s="343"/>
      <c r="DJ37" s="343"/>
      <c r="DK37" s="343"/>
      <c r="DL37" s="343"/>
      <c r="DM37" s="343"/>
      <c r="DN37" s="343"/>
      <c r="DO37" s="343"/>
      <c r="DP37" s="343"/>
      <c r="DQ37" s="343"/>
      <c r="DR37" s="343"/>
      <c r="DS37" s="343"/>
      <c r="DT37" s="343"/>
    </row>
    <row r="38" spans="1:124" s="344" customFormat="1" ht="20.100000000000001" customHeight="1">
      <c r="A38" s="93"/>
      <c r="B38" s="104" t="s">
        <v>67</v>
      </c>
      <c r="C38" s="105">
        <v>0</v>
      </c>
      <c r="D38" s="172">
        <v>0</v>
      </c>
      <c r="E38" s="173">
        <v>0</v>
      </c>
      <c r="F38" s="174" t="s">
        <v>241</v>
      </c>
      <c r="G38" s="175" t="s">
        <v>241</v>
      </c>
      <c r="H38" s="176" t="s">
        <v>241</v>
      </c>
      <c r="I38" s="174" t="s">
        <v>96</v>
      </c>
      <c r="J38" s="175" t="s">
        <v>96</v>
      </c>
      <c r="K38" s="176" t="s">
        <v>96</v>
      </c>
      <c r="L38" s="174" t="s">
        <v>96</v>
      </c>
      <c r="M38" s="175" t="s">
        <v>96</v>
      </c>
      <c r="N38" s="176" t="s">
        <v>96</v>
      </c>
      <c r="O38" s="342"/>
      <c r="P38" s="342"/>
      <c r="Q38" s="342"/>
      <c r="R38" s="342"/>
      <c r="S38" s="342"/>
      <c r="T38" s="342"/>
      <c r="U38" s="342"/>
      <c r="V38" s="342"/>
      <c r="W38" s="342"/>
      <c r="X38" s="342"/>
      <c r="Y38" s="342"/>
      <c r="Z38" s="342"/>
      <c r="AA38" s="342"/>
      <c r="AB38" s="342"/>
      <c r="AC38" s="342"/>
      <c r="AD38" s="342"/>
      <c r="AE38" s="342"/>
      <c r="AF38" s="342"/>
      <c r="AG38" s="342"/>
      <c r="AH38" s="342"/>
      <c r="AI38" s="342"/>
      <c r="AJ38" s="342"/>
      <c r="AK38" s="342"/>
      <c r="AL38" s="342"/>
      <c r="AM38" s="342"/>
      <c r="AN38" s="342"/>
      <c r="AO38" s="342"/>
      <c r="AP38" s="342"/>
      <c r="AQ38" s="342"/>
      <c r="AR38" s="342"/>
      <c r="AS38" s="342"/>
      <c r="AT38" s="342"/>
      <c r="AU38" s="342"/>
      <c r="AV38" s="342"/>
      <c r="AW38" s="342"/>
      <c r="AX38" s="342"/>
      <c r="AY38" s="342"/>
      <c r="AZ38" s="342"/>
      <c r="BA38" s="342"/>
      <c r="BB38" s="342"/>
      <c r="BC38" s="342"/>
      <c r="BD38" s="342"/>
      <c r="BE38" s="342"/>
      <c r="BF38" s="342"/>
      <c r="BG38" s="342"/>
      <c r="BH38" s="342"/>
      <c r="BI38" s="342"/>
      <c r="BJ38" s="342"/>
      <c r="BK38" s="342"/>
      <c r="BL38" s="342"/>
      <c r="BM38" s="342"/>
      <c r="BN38" s="342"/>
      <c r="BO38" s="342"/>
      <c r="BP38" s="342"/>
      <c r="BQ38" s="342"/>
      <c r="BR38" s="342"/>
      <c r="BS38" s="342"/>
      <c r="BT38" s="342"/>
      <c r="BU38" s="342"/>
      <c r="BV38" s="342"/>
      <c r="BW38" s="342"/>
      <c r="BX38" s="342"/>
      <c r="BY38" s="342"/>
      <c r="BZ38" s="342"/>
      <c r="CA38" s="342"/>
      <c r="CB38" s="342"/>
      <c r="CC38" s="342"/>
      <c r="CD38" s="342"/>
      <c r="CE38" s="342"/>
      <c r="CF38" s="342"/>
      <c r="CG38" s="342"/>
      <c r="CH38" s="342"/>
      <c r="CI38" s="342"/>
      <c r="CJ38" s="342"/>
      <c r="CK38" s="342"/>
      <c r="CL38" s="342"/>
      <c r="CM38" s="342"/>
      <c r="CN38" s="342"/>
      <c r="CO38" s="342"/>
      <c r="CP38" s="342"/>
      <c r="CQ38" s="342"/>
      <c r="CR38" s="342"/>
      <c r="CS38" s="342"/>
      <c r="CT38" s="342"/>
      <c r="CU38" s="342"/>
      <c r="CV38" s="342"/>
      <c r="CW38" s="342"/>
      <c r="CX38" s="342"/>
      <c r="CY38" s="343"/>
      <c r="CZ38" s="343"/>
      <c r="DA38" s="343"/>
      <c r="DB38" s="343"/>
      <c r="DC38" s="343"/>
      <c r="DD38" s="343"/>
      <c r="DE38" s="343"/>
      <c r="DF38" s="343"/>
      <c r="DG38" s="343"/>
      <c r="DH38" s="343"/>
      <c r="DI38" s="343"/>
      <c r="DJ38" s="343"/>
      <c r="DK38" s="343"/>
      <c r="DL38" s="343"/>
      <c r="DM38" s="343"/>
      <c r="DN38" s="343"/>
      <c r="DO38" s="343"/>
      <c r="DP38" s="343"/>
      <c r="DQ38" s="343"/>
      <c r="DR38" s="343"/>
      <c r="DS38" s="343"/>
      <c r="DT38" s="343"/>
    </row>
    <row r="39" spans="1:124" s="344" customFormat="1" ht="20.100000000000001" customHeight="1">
      <c r="A39" s="93"/>
      <c r="B39" s="104" t="s">
        <v>53</v>
      </c>
      <c r="C39" s="105">
        <v>0</v>
      </c>
      <c r="D39" s="172">
        <v>0</v>
      </c>
      <c r="E39" s="173">
        <v>0</v>
      </c>
      <c r="F39" s="174" t="s">
        <v>241</v>
      </c>
      <c r="G39" s="175" t="s">
        <v>241</v>
      </c>
      <c r="H39" s="176" t="s">
        <v>241</v>
      </c>
      <c r="I39" s="174" t="s">
        <v>96</v>
      </c>
      <c r="J39" s="175" t="s">
        <v>96</v>
      </c>
      <c r="K39" s="176" t="s">
        <v>96</v>
      </c>
      <c r="L39" s="174" t="s">
        <v>96</v>
      </c>
      <c r="M39" s="175" t="s">
        <v>96</v>
      </c>
      <c r="N39" s="176" t="s">
        <v>96</v>
      </c>
      <c r="O39" s="342"/>
      <c r="P39" s="342"/>
      <c r="Q39" s="342"/>
      <c r="R39" s="342"/>
      <c r="S39" s="342"/>
      <c r="T39" s="342"/>
      <c r="U39" s="342"/>
      <c r="V39" s="342"/>
      <c r="W39" s="342"/>
      <c r="X39" s="342"/>
      <c r="Y39" s="342"/>
      <c r="Z39" s="342"/>
      <c r="AA39" s="342"/>
      <c r="AB39" s="342"/>
      <c r="AC39" s="342"/>
      <c r="AD39" s="342"/>
      <c r="AE39" s="342"/>
      <c r="AF39" s="342"/>
      <c r="AG39" s="342"/>
      <c r="AH39" s="342"/>
      <c r="AI39" s="342"/>
      <c r="AJ39" s="342"/>
      <c r="AK39" s="342"/>
      <c r="AL39" s="342"/>
      <c r="AM39" s="342"/>
      <c r="AN39" s="342"/>
      <c r="AO39" s="342"/>
      <c r="AP39" s="342"/>
      <c r="AQ39" s="342"/>
      <c r="AR39" s="342"/>
      <c r="AS39" s="342"/>
      <c r="AT39" s="342"/>
      <c r="AU39" s="342"/>
      <c r="AV39" s="342"/>
      <c r="AW39" s="342"/>
      <c r="AX39" s="342"/>
      <c r="AY39" s="342"/>
      <c r="AZ39" s="342"/>
      <c r="BA39" s="342"/>
      <c r="BB39" s="342"/>
      <c r="BC39" s="342"/>
      <c r="BD39" s="342"/>
      <c r="BE39" s="342"/>
      <c r="BF39" s="342"/>
      <c r="BG39" s="342"/>
      <c r="BH39" s="342"/>
      <c r="BI39" s="342"/>
      <c r="BJ39" s="342"/>
      <c r="BK39" s="342"/>
      <c r="BL39" s="342"/>
      <c r="BM39" s="342"/>
      <c r="BN39" s="342"/>
      <c r="BO39" s="342"/>
      <c r="BP39" s="342"/>
      <c r="BQ39" s="342"/>
      <c r="BR39" s="342"/>
      <c r="BS39" s="342"/>
      <c r="BT39" s="342"/>
      <c r="BU39" s="342"/>
      <c r="BV39" s="342"/>
      <c r="BW39" s="342"/>
      <c r="BX39" s="342"/>
      <c r="BY39" s="342"/>
      <c r="BZ39" s="342"/>
      <c r="CA39" s="342"/>
      <c r="CB39" s="342"/>
      <c r="CC39" s="342"/>
      <c r="CD39" s="342"/>
      <c r="CE39" s="342"/>
      <c r="CF39" s="342"/>
      <c r="CG39" s="342"/>
      <c r="CH39" s="342"/>
      <c r="CI39" s="342"/>
      <c r="CJ39" s="342"/>
      <c r="CK39" s="342"/>
      <c r="CL39" s="342"/>
      <c r="CM39" s="342"/>
      <c r="CN39" s="342"/>
      <c r="CO39" s="342"/>
      <c r="CP39" s="342"/>
      <c r="CQ39" s="342"/>
      <c r="CR39" s="342"/>
      <c r="CS39" s="342"/>
      <c r="CT39" s="342"/>
      <c r="CU39" s="342"/>
      <c r="CV39" s="342"/>
      <c r="CW39" s="342"/>
      <c r="CX39" s="342"/>
      <c r="CY39" s="343"/>
      <c r="CZ39" s="343"/>
      <c r="DA39" s="343"/>
      <c r="DB39" s="343"/>
      <c r="DC39" s="343"/>
      <c r="DD39" s="343"/>
      <c r="DE39" s="343"/>
      <c r="DF39" s="343"/>
      <c r="DG39" s="343"/>
      <c r="DH39" s="343"/>
      <c r="DI39" s="343"/>
      <c r="DJ39" s="343"/>
      <c r="DK39" s="343"/>
      <c r="DL39" s="343"/>
      <c r="DM39" s="343"/>
      <c r="DN39" s="343"/>
      <c r="DO39" s="343"/>
      <c r="DP39" s="343"/>
      <c r="DQ39" s="343"/>
      <c r="DR39" s="343"/>
      <c r="DS39" s="343"/>
      <c r="DT39" s="343"/>
    </row>
    <row r="40" spans="1:124" s="344" customFormat="1" ht="20.100000000000001" customHeight="1">
      <c r="A40" s="93"/>
      <c r="B40" s="104" t="s">
        <v>50</v>
      </c>
      <c r="C40" s="105">
        <v>0</v>
      </c>
      <c r="D40" s="172">
        <v>0</v>
      </c>
      <c r="E40" s="173">
        <v>0</v>
      </c>
      <c r="F40" s="174" t="s">
        <v>241</v>
      </c>
      <c r="G40" s="175" t="s">
        <v>241</v>
      </c>
      <c r="H40" s="176" t="s">
        <v>241</v>
      </c>
      <c r="I40" s="174" t="s">
        <v>96</v>
      </c>
      <c r="J40" s="175" t="s">
        <v>96</v>
      </c>
      <c r="K40" s="176" t="s">
        <v>96</v>
      </c>
      <c r="L40" s="174" t="s">
        <v>96</v>
      </c>
      <c r="M40" s="175" t="s">
        <v>96</v>
      </c>
      <c r="N40" s="176" t="s">
        <v>96</v>
      </c>
      <c r="O40" s="342"/>
      <c r="P40" s="342"/>
      <c r="Q40" s="342"/>
      <c r="R40" s="342"/>
      <c r="S40" s="342"/>
      <c r="T40" s="342"/>
      <c r="U40" s="342"/>
      <c r="V40" s="342"/>
      <c r="W40" s="342"/>
      <c r="X40" s="342"/>
      <c r="Y40" s="342"/>
      <c r="Z40" s="342"/>
      <c r="AA40" s="342"/>
      <c r="AB40" s="342"/>
      <c r="AC40" s="342"/>
      <c r="AD40" s="342"/>
      <c r="AE40" s="342"/>
      <c r="AF40" s="342"/>
      <c r="AG40" s="342"/>
      <c r="AH40" s="342"/>
      <c r="AI40" s="342"/>
      <c r="AJ40" s="342"/>
      <c r="AK40" s="342"/>
      <c r="AL40" s="342"/>
      <c r="AM40" s="342"/>
      <c r="AN40" s="342"/>
      <c r="AO40" s="342"/>
      <c r="AP40" s="342"/>
      <c r="AQ40" s="342"/>
      <c r="AR40" s="342"/>
      <c r="AS40" s="342"/>
      <c r="AT40" s="342"/>
      <c r="AU40" s="342"/>
      <c r="AV40" s="342"/>
      <c r="AW40" s="342"/>
      <c r="AX40" s="342"/>
      <c r="AY40" s="342"/>
      <c r="AZ40" s="342"/>
      <c r="BA40" s="342"/>
      <c r="BB40" s="342"/>
      <c r="BC40" s="342"/>
      <c r="BD40" s="342"/>
      <c r="BE40" s="342"/>
      <c r="BF40" s="342"/>
      <c r="BG40" s="342"/>
      <c r="BH40" s="342"/>
      <c r="BI40" s="342"/>
      <c r="BJ40" s="342"/>
      <c r="BK40" s="342"/>
      <c r="BL40" s="342"/>
      <c r="BM40" s="342"/>
      <c r="BN40" s="342"/>
      <c r="BO40" s="342"/>
      <c r="BP40" s="342"/>
      <c r="BQ40" s="342"/>
      <c r="BR40" s="342"/>
      <c r="BS40" s="342"/>
      <c r="BT40" s="342"/>
      <c r="BU40" s="342"/>
      <c r="BV40" s="342"/>
      <c r="BW40" s="342"/>
      <c r="BX40" s="342"/>
      <c r="BY40" s="342"/>
      <c r="BZ40" s="342"/>
      <c r="CA40" s="342"/>
      <c r="CB40" s="342"/>
      <c r="CC40" s="342"/>
      <c r="CD40" s="342"/>
      <c r="CE40" s="342"/>
      <c r="CF40" s="342"/>
      <c r="CG40" s="342"/>
      <c r="CH40" s="342"/>
      <c r="CI40" s="342"/>
      <c r="CJ40" s="342"/>
      <c r="CK40" s="342"/>
      <c r="CL40" s="342"/>
      <c r="CM40" s="342"/>
      <c r="CN40" s="342"/>
      <c r="CO40" s="342"/>
      <c r="CP40" s="342"/>
      <c r="CQ40" s="342"/>
      <c r="CR40" s="342"/>
      <c r="CS40" s="342"/>
      <c r="CT40" s="342"/>
      <c r="CU40" s="342"/>
      <c r="CV40" s="342"/>
      <c r="CW40" s="342"/>
      <c r="CX40" s="342"/>
      <c r="CY40" s="343"/>
      <c r="CZ40" s="343"/>
      <c r="DA40" s="343"/>
      <c r="DB40" s="343"/>
      <c r="DC40" s="343"/>
      <c r="DD40" s="343"/>
      <c r="DE40" s="343"/>
      <c r="DF40" s="343"/>
      <c r="DG40" s="343"/>
      <c r="DH40" s="343"/>
      <c r="DI40" s="343"/>
      <c r="DJ40" s="343"/>
      <c r="DK40" s="343"/>
      <c r="DL40" s="343"/>
      <c r="DM40" s="343"/>
      <c r="DN40" s="343"/>
      <c r="DO40" s="343"/>
      <c r="DP40" s="343"/>
      <c r="DQ40" s="343"/>
      <c r="DR40" s="343"/>
      <c r="DS40" s="343"/>
      <c r="DT40" s="343"/>
    </row>
    <row r="41" spans="1:124" s="344" customFormat="1" ht="20.100000000000001" customHeight="1">
      <c r="A41" s="93"/>
      <c r="B41" s="104" t="s">
        <v>33</v>
      </c>
      <c r="C41" s="105">
        <v>66.995646149999999</v>
      </c>
      <c r="D41" s="172">
        <v>98.351228199999994</v>
      </c>
      <c r="E41" s="173">
        <v>113.15353764000001</v>
      </c>
      <c r="F41" s="174">
        <v>43.247053002712185</v>
      </c>
      <c r="G41" s="175">
        <v>29.860220972817501</v>
      </c>
      <c r="H41" s="176">
        <v>26.678305061960938</v>
      </c>
      <c r="I41" s="174">
        <v>27.231853891923137</v>
      </c>
      <c r="J41" s="175">
        <v>51.963105912959996</v>
      </c>
      <c r="K41" s="176">
        <v>54.131558501678555</v>
      </c>
      <c r="L41" s="174">
        <v>11.776974286261138</v>
      </c>
      <c r="M41" s="175">
        <v>15.516298249949054</v>
      </c>
      <c r="N41" s="176">
        <v>14.441382311871656</v>
      </c>
      <c r="O41" s="342"/>
      <c r="P41" s="342"/>
      <c r="Q41" s="342"/>
      <c r="R41" s="342"/>
      <c r="S41" s="342"/>
      <c r="T41" s="342"/>
      <c r="U41" s="342"/>
      <c r="V41" s="342"/>
      <c r="W41" s="342"/>
      <c r="X41" s="342"/>
      <c r="Y41" s="342"/>
      <c r="Z41" s="342"/>
      <c r="AA41" s="342"/>
      <c r="AB41" s="342"/>
      <c r="AC41" s="342"/>
      <c r="AD41" s="342"/>
      <c r="AE41" s="342"/>
      <c r="AF41" s="342"/>
      <c r="AG41" s="342"/>
      <c r="AH41" s="342"/>
      <c r="AI41" s="342"/>
      <c r="AJ41" s="342"/>
      <c r="AK41" s="342"/>
      <c r="AL41" s="342"/>
      <c r="AM41" s="342"/>
      <c r="AN41" s="342"/>
      <c r="AO41" s="342"/>
      <c r="AP41" s="342"/>
      <c r="AQ41" s="342"/>
      <c r="AR41" s="342"/>
      <c r="AS41" s="342"/>
      <c r="AT41" s="342"/>
      <c r="AU41" s="342"/>
      <c r="AV41" s="342"/>
      <c r="AW41" s="342"/>
      <c r="AX41" s="342"/>
      <c r="AY41" s="342"/>
      <c r="AZ41" s="342"/>
      <c r="BA41" s="342"/>
      <c r="BB41" s="342"/>
      <c r="BC41" s="342"/>
      <c r="BD41" s="342"/>
      <c r="BE41" s="342"/>
      <c r="BF41" s="342"/>
      <c r="BG41" s="342"/>
      <c r="BH41" s="342"/>
      <c r="BI41" s="342"/>
      <c r="BJ41" s="342"/>
      <c r="BK41" s="342"/>
      <c r="BL41" s="342"/>
      <c r="BM41" s="342"/>
      <c r="BN41" s="342"/>
      <c r="BO41" s="342"/>
      <c r="BP41" s="342"/>
      <c r="BQ41" s="342"/>
      <c r="BR41" s="342"/>
      <c r="BS41" s="342"/>
      <c r="BT41" s="342"/>
      <c r="BU41" s="342"/>
      <c r="BV41" s="342"/>
      <c r="BW41" s="342"/>
      <c r="BX41" s="342"/>
      <c r="BY41" s="342"/>
      <c r="BZ41" s="342"/>
      <c r="CA41" s="342"/>
      <c r="CB41" s="342"/>
      <c r="CC41" s="342"/>
      <c r="CD41" s="342"/>
      <c r="CE41" s="342"/>
      <c r="CF41" s="342"/>
      <c r="CG41" s="342"/>
      <c r="CH41" s="342"/>
      <c r="CI41" s="342"/>
      <c r="CJ41" s="342"/>
      <c r="CK41" s="342"/>
      <c r="CL41" s="342"/>
      <c r="CM41" s="342"/>
      <c r="CN41" s="342"/>
      <c r="CO41" s="342"/>
      <c r="CP41" s="342"/>
      <c r="CQ41" s="342"/>
      <c r="CR41" s="342"/>
      <c r="CS41" s="342"/>
      <c r="CT41" s="342"/>
      <c r="CU41" s="342"/>
      <c r="CV41" s="342"/>
      <c r="CW41" s="342"/>
      <c r="CX41" s="342"/>
      <c r="CY41" s="343"/>
      <c r="CZ41" s="343"/>
      <c r="DA41" s="343"/>
      <c r="DB41" s="343"/>
      <c r="DC41" s="343"/>
      <c r="DD41" s="343"/>
      <c r="DE41" s="343"/>
      <c r="DF41" s="343"/>
      <c r="DG41" s="343"/>
      <c r="DH41" s="343"/>
      <c r="DI41" s="343"/>
      <c r="DJ41" s="343"/>
      <c r="DK41" s="343"/>
      <c r="DL41" s="343"/>
      <c r="DM41" s="343"/>
      <c r="DN41" s="343"/>
      <c r="DO41" s="343"/>
      <c r="DP41" s="343"/>
      <c r="DQ41" s="343"/>
      <c r="DR41" s="343"/>
      <c r="DS41" s="343"/>
      <c r="DT41" s="343"/>
    </row>
    <row r="42" spans="1:124" s="344" customFormat="1" ht="20.100000000000001" customHeight="1">
      <c r="A42" s="93"/>
      <c r="B42" s="104" t="s">
        <v>43</v>
      </c>
      <c r="C42" s="105">
        <v>0</v>
      </c>
      <c r="D42" s="172">
        <v>0</v>
      </c>
      <c r="E42" s="173">
        <v>0</v>
      </c>
      <c r="F42" s="174" t="s">
        <v>241</v>
      </c>
      <c r="G42" s="175" t="s">
        <v>241</v>
      </c>
      <c r="H42" s="176" t="s">
        <v>241</v>
      </c>
      <c r="I42" s="174" t="s">
        <v>96</v>
      </c>
      <c r="J42" s="175" t="s">
        <v>96</v>
      </c>
      <c r="K42" s="176" t="s">
        <v>96</v>
      </c>
      <c r="L42" s="174" t="s">
        <v>96</v>
      </c>
      <c r="M42" s="175" t="s">
        <v>96</v>
      </c>
      <c r="N42" s="176" t="s">
        <v>96</v>
      </c>
      <c r="O42" s="342"/>
      <c r="P42" s="342"/>
      <c r="Q42" s="342"/>
      <c r="R42" s="342"/>
      <c r="S42" s="342"/>
      <c r="T42" s="342"/>
      <c r="U42" s="342"/>
      <c r="V42" s="342"/>
      <c r="W42" s="342"/>
      <c r="X42" s="342"/>
      <c r="Y42" s="342"/>
      <c r="Z42" s="342"/>
      <c r="AA42" s="342"/>
      <c r="AB42" s="342"/>
      <c r="AC42" s="342"/>
      <c r="AD42" s="342"/>
      <c r="AE42" s="342"/>
      <c r="AF42" s="342"/>
      <c r="AG42" s="342"/>
      <c r="AH42" s="342"/>
      <c r="AI42" s="342"/>
      <c r="AJ42" s="342"/>
      <c r="AK42" s="342"/>
      <c r="AL42" s="342"/>
      <c r="AM42" s="342"/>
      <c r="AN42" s="342"/>
      <c r="AO42" s="342"/>
      <c r="AP42" s="342"/>
      <c r="AQ42" s="342"/>
      <c r="AR42" s="342"/>
      <c r="AS42" s="342"/>
      <c r="AT42" s="342"/>
      <c r="AU42" s="342"/>
      <c r="AV42" s="342"/>
      <c r="AW42" s="342"/>
      <c r="AX42" s="342"/>
      <c r="AY42" s="342"/>
      <c r="AZ42" s="342"/>
      <c r="BA42" s="342"/>
      <c r="BB42" s="342"/>
      <c r="BC42" s="342"/>
      <c r="BD42" s="342"/>
      <c r="BE42" s="342"/>
      <c r="BF42" s="342"/>
      <c r="BG42" s="342"/>
      <c r="BH42" s="342"/>
      <c r="BI42" s="342"/>
      <c r="BJ42" s="342"/>
      <c r="BK42" s="342"/>
      <c r="BL42" s="342"/>
      <c r="BM42" s="342"/>
      <c r="BN42" s="342"/>
      <c r="BO42" s="342"/>
      <c r="BP42" s="342"/>
      <c r="BQ42" s="342"/>
      <c r="BR42" s="342"/>
      <c r="BS42" s="342"/>
      <c r="BT42" s="342"/>
      <c r="BU42" s="342"/>
      <c r="BV42" s="342"/>
      <c r="BW42" s="342"/>
      <c r="BX42" s="342"/>
      <c r="BY42" s="342"/>
      <c r="BZ42" s="342"/>
      <c r="CA42" s="342"/>
      <c r="CB42" s="342"/>
      <c r="CC42" s="342"/>
      <c r="CD42" s="342"/>
      <c r="CE42" s="342"/>
      <c r="CF42" s="342"/>
      <c r="CG42" s="342"/>
      <c r="CH42" s="342"/>
      <c r="CI42" s="342"/>
      <c r="CJ42" s="342"/>
      <c r="CK42" s="342"/>
      <c r="CL42" s="342"/>
      <c r="CM42" s="342"/>
      <c r="CN42" s="342"/>
      <c r="CO42" s="342"/>
      <c r="CP42" s="342"/>
      <c r="CQ42" s="342"/>
      <c r="CR42" s="342"/>
      <c r="CS42" s="342"/>
      <c r="CT42" s="342"/>
      <c r="CU42" s="342"/>
      <c r="CV42" s="342"/>
      <c r="CW42" s="342"/>
      <c r="CX42" s="342"/>
      <c r="CY42" s="343"/>
      <c r="CZ42" s="343"/>
      <c r="DA42" s="343"/>
      <c r="DB42" s="343"/>
      <c r="DC42" s="343"/>
      <c r="DD42" s="343"/>
      <c r="DE42" s="343"/>
      <c r="DF42" s="343"/>
      <c r="DG42" s="343"/>
      <c r="DH42" s="343"/>
      <c r="DI42" s="343"/>
      <c r="DJ42" s="343"/>
      <c r="DK42" s="343"/>
      <c r="DL42" s="343"/>
      <c r="DM42" s="343"/>
      <c r="DN42" s="343"/>
      <c r="DO42" s="343"/>
      <c r="DP42" s="343"/>
      <c r="DQ42" s="343"/>
      <c r="DR42" s="343"/>
      <c r="DS42" s="343"/>
      <c r="DT42" s="343"/>
    </row>
    <row r="43" spans="1:124" s="344" customFormat="1" ht="20.100000000000001" customHeight="1">
      <c r="A43" s="93"/>
      <c r="B43" s="104" t="s">
        <v>60</v>
      </c>
      <c r="C43" s="105">
        <v>275.13896553000001</v>
      </c>
      <c r="D43" s="172">
        <v>224.53459674999996</v>
      </c>
      <c r="E43" s="173">
        <v>221.40536114999998</v>
      </c>
      <c r="F43" s="174">
        <v>4.5928113328688642</v>
      </c>
      <c r="G43" s="175">
        <v>3.1761530353116956</v>
      </c>
      <c r="H43" s="176">
        <v>3.0183324040977051</v>
      </c>
      <c r="I43" s="174">
        <v>45.328549292136735</v>
      </c>
      <c r="J43" s="175">
        <v>35.621616469875356</v>
      </c>
      <c r="K43" s="176">
        <v>38.325375212014521</v>
      </c>
      <c r="L43" s="174">
        <v>2.0818547489143056</v>
      </c>
      <c r="M43" s="175">
        <v>1.131397052735037</v>
      </c>
      <c r="N43" s="176">
        <v>1.1567872190162638</v>
      </c>
      <c r="O43" s="342"/>
      <c r="P43" s="342"/>
      <c r="Q43" s="342"/>
      <c r="R43" s="342"/>
      <c r="S43" s="342"/>
      <c r="T43" s="342"/>
      <c r="U43" s="342"/>
      <c r="V43" s="342"/>
      <c r="W43" s="342"/>
      <c r="X43" s="342"/>
      <c r="Y43" s="342"/>
      <c r="Z43" s="342"/>
      <c r="AA43" s="342"/>
      <c r="AB43" s="342"/>
      <c r="AC43" s="342"/>
      <c r="AD43" s="342"/>
      <c r="AE43" s="342"/>
      <c r="AF43" s="342"/>
      <c r="AG43" s="342"/>
      <c r="AH43" s="342"/>
      <c r="AI43" s="342"/>
      <c r="AJ43" s="342"/>
      <c r="AK43" s="342"/>
      <c r="AL43" s="342"/>
      <c r="AM43" s="342"/>
      <c r="AN43" s="342"/>
      <c r="AO43" s="342"/>
      <c r="AP43" s="342"/>
      <c r="AQ43" s="342"/>
      <c r="AR43" s="342"/>
      <c r="AS43" s="342"/>
      <c r="AT43" s="342"/>
      <c r="AU43" s="342"/>
      <c r="AV43" s="342"/>
      <c r="AW43" s="342"/>
      <c r="AX43" s="342"/>
      <c r="AY43" s="342"/>
      <c r="AZ43" s="342"/>
      <c r="BA43" s="342"/>
      <c r="BB43" s="342"/>
      <c r="BC43" s="342"/>
      <c r="BD43" s="342"/>
      <c r="BE43" s="342"/>
      <c r="BF43" s="342"/>
      <c r="BG43" s="342"/>
      <c r="BH43" s="342"/>
      <c r="BI43" s="342"/>
      <c r="BJ43" s="342"/>
      <c r="BK43" s="342"/>
      <c r="BL43" s="342"/>
      <c r="BM43" s="342"/>
      <c r="BN43" s="342"/>
      <c r="BO43" s="342"/>
      <c r="BP43" s="342"/>
      <c r="BQ43" s="342"/>
      <c r="BR43" s="342"/>
      <c r="BS43" s="342"/>
      <c r="BT43" s="342"/>
      <c r="BU43" s="342"/>
      <c r="BV43" s="342"/>
      <c r="BW43" s="342"/>
      <c r="BX43" s="342"/>
      <c r="BY43" s="342"/>
      <c r="BZ43" s="342"/>
      <c r="CA43" s="342"/>
      <c r="CB43" s="342"/>
      <c r="CC43" s="342"/>
      <c r="CD43" s="342"/>
      <c r="CE43" s="342"/>
      <c r="CF43" s="342"/>
      <c r="CG43" s="342"/>
      <c r="CH43" s="342"/>
      <c r="CI43" s="342"/>
      <c r="CJ43" s="342"/>
      <c r="CK43" s="342"/>
      <c r="CL43" s="342"/>
      <c r="CM43" s="342"/>
      <c r="CN43" s="342"/>
      <c r="CO43" s="342"/>
      <c r="CP43" s="342"/>
      <c r="CQ43" s="342"/>
      <c r="CR43" s="342"/>
      <c r="CS43" s="342"/>
      <c r="CT43" s="342"/>
      <c r="CU43" s="342"/>
      <c r="CV43" s="342"/>
      <c r="CW43" s="342"/>
      <c r="CX43" s="342"/>
      <c r="CY43" s="343"/>
      <c r="CZ43" s="343"/>
      <c r="DA43" s="343"/>
      <c r="DB43" s="343"/>
      <c r="DC43" s="343"/>
      <c r="DD43" s="343"/>
      <c r="DE43" s="343"/>
      <c r="DF43" s="343"/>
      <c r="DG43" s="343"/>
      <c r="DH43" s="343"/>
      <c r="DI43" s="343"/>
      <c r="DJ43" s="343"/>
      <c r="DK43" s="343"/>
      <c r="DL43" s="343"/>
      <c r="DM43" s="343"/>
      <c r="DN43" s="343"/>
      <c r="DO43" s="343"/>
      <c r="DP43" s="343"/>
      <c r="DQ43" s="343"/>
      <c r="DR43" s="343"/>
      <c r="DS43" s="343"/>
      <c r="DT43" s="343"/>
    </row>
    <row r="44" spans="1:124" s="344" customFormat="1" ht="20.100000000000001" customHeight="1">
      <c r="A44" s="93"/>
      <c r="B44" s="104" t="s">
        <v>65</v>
      </c>
      <c r="C44" s="105">
        <v>0</v>
      </c>
      <c r="D44" s="172">
        <v>0</v>
      </c>
      <c r="E44" s="173">
        <v>0</v>
      </c>
      <c r="F44" s="174" t="s">
        <v>241</v>
      </c>
      <c r="G44" s="175" t="s">
        <v>241</v>
      </c>
      <c r="H44" s="176" t="s">
        <v>241</v>
      </c>
      <c r="I44" s="174" t="s">
        <v>96</v>
      </c>
      <c r="J44" s="175" t="s">
        <v>96</v>
      </c>
      <c r="K44" s="176" t="s">
        <v>96</v>
      </c>
      <c r="L44" s="174" t="s">
        <v>96</v>
      </c>
      <c r="M44" s="175" t="s">
        <v>96</v>
      </c>
      <c r="N44" s="176" t="s">
        <v>96</v>
      </c>
      <c r="O44" s="342"/>
      <c r="P44" s="342"/>
      <c r="Q44" s="342"/>
      <c r="R44" s="342"/>
      <c r="S44" s="342"/>
      <c r="T44" s="342"/>
      <c r="U44" s="342"/>
      <c r="V44" s="342"/>
      <c r="W44" s="342"/>
      <c r="X44" s="342"/>
      <c r="Y44" s="342"/>
      <c r="Z44" s="342"/>
      <c r="AA44" s="342"/>
      <c r="AB44" s="342"/>
      <c r="AC44" s="342"/>
      <c r="AD44" s="342"/>
      <c r="AE44" s="342"/>
      <c r="AF44" s="342"/>
      <c r="AG44" s="342"/>
      <c r="AH44" s="342"/>
      <c r="AI44" s="342"/>
      <c r="AJ44" s="342"/>
      <c r="AK44" s="342"/>
      <c r="AL44" s="342"/>
      <c r="AM44" s="342"/>
      <c r="AN44" s="342"/>
      <c r="AO44" s="342"/>
      <c r="AP44" s="342"/>
      <c r="AQ44" s="342"/>
      <c r="AR44" s="342"/>
      <c r="AS44" s="342"/>
      <c r="AT44" s="342"/>
      <c r="AU44" s="342"/>
      <c r="AV44" s="342"/>
      <c r="AW44" s="342"/>
      <c r="AX44" s="342"/>
      <c r="AY44" s="342"/>
      <c r="AZ44" s="342"/>
      <c r="BA44" s="342"/>
      <c r="BB44" s="342"/>
      <c r="BC44" s="342"/>
      <c r="BD44" s="342"/>
      <c r="BE44" s="342"/>
      <c r="BF44" s="342"/>
      <c r="BG44" s="342"/>
      <c r="BH44" s="342"/>
      <c r="BI44" s="342"/>
      <c r="BJ44" s="342"/>
      <c r="BK44" s="342"/>
      <c r="BL44" s="342"/>
      <c r="BM44" s="342"/>
      <c r="BN44" s="342"/>
      <c r="BO44" s="342"/>
      <c r="BP44" s="342"/>
      <c r="BQ44" s="342"/>
      <c r="BR44" s="342"/>
      <c r="BS44" s="342"/>
      <c r="BT44" s="342"/>
      <c r="BU44" s="342"/>
      <c r="BV44" s="342"/>
      <c r="BW44" s="342"/>
      <c r="BX44" s="342"/>
      <c r="BY44" s="342"/>
      <c r="BZ44" s="342"/>
      <c r="CA44" s="342"/>
      <c r="CB44" s="342"/>
      <c r="CC44" s="342"/>
      <c r="CD44" s="342"/>
      <c r="CE44" s="342"/>
      <c r="CF44" s="342"/>
      <c r="CG44" s="342"/>
      <c r="CH44" s="342"/>
      <c r="CI44" s="342"/>
      <c r="CJ44" s="342"/>
      <c r="CK44" s="342"/>
      <c r="CL44" s="342"/>
      <c r="CM44" s="342"/>
      <c r="CN44" s="342"/>
      <c r="CO44" s="342"/>
      <c r="CP44" s="342"/>
      <c r="CQ44" s="342"/>
      <c r="CR44" s="342"/>
      <c r="CS44" s="342"/>
      <c r="CT44" s="342"/>
      <c r="CU44" s="342"/>
      <c r="CV44" s="342"/>
      <c r="CW44" s="342"/>
      <c r="CX44" s="342"/>
      <c r="CY44" s="343"/>
      <c r="CZ44" s="343"/>
      <c r="DA44" s="343"/>
      <c r="DB44" s="343"/>
      <c r="DC44" s="343"/>
      <c r="DD44" s="343"/>
      <c r="DE44" s="343"/>
      <c r="DF44" s="343"/>
      <c r="DG44" s="343"/>
      <c r="DH44" s="343"/>
      <c r="DI44" s="343"/>
      <c r="DJ44" s="343"/>
      <c r="DK44" s="343"/>
      <c r="DL44" s="343"/>
      <c r="DM44" s="343"/>
      <c r="DN44" s="343"/>
      <c r="DO44" s="343"/>
      <c r="DP44" s="343"/>
      <c r="DQ44" s="343"/>
      <c r="DR44" s="343"/>
      <c r="DS44" s="343"/>
      <c r="DT44" s="343"/>
    </row>
    <row r="45" spans="1:124" s="344" customFormat="1" ht="20.100000000000001" customHeight="1">
      <c r="A45" s="93"/>
      <c r="B45" s="104" t="s">
        <v>58</v>
      </c>
      <c r="C45" s="105">
        <v>0</v>
      </c>
      <c r="D45" s="172">
        <v>0</v>
      </c>
      <c r="E45" s="173">
        <v>0</v>
      </c>
      <c r="F45" s="174" t="s">
        <v>241</v>
      </c>
      <c r="G45" s="175" t="s">
        <v>241</v>
      </c>
      <c r="H45" s="176" t="s">
        <v>241</v>
      </c>
      <c r="I45" s="174" t="s">
        <v>96</v>
      </c>
      <c r="J45" s="175" t="s">
        <v>96</v>
      </c>
      <c r="K45" s="176" t="s">
        <v>96</v>
      </c>
      <c r="L45" s="174" t="s">
        <v>96</v>
      </c>
      <c r="M45" s="175" t="s">
        <v>96</v>
      </c>
      <c r="N45" s="176" t="s">
        <v>96</v>
      </c>
      <c r="O45" s="342"/>
      <c r="P45" s="342"/>
      <c r="Q45" s="342"/>
      <c r="R45" s="342"/>
      <c r="S45" s="342"/>
      <c r="T45" s="342"/>
      <c r="U45" s="342"/>
      <c r="V45" s="342"/>
      <c r="W45" s="342"/>
      <c r="X45" s="342"/>
      <c r="Y45" s="342"/>
      <c r="Z45" s="342"/>
      <c r="AA45" s="342"/>
      <c r="AB45" s="342"/>
      <c r="AC45" s="342"/>
      <c r="AD45" s="342"/>
      <c r="AE45" s="342"/>
      <c r="AF45" s="342"/>
      <c r="AG45" s="342"/>
      <c r="AH45" s="342"/>
      <c r="AI45" s="342"/>
      <c r="AJ45" s="342"/>
      <c r="AK45" s="342"/>
      <c r="AL45" s="342"/>
      <c r="AM45" s="342"/>
      <c r="AN45" s="342"/>
      <c r="AO45" s="342"/>
      <c r="AP45" s="342"/>
      <c r="AQ45" s="342"/>
      <c r="AR45" s="342"/>
      <c r="AS45" s="342"/>
      <c r="AT45" s="342"/>
      <c r="AU45" s="342"/>
      <c r="AV45" s="342"/>
      <c r="AW45" s="342"/>
      <c r="AX45" s="342"/>
      <c r="AY45" s="342"/>
      <c r="AZ45" s="342"/>
      <c r="BA45" s="342"/>
      <c r="BB45" s="342"/>
      <c r="BC45" s="342"/>
      <c r="BD45" s="342"/>
      <c r="BE45" s="342"/>
      <c r="BF45" s="342"/>
      <c r="BG45" s="342"/>
      <c r="BH45" s="342"/>
      <c r="BI45" s="342"/>
      <c r="BJ45" s="342"/>
      <c r="BK45" s="342"/>
      <c r="BL45" s="342"/>
      <c r="BM45" s="342"/>
      <c r="BN45" s="342"/>
      <c r="BO45" s="342"/>
      <c r="BP45" s="342"/>
      <c r="BQ45" s="342"/>
      <c r="BR45" s="342"/>
      <c r="BS45" s="342"/>
      <c r="BT45" s="342"/>
      <c r="BU45" s="342"/>
      <c r="BV45" s="342"/>
      <c r="BW45" s="342"/>
      <c r="BX45" s="342"/>
      <c r="BY45" s="342"/>
      <c r="BZ45" s="342"/>
      <c r="CA45" s="342"/>
      <c r="CB45" s="342"/>
      <c r="CC45" s="342"/>
      <c r="CD45" s="342"/>
      <c r="CE45" s="342"/>
      <c r="CF45" s="342"/>
      <c r="CG45" s="342"/>
      <c r="CH45" s="342"/>
      <c r="CI45" s="342"/>
      <c r="CJ45" s="342"/>
      <c r="CK45" s="342"/>
      <c r="CL45" s="342"/>
      <c r="CM45" s="342"/>
      <c r="CN45" s="342"/>
      <c r="CO45" s="342"/>
      <c r="CP45" s="342"/>
      <c r="CQ45" s="342"/>
      <c r="CR45" s="342"/>
      <c r="CS45" s="342"/>
      <c r="CT45" s="342"/>
      <c r="CU45" s="342"/>
      <c r="CV45" s="342"/>
      <c r="CW45" s="342"/>
      <c r="CX45" s="342"/>
      <c r="CY45" s="343"/>
      <c r="CZ45" s="343"/>
      <c r="DA45" s="343"/>
      <c r="DB45" s="343"/>
      <c r="DC45" s="343"/>
      <c r="DD45" s="343"/>
      <c r="DE45" s="343"/>
      <c r="DF45" s="343"/>
      <c r="DG45" s="343"/>
      <c r="DH45" s="343"/>
      <c r="DI45" s="343"/>
      <c r="DJ45" s="343"/>
      <c r="DK45" s="343"/>
      <c r="DL45" s="343"/>
      <c r="DM45" s="343"/>
      <c r="DN45" s="343"/>
      <c r="DO45" s="343"/>
      <c r="DP45" s="343"/>
      <c r="DQ45" s="343"/>
      <c r="DR45" s="343"/>
      <c r="DS45" s="343"/>
      <c r="DT45" s="343"/>
    </row>
    <row r="46" spans="1:124" s="344" customFormat="1" ht="20.100000000000001" customHeight="1">
      <c r="A46" s="93"/>
      <c r="B46" s="104" t="s">
        <v>229</v>
      </c>
      <c r="C46" s="105">
        <v>0</v>
      </c>
      <c r="D46" s="172">
        <v>0</v>
      </c>
      <c r="E46" s="173">
        <v>0</v>
      </c>
      <c r="F46" s="174" t="s">
        <v>241</v>
      </c>
      <c r="G46" s="175" t="s">
        <v>241</v>
      </c>
      <c r="H46" s="176" t="s">
        <v>241</v>
      </c>
      <c r="I46" s="174" t="s">
        <v>96</v>
      </c>
      <c r="J46" s="175" t="s">
        <v>96</v>
      </c>
      <c r="K46" s="176" t="s">
        <v>96</v>
      </c>
      <c r="L46" s="174" t="s">
        <v>96</v>
      </c>
      <c r="M46" s="175" t="s">
        <v>96</v>
      </c>
      <c r="N46" s="176" t="s">
        <v>96</v>
      </c>
      <c r="O46" s="342"/>
      <c r="P46" s="342"/>
      <c r="Q46" s="342"/>
      <c r="R46" s="342"/>
      <c r="S46" s="342"/>
      <c r="T46" s="342"/>
      <c r="U46" s="342"/>
      <c r="V46" s="342"/>
      <c r="W46" s="342"/>
      <c r="X46" s="342"/>
      <c r="Y46" s="342"/>
      <c r="Z46" s="342"/>
      <c r="AA46" s="342"/>
      <c r="AB46" s="342"/>
      <c r="AC46" s="342"/>
      <c r="AD46" s="342"/>
      <c r="AE46" s="342"/>
      <c r="AF46" s="342"/>
      <c r="AG46" s="342"/>
      <c r="AH46" s="342"/>
      <c r="AI46" s="342"/>
      <c r="AJ46" s="342"/>
      <c r="AK46" s="342"/>
      <c r="AL46" s="342"/>
      <c r="AM46" s="342"/>
      <c r="AN46" s="342"/>
      <c r="AO46" s="342"/>
      <c r="AP46" s="342"/>
      <c r="AQ46" s="342"/>
      <c r="AR46" s="342"/>
      <c r="AS46" s="342"/>
      <c r="AT46" s="342"/>
      <c r="AU46" s="342"/>
      <c r="AV46" s="342"/>
      <c r="AW46" s="342"/>
      <c r="AX46" s="342"/>
      <c r="AY46" s="342"/>
      <c r="AZ46" s="342"/>
      <c r="BA46" s="342"/>
      <c r="BB46" s="342"/>
      <c r="BC46" s="342"/>
      <c r="BD46" s="342"/>
      <c r="BE46" s="342"/>
      <c r="BF46" s="342"/>
      <c r="BG46" s="342"/>
      <c r="BH46" s="342"/>
      <c r="BI46" s="342"/>
      <c r="BJ46" s="342"/>
      <c r="BK46" s="342"/>
      <c r="BL46" s="342"/>
      <c r="BM46" s="342"/>
      <c r="BN46" s="342"/>
      <c r="BO46" s="342"/>
      <c r="BP46" s="342"/>
      <c r="BQ46" s="342"/>
      <c r="BR46" s="342"/>
      <c r="BS46" s="342"/>
      <c r="BT46" s="342"/>
      <c r="BU46" s="342"/>
      <c r="BV46" s="342"/>
      <c r="BW46" s="342"/>
      <c r="BX46" s="342"/>
      <c r="BY46" s="342"/>
      <c r="BZ46" s="342"/>
      <c r="CA46" s="342"/>
      <c r="CB46" s="342"/>
      <c r="CC46" s="342"/>
      <c r="CD46" s="342"/>
      <c r="CE46" s="342"/>
      <c r="CF46" s="342"/>
      <c r="CG46" s="342"/>
      <c r="CH46" s="342"/>
      <c r="CI46" s="342"/>
      <c r="CJ46" s="342"/>
      <c r="CK46" s="342"/>
      <c r="CL46" s="342"/>
      <c r="CM46" s="342"/>
      <c r="CN46" s="342"/>
      <c r="CO46" s="342"/>
      <c r="CP46" s="342"/>
      <c r="CQ46" s="342"/>
      <c r="CR46" s="342"/>
      <c r="CS46" s="342"/>
      <c r="CT46" s="342"/>
      <c r="CU46" s="342"/>
      <c r="CV46" s="342"/>
      <c r="CW46" s="342"/>
      <c r="CX46" s="342"/>
      <c r="CY46" s="343"/>
      <c r="CZ46" s="343"/>
      <c r="DA46" s="343"/>
      <c r="DB46" s="343"/>
      <c r="DC46" s="343"/>
      <c r="DD46" s="343"/>
      <c r="DE46" s="343"/>
      <c r="DF46" s="343"/>
      <c r="DG46" s="343"/>
      <c r="DH46" s="343"/>
      <c r="DI46" s="343"/>
      <c r="DJ46" s="343"/>
      <c r="DK46" s="343"/>
      <c r="DL46" s="343"/>
      <c r="DM46" s="343"/>
      <c r="DN46" s="343"/>
      <c r="DO46" s="343"/>
      <c r="DP46" s="343"/>
      <c r="DQ46" s="343"/>
      <c r="DR46" s="343"/>
      <c r="DS46" s="343"/>
      <c r="DT46" s="343"/>
    </row>
    <row r="47" spans="1:124" s="344" customFormat="1" ht="20.100000000000001" customHeight="1">
      <c r="A47" s="93"/>
      <c r="B47" s="104" t="s">
        <v>42</v>
      </c>
      <c r="C47" s="105">
        <v>0</v>
      </c>
      <c r="D47" s="172">
        <v>0</v>
      </c>
      <c r="E47" s="173">
        <v>0</v>
      </c>
      <c r="F47" s="174" t="s">
        <v>241</v>
      </c>
      <c r="G47" s="175" t="s">
        <v>241</v>
      </c>
      <c r="H47" s="176" t="s">
        <v>241</v>
      </c>
      <c r="I47" s="174" t="s">
        <v>96</v>
      </c>
      <c r="J47" s="175" t="s">
        <v>96</v>
      </c>
      <c r="K47" s="176" t="s">
        <v>96</v>
      </c>
      <c r="L47" s="174" t="s">
        <v>96</v>
      </c>
      <c r="M47" s="175" t="s">
        <v>96</v>
      </c>
      <c r="N47" s="176" t="s">
        <v>96</v>
      </c>
      <c r="O47" s="342"/>
      <c r="P47" s="342"/>
      <c r="Q47" s="342"/>
      <c r="R47" s="342"/>
      <c r="S47" s="342"/>
      <c r="T47" s="342"/>
      <c r="U47" s="342"/>
      <c r="V47" s="342"/>
      <c r="W47" s="342"/>
      <c r="X47" s="342"/>
      <c r="Y47" s="342"/>
      <c r="Z47" s="342"/>
      <c r="AA47" s="342"/>
      <c r="AB47" s="342"/>
      <c r="AC47" s="342"/>
      <c r="AD47" s="342"/>
      <c r="AE47" s="342"/>
      <c r="AF47" s="342"/>
      <c r="AG47" s="342"/>
      <c r="AH47" s="342"/>
      <c r="AI47" s="342"/>
      <c r="AJ47" s="342"/>
      <c r="AK47" s="342"/>
      <c r="AL47" s="342"/>
      <c r="AM47" s="342"/>
      <c r="AN47" s="342"/>
      <c r="AO47" s="342"/>
      <c r="AP47" s="342"/>
      <c r="AQ47" s="342"/>
      <c r="AR47" s="342"/>
      <c r="AS47" s="342"/>
      <c r="AT47" s="342"/>
      <c r="AU47" s="342"/>
      <c r="AV47" s="342"/>
      <c r="AW47" s="342"/>
      <c r="AX47" s="342"/>
      <c r="AY47" s="342"/>
      <c r="AZ47" s="342"/>
      <c r="BA47" s="342"/>
      <c r="BB47" s="342"/>
      <c r="BC47" s="342"/>
      <c r="BD47" s="342"/>
      <c r="BE47" s="342"/>
      <c r="BF47" s="342"/>
      <c r="BG47" s="342"/>
      <c r="BH47" s="342"/>
      <c r="BI47" s="342"/>
      <c r="BJ47" s="342"/>
      <c r="BK47" s="342"/>
      <c r="BL47" s="342"/>
      <c r="BM47" s="342"/>
      <c r="BN47" s="342"/>
      <c r="BO47" s="342"/>
      <c r="BP47" s="342"/>
      <c r="BQ47" s="342"/>
      <c r="BR47" s="342"/>
      <c r="BS47" s="342"/>
      <c r="BT47" s="342"/>
      <c r="BU47" s="342"/>
      <c r="BV47" s="342"/>
      <c r="BW47" s="342"/>
      <c r="BX47" s="342"/>
      <c r="BY47" s="342"/>
      <c r="BZ47" s="342"/>
      <c r="CA47" s="342"/>
      <c r="CB47" s="342"/>
      <c r="CC47" s="342"/>
      <c r="CD47" s="342"/>
      <c r="CE47" s="342"/>
      <c r="CF47" s="342"/>
      <c r="CG47" s="342"/>
      <c r="CH47" s="342"/>
      <c r="CI47" s="342"/>
      <c r="CJ47" s="342"/>
      <c r="CK47" s="342"/>
      <c r="CL47" s="342"/>
      <c r="CM47" s="342"/>
      <c r="CN47" s="342"/>
      <c r="CO47" s="342"/>
      <c r="CP47" s="342"/>
      <c r="CQ47" s="342"/>
      <c r="CR47" s="342"/>
      <c r="CS47" s="342"/>
      <c r="CT47" s="342"/>
      <c r="CU47" s="342"/>
      <c r="CV47" s="342"/>
      <c r="CW47" s="342"/>
      <c r="CX47" s="342"/>
      <c r="CY47" s="343"/>
      <c r="CZ47" s="343"/>
      <c r="DA47" s="343"/>
      <c r="DB47" s="343"/>
      <c r="DC47" s="343"/>
      <c r="DD47" s="343"/>
      <c r="DE47" s="343"/>
      <c r="DF47" s="343"/>
      <c r="DG47" s="343"/>
      <c r="DH47" s="343"/>
      <c r="DI47" s="343"/>
      <c r="DJ47" s="343"/>
      <c r="DK47" s="343"/>
      <c r="DL47" s="343"/>
      <c r="DM47" s="343"/>
      <c r="DN47" s="343"/>
      <c r="DO47" s="343"/>
      <c r="DP47" s="343"/>
      <c r="DQ47" s="343"/>
      <c r="DR47" s="343"/>
      <c r="DS47" s="343"/>
      <c r="DT47" s="343"/>
    </row>
    <row r="48" spans="1:124" s="344" customFormat="1" ht="20.100000000000001" customHeight="1">
      <c r="A48" s="93"/>
      <c r="B48" s="104" t="s">
        <v>75</v>
      </c>
      <c r="C48" s="105">
        <v>0</v>
      </c>
      <c r="D48" s="172">
        <v>0</v>
      </c>
      <c r="E48" s="173">
        <v>0</v>
      </c>
      <c r="F48" s="174" t="s">
        <v>241</v>
      </c>
      <c r="G48" s="175" t="s">
        <v>241</v>
      </c>
      <c r="H48" s="176" t="s">
        <v>241</v>
      </c>
      <c r="I48" s="174" t="s">
        <v>96</v>
      </c>
      <c r="J48" s="175" t="s">
        <v>96</v>
      </c>
      <c r="K48" s="176" t="s">
        <v>96</v>
      </c>
      <c r="L48" s="174" t="s">
        <v>96</v>
      </c>
      <c r="M48" s="175" t="s">
        <v>96</v>
      </c>
      <c r="N48" s="176" t="s">
        <v>96</v>
      </c>
      <c r="O48" s="342"/>
      <c r="P48" s="342"/>
      <c r="Q48" s="342"/>
      <c r="R48" s="342"/>
      <c r="S48" s="342"/>
      <c r="T48" s="342"/>
      <c r="U48" s="342"/>
      <c r="V48" s="342"/>
      <c r="W48" s="342"/>
      <c r="X48" s="342"/>
      <c r="Y48" s="342"/>
      <c r="Z48" s="342"/>
      <c r="AA48" s="342"/>
      <c r="AB48" s="342"/>
      <c r="AC48" s="342"/>
      <c r="AD48" s="342"/>
      <c r="AE48" s="342"/>
      <c r="AF48" s="342"/>
      <c r="AG48" s="342"/>
      <c r="AH48" s="342"/>
      <c r="AI48" s="342"/>
      <c r="AJ48" s="342"/>
      <c r="AK48" s="342"/>
      <c r="AL48" s="342"/>
      <c r="AM48" s="342"/>
      <c r="AN48" s="342"/>
      <c r="AO48" s="342"/>
      <c r="AP48" s="342"/>
      <c r="AQ48" s="342"/>
      <c r="AR48" s="342"/>
      <c r="AS48" s="342"/>
      <c r="AT48" s="342"/>
      <c r="AU48" s="342"/>
      <c r="AV48" s="342"/>
      <c r="AW48" s="342"/>
      <c r="AX48" s="342"/>
      <c r="AY48" s="342"/>
      <c r="AZ48" s="342"/>
      <c r="BA48" s="342"/>
      <c r="BB48" s="342"/>
      <c r="BC48" s="342"/>
      <c r="BD48" s="342"/>
      <c r="BE48" s="342"/>
      <c r="BF48" s="342"/>
      <c r="BG48" s="342"/>
      <c r="BH48" s="342"/>
      <c r="BI48" s="342"/>
      <c r="BJ48" s="342"/>
      <c r="BK48" s="342"/>
      <c r="BL48" s="342"/>
      <c r="BM48" s="342"/>
      <c r="BN48" s="342"/>
      <c r="BO48" s="342"/>
      <c r="BP48" s="342"/>
      <c r="BQ48" s="342"/>
      <c r="BR48" s="342"/>
      <c r="BS48" s="342"/>
      <c r="BT48" s="342"/>
      <c r="BU48" s="342"/>
      <c r="BV48" s="342"/>
      <c r="BW48" s="342"/>
      <c r="BX48" s="342"/>
      <c r="BY48" s="342"/>
      <c r="BZ48" s="342"/>
      <c r="CA48" s="342"/>
      <c r="CB48" s="342"/>
      <c r="CC48" s="342"/>
      <c r="CD48" s="342"/>
      <c r="CE48" s="342"/>
      <c r="CF48" s="342"/>
      <c r="CG48" s="342"/>
      <c r="CH48" s="342"/>
      <c r="CI48" s="342"/>
      <c r="CJ48" s="342"/>
      <c r="CK48" s="342"/>
      <c r="CL48" s="342"/>
      <c r="CM48" s="342"/>
      <c r="CN48" s="342"/>
      <c r="CO48" s="342"/>
      <c r="CP48" s="342"/>
      <c r="CQ48" s="342"/>
      <c r="CR48" s="342"/>
      <c r="CS48" s="342"/>
      <c r="CT48" s="342"/>
      <c r="CU48" s="342"/>
      <c r="CV48" s="342"/>
      <c r="CW48" s="342"/>
      <c r="CX48" s="342"/>
      <c r="CY48" s="343"/>
      <c r="CZ48" s="343"/>
      <c r="DA48" s="343"/>
      <c r="DB48" s="343"/>
      <c r="DC48" s="343"/>
      <c r="DD48" s="343"/>
      <c r="DE48" s="343"/>
      <c r="DF48" s="343"/>
      <c r="DG48" s="343"/>
      <c r="DH48" s="343"/>
      <c r="DI48" s="343"/>
      <c r="DJ48" s="343"/>
      <c r="DK48" s="343"/>
      <c r="DL48" s="343"/>
      <c r="DM48" s="343"/>
      <c r="DN48" s="343"/>
      <c r="DO48" s="343"/>
      <c r="DP48" s="343"/>
      <c r="DQ48" s="343"/>
      <c r="DR48" s="343"/>
      <c r="DS48" s="343"/>
      <c r="DT48" s="343"/>
    </row>
    <row r="49" spans="1:124" s="344" customFormat="1" ht="20.100000000000001" customHeight="1">
      <c r="A49" s="93"/>
      <c r="B49" s="104" t="s">
        <v>237</v>
      </c>
      <c r="C49" s="105">
        <v>0</v>
      </c>
      <c r="D49" s="172">
        <v>0</v>
      </c>
      <c r="E49" s="173">
        <v>0</v>
      </c>
      <c r="F49" s="174" t="s">
        <v>241</v>
      </c>
      <c r="G49" s="175" t="s">
        <v>241</v>
      </c>
      <c r="H49" s="176" t="s">
        <v>241</v>
      </c>
      <c r="I49" s="174" t="s">
        <v>96</v>
      </c>
      <c r="J49" s="175" t="s">
        <v>96</v>
      </c>
      <c r="K49" s="176" t="s">
        <v>96</v>
      </c>
      <c r="L49" s="174" t="s">
        <v>96</v>
      </c>
      <c r="M49" s="175" t="s">
        <v>96</v>
      </c>
      <c r="N49" s="176" t="s">
        <v>96</v>
      </c>
      <c r="O49" s="342"/>
      <c r="P49" s="342"/>
      <c r="Q49" s="342"/>
      <c r="R49" s="342"/>
      <c r="S49" s="342"/>
      <c r="T49" s="342"/>
      <c r="U49" s="342"/>
      <c r="V49" s="342"/>
      <c r="W49" s="342"/>
      <c r="X49" s="342"/>
      <c r="Y49" s="342"/>
      <c r="Z49" s="342"/>
      <c r="AA49" s="342"/>
      <c r="AB49" s="342"/>
      <c r="AC49" s="342"/>
      <c r="AD49" s="342"/>
      <c r="AE49" s="342"/>
      <c r="AF49" s="342"/>
      <c r="AG49" s="342"/>
      <c r="AH49" s="342"/>
      <c r="AI49" s="342"/>
      <c r="AJ49" s="342"/>
      <c r="AK49" s="342"/>
      <c r="AL49" s="342"/>
      <c r="AM49" s="342"/>
      <c r="AN49" s="342"/>
      <c r="AO49" s="342"/>
      <c r="AP49" s="342"/>
      <c r="AQ49" s="342"/>
      <c r="AR49" s="342"/>
      <c r="AS49" s="342"/>
      <c r="AT49" s="342"/>
      <c r="AU49" s="342"/>
      <c r="AV49" s="342"/>
      <c r="AW49" s="342"/>
      <c r="AX49" s="342"/>
      <c r="AY49" s="342"/>
      <c r="AZ49" s="342"/>
      <c r="BA49" s="342"/>
      <c r="BB49" s="342"/>
      <c r="BC49" s="342"/>
      <c r="BD49" s="342"/>
      <c r="BE49" s="342"/>
      <c r="BF49" s="342"/>
      <c r="BG49" s="342"/>
      <c r="BH49" s="342"/>
      <c r="BI49" s="342"/>
      <c r="BJ49" s="342"/>
      <c r="BK49" s="342"/>
      <c r="BL49" s="342"/>
      <c r="BM49" s="342"/>
      <c r="BN49" s="342"/>
      <c r="BO49" s="342"/>
      <c r="BP49" s="342"/>
      <c r="BQ49" s="342"/>
      <c r="BR49" s="342"/>
      <c r="BS49" s="342"/>
      <c r="BT49" s="342"/>
      <c r="BU49" s="342"/>
      <c r="BV49" s="342"/>
      <c r="BW49" s="342"/>
      <c r="BX49" s="342"/>
      <c r="BY49" s="342"/>
      <c r="BZ49" s="342"/>
      <c r="CA49" s="342"/>
      <c r="CB49" s="342"/>
      <c r="CC49" s="342"/>
      <c r="CD49" s="342"/>
      <c r="CE49" s="342"/>
      <c r="CF49" s="342"/>
      <c r="CG49" s="342"/>
      <c r="CH49" s="342"/>
      <c r="CI49" s="342"/>
      <c r="CJ49" s="342"/>
      <c r="CK49" s="342"/>
      <c r="CL49" s="342"/>
      <c r="CM49" s="342"/>
      <c r="CN49" s="342"/>
      <c r="CO49" s="342"/>
      <c r="CP49" s="342"/>
      <c r="CQ49" s="342"/>
      <c r="CR49" s="342"/>
      <c r="CS49" s="342"/>
      <c r="CT49" s="342"/>
      <c r="CU49" s="342"/>
      <c r="CV49" s="342"/>
      <c r="CW49" s="342"/>
      <c r="CX49" s="342"/>
      <c r="CY49" s="343"/>
      <c r="CZ49" s="343"/>
      <c r="DA49" s="343"/>
      <c r="DB49" s="343"/>
      <c r="DC49" s="343"/>
      <c r="DD49" s="343"/>
      <c r="DE49" s="343"/>
      <c r="DF49" s="343"/>
      <c r="DG49" s="343"/>
      <c r="DH49" s="343"/>
      <c r="DI49" s="343"/>
      <c r="DJ49" s="343"/>
      <c r="DK49" s="343"/>
      <c r="DL49" s="343"/>
      <c r="DM49" s="343"/>
      <c r="DN49" s="343"/>
      <c r="DO49" s="343"/>
      <c r="DP49" s="343"/>
      <c r="DQ49" s="343"/>
      <c r="DR49" s="343"/>
      <c r="DS49" s="343"/>
      <c r="DT49" s="343"/>
    </row>
    <row r="50" spans="1:124" s="344" customFormat="1" ht="20.100000000000001" customHeight="1">
      <c r="A50" s="93"/>
      <c r="B50" s="104" t="s">
        <v>73</v>
      </c>
      <c r="C50" s="105">
        <v>0</v>
      </c>
      <c r="D50" s="175">
        <v>0</v>
      </c>
      <c r="E50" s="176">
        <v>0</v>
      </c>
      <c r="F50" s="174" t="s">
        <v>241</v>
      </c>
      <c r="G50" s="175" t="s">
        <v>241</v>
      </c>
      <c r="H50" s="176" t="s">
        <v>241</v>
      </c>
      <c r="I50" s="174" t="s">
        <v>96</v>
      </c>
      <c r="J50" s="175" t="s">
        <v>96</v>
      </c>
      <c r="K50" s="176" t="s">
        <v>96</v>
      </c>
      <c r="L50" s="174" t="s">
        <v>96</v>
      </c>
      <c r="M50" s="175" t="s">
        <v>96</v>
      </c>
      <c r="N50" s="176" t="s">
        <v>96</v>
      </c>
      <c r="O50" s="342"/>
      <c r="P50" s="342"/>
      <c r="Q50" s="342"/>
      <c r="R50" s="342"/>
      <c r="S50" s="342"/>
      <c r="T50" s="342"/>
      <c r="U50" s="342"/>
      <c r="V50" s="342"/>
      <c r="W50" s="342"/>
      <c r="X50" s="342"/>
      <c r="Y50" s="342"/>
      <c r="Z50" s="342"/>
      <c r="AA50" s="342"/>
      <c r="AB50" s="342"/>
      <c r="AC50" s="342"/>
      <c r="AD50" s="342"/>
      <c r="AE50" s="342"/>
      <c r="AF50" s="342"/>
      <c r="AG50" s="342"/>
      <c r="AH50" s="342"/>
      <c r="AI50" s="342"/>
      <c r="AJ50" s="342"/>
      <c r="AK50" s="342"/>
      <c r="AL50" s="342"/>
      <c r="AM50" s="342"/>
      <c r="AN50" s="342"/>
      <c r="AO50" s="342"/>
      <c r="AP50" s="342"/>
      <c r="AQ50" s="342"/>
      <c r="AR50" s="342"/>
      <c r="AS50" s="342"/>
      <c r="AT50" s="342"/>
      <c r="AU50" s="342"/>
      <c r="AV50" s="342"/>
      <c r="AW50" s="342"/>
      <c r="AX50" s="342"/>
      <c r="AY50" s="342"/>
      <c r="AZ50" s="342"/>
      <c r="BA50" s="342"/>
      <c r="BB50" s="342"/>
      <c r="BC50" s="342"/>
      <c r="BD50" s="342"/>
      <c r="BE50" s="342"/>
      <c r="BF50" s="342"/>
      <c r="BG50" s="342"/>
      <c r="BH50" s="342"/>
      <c r="BI50" s="342"/>
      <c r="BJ50" s="342"/>
      <c r="BK50" s="342"/>
      <c r="BL50" s="342"/>
      <c r="BM50" s="342"/>
      <c r="BN50" s="342"/>
      <c r="BO50" s="342"/>
      <c r="BP50" s="342"/>
      <c r="BQ50" s="342"/>
      <c r="BR50" s="342"/>
      <c r="BS50" s="342"/>
      <c r="BT50" s="342"/>
      <c r="BU50" s="342"/>
      <c r="BV50" s="342"/>
      <c r="BW50" s="342"/>
      <c r="BX50" s="342"/>
      <c r="BY50" s="342"/>
      <c r="BZ50" s="342"/>
      <c r="CA50" s="342"/>
      <c r="CB50" s="342"/>
      <c r="CC50" s="342"/>
      <c r="CD50" s="342"/>
      <c r="CE50" s="342"/>
      <c r="CF50" s="342"/>
      <c r="CG50" s="342"/>
      <c r="CH50" s="342"/>
      <c r="CI50" s="342"/>
      <c r="CJ50" s="342"/>
      <c r="CK50" s="342"/>
      <c r="CL50" s="342"/>
      <c r="CM50" s="342"/>
      <c r="CN50" s="342"/>
      <c r="CO50" s="342"/>
      <c r="CP50" s="342"/>
      <c r="CQ50" s="342"/>
      <c r="CR50" s="342"/>
      <c r="CS50" s="342"/>
      <c r="CT50" s="342"/>
      <c r="CU50" s="342"/>
      <c r="CV50" s="342"/>
      <c r="CW50" s="342"/>
      <c r="CX50" s="342"/>
      <c r="CY50" s="343"/>
      <c r="CZ50" s="343"/>
      <c r="DA50" s="343"/>
      <c r="DB50" s="343"/>
      <c r="DC50" s="343"/>
      <c r="DD50" s="343"/>
      <c r="DE50" s="343"/>
      <c r="DF50" s="343"/>
      <c r="DG50" s="343"/>
      <c r="DH50" s="343"/>
      <c r="DI50" s="343"/>
      <c r="DJ50" s="343"/>
      <c r="DK50" s="343"/>
      <c r="DL50" s="343"/>
      <c r="DM50" s="343"/>
      <c r="DN50" s="343"/>
      <c r="DO50" s="343"/>
      <c r="DP50" s="343"/>
      <c r="DQ50" s="343"/>
      <c r="DR50" s="343"/>
      <c r="DS50" s="343"/>
      <c r="DT50" s="343"/>
    </row>
    <row r="51" spans="1:124" s="344" customFormat="1" ht="20.100000000000001" customHeight="1">
      <c r="A51" s="93"/>
      <c r="B51" s="104" t="s">
        <v>235</v>
      </c>
      <c r="C51" s="105">
        <v>18.606221999999999</v>
      </c>
      <c r="D51" s="172">
        <v>17.868824</v>
      </c>
      <c r="E51" s="173">
        <v>17.799800999999999</v>
      </c>
      <c r="F51" s="174">
        <v>0</v>
      </c>
      <c r="G51" s="175">
        <v>7.5467697258644435</v>
      </c>
      <c r="H51" s="176">
        <v>7.5760341365614146</v>
      </c>
      <c r="I51" s="174" t="s">
        <v>96</v>
      </c>
      <c r="J51" s="175">
        <v>9.1455886049807233</v>
      </c>
      <c r="K51" s="176">
        <v>11.205626320430042</v>
      </c>
      <c r="L51" s="174">
        <v>0.22881593049894816</v>
      </c>
      <c r="M51" s="175">
        <v>0.69019651209279353</v>
      </c>
      <c r="N51" s="176">
        <v>0.84894207525129073</v>
      </c>
      <c r="O51" s="342"/>
      <c r="P51" s="342"/>
      <c r="Q51" s="342"/>
      <c r="R51" s="342"/>
      <c r="S51" s="342"/>
      <c r="T51" s="342"/>
      <c r="U51" s="342"/>
      <c r="V51" s="342"/>
      <c r="W51" s="342"/>
      <c r="X51" s="342"/>
      <c r="Y51" s="342"/>
      <c r="Z51" s="342"/>
      <c r="AA51" s="342"/>
      <c r="AB51" s="342"/>
      <c r="AC51" s="342"/>
      <c r="AD51" s="342"/>
      <c r="AE51" s="342"/>
      <c r="AF51" s="342"/>
      <c r="AG51" s="342"/>
      <c r="AH51" s="342"/>
      <c r="AI51" s="342"/>
      <c r="AJ51" s="342"/>
      <c r="AK51" s="342"/>
      <c r="AL51" s="342"/>
      <c r="AM51" s="342"/>
      <c r="AN51" s="342"/>
      <c r="AO51" s="342"/>
      <c r="AP51" s="342"/>
      <c r="AQ51" s="342"/>
      <c r="AR51" s="342"/>
      <c r="AS51" s="342"/>
      <c r="AT51" s="342"/>
      <c r="AU51" s="342"/>
      <c r="AV51" s="342"/>
      <c r="AW51" s="342"/>
      <c r="AX51" s="342"/>
      <c r="AY51" s="342"/>
      <c r="AZ51" s="342"/>
      <c r="BA51" s="342"/>
      <c r="BB51" s="342"/>
      <c r="BC51" s="342"/>
      <c r="BD51" s="342"/>
      <c r="BE51" s="342"/>
      <c r="BF51" s="342"/>
      <c r="BG51" s="342"/>
      <c r="BH51" s="342"/>
      <c r="BI51" s="342"/>
      <c r="BJ51" s="342"/>
      <c r="BK51" s="342"/>
      <c r="BL51" s="342"/>
      <c r="BM51" s="342"/>
      <c r="BN51" s="342"/>
      <c r="BO51" s="342"/>
      <c r="BP51" s="342"/>
      <c r="BQ51" s="342"/>
      <c r="BR51" s="342"/>
      <c r="BS51" s="342"/>
      <c r="BT51" s="342"/>
      <c r="BU51" s="342"/>
      <c r="BV51" s="342"/>
      <c r="BW51" s="342"/>
      <c r="BX51" s="342"/>
      <c r="BY51" s="342"/>
      <c r="BZ51" s="342"/>
      <c r="CA51" s="342"/>
      <c r="CB51" s="342"/>
      <c r="CC51" s="342"/>
      <c r="CD51" s="342"/>
      <c r="CE51" s="342"/>
      <c r="CF51" s="342"/>
      <c r="CG51" s="342"/>
      <c r="CH51" s="342"/>
      <c r="CI51" s="342"/>
      <c r="CJ51" s="342"/>
      <c r="CK51" s="342"/>
      <c r="CL51" s="342"/>
      <c r="CM51" s="342"/>
      <c r="CN51" s="342"/>
      <c r="CO51" s="342"/>
      <c r="CP51" s="342"/>
      <c r="CQ51" s="342"/>
      <c r="CR51" s="342"/>
      <c r="CS51" s="342"/>
      <c r="CT51" s="342"/>
      <c r="CU51" s="342"/>
      <c r="CV51" s="342"/>
      <c r="CW51" s="342"/>
      <c r="CX51" s="342"/>
      <c r="CY51" s="343"/>
      <c r="CZ51" s="343"/>
      <c r="DA51" s="343"/>
      <c r="DB51" s="343"/>
      <c r="DC51" s="343"/>
      <c r="DD51" s="343"/>
      <c r="DE51" s="343"/>
      <c r="DF51" s="343"/>
      <c r="DG51" s="343"/>
      <c r="DH51" s="343"/>
      <c r="DI51" s="343"/>
      <c r="DJ51" s="343"/>
      <c r="DK51" s="343"/>
      <c r="DL51" s="343"/>
      <c r="DM51" s="343"/>
      <c r="DN51" s="343"/>
      <c r="DO51" s="343"/>
      <c r="DP51" s="343"/>
      <c r="DQ51" s="343"/>
      <c r="DR51" s="343"/>
      <c r="DS51" s="343"/>
      <c r="DT51" s="343"/>
    </row>
    <row r="52" spans="1:124" s="344" customFormat="1" ht="20.100000000000001" customHeight="1">
      <c r="A52" s="93"/>
      <c r="B52" s="104" t="s">
        <v>39</v>
      </c>
      <c r="C52" s="105">
        <v>0</v>
      </c>
      <c r="D52" s="175">
        <v>0</v>
      </c>
      <c r="E52" s="176">
        <v>0</v>
      </c>
      <c r="F52" s="174" t="s">
        <v>241</v>
      </c>
      <c r="G52" s="175" t="s">
        <v>241</v>
      </c>
      <c r="H52" s="176" t="s">
        <v>241</v>
      </c>
      <c r="I52" s="174" t="s">
        <v>96</v>
      </c>
      <c r="J52" s="175" t="s">
        <v>96</v>
      </c>
      <c r="K52" s="176" t="s">
        <v>96</v>
      </c>
      <c r="L52" s="174" t="s">
        <v>96</v>
      </c>
      <c r="M52" s="175" t="s">
        <v>96</v>
      </c>
      <c r="N52" s="176" t="s">
        <v>96</v>
      </c>
      <c r="O52" s="342"/>
      <c r="P52" s="342"/>
      <c r="Q52" s="342"/>
      <c r="R52" s="342"/>
      <c r="S52" s="342"/>
      <c r="T52" s="342"/>
      <c r="U52" s="342"/>
      <c r="V52" s="342"/>
      <c r="W52" s="342"/>
      <c r="X52" s="342"/>
      <c r="Y52" s="342"/>
      <c r="Z52" s="342"/>
      <c r="AA52" s="342"/>
      <c r="AB52" s="342"/>
      <c r="AC52" s="342"/>
      <c r="AD52" s="342"/>
      <c r="AE52" s="342"/>
      <c r="AF52" s="342"/>
      <c r="AG52" s="342"/>
      <c r="AH52" s="342"/>
      <c r="AI52" s="342"/>
      <c r="AJ52" s="342"/>
      <c r="AK52" s="342"/>
      <c r="AL52" s="342"/>
      <c r="AM52" s="342"/>
      <c r="AN52" s="342"/>
      <c r="AO52" s="342"/>
      <c r="AP52" s="342"/>
      <c r="AQ52" s="342"/>
      <c r="AR52" s="342"/>
      <c r="AS52" s="342"/>
      <c r="AT52" s="342"/>
      <c r="AU52" s="342"/>
      <c r="AV52" s="342"/>
      <c r="AW52" s="342"/>
      <c r="AX52" s="342"/>
      <c r="AY52" s="342"/>
      <c r="AZ52" s="342"/>
      <c r="BA52" s="342"/>
      <c r="BB52" s="342"/>
      <c r="BC52" s="342"/>
      <c r="BD52" s="342"/>
      <c r="BE52" s="342"/>
      <c r="BF52" s="342"/>
      <c r="BG52" s="342"/>
      <c r="BH52" s="342"/>
      <c r="BI52" s="342"/>
      <c r="BJ52" s="342"/>
      <c r="BK52" s="342"/>
      <c r="BL52" s="342"/>
      <c r="BM52" s="342"/>
      <c r="BN52" s="342"/>
      <c r="BO52" s="342"/>
      <c r="BP52" s="342"/>
      <c r="BQ52" s="342"/>
      <c r="BR52" s="342"/>
      <c r="BS52" s="342"/>
      <c r="BT52" s="342"/>
      <c r="BU52" s="342"/>
      <c r="BV52" s="342"/>
      <c r="BW52" s="342"/>
      <c r="BX52" s="342"/>
      <c r="BY52" s="342"/>
      <c r="BZ52" s="342"/>
      <c r="CA52" s="342"/>
      <c r="CB52" s="342"/>
      <c r="CC52" s="342"/>
      <c r="CD52" s="342"/>
      <c r="CE52" s="342"/>
      <c r="CF52" s="342"/>
      <c r="CG52" s="342"/>
      <c r="CH52" s="342"/>
      <c r="CI52" s="342"/>
      <c r="CJ52" s="342"/>
      <c r="CK52" s="342"/>
      <c r="CL52" s="342"/>
      <c r="CM52" s="342"/>
      <c r="CN52" s="342"/>
      <c r="CO52" s="342"/>
      <c r="CP52" s="342"/>
      <c r="CQ52" s="342"/>
      <c r="CR52" s="342"/>
      <c r="CS52" s="342"/>
      <c r="CT52" s="342"/>
      <c r="CU52" s="342"/>
      <c r="CV52" s="342"/>
      <c r="CW52" s="342"/>
      <c r="CX52" s="342"/>
      <c r="CY52" s="343"/>
      <c r="CZ52" s="343"/>
      <c r="DA52" s="343"/>
      <c r="DB52" s="343"/>
      <c r="DC52" s="343"/>
      <c r="DD52" s="343"/>
      <c r="DE52" s="343"/>
      <c r="DF52" s="343"/>
      <c r="DG52" s="343"/>
      <c r="DH52" s="343"/>
      <c r="DI52" s="343"/>
      <c r="DJ52" s="343"/>
      <c r="DK52" s="343"/>
      <c r="DL52" s="343"/>
      <c r="DM52" s="343"/>
      <c r="DN52" s="343"/>
      <c r="DO52" s="343"/>
      <c r="DP52" s="343"/>
      <c r="DQ52" s="343"/>
      <c r="DR52" s="343"/>
      <c r="DS52" s="343"/>
      <c r="DT52" s="343"/>
    </row>
    <row r="53" spans="1:124" s="344" customFormat="1" ht="19.5" customHeight="1">
      <c r="A53" s="93"/>
      <c r="B53" s="104" t="s">
        <v>64</v>
      </c>
      <c r="C53" s="105">
        <v>0</v>
      </c>
      <c r="D53" s="172">
        <v>0</v>
      </c>
      <c r="E53" s="173">
        <v>0</v>
      </c>
      <c r="F53" s="174" t="s">
        <v>241</v>
      </c>
      <c r="G53" s="175" t="s">
        <v>241</v>
      </c>
      <c r="H53" s="176" t="s">
        <v>241</v>
      </c>
      <c r="I53" s="174" t="s">
        <v>96</v>
      </c>
      <c r="J53" s="175" t="s">
        <v>96</v>
      </c>
      <c r="K53" s="176" t="s">
        <v>96</v>
      </c>
      <c r="L53" s="174" t="s">
        <v>96</v>
      </c>
      <c r="M53" s="175" t="s">
        <v>96</v>
      </c>
      <c r="N53" s="176" t="s">
        <v>96</v>
      </c>
      <c r="O53" s="342"/>
      <c r="P53" s="342"/>
      <c r="Q53" s="342"/>
      <c r="R53" s="342"/>
      <c r="S53" s="342"/>
      <c r="T53" s="342"/>
      <c r="U53" s="342"/>
      <c r="V53" s="342"/>
      <c r="W53" s="342"/>
      <c r="X53" s="342"/>
      <c r="Y53" s="342"/>
      <c r="Z53" s="342"/>
      <c r="AA53" s="342"/>
      <c r="AB53" s="342"/>
      <c r="AC53" s="342"/>
      <c r="AD53" s="342"/>
      <c r="AE53" s="342"/>
      <c r="AF53" s="342"/>
      <c r="AG53" s="342"/>
      <c r="AH53" s="342"/>
      <c r="AI53" s="342"/>
      <c r="AJ53" s="342"/>
      <c r="AK53" s="342"/>
      <c r="AL53" s="342"/>
      <c r="AM53" s="342"/>
      <c r="AN53" s="342"/>
      <c r="AO53" s="342"/>
      <c r="AP53" s="342"/>
      <c r="AQ53" s="342"/>
      <c r="AR53" s="342"/>
      <c r="AS53" s="342"/>
      <c r="AT53" s="342"/>
      <c r="AU53" s="342"/>
      <c r="AV53" s="342"/>
      <c r="AW53" s="342"/>
      <c r="AX53" s="342"/>
      <c r="AY53" s="342"/>
      <c r="AZ53" s="342"/>
      <c r="BA53" s="342"/>
      <c r="BB53" s="342"/>
      <c r="BC53" s="342"/>
      <c r="BD53" s="342"/>
      <c r="BE53" s="342"/>
      <c r="BF53" s="342"/>
      <c r="BG53" s="342"/>
      <c r="BH53" s="342"/>
      <c r="BI53" s="342"/>
      <c r="BJ53" s="342"/>
      <c r="BK53" s="342"/>
      <c r="BL53" s="342"/>
      <c r="BM53" s="342"/>
      <c r="BN53" s="342"/>
      <c r="BO53" s="342"/>
      <c r="BP53" s="342"/>
      <c r="BQ53" s="342"/>
      <c r="BR53" s="342"/>
      <c r="BS53" s="342"/>
      <c r="BT53" s="342"/>
      <c r="BU53" s="342"/>
      <c r="BV53" s="342"/>
      <c r="BW53" s="342"/>
      <c r="BX53" s="342"/>
      <c r="BY53" s="342"/>
      <c r="BZ53" s="342"/>
      <c r="CA53" s="342"/>
      <c r="CB53" s="342"/>
      <c r="CC53" s="342"/>
      <c r="CD53" s="342"/>
      <c r="CE53" s="342"/>
      <c r="CF53" s="342"/>
      <c r="CG53" s="342"/>
      <c r="CH53" s="342"/>
      <c r="CI53" s="342"/>
      <c r="CJ53" s="342"/>
      <c r="CK53" s="342"/>
      <c r="CL53" s="342"/>
      <c r="CM53" s="342"/>
      <c r="CN53" s="342"/>
      <c r="CO53" s="342"/>
      <c r="CP53" s="342"/>
      <c r="CQ53" s="342"/>
      <c r="CR53" s="342"/>
      <c r="CS53" s="342"/>
      <c r="CT53" s="342"/>
      <c r="CU53" s="342"/>
      <c r="CV53" s="342"/>
      <c r="CW53" s="342"/>
      <c r="CX53" s="342"/>
      <c r="CY53" s="343"/>
      <c r="CZ53" s="343"/>
      <c r="DA53" s="343"/>
      <c r="DB53" s="343"/>
      <c r="DC53" s="343"/>
      <c r="DD53" s="343"/>
      <c r="DE53" s="343"/>
      <c r="DF53" s="343"/>
      <c r="DG53" s="343"/>
      <c r="DH53" s="343"/>
      <c r="DI53" s="343"/>
      <c r="DJ53" s="343"/>
      <c r="DK53" s="343"/>
      <c r="DL53" s="343"/>
      <c r="DM53" s="343"/>
      <c r="DN53" s="343"/>
      <c r="DO53" s="343"/>
      <c r="DP53" s="343"/>
      <c r="DQ53" s="343"/>
      <c r="DR53" s="343"/>
      <c r="DS53" s="343"/>
      <c r="DT53" s="343"/>
    </row>
    <row r="54" spans="1:124" s="344" customFormat="1" ht="19.5" customHeight="1">
      <c r="A54" s="93"/>
      <c r="B54" s="104" t="s">
        <v>188</v>
      </c>
      <c r="C54" s="105">
        <v>0</v>
      </c>
      <c r="D54" s="175">
        <v>0</v>
      </c>
      <c r="E54" s="176">
        <v>0</v>
      </c>
      <c r="F54" s="174" t="s">
        <v>241</v>
      </c>
      <c r="G54" s="175" t="s">
        <v>241</v>
      </c>
      <c r="H54" s="176" t="s">
        <v>241</v>
      </c>
      <c r="I54" s="174" t="s">
        <v>96</v>
      </c>
      <c r="J54" s="175" t="s">
        <v>96</v>
      </c>
      <c r="K54" s="176" t="s">
        <v>96</v>
      </c>
      <c r="L54" s="174" t="s">
        <v>96</v>
      </c>
      <c r="M54" s="175" t="s">
        <v>96</v>
      </c>
      <c r="N54" s="176" t="s">
        <v>96</v>
      </c>
      <c r="O54" s="342"/>
      <c r="P54" s="342"/>
      <c r="Q54" s="342"/>
      <c r="R54" s="342"/>
      <c r="S54" s="342"/>
      <c r="T54" s="342"/>
      <c r="U54" s="342"/>
      <c r="V54" s="342"/>
      <c r="W54" s="342"/>
      <c r="X54" s="342"/>
      <c r="Y54" s="342"/>
      <c r="Z54" s="342"/>
      <c r="AA54" s="342"/>
      <c r="AB54" s="342"/>
      <c r="AC54" s="342"/>
      <c r="AD54" s="342"/>
      <c r="AE54" s="342"/>
      <c r="AF54" s="342"/>
      <c r="AG54" s="342"/>
      <c r="AH54" s="342"/>
      <c r="AI54" s="342"/>
      <c r="AJ54" s="342"/>
      <c r="AK54" s="342"/>
      <c r="AL54" s="342"/>
      <c r="AM54" s="342"/>
      <c r="AN54" s="342"/>
      <c r="AO54" s="342"/>
      <c r="AP54" s="342"/>
      <c r="AQ54" s="342"/>
      <c r="AR54" s="342"/>
      <c r="AS54" s="342"/>
      <c r="AT54" s="342"/>
      <c r="AU54" s="342"/>
      <c r="AV54" s="342"/>
      <c r="AW54" s="342"/>
      <c r="AX54" s="342"/>
      <c r="AY54" s="342"/>
      <c r="AZ54" s="342"/>
      <c r="BA54" s="342"/>
      <c r="BB54" s="342"/>
      <c r="BC54" s="342"/>
      <c r="BD54" s="342"/>
      <c r="BE54" s="342"/>
      <c r="BF54" s="342"/>
      <c r="BG54" s="342"/>
      <c r="BH54" s="342"/>
      <c r="BI54" s="342"/>
      <c r="BJ54" s="342"/>
      <c r="BK54" s="342"/>
      <c r="BL54" s="342"/>
      <c r="BM54" s="342"/>
      <c r="BN54" s="342"/>
      <c r="BO54" s="342"/>
      <c r="BP54" s="342"/>
      <c r="BQ54" s="342"/>
      <c r="BR54" s="342"/>
      <c r="BS54" s="342"/>
      <c r="BT54" s="342"/>
      <c r="BU54" s="342"/>
      <c r="BV54" s="342"/>
      <c r="BW54" s="342"/>
      <c r="BX54" s="342"/>
      <c r="BY54" s="342"/>
      <c r="BZ54" s="342"/>
      <c r="CA54" s="342"/>
      <c r="CB54" s="342"/>
      <c r="CC54" s="342"/>
      <c r="CD54" s="342"/>
      <c r="CE54" s="342"/>
      <c r="CF54" s="342"/>
      <c r="CG54" s="342"/>
      <c r="CH54" s="342"/>
      <c r="CI54" s="342"/>
      <c r="CJ54" s="342"/>
      <c r="CK54" s="342"/>
      <c r="CL54" s="342"/>
      <c r="CM54" s="342"/>
      <c r="CN54" s="342"/>
      <c r="CO54" s="342"/>
      <c r="CP54" s="342"/>
      <c r="CQ54" s="342"/>
      <c r="CR54" s="342"/>
      <c r="CS54" s="342"/>
      <c r="CT54" s="342"/>
      <c r="CU54" s="342"/>
      <c r="CV54" s="342"/>
      <c r="CW54" s="342"/>
      <c r="CX54" s="342"/>
      <c r="CY54" s="343"/>
      <c r="CZ54" s="343"/>
      <c r="DA54" s="343"/>
      <c r="DB54" s="343"/>
      <c r="DC54" s="343"/>
      <c r="DD54" s="343"/>
      <c r="DE54" s="343"/>
      <c r="DF54" s="343"/>
      <c r="DG54" s="343"/>
      <c r="DH54" s="343"/>
      <c r="DI54" s="343"/>
      <c r="DJ54" s="343"/>
      <c r="DK54" s="343"/>
      <c r="DL54" s="343"/>
      <c r="DM54" s="343"/>
      <c r="DN54" s="343"/>
      <c r="DO54" s="343"/>
      <c r="DP54" s="343"/>
      <c r="DQ54" s="343"/>
      <c r="DR54" s="343"/>
      <c r="DS54" s="343"/>
      <c r="DT54" s="343"/>
    </row>
    <row r="55" spans="1:124" s="344" customFormat="1" ht="19.5" customHeight="1">
      <c r="A55" s="93"/>
      <c r="B55" s="104" t="s">
        <v>55</v>
      </c>
      <c r="C55" s="105">
        <v>0</v>
      </c>
      <c r="D55" s="175">
        <v>0</v>
      </c>
      <c r="E55" s="176">
        <v>0</v>
      </c>
      <c r="F55" s="174" t="s">
        <v>241</v>
      </c>
      <c r="G55" s="175" t="s">
        <v>241</v>
      </c>
      <c r="H55" s="176" t="s">
        <v>241</v>
      </c>
      <c r="I55" s="174" t="s">
        <v>96</v>
      </c>
      <c r="J55" s="175" t="s">
        <v>96</v>
      </c>
      <c r="K55" s="176" t="s">
        <v>96</v>
      </c>
      <c r="L55" s="174" t="s">
        <v>96</v>
      </c>
      <c r="M55" s="175" t="s">
        <v>96</v>
      </c>
      <c r="N55" s="176" t="s">
        <v>96</v>
      </c>
      <c r="O55" s="342"/>
      <c r="P55" s="342"/>
      <c r="Q55" s="342"/>
      <c r="R55" s="342"/>
      <c r="S55" s="342"/>
      <c r="T55" s="342"/>
      <c r="U55" s="342"/>
      <c r="V55" s="342"/>
      <c r="W55" s="342"/>
      <c r="X55" s="342"/>
      <c r="Y55" s="342"/>
      <c r="Z55" s="342"/>
      <c r="AA55" s="342"/>
      <c r="AB55" s="342"/>
      <c r="AC55" s="342"/>
      <c r="AD55" s="342"/>
      <c r="AE55" s="342"/>
      <c r="AF55" s="342"/>
      <c r="AG55" s="342"/>
      <c r="AH55" s="342"/>
      <c r="AI55" s="342"/>
      <c r="AJ55" s="342"/>
      <c r="AK55" s="342"/>
      <c r="AL55" s="342"/>
      <c r="AM55" s="342"/>
      <c r="AN55" s="342"/>
      <c r="AO55" s="342"/>
      <c r="AP55" s="342"/>
      <c r="AQ55" s="342"/>
      <c r="AR55" s="342"/>
      <c r="AS55" s="342"/>
      <c r="AT55" s="342"/>
      <c r="AU55" s="342"/>
      <c r="AV55" s="342"/>
      <c r="AW55" s="342"/>
      <c r="AX55" s="342"/>
      <c r="AY55" s="342"/>
      <c r="AZ55" s="342"/>
      <c r="BA55" s="342"/>
      <c r="BB55" s="342"/>
      <c r="BC55" s="342"/>
      <c r="BD55" s="342"/>
      <c r="BE55" s="342"/>
      <c r="BF55" s="342"/>
      <c r="BG55" s="342"/>
      <c r="BH55" s="342"/>
      <c r="BI55" s="342"/>
      <c r="BJ55" s="342"/>
      <c r="BK55" s="342"/>
      <c r="BL55" s="342"/>
      <c r="BM55" s="342"/>
      <c r="BN55" s="342"/>
      <c r="BO55" s="342"/>
      <c r="BP55" s="342"/>
      <c r="BQ55" s="342"/>
      <c r="BR55" s="342"/>
      <c r="BS55" s="342"/>
      <c r="BT55" s="342"/>
      <c r="BU55" s="342"/>
      <c r="BV55" s="342"/>
      <c r="BW55" s="342"/>
      <c r="BX55" s="342"/>
      <c r="BY55" s="342"/>
      <c r="BZ55" s="342"/>
      <c r="CA55" s="342"/>
      <c r="CB55" s="342"/>
      <c r="CC55" s="342"/>
      <c r="CD55" s="342"/>
      <c r="CE55" s="342"/>
      <c r="CF55" s="342"/>
      <c r="CG55" s="342"/>
      <c r="CH55" s="342"/>
      <c r="CI55" s="342"/>
      <c r="CJ55" s="342"/>
      <c r="CK55" s="342"/>
      <c r="CL55" s="342"/>
      <c r="CM55" s="342"/>
      <c r="CN55" s="342"/>
      <c r="CO55" s="342"/>
      <c r="CP55" s="342"/>
      <c r="CQ55" s="342"/>
      <c r="CR55" s="342"/>
      <c r="CS55" s="342"/>
      <c r="CT55" s="342"/>
      <c r="CU55" s="342"/>
      <c r="CV55" s="342"/>
      <c r="CW55" s="342"/>
      <c r="CX55" s="342"/>
      <c r="CY55" s="343"/>
      <c r="CZ55" s="343"/>
      <c r="DA55" s="343"/>
      <c r="DB55" s="343"/>
      <c r="DC55" s="343"/>
      <c r="DD55" s="343"/>
      <c r="DE55" s="343"/>
      <c r="DF55" s="343"/>
      <c r="DG55" s="343"/>
      <c r="DH55" s="343"/>
      <c r="DI55" s="343"/>
      <c r="DJ55" s="343"/>
      <c r="DK55" s="343"/>
      <c r="DL55" s="343"/>
      <c r="DM55" s="343"/>
      <c r="DN55" s="343"/>
      <c r="DO55" s="343"/>
      <c r="DP55" s="343"/>
      <c r="DQ55" s="343"/>
      <c r="DR55" s="343"/>
      <c r="DS55" s="343"/>
      <c r="DT55" s="343"/>
    </row>
    <row r="56" spans="1:124" s="344" customFormat="1" ht="19.5" customHeight="1">
      <c r="A56" s="93"/>
      <c r="B56" s="104" t="s">
        <v>54</v>
      </c>
      <c r="C56" s="105">
        <v>0</v>
      </c>
      <c r="D56" s="175">
        <v>0</v>
      </c>
      <c r="E56" s="176">
        <v>0</v>
      </c>
      <c r="F56" s="174" t="s">
        <v>241</v>
      </c>
      <c r="G56" s="175" t="s">
        <v>241</v>
      </c>
      <c r="H56" s="176" t="s">
        <v>241</v>
      </c>
      <c r="I56" s="174" t="s">
        <v>96</v>
      </c>
      <c r="J56" s="175" t="s">
        <v>96</v>
      </c>
      <c r="K56" s="176" t="s">
        <v>96</v>
      </c>
      <c r="L56" s="174" t="s">
        <v>96</v>
      </c>
      <c r="M56" s="175" t="s">
        <v>96</v>
      </c>
      <c r="N56" s="176" t="s">
        <v>96</v>
      </c>
      <c r="O56" s="342"/>
      <c r="P56" s="342"/>
      <c r="Q56" s="342"/>
      <c r="R56" s="342"/>
      <c r="S56" s="342"/>
      <c r="T56" s="342"/>
      <c r="U56" s="342"/>
      <c r="V56" s="342"/>
      <c r="W56" s="342"/>
      <c r="X56" s="342"/>
      <c r="Y56" s="342"/>
      <c r="Z56" s="342"/>
      <c r="AA56" s="342"/>
      <c r="AB56" s="342"/>
      <c r="AC56" s="342"/>
      <c r="AD56" s="342"/>
      <c r="AE56" s="342"/>
      <c r="AF56" s="342"/>
      <c r="AG56" s="342"/>
      <c r="AH56" s="342"/>
      <c r="AI56" s="342"/>
      <c r="AJ56" s="342"/>
      <c r="AK56" s="342"/>
      <c r="AL56" s="342"/>
      <c r="AM56" s="342"/>
      <c r="AN56" s="342"/>
      <c r="AO56" s="342"/>
      <c r="AP56" s="342"/>
      <c r="AQ56" s="342"/>
      <c r="AR56" s="342"/>
      <c r="AS56" s="342"/>
      <c r="AT56" s="342"/>
      <c r="AU56" s="342"/>
      <c r="AV56" s="342"/>
      <c r="AW56" s="342"/>
      <c r="AX56" s="342"/>
      <c r="AY56" s="342"/>
      <c r="AZ56" s="342"/>
      <c r="BA56" s="342"/>
      <c r="BB56" s="342"/>
      <c r="BC56" s="342"/>
      <c r="BD56" s="342"/>
      <c r="BE56" s="342"/>
      <c r="BF56" s="342"/>
      <c r="BG56" s="342"/>
      <c r="BH56" s="342"/>
      <c r="BI56" s="342"/>
      <c r="BJ56" s="342"/>
      <c r="BK56" s="342"/>
      <c r="BL56" s="342"/>
      <c r="BM56" s="342"/>
      <c r="BN56" s="342"/>
      <c r="BO56" s="342"/>
      <c r="BP56" s="342"/>
      <c r="BQ56" s="342"/>
      <c r="BR56" s="342"/>
      <c r="BS56" s="342"/>
      <c r="BT56" s="342"/>
      <c r="BU56" s="342"/>
      <c r="BV56" s="342"/>
      <c r="BW56" s="342"/>
      <c r="BX56" s="342"/>
      <c r="BY56" s="342"/>
      <c r="BZ56" s="342"/>
      <c r="CA56" s="342"/>
      <c r="CB56" s="342"/>
      <c r="CC56" s="342"/>
      <c r="CD56" s="342"/>
      <c r="CE56" s="342"/>
      <c r="CF56" s="342"/>
      <c r="CG56" s="342"/>
      <c r="CH56" s="342"/>
      <c r="CI56" s="342"/>
      <c r="CJ56" s="342"/>
      <c r="CK56" s="342"/>
      <c r="CL56" s="342"/>
      <c r="CM56" s="342"/>
      <c r="CN56" s="342"/>
      <c r="CO56" s="342"/>
      <c r="CP56" s="342"/>
      <c r="CQ56" s="342"/>
      <c r="CR56" s="342"/>
      <c r="CS56" s="342"/>
      <c r="CT56" s="342"/>
      <c r="CU56" s="342"/>
      <c r="CV56" s="342"/>
      <c r="CW56" s="342"/>
      <c r="CX56" s="342"/>
      <c r="CY56" s="343"/>
      <c r="CZ56" s="343"/>
      <c r="DA56" s="343"/>
      <c r="DB56" s="343"/>
      <c r="DC56" s="343"/>
      <c r="DD56" s="343"/>
      <c r="DE56" s="343"/>
      <c r="DF56" s="343"/>
      <c r="DG56" s="343"/>
      <c r="DH56" s="343"/>
      <c r="DI56" s="343"/>
      <c r="DJ56" s="343"/>
      <c r="DK56" s="343"/>
      <c r="DL56" s="343"/>
      <c r="DM56" s="343"/>
      <c r="DN56" s="343"/>
      <c r="DO56" s="343"/>
      <c r="DP56" s="343"/>
      <c r="DQ56" s="343"/>
      <c r="DR56" s="343"/>
      <c r="DS56" s="343"/>
      <c r="DT56" s="343"/>
    </row>
    <row r="57" spans="1:124" s="344" customFormat="1" ht="19.5" customHeight="1">
      <c r="A57" s="93"/>
      <c r="B57" s="104" t="s">
        <v>238</v>
      </c>
      <c r="C57" s="105">
        <v>0</v>
      </c>
      <c r="D57" s="175">
        <v>0</v>
      </c>
      <c r="E57" s="176">
        <v>0</v>
      </c>
      <c r="F57" s="174" t="s">
        <v>241</v>
      </c>
      <c r="G57" s="175" t="s">
        <v>241</v>
      </c>
      <c r="H57" s="176" t="s">
        <v>241</v>
      </c>
      <c r="I57" s="174" t="s">
        <v>96</v>
      </c>
      <c r="J57" s="175" t="s">
        <v>96</v>
      </c>
      <c r="K57" s="176" t="s">
        <v>96</v>
      </c>
      <c r="L57" s="174" t="s">
        <v>96</v>
      </c>
      <c r="M57" s="175" t="s">
        <v>96</v>
      </c>
      <c r="N57" s="176" t="s">
        <v>96</v>
      </c>
      <c r="O57" s="342"/>
      <c r="P57" s="342"/>
      <c r="Q57" s="342"/>
      <c r="R57" s="342"/>
      <c r="S57" s="342"/>
      <c r="T57" s="342"/>
      <c r="U57" s="342"/>
      <c r="V57" s="342"/>
      <c r="W57" s="342"/>
      <c r="X57" s="342"/>
      <c r="Y57" s="342"/>
      <c r="Z57" s="342"/>
      <c r="AA57" s="342"/>
      <c r="AB57" s="342"/>
      <c r="AC57" s="342"/>
      <c r="AD57" s="342"/>
      <c r="AE57" s="342"/>
      <c r="AF57" s="342"/>
      <c r="AG57" s="342"/>
      <c r="AH57" s="342"/>
      <c r="AI57" s="342"/>
      <c r="AJ57" s="342"/>
      <c r="AK57" s="342"/>
      <c r="AL57" s="342"/>
      <c r="AM57" s="342"/>
      <c r="AN57" s="342"/>
      <c r="AO57" s="342"/>
      <c r="AP57" s="342"/>
      <c r="AQ57" s="342"/>
      <c r="AR57" s="342"/>
      <c r="AS57" s="342"/>
      <c r="AT57" s="342"/>
      <c r="AU57" s="342"/>
      <c r="AV57" s="342"/>
      <c r="AW57" s="342"/>
      <c r="AX57" s="342"/>
      <c r="AY57" s="342"/>
      <c r="AZ57" s="342"/>
      <c r="BA57" s="342"/>
      <c r="BB57" s="342"/>
      <c r="BC57" s="342"/>
      <c r="BD57" s="342"/>
      <c r="BE57" s="342"/>
      <c r="BF57" s="342"/>
      <c r="BG57" s="342"/>
      <c r="BH57" s="342"/>
      <c r="BI57" s="342"/>
      <c r="BJ57" s="342"/>
      <c r="BK57" s="342"/>
      <c r="BL57" s="342"/>
      <c r="BM57" s="342"/>
      <c r="BN57" s="342"/>
      <c r="BO57" s="342"/>
      <c r="BP57" s="342"/>
      <c r="BQ57" s="342"/>
      <c r="BR57" s="342"/>
      <c r="BS57" s="342"/>
      <c r="BT57" s="342"/>
      <c r="BU57" s="342"/>
      <c r="BV57" s="342"/>
      <c r="BW57" s="342"/>
      <c r="BX57" s="342"/>
      <c r="BY57" s="342"/>
      <c r="BZ57" s="342"/>
      <c r="CA57" s="342"/>
      <c r="CB57" s="342"/>
      <c r="CC57" s="342"/>
      <c r="CD57" s="342"/>
      <c r="CE57" s="342"/>
      <c r="CF57" s="342"/>
      <c r="CG57" s="342"/>
      <c r="CH57" s="342"/>
      <c r="CI57" s="342"/>
      <c r="CJ57" s="342"/>
      <c r="CK57" s="342"/>
      <c r="CL57" s="342"/>
      <c r="CM57" s="342"/>
      <c r="CN57" s="342"/>
      <c r="CO57" s="342"/>
      <c r="CP57" s="342"/>
      <c r="CQ57" s="342"/>
      <c r="CR57" s="342"/>
      <c r="CS57" s="342"/>
      <c r="CT57" s="342"/>
      <c r="CU57" s="342"/>
      <c r="CV57" s="342"/>
      <c r="CW57" s="342"/>
      <c r="CX57" s="342"/>
      <c r="CY57" s="343"/>
      <c r="CZ57" s="343"/>
      <c r="DA57" s="343"/>
      <c r="DB57" s="343"/>
      <c r="DC57" s="343"/>
      <c r="DD57" s="343"/>
      <c r="DE57" s="343"/>
      <c r="DF57" s="343"/>
      <c r="DG57" s="343"/>
      <c r="DH57" s="343"/>
      <c r="DI57" s="343"/>
      <c r="DJ57" s="343"/>
      <c r="DK57" s="343"/>
      <c r="DL57" s="343"/>
      <c r="DM57" s="343"/>
      <c r="DN57" s="343"/>
      <c r="DO57" s="343"/>
      <c r="DP57" s="343"/>
      <c r="DQ57" s="343"/>
      <c r="DR57" s="343"/>
      <c r="DS57" s="343"/>
      <c r="DT57" s="343"/>
    </row>
    <row r="58" spans="1:124" s="344" customFormat="1" ht="19.5" customHeight="1">
      <c r="A58" s="93"/>
      <c r="B58" s="104" t="s">
        <v>56</v>
      </c>
      <c r="C58" s="105">
        <v>0</v>
      </c>
      <c r="D58" s="175">
        <v>0</v>
      </c>
      <c r="E58" s="176">
        <v>0</v>
      </c>
      <c r="F58" s="174" t="s">
        <v>241</v>
      </c>
      <c r="G58" s="175" t="s">
        <v>241</v>
      </c>
      <c r="H58" s="176" t="s">
        <v>241</v>
      </c>
      <c r="I58" s="174" t="s">
        <v>96</v>
      </c>
      <c r="J58" s="175" t="s">
        <v>96</v>
      </c>
      <c r="K58" s="176" t="s">
        <v>96</v>
      </c>
      <c r="L58" s="174" t="s">
        <v>96</v>
      </c>
      <c r="M58" s="175" t="s">
        <v>96</v>
      </c>
      <c r="N58" s="176" t="s">
        <v>96</v>
      </c>
      <c r="O58" s="342"/>
      <c r="P58" s="342"/>
      <c r="Q58" s="342"/>
      <c r="R58" s="342"/>
      <c r="S58" s="342"/>
      <c r="T58" s="342"/>
      <c r="U58" s="342"/>
      <c r="V58" s="342"/>
      <c r="W58" s="342"/>
      <c r="X58" s="342"/>
      <c r="Y58" s="342"/>
      <c r="Z58" s="342"/>
      <c r="AA58" s="342"/>
      <c r="AB58" s="342"/>
      <c r="AC58" s="342"/>
      <c r="AD58" s="342"/>
      <c r="AE58" s="342"/>
      <c r="AF58" s="342"/>
      <c r="AG58" s="342"/>
      <c r="AH58" s="342"/>
      <c r="AI58" s="342"/>
      <c r="AJ58" s="342"/>
      <c r="AK58" s="342"/>
      <c r="AL58" s="342"/>
      <c r="AM58" s="342"/>
      <c r="AN58" s="342"/>
      <c r="AO58" s="342"/>
      <c r="AP58" s="342"/>
      <c r="AQ58" s="342"/>
      <c r="AR58" s="342"/>
      <c r="AS58" s="342"/>
      <c r="AT58" s="342"/>
      <c r="AU58" s="342"/>
      <c r="AV58" s="342"/>
      <c r="AW58" s="342"/>
      <c r="AX58" s="342"/>
      <c r="AY58" s="342"/>
      <c r="AZ58" s="342"/>
      <c r="BA58" s="342"/>
      <c r="BB58" s="342"/>
      <c r="BC58" s="342"/>
      <c r="BD58" s="342"/>
      <c r="BE58" s="342"/>
      <c r="BF58" s="342"/>
      <c r="BG58" s="342"/>
      <c r="BH58" s="342"/>
      <c r="BI58" s="342"/>
      <c r="BJ58" s="342"/>
      <c r="BK58" s="342"/>
      <c r="BL58" s="342"/>
      <c r="BM58" s="342"/>
      <c r="BN58" s="342"/>
      <c r="BO58" s="342"/>
      <c r="BP58" s="342"/>
      <c r="BQ58" s="342"/>
      <c r="BR58" s="342"/>
      <c r="BS58" s="342"/>
      <c r="BT58" s="342"/>
      <c r="BU58" s="342"/>
      <c r="BV58" s="342"/>
      <c r="BW58" s="342"/>
      <c r="BX58" s="342"/>
      <c r="BY58" s="342"/>
      <c r="BZ58" s="342"/>
      <c r="CA58" s="342"/>
      <c r="CB58" s="342"/>
      <c r="CC58" s="342"/>
      <c r="CD58" s="342"/>
      <c r="CE58" s="342"/>
      <c r="CF58" s="342"/>
      <c r="CG58" s="342"/>
      <c r="CH58" s="342"/>
      <c r="CI58" s="342"/>
      <c r="CJ58" s="342"/>
      <c r="CK58" s="342"/>
      <c r="CL58" s="342"/>
      <c r="CM58" s="342"/>
      <c r="CN58" s="342"/>
      <c r="CO58" s="342"/>
      <c r="CP58" s="342"/>
      <c r="CQ58" s="342"/>
      <c r="CR58" s="342"/>
      <c r="CS58" s="342"/>
      <c r="CT58" s="342"/>
      <c r="CU58" s="342"/>
      <c r="CV58" s="342"/>
      <c r="CW58" s="342"/>
      <c r="CX58" s="342"/>
      <c r="CY58" s="343"/>
      <c r="CZ58" s="343"/>
      <c r="DA58" s="343"/>
      <c r="DB58" s="343"/>
      <c r="DC58" s="343"/>
      <c r="DD58" s="343"/>
      <c r="DE58" s="343"/>
      <c r="DF58" s="343"/>
      <c r="DG58" s="343"/>
      <c r="DH58" s="343"/>
      <c r="DI58" s="343"/>
      <c r="DJ58" s="343"/>
      <c r="DK58" s="343"/>
      <c r="DL58" s="343"/>
      <c r="DM58" s="343"/>
      <c r="DN58" s="343"/>
      <c r="DO58" s="343"/>
      <c r="DP58" s="343"/>
      <c r="DQ58" s="343"/>
      <c r="DR58" s="343"/>
      <c r="DS58" s="343"/>
      <c r="DT58" s="343"/>
    </row>
    <row r="59" spans="1:124" s="344" customFormat="1" ht="19.5" customHeight="1">
      <c r="A59" s="93"/>
      <c r="B59" s="104" t="s">
        <v>69</v>
      </c>
      <c r="C59" s="105">
        <v>0</v>
      </c>
      <c r="D59" s="175">
        <v>0</v>
      </c>
      <c r="E59" s="176">
        <v>0</v>
      </c>
      <c r="F59" s="174" t="s">
        <v>241</v>
      </c>
      <c r="G59" s="175" t="s">
        <v>241</v>
      </c>
      <c r="H59" s="176" t="s">
        <v>241</v>
      </c>
      <c r="I59" s="174" t="s">
        <v>96</v>
      </c>
      <c r="J59" s="175" t="s">
        <v>96</v>
      </c>
      <c r="K59" s="176" t="s">
        <v>96</v>
      </c>
      <c r="L59" s="174" t="s">
        <v>96</v>
      </c>
      <c r="M59" s="175" t="s">
        <v>96</v>
      </c>
      <c r="N59" s="176" t="s">
        <v>96</v>
      </c>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342"/>
      <c r="AO59" s="342"/>
      <c r="AP59" s="342"/>
      <c r="AQ59" s="342"/>
      <c r="AR59" s="342"/>
      <c r="AS59" s="342"/>
      <c r="AT59" s="342"/>
      <c r="AU59" s="342"/>
      <c r="AV59" s="342"/>
      <c r="AW59" s="342"/>
      <c r="AX59" s="342"/>
      <c r="AY59" s="342"/>
      <c r="AZ59" s="342"/>
      <c r="BA59" s="342"/>
      <c r="BB59" s="342"/>
      <c r="BC59" s="342"/>
      <c r="BD59" s="342"/>
      <c r="BE59" s="342"/>
      <c r="BF59" s="342"/>
      <c r="BG59" s="342"/>
      <c r="BH59" s="342"/>
      <c r="BI59" s="342"/>
      <c r="BJ59" s="342"/>
      <c r="BK59" s="342"/>
      <c r="BL59" s="342"/>
      <c r="BM59" s="342"/>
      <c r="BN59" s="342"/>
      <c r="BO59" s="342"/>
      <c r="BP59" s="342"/>
      <c r="BQ59" s="342"/>
      <c r="BR59" s="342"/>
      <c r="BS59" s="342"/>
      <c r="BT59" s="342"/>
      <c r="BU59" s="342"/>
      <c r="BV59" s="342"/>
      <c r="BW59" s="342"/>
      <c r="BX59" s="342"/>
      <c r="BY59" s="342"/>
      <c r="BZ59" s="342"/>
      <c r="CA59" s="342"/>
      <c r="CB59" s="342"/>
      <c r="CC59" s="342"/>
      <c r="CD59" s="342"/>
      <c r="CE59" s="342"/>
      <c r="CF59" s="342"/>
      <c r="CG59" s="342"/>
      <c r="CH59" s="342"/>
      <c r="CI59" s="342"/>
      <c r="CJ59" s="342"/>
      <c r="CK59" s="342"/>
      <c r="CL59" s="342"/>
      <c r="CM59" s="342"/>
      <c r="CN59" s="342"/>
      <c r="CO59" s="342"/>
      <c r="CP59" s="342"/>
      <c r="CQ59" s="342"/>
      <c r="CR59" s="342"/>
      <c r="CS59" s="342"/>
      <c r="CT59" s="342"/>
      <c r="CU59" s="342"/>
      <c r="CV59" s="342"/>
      <c r="CW59" s="342"/>
      <c r="CX59" s="342"/>
      <c r="CY59" s="343"/>
      <c r="CZ59" s="343"/>
      <c r="DA59" s="343"/>
      <c r="DB59" s="343"/>
      <c r="DC59" s="343"/>
      <c r="DD59" s="343"/>
      <c r="DE59" s="343"/>
      <c r="DF59" s="343"/>
      <c r="DG59" s="343"/>
      <c r="DH59" s="343"/>
      <c r="DI59" s="343"/>
      <c r="DJ59" s="343"/>
      <c r="DK59" s="343"/>
      <c r="DL59" s="343"/>
      <c r="DM59" s="343"/>
      <c r="DN59" s="343"/>
      <c r="DO59" s="343"/>
      <c r="DP59" s="343"/>
      <c r="DQ59" s="343"/>
      <c r="DR59" s="343"/>
      <c r="DS59" s="343"/>
      <c r="DT59" s="343"/>
    </row>
    <row r="60" spans="1:124" s="344" customFormat="1" ht="19.8">
      <c r="A60" s="345"/>
      <c r="B60" s="179"/>
      <c r="C60" s="180"/>
      <c r="D60" s="181"/>
      <c r="E60" s="182"/>
      <c r="F60" s="183"/>
      <c r="G60" s="184"/>
      <c r="H60" s="185"/>
      <c r="I60" s="183"/>
      <c r="J60" s="184"/>
      <c r="K60" s="185"/>
      <c r="L60" s="183"/>
      <c r="M60" s="184"/>
      <c r="N60" s="185"/>
      <c r="O60" s="342"/>
      <c r="P60" s="342"/>
      <c r="Q60" s="342"/>
      <c r="R60" s="342"/>
      <c r="S60" s="342"/>
      <c r="T60" s="342"/>
      <c r="U60" s="342"/>
      <c r="V60" s="342"/>
      <c r="W60" s="342"/>
      <c r="X60" s="342"/>
      <c r="Y60" s="342"/>
      <c r="Z60" s="342"/>
      <c r="AA60" s="342"/>
      <c r="AB60" s="342"/>
      <c r="AC60" s="342"/>
      <c r="AD60" s="342"/>
      <c r="AE60" s="342"/>
      <c r="AF60" s="342"/>
      <c r="AG60" s="342"/>
      <c r="AH60" s="342"/>
      <c r="AI60" s="342"/>
      <c r="AJ60" s="342"/>
      <c r="AK60" s="342"/>
      <c r="AL60" s="342"/>
      <c r="AM60" s="342"/>
      <c r="AN60" s="342"/>
      <c r="AO60" s="342"/>
      <c r="AP60" s="342"/>
      <c r="AQ60" s="342"/>
      <c r="AR60" s="342"/>
      <c r="AS60" s="342"/>
      <c r="AT60" s="342"/>
      <c r="AU60" s="342"/>
      <c r="AV60" s="342"/>
      <c r="AW60" s="342"/>
      <c r="AX60" s="342"/>
      <c r="AY60" s="342"/>
      <c r="AZ60" s="342"/>
      <c r="BA60" s="342"/>
      <c r="BB60" s="342"/>
      <c r="BC60" s="342"/>
      <c r="BD60" s="342"/>
      <c r="BE60" s="342"/>
      <c r="BF60" s="342"/>
      <c r="BG60" s="342"/>
      <c r="BH60" s="342"/>
      <c r="BI60" s="342"/>
      <c r="BJ60" s="342"/>
      <c r="BK60" s="342"/>
      <c r="BL60" s="342"/>
      <c r="BM60" s="342"/>
      <c r="BN60" s="342"/>
      <c r="BO60" s="342"/>
      <c r="BP60" s="342"/>
      <c r="BQ60" s="342"/>
      <c r="BR60" s="342"/>
      <c r="BS60" s="342"/>
      <c r="BT60" s="342"/>
      <c r="BU60" s="342"/>
      <c r="BV60" s="342"/>
      <c r="BW60" s="342"/>
      <c r="BX60" s="342"/>
      <c r="BY60" s="342"/>
      <c r="BZ60" s="342"/>
      <c r="CA60" s="342"/>
      <c r="CB60" s="342"/>
      <c r="CC60" s="342"/>
      <c r="CD60" s="342"/>
      <c r="CE60" s="342"/>
      <c r="CF60" s="342"/>
      <c r="CG60" s="342"/>
      <c r="CH60" s="342"/>
      <c r="CI60" s="342"/>
      <c r="CJ60" s="342"/>
      <c r="CK60" s="342"/>
      <c r="CL60" s="342"/>
      <c r="CM60" s="342"/>
      <c r="CN60" s="342"/>
      <c r="CO60" s="342"/>
      <c r="CP60" s="342"/>
      <c r="CQ60" s="342"/>
      <c r="CR60" s="342"/>
      <c r="CS60" s="342"/>
      <c r="CT60" s="342"/>
      <c r="CU60" s="342"/>
      <c r="CV60" s="342"/>
      <c r="CW60" s="342"/>
      <c r="CX60" s="342"/>
      <c r="CY60" s="343"/>
      <c r="CZ60" s="343"/>
      <c r="DA60" s="343"/>
      <c r="DB60" s="343"/>
    </row>
    <row r="61" spans="1:124" s="344" customFormat="1" ht="20.100000000000001" customHeight="1">
      <c r="A61" s="345"/>
      <c r="B61" s="345"/>
      <c r="C61" s="346"/>
      <c r="D61" s="345"/>
      <c r="E61" s="346"/>
      <c r="F61" s="345"/>
      <c r="G61" s="345"/>
      <c r="H61" s="345"/>
      <c r="I61" s="345"/>
      <c r="J61" s="345"/>
      <c r="K61" s="345"/>
      <c r="L61" s="345"/>
      <c r="M61" s="345"/>
      <c r="N61" s="345"/>
      <c r="O61" s="345"/>
      <c r="P61" s="345"/>
      <c r="Q61" s="345"/>
      <c r="R61" s="345"/>
      <c r="S61" s="345"/>
      <c r="T61" s="345"/>
      <c r="U61" s="345"/>
      <c r="V61" s="345"/>
      <c r="W61" s="345"/>
      <c r="X61" s="345"/>
      <c r="Y61" s="345"/>
      <c r="Z61" s="345"/>
      <c r="AA61" s="345"/>
      <c r="AB61" s="345"/>
      <c r="AC61" s="345"/>
      <c r="AD61" s="345"/>
      <c r="AE61" s="345"/>
      <c r="AF61" s="345"/>
      <c r="AG61" s="345"/>
      <c r="AH61" s="345"/>
      <c r="AI61" s="345"/>
      <c r="AJ61" s="345"/>
      <c r="AK61" s="345"/>
      <c r="AL61" s="345"/>
      <c r="AM61" s="345"/>
      <c r="AN61" s="345"/>
      <c r="AO61" s="345"/>
      <c r="AP61" s="345"/>
      <c r="AQ61" s="345"/>
      <c r="AR61" s="345"/>
      <c r="AS61" s="345"/>
      <c r="AT61" s="345"/>
      <c r="AU61" s="345"/>
      <c r="AV61" s="345"/>
      <c r="AW61" s="345"/>
      <c r="AX61" s="345"/>
      <c r="AY61" s="345"/>
      <c r="AZ61" s="345"/>
      <c r="BA61" s="345"/>
      <c r="BB61" s="345"/>
      <c r="BC61" s="345"/>
      <c r="BD61" s="345"/>
      <c r="BE61" s="345"/>
      <c r="BF61" s="345"/>
      <c r="BG61" s="345"/>
      <c r="BH61" s="345"/>
      <c r="BI61" s="345"/>
      <c r="BJ61" s="345"/>
      <c r="BK61" s="345"/>
      <c r="BL61" s="345"/>
      <c r="BM61" s="345"/>
      <c r="BN61" s="345"/>
      <c r="BO61" s="345"/>
      <c r="BP61" s="345"/>
      <c r="BQ61" s="345"/>
      <c r="BR61" s="345"/>
      <c r="BS61" s="345"/>
      <c r="BT61" s="345"/>
      <c r="BU61" s="345"/>
      <c r="BV61" s="345"/>
      <c r="BW61" s="345"/>
      <c r="BX61" s="345"/>
      <c r="BY61" s="345"/>
      <c r="BZ61" s="345"/>
      <c r="CA61" s="345"/>
      <c r="CB61" s="345"/>
      <c r="CC61" s="345"/>
      <c r="CD61" s="345"/>
      <c r="CE61" s="345"/>
      <c r="CF61" s="345"/>
      <c r="CG61" s="345"/>
      <c r="CH61" s="345"/>
      <c r="CI61" s="345"/>
      <c r="CJ61" s="345"/>
      <c r="CK61" s="345"/>
      <c r="CL61" s="345"/>
      <c r="CM61" s="345"/>
      <c r="CN61" s="345"/>
      <c r="CO61" s="345"/>
      <c r="CP61" s="345"/>
      <c r="CQ61" s="345"/>
      <c r="CR61" s="345"/>
      <c r="CS61" s="345"/>
      <c r="CT61" s="345"/>
      <c r="CU61" s="345"/>
      <c r="CV61" s="345"/>
      <c r="CW61" s="345"/>
      <c r="CX61" s="345"/>
    </row>
    <row r="62" spans="1:124" ht="20.100000000000001" customHeight="1">
      <c r="B62" s="345"/>
      <c r="C62" s="116"/>
      <c r="D62" s="116"/>
      <c r="E62" s="116"/>
      <c r="F62" s="116"/>
      <c r="G62" s="116"/>
      <c r="H62" s="116"/>
      <c r="I62" s="116"/>
      <c r="J62" s="116"/>
      <c r="K62" s="116"/>
      <c r="L62" s="116"/>
      <c r="M62" s="116"/>
      <c r="N62" s="116"/>
    </row>
    <row r="63" spans="1:124" ht="20.100000000000001" customHeight="1">
      <c r="B63" s="117"/>
      <c r="C63" s="116"/>
      <c r="D63" s="116"/>
      <c r="E63" s="116"/>
      <c r="F63" s="116"/>
      <c r="G63" s="116"/>
      <c r="H63" s="116"/>
      <c r="I63" s="116"/>
      <c r="J63" s="116"/>
      <c r="K63" s="116"/>
      <c r="L63" s="116"/>
      <c r="M63" s="116"/>
      <c r="N63" s="116"/>
    </row>
    <row r="64" spans="1:124" ht="20.100000000000001" customHeight="1">
      <c r="B64" s="117"/>
      <c r="C64" s="117"/>
      <c r="D64" s="117"/>
      <c r="E64" s="117"/>
      <c r="F64" s="117"/>
      <c r="G64" s="347"/>
      <c r="H64" s="117"/>
      <c r="I64" s="117"/>
      <c r="J64" s="117"/>
      <c r="K64" s="117"/>
      <c r="L64" s="117"/>
      <c r="M64" s="117"/>
      <c r="N64" s="117"/>
    </row>
    <row r="65" spans="2:14" ht="20.100000000000001" customHeight="1">
      <c r="B65" s="117"/>
      <c r="C65" s="117"/>
      <c r="D65" s="117"/>
      <c r="E65" s="117"/>
      <c r="F65" s="117"/>
      <c r="G65" s="117"/>
      <c r="H65" s="117"/>
      <c r="I65" s="117"/>
      <c r="J65" s="347"/>
      <c r="K65" s="117"/>
      <c r="L65" s="117"/>
      <c r="M65" s="117"/>
      <c r="N65" s="117"/>
    </row>
    <row r="66" spans="2:14" ht="20.100000000000001" customHeight="1">
      <c r="B66" s="117"/>
      <c r="C66" s="116"/>
      <c r="D66" s="116"/>
      <c r="E66" s="116"/>
      <c r="F66" s="116"/>
      <c r="G66" s="116"/>
      <c r="H66" s="116"/>
      <c r="I66" s="116"/>
      <c r="J66" s="116"/>
      <c r="K66" s="116"/>
      <c r="L66" s="116"/>
      <c r="M66" s="116"/>
      <c r="N66" s="116"/>
    </row>
    <row r="67" spans="2:14" ht="20.100000000000001" customHeight="1">
      <c r="B67" s="117"/>
    </row>
    <row r="68" spans="2:14" ht="20.100000000000001" customHeight="1">
      <c r="B68" s="84"/>
    </row>
    <row r="69" spans="2:14" ht="20.100000000000001" customHeight="1"/>
    <row r="70" spans="2:14" ht="20.100000000000001" customHeight="1">
      <c r="B70" s="44"/>
    </row>
    <row r="71" spans="2:14" ht="13.65" customHeight="1"/>
    <row r="72" spans="2:14" ht="13.65" hidden="1" customHeight="1"/>
    <row r="77" spans="2:14"/>
    <row r="78" spans="2:14"/>
    <row r="79" spans="2:14"/>
    <row r="80" spans="2:14"/>
    <row r="81" ht="15" hidden="1" customHeight="1"/>
    <row r="82"/>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22" width="16.6640625" style="44" customWidth="1"/>
    <col min="23" max="23" width="19" style="44" customWidth="1"/>
    <col min="24" max="24" width="6.6640625" style="44" customWidth="1"/>
    <col min="25" max="25" width="0" style="44" hidden="1" customWidth="1"/>
    <col min="26" max="102" width="11.44140625" style="44" hidden="1" customWidth="1"/>
    <col min="103" max="16384" width="11.44140625" style="52" hidden="1"/>
  </cols>
  <sheetData>
    <row r="1" spans="1:102" ht="95.1" customHeight="1"/>
    <row r="2" spans="1:102" s="225" customFormat="1" ht="20.100000000000001" customHeight="1">
      <c r="A2" s="72"/>
      <c r="B2" s="87" t="s">
        <v>19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58" customFormat="1" ht="20.100000000000001" customHeight="1">
      <c r="A3" s="74"/>
      <c r="B3" s="91" t="s">
        <v>0</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58" customFormat="1" ht="20.100000000000001" customHeight="1">
      <c r="A4" s="74"/>
      <c r="B4" s="226"/>
      <c r="C4" s="476"/>
      <c r="D4" s="476"/>
      <c r="E4" s="476"/>
      <c r="F4" s="476"/>
      <c r="G4" s="476"/>
      <c r="H4" s="476"/>
      <c r="I4" s="476"/>
      <c r="J4" s="476"/>
      <c r="K4" s="476"/>
      <c r="L4" s="476"/>
      <c r="M4" s="476"/>
      <c r="N4" s="476"/>
      <c r="O4" s="476"/>
      <c r="P4" s="476"/>
      <c r="Q4" s="476"/>
      <c r="R4" s="476"/>
      <c r="S4" s="476"/>
      <c r="T4" s="476"/>
      <c r="U4" s="476"/>
      <c r="V4" s="476"/>
      <c r="W4" s="476"/>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350" customFormat="1" ht="42.75" customHeight="1">
      <c r="A5" s="348"/>
      <c r="B5" s="349"/>
      <c r="C5" s="731" t="s">
        <v>20</v>
      </c>
      <c r="D5" s="732"/>
      <c r="E5" s="733"/>
      <c r="F5" s="731" t="s">
        <v>21</v>
      </c>
      <c r="G5" s="732"/>
      <c r="H5" s="733"/>
      <c r="I5" s="731" t="s">
        <v>186</v>
      </c>
      <c r="J5" s="732"/>
      <c r="K5" s="733"/>
      <c r="L5" s="731" t="s">
        <v>187</v>
      </c>
      <c r="M5" s="732"/>
      <c r="N5" s="733"/>
      <c r="O5" s="707" t="s">
        <v>10</v>
      </c>
      <c r="P5" s="708"/>
      <c r="Q5" s="709"/>
      <c r="R5" s="707" t="s">
        <v>11</v>
      </c>
      <c r="S5" s="708"/>
      <c r="T5" s="709"/>
      <c r="U5" s="727" t="s">
        <v>4</v>
      </c>
      <c r="V5" s="728"/>
      <c r="W5" s="729"/>
      <c r="X5" s="93"/>
      <c r="Y5" s="348"/>
      <c r="Z5" s="348"/>
      <c r="AA5" s="348"/>
      <c r="AB5" s="348"/>
      <c r="AC5" s="348"/>
      <c r="AD5" s="348"/>
      <c r="AE5" s="348"/>
      <c r="AF5" s="348"/>
      <c r="AG5" s="348"/>
      <c r="AH5" s="348"/>
      <c r="AI5" s="348"/>
      <c r="AJ5" s="348"/>
      <c r="AK5" s="348"/>
      <c r="AL5" s="348"/>
      <c r="AM5" s="348"/>
      <c r="AN5" s="348"/>
      <c r="AO5" s="348"/>
      <c r="AP5" s="348"/>
      <c r="AQ5" s="348"/>
      <c r="AR5" s="348"/>
      <c r="AS5" s="348"/>
      <c r="AT5" s="348"/>
      <c r="AU5" s="348"/>
      <c r="AV5" s="348"/>
      <c r="AW5" s="348"/>
      <c r="AX5" s="348"/>
      <c r="AY5" s="348"/>
      <c r="AZ5" s="348"/>
      <c r="BA5" s="348"/>
      <c r="BB5" s="348"/>
      <c r="BC5" s="348"/>
      <c r="BD5" s="348"/>
      <c r="BE5" s="348"/>
      <c r="BF5" s="348"/>
      <c r="BG5" s="348"/>
      <c r="BH5" s="348"/>
      <c r="BI5" s="348"/>
      <c r="BJ5" s="348"/>
      <c r="BK5" s="348"/>
      <c r="BL5" s="348"/>
      <c r="BM5" s="348"/>
      <c r="BN5" s="348"/>
      <c r="BO5" s="348"/>
      <c r="BP5" s="348"/>
      <c r="BQ5" s="348"/>
      <c r="BR5" s="348"/>
      <c r="BS5" s="348"/>
      <c r="BT5" s="348"/>
      <c r="BU5" s="348"/>
      <c r="BV5" s="348"/>
      <c r="BW5" s="348"/>
      <c r="BX5" s="348"/>
      <c r="BY5" s="348"/>
      <c r="BZ5" s="348"/>
      <c r="CA5" s="348"/>
      <c r="CB5" s="348"/>
      <c r="CC5" s="348"/>
      <c r="CD5" s="348"/>
      <c r="CE5" s="348"/>
      <c r="CF5" s="348"/>
      <c r="CG5" s="348"/>
      <c r="CH5" s="348"/>
      <c r="CI5" s="348"/>
      <c r="CJ5" s="348"/>
      <c r="CK5" s="348"/>
      <c r="CL5" s="348"/>
      <c r="CM5" s="348"/>
      <c r="CN5" s="348"/>
      <c r="CO5" s="348"/>
      <c r="CP5" s="348"/>
      <c r="CQ5" s="348"/>
      <c r="CR5" s="348"/>
      <c r="CS5" s="348"/>
      <c r="CT5" s="348"/>
      <c r="CU5" s="348"/>
      <c r="CV5" s="348"/>
      <c r="CW5" s="348"/>
      <c r="CX5" s="348"/>
    </row>
    <row r="6" spans="1:102" s="353" customFormat="1" ht="20.100000000000001" customHeight="1">
      <c r="A6" s="93"/>
      <c r="B6" s="351"/>
      <c r="C6" s="131">
        <v>45474</v>
      </c>
      <c r="D6" s="132">
        <v>45809</v>
      </c>
      <c r="E6" s="133">
        <v>45839</v>
      </c>
      <c r="F6" s="131">
        <f>C6</f>
        <v>45474</v>
      </c>
      <c r="G6" s="132">
        <f t="shared" ref="G6" si="0">D6</f>
        <v>45809</v>
      </c>
      <c r="H6" s="133">
        <f>E6</f>
        <v>45839</v>
      </c>
      <c r="I6" s="131">
        <f>C6</f>
        <v>45474</v>
      </c>
      <c r="J6" s="132">
        <f>D6</f>
        <v>45809</v>
      </c>
      <c r="K6" s="133">
        <f>E6</f>
        <v>45839</v>
      </c>
      <c r="L6" s="131">
        <f>C6</f>
        <v>45474</v>
      </c>
      <c r="M6" s="132">
        <f>D6</f>
        <v>45809</v>
      </c>
      <c r="N6" s="133">
        <f>E6</f>
        <v>45839</v>
      </c>
      <c r="O6" s="131">
        <f>C6</f>
        <v>45474</v>
      </c>
      <c r="P6" s="132">
        <f>D6</f>
        <v>45809</v>
      </c>
      <c r="Q6" s="133">
        <f>E6</f>
        <v>45839</v>
      </c>
      <c r="R6" s="131">
        <f>C6</f>
        <v>45474</v>
      </c>
      <c r="S6" s="132">
        <f>D6</f>
        <v>45809</v>
      </c>
      <c r="T6" s="133">
        <f>E6</f>
        <v>45839</v>
      </c>
      <c r="U6" s="131">
        <f>C6</f>
        <v>45474</v>
      </c>
      <c r="V6" s="132">
        <f>D6</f>
        <v>45809</v>
      </c>
      <c r="W6" s="133">
        <f>E6</f>
        <v>45839</v>
      </c>
      <c r="X6" s="93"/>
      <c r="Y6" s="352"/>
      <c r="Z6" s="352"/>
      <c r="AA6" s="352"/>
      <c r="AB6" s="352"/>
      <c r="AC6" s="352"/>
      <c r="AD6" s="352"/>
      <c r="AE6" s="352"/>
      <c r="AF6" s="352"/>
      <c r="AG6" s="352"/>
      <c r="AH6" s="352"/>
      <c r="AI6" s="352"/>
      <c r="AJ6" s="352"/>
      <c r="AK6" s="352"/>
      <c r="AL6" s="352"/>
      <c r="AM6" s="352"/>
      <c r="AN6" s="352"/>
      <c r="AO6" s="352"/>
      <c r="AP6" s="352"/>
      <c r="AQ6" s="352"/>
      <c r="AR6" s="352"/>
      <c r="AS6" s="352"/>
      <c r="AT6" s="352"/>
      <c r="AU6" s="352"/>
      <c r="AV6" s="352"/>
      <c r="AW6" s="352"/>
      <c r="AX6" s="352"/>
      <c r="AY6" s="352"/>
      <c r="AZ6" s="352"/>
      <c r="BA6" s="352"/>
      <c r="BB6" s="352"/>
      <c r="BC6" s="352"/>
      <c r="BD6" s="352"/>
      <c r="BE6" s="352"/>
      <c r="BF6" s="352"/>
      <c r="BG6" s="352"/>
      <c r="BH6" s="352"/>
      <c r="BI6" s="352"/>
      <c r="BJ6" s="352"/>
      <c r="BK6" s="352"/>
      <c r="BL6" s="352"/>
      <c r="BM6" s="352"/>
      <c r="BN6" s="352"/>
      <c r="BO6" s="352"/>
      <c r="BP6" s="352"/>
      <c r="BQ6" s="352"/>
      <c r="BR6" s="352"/>
      <c r="BS6" s="352"/>
      <c r="BT6" s="352"/>
      <c r="BU6" s="352"/>
      <c r="BV6" s="352"/>
      <c r="BW6" s="352"/>
      <c r="BX6" s="352"/>
      <c r="BY6" s="352"/>
      <c r="BZ6" s="352"/>
      <c r="CA6" s="352"/>
      <c r="CB6" s="352"/>
      <c r="CC6" s="352"/>
      <c r="CD6" s="352"/>
      <c r="CE6" s="352"/>
      <c r="CF6" s="352"/>
      <c r="CG6" s="352"/>
      <c r="CH6" s="352"/>
      <c r="CI6" s="352"/>
      <c r="CJ6" s="352"/>
      <c r="CK6" s="352"/>
      <c r="CL6" s="352"/>
      <c r="CM6" s="352"/>
      <c r="CN6" s="352"/>
      <c r="CO6" s="352"/>
      <c r="CP6" s="352"/>
      <c r="CQ6" s="352"/>
      <c r="CR6" s="352"/>
      <c r="CS6" s="352"/>
      <c r="CT6" s="352"/>
      <c r="CU6" s="352"/>
      <c r="CV6" s="352"/>
      <c r="CW6" s="352"/>
      <c r="CX6" s="352"/>
    </row>
    <row r="7" spans="1:102" s="353" customFormat="1" ht="20.100000000000001" customHeight="1">
      <c r="A7" s="93"/>
      <c r="B7" s="354" t="s">
        <v>240</v>
      </c>
      <c r="C7" s="165">
        <v>8419009.1217800993</v>
      </c>
      <c r="D7" s="252">
        <v>9112459.0952616911</v>
      </c>
      <c r="E7" s="293">
        <v>9174885.6934360396</v>
      </c>
      <c r="F7" s="165">
        <v>5316065.2439429704</v>
      </c>
      <c r="G7" s="252">
        <v>5820818.9508215198</v>
      </c>
      <c r="H7" s="293">
        <v>5769964.9309301702</v>
      </c>
      <c r="I7" s="165">
        <v>1999333.0999791499</v>
      </c>
      <c r="J7" s="252">
        <v>2063486.89891774</v>
      </c>
      <c r="K7" s="293">
        <v>2091608.5054160797</v>
      </c>
      <c r="L7" s="165">
        <v>378943.0992015801</v>
      </c>
      <c r="M7" s="252">
        <v>398501.02522556001</v>
      </c>
      <c r="N7" s="293">
        <v>484377.59799287992</v>
      </c>
      <c r="O7" s="165">
        <v>352077.99334851</v>
      </c>
      <c r="P7" s="252">
        <v>367587.38123334001</v>
      </c>
      <c r="Q7" s="293">
        <v>366274.29052740004</v>
      </c>
      <c r="R7" s="165">
        <v>346302.56481051008</v>
      </c>
      <c r="S7" s="252">
        <v>432777.31096527004</v>
      </c>
      <c r="T7" s="293">
        <v>433158.65939260006</v>
      </c>
      <c r="U7" s="437">
        <v>26287.120497380001</v>
      </c>
      <c r="V7" s="438">
        <v>29287.528098259994</v>
      </c>
      <c r="W7" s="439">
        <v>29501.709176909997</v>
      </c>
      <c r="X7" s="177"/>
      <c r="Y7" s="352"/>
      <c r="Z7" s="352"/>
      <c r="AA7" s="352"/>
      <c r="AB7" s="352"/>
      <c r="AC7" s="352"/>
      <c r="AD7" s="352"/>
      <c r="AE7" s="352"/>
      <c r="AF7" s="352"/>
      <c r="AG7" s="352"/>
      <c r="AH7" s="352"/>
      <c r="AI7" s="352"/>
      <c r="AJ7" s="352"/>
      <c r="AK7" s="352"/>
      <c r="AL7" s="352"/>
      <c r="AM7" s="352"/>
      <c r="AN7" s="352"/>
      <c r="AO7" s="352"/>
      <c r="AP7" s="352"/>
      <c r="AQ7" s="352"/>
      <c r="AR7" s="352"/>
      <c r="AS7" s="352"/>
      <c r="AT7" s="352"/>
      <c r="AU7" s="352"/>
      <c r="AV7" s="352"/>
      <c r="AW7" s="352"/>
      <c r="AX7" s="352"/>
      <c r="AY7" s="352"/>
      <c r="AZ7" s="352"/>
      <c r="BA7" s="352"/>
      <c r="BB7" s="352"/>
      <c r="BC7" s="352"/>
      <c r="BD7" s="352"/>
      <c r="BE7" s="352"/>
      <c r="BF7" s="352"/>
      <c r="BG7" s="352"/>
      <c r="BH7" s="352"/>
      <c r="BI7" s="352"/>
      <c r="BJ7" s="352"/>
      <c r="BK7" s="352"/>
      <c r="BL7" s="352"/>
      <c r="BM7" s="352"/>
      <c r="BN7" s="352"/>
      <c r="BO7" s="352"/>
      <c r="BP7" s="352"/>
      <c r="BQ7" s="352"/>
      <c r="BR7" s="352"/>
      <c r="BS7" s="352"/>
      <c r="BT7" s="352"/>
      <c r="BU7" s="352"/>
      <c r="BV7" s="352"/>
      <c r="BW7" s="352"/>
      <c r="BX7" s="352"/>
      <c r="BY7" s="352"/>
      <c r="BZ7" s="352"/>
      <c r="CA7" s="352"/>
      <c r="CB7" s="352"/>
      <c r="CC7" s="352"/>
      <c r="CD7" s="352"/>
      <c r="CE7" s="352"/>
      <c r="CF7" s="352"/>
      <c r="CG7" s="352"/>
      <c r="CH7" s="352"/>
      <c r="CI7" s="352"/>
      <c r="CJ7" s="352"/>
      <c r="CK7" s="352"/>
      <c r="CL7" s="352"/>
      <c r="CM7" s="352"/>
      <c r="CN7" s="352"/>
      <c r="CO7" s="352"/>
      <c r="CP7" s="352"/>
      <c r="CQ7" s="352"/>
      <c r="CR7" s="352"/>
      <c r="CS7" s="352"/>
      <c r="CT7" s="352"/>
      <c r="CU7" s="352"/>
      <c r="CV7" s="352"/>
      <c r="CW7" s="352"/>
      <c r="CX7" s="352"/>
    </row>
    <row r="8" spans="1:102" s="138" customFormat="1" ht="20.100000000000001" customHeight="1">
      <c r="A8" s="93"/>
      <c r="B8" s="104" t="s">
        <v>48</v>
      </c>
      <c r="C8" s="105">
        <v>1807909.4082029702</v>
      </c>
      <c r="D8" s="172">
        <v>2083231.94821574</v>
      </c>
      <c r="E8" s="173">
        <v>2036733.9416592699</v>
      </c>
      <c r="F8" s="105">
        <v>1410902.4081445201</v>
      </c>
      <c r="G8" s="172">
        <v>1600622.48164405</v>
      </c>
      <c r="H8" s="173">
        <v>1543480.39181026</v>
      </c>
      <c r="I8" s="105">
        <v>241092.67439489003</v>
      </c>
      <c r="J8" s="172">
        <v>282023.19919175003</v>
      </c>
      <c r="K8" s="173">
        <v>293383.71243974002</v>
      </c>
      <c r="L8" s="105">
        <v>17403.4362889</v>
      </c>
      <c r="M8" s="172">
        <v>29989.392182490003</v>
      </c>
      <c r="N8" s="173">
        <v>26947.908305159999</v>
      </c>
      <c r="O8" s="105">
        <v>108491.39679064001</v>
      </c>
      <c r="P8" s="172">
        <v>148329.82355094</v>
      </c>
      <c r="Q8" s="173">
        <v>149157.33940201998</v>
      </c>
      <c r="R8" s="105">
        <v>23321.516309139999</v>
      </c>
      <c r="S8" s="172">
        <v>15049.02357562</v>
      </c>
      <c r="T8" s="173">
        <v>16414.324881820001</v>
      </c>
      <c r="U8" s="440">
        <v>6697.9762748800003</v>
      </c>
      <c r="V8" s="441">
        <v>7218.02807089</v>
      </c>
      <c r="W8" s="442">
        <v>7350.2648202700002</v>
      </c>
      <c r="X8" s="85"/>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BY8" s="137"/>
      <c r="BZ8" s="137"/>
      <c r="CA8" s="137"/>
      <c r="CB8" s="137"/>
      <c r="CC8" s="137"/>
      <c r="CD8" s="137"/>
      <c r="CE8" s="137"/>
      <c r="CF8" s="137"/>
      <c r="CG8" s="137"/>
      <c r="CH8" s="137"/>
      <c r="CI8" s="137"/>
      <c r="CJ8" s="137"/>
      <c r="CK8" s="137"/>
      <c r="CL8" s="137"/>
      <c r="CM8" s="137"/>
      <c r="CN8" s="137"/>
      <c r="CO8" s="137"/>
      <c r="CP8" s="137"/>
      <c r="CQ8" s="137"/>
      <c r="CR8" s="137"/>
      <c r="CS8" s="137"/>
      <c r="CT8" s="137"/>
      <c r="CU8" s="137"/>
      <c r="CV8" s="137"/>
      <c r="CW8" s="137"/>
      <c r="CX8" s="137"/>
    </row>
    <row r="9" spans="1:102" s="138" customFormat="1" ht="20.100000000000001" customHeight="1">
      <c r="A9" s="93"/>
      <c r="B9" s="104" t="s">
        <v>71</v>
      </c>
      <c r="C9" s="105">
        <v>1018558.295986</v>
      </c>
      <c r="D9" s="172">
        <v>1077295.9186219999</v>
      </c>
      <c r="E9" s="173">
        <v>1098918.513785</v>
      </c>
      <c r="F9" s="105">
        <v>611239.51031000004</v>
      </c>
      <c r="G9" s="172">
        <v>644281.95462700003</v>
      </c>
      <c r="H9" s="173">
        <v>663304.68195799994</v>
      </c>
      <c r="I9" s="105">
        <v>253381.50756500001</v>
      </c>
      <c r="J9" s="172">
        <v>264123.21737500001</v>
      </c>
      <c r="K9" s="173">
        <v>268209.36399300001</v>
      </c>
      <c r="L9" s="105">
        <v>38205.866012999999</v>
      </c>
      <c r="M9" s="172">
        <v>62557.020922999996</v>
      </c>
      <c r="N9" s="173">
        <v>62030.315222999998</v>
      </c>
      <c r="O9" s="105">
        <v>81768.066896999997</v>
      </c>
      <c r="P9" s="172">
        <v>64961.954615000002</v>
      </c>
      <c r="Q9" s="173">
        <v>64462.075837999997</v>
      </c>
      <c r="R9" s="105">
        <v>31496.168149000001</v>
      </c>
      <c r="S9" s="172">
        <v>38644.793197999999</v>
      </c>
      <c r="T9" s="173">
        <v>38195.625261000001</v>
      </c>
      <c r="U9" s="440">
        <v>2467.177052</v>
      </c>
      <c r="V9" s="441">
        <v>2726.9778839999999</v>
      </c>
      <c r="W9" s="442">
        <v>2716.4515120000001</v>
      </c>
      <c r="X9" s="85"/>
      <c r="Y9" s="137"/>
      <c r="Z9" s="137"/>
      <c r="AA9" s="137"/>
      <c r="AB9" s="137"/>
      <c r="AC9" s="137"/>
      <c r="AD9" s="137"/>
      <c r="AE9" s="137"/>
      <c r="AF9" s="137"/>
      <c r="AG9" s="137"/>
      <c r="AH9" s="137"/>
      <c r="AI9" s="137"/>
      <c r="AJ9" s="137"/>
      <c r="AK9" s="137"/>
      <c r="AL9" s="137"/>
      <c r="AM9" s="137"/>
      <c r="AN9" s="137"/>
      <c r="AO9" s="137"/>
      <c r="AP9" s="137"/>
      <c r="AQ9" s="137"/>
      <c r="AR9" s="137"/>
      <c r="AS9" s="137"/>
      <c r="AT9" s="137"/>
      <c r="AU9" s="137"/>
      <c r="AV9" s="137"/>
      <c r="AW9" s="137"/>
      <c r="AX9" s="137"/>
      <c r="AY9" s="137"/>
      <c r="AZ9" s="137"/>
      <c r="BA9" s="137"/>
      <c r="BB9" s="137"/>
      <c r="BC9" s="137"/>
      <c r="BD9" s="137"/>
      <c r="BE9" s="137"/>
      <c r="BF9" s="137"/>
      <c r="BG9" s="137"/>
      <c r="BH9" s="137"/>
      <c r="BI9" s="137"/>
      <c r="BJ9" s="137"/>
      <c r="BK9" s="137"/>
      <c r="BL9" s="137"/>
      <c r="BM9" s="137"/>
      <c r="BN9" s="137"/>
      <c r="BO9" s="137"/>
      <c r="BP9" s="137"/>
      <c r="BQ9" s="137"/>
      <c r="BR9" s="137"/>
      <c r="BS9" s="137"/>
      <c r="BT9" s="137"/>
      <c r="BU9" s="137"/>
      <c r="BV9" s="137"/>
      <c r="BW9" s="137"/>
      <c r="BX9" s="137"/>
      <c r="BY9" s="137"/>
      <c r="BZ9" s="137"/>
      <c r="CA9" s="137"/>
      <c r="CB9" s="137"/>
      <c r="CC9" s="137"/>
      <c r="CD9" s="137"/>
      <c r="CE9" s="137"/>
      <c r="CF9" s="137"/>
      <c r="CG9" s="137"/>
      <c r="CH9" s="137"/>
      <c r="CI9" s="137"/>
      <c r="CJ9" s="137"/>
      <c r="CK9" s="137"/>
      <c r="CL9" s="137"/>
      <c r="CM9" s="137"/>
      <c r="CN9" s="137"/>
      <c r="CO9" s="137"/>
      <c r="CP9" s="137"/>
      <c r="CQ9" s="137"/>
      <c r="CR9" s="137"/>
      <c r="CS9" s="137"/>
      <c r="CT9" s="137"/>
      <c r="CU9" s="137"/>
      <c r="CV9" s="137"/>
      <c r="CW9" s="137"/>
      <c r="CX9" s="137"/>
    </row>
    <row r="10" spans="1:102" s="138" customFormat="1" ht="20.100000000000001" customHeight="1">
      <c r="A10" s="93"/>
      <c r="B10" s="104" t="s">
        <v>44</v>
      </c>
      <c r="C10" s="105">
        <v>1128928.20922373</v>
      </c>
      <c r="D10" s="172">
        <v>1210098.5416609999</v>
      </c>
      <c r="E10" s="173">
        <v>1186183.1047258899</v>
      </c>
      <c r="F10" s="105">
        <v>700586.06101098994</v>
      </c>
      <c r="G10" s="172">
        <v>790361.71522959997</v>
      </c>
      <c r="H10" s="173">
        <v>772141.41611075005</v>
      </c>
      <c r="I10" s="105">
        <v>361139.07324335998</v>
      </c>
      <c r="J10" s="172">
        <v>367414.73641642998</v>
      </c>
      <c r="K10" s="173">
        <v>363755.19280581002</v>
      </c>
      <c r="L10" s="105">
        <v>5935.7877873799998</v>
      </c>
      <c r="M10" s="172">
        <v>5202.8293081599995</v>
      </c>
      <c r="N10" s="173">
        <v>5177.8474739799994</v>
      </c>
      <c r="O10" s="105">
        <v>43328.029549839994</v>
      </c>
      <c r="P10" s="172">
        <v>34181.407704340003</v>
      </c>
      <c r="Q10" s="173">
        <v>32108.669576910001</v>
      </c>
      <c r="R10" s="105">
        <v>14233.065511979999</v>
      </c>
      <c r="S10" s="172">
        <v>8605.5784047500001</v>
      </c>
      <c r="T10" s="173">
        <v>8717.6055034799992</v>
      </c>
      <c r="U10" s="440">
        <v>3706.1921201799996</v>
      </c>
      <c r="V10" s="441">
        <v>4332.2745977200002</v>
      </c>
      <c r="W10" s="442">
        <v>4282.3732549599999</v>
      </c>
      <c r="X10" s="85"/>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7"/>
      <c r="CU10" s="137"/>
      <c r="CV10" s="137"/>
      <c r="CW10" s="137"/>
      <c r="CX10" s="137"/>
    </row>
    <row r="11" spans="1:102" s="138" customFormat="1" ht="20.100000000000001" customHeight="1">
      <c r="A11" s="93"/>
      <c r="B11" s="104" t="s">
        <v>34</v>
      </c>
      <c r="C11" s="105">
        <v>957318.30878150999</v>
      </c>
      <c r="D11" s="172">
        <v>746120.07538247004</v>
      </c>
      <c r="E11" s="173">
        <v>763127.05811712006</v>
      </c>
      <c r="F11" s="105">
        <v>716616.18961806002</v>
      </c>
      <c r="G11" s="172">
        <v>537694.47689401999</v>
      </c>
      <c r="H11" s="173">
        <v>537405.92709205998</v>
      </c>
      <c r="I11" s="105">
        <v>118342.27522500999</v>
      </c>
      <c r="J11" s="172">
        <v>117820.85454745</v>
      </c>
      <c r="K11" s="173">
        <v>121299.02704891001</v>
      </c>
      <c r="L11" s="105">
        <v>103159.88156416001</v>
      </c>
      <c r="M11" s="172">
        <v>57492.378279199998</v>
      </c>
      <c r="N11" s="173">
        <v>71137.908840420001</v>
      </c>
      <c r="O11" s="105">
        <v>4713.5803521999997</v>
      </c>
      <c r="P11" s="172">
        <v>0</v>
      </c>
      <c r="Q11" s="173">
        <v>0</v>
      </c>
      <c r="R11" s="105">
        <v>6405.2264827500003</v>
      </c>
      <c r="S11" s="172">
        <v>24465.313978439997</v>
      </c>
      <c r="T11" s="173">
        <v>24560.443276710001</v>
      </c>
      <c r="U11" s="440">
        <v>8081.1555393299996</v>
      </c>
      <c r="V11" s="441">
        <v>8647.0516833600013</v>
      </c>
      <c r="W11" s="442">
        <v>8723.7518590199998</v>
      </c>
      <c r="X11" s="85"/>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row>
    <row r="12" spans="1:102" s="138" customFormat="1" ht="20.100000000000001" customHeight="1">
      <c r="A12" s="93"/>
      <c r="B12" s="104" t="s">
        <v>57</v>
      </c>
      <c r="C12" s="105">
        <v>594973.03936499998</v>
      </c>
      <c r="D12" s="172">
        <v>567634.80517900002</v>
      </c>
      <c r="E12" s="173">
        <v>574253.190283</v>
      </c>
      <c r="F12" s="105">
        <v>379011.16073800001</v>
      </c>
      <c r="G12" s="172">
        <v>363137.53992200003</v>
      </c>
      <c r="H12" s="173">
        <v>379318.61618499999</v>
      </c>
      <c r="I12" s="105">
        <v>164385.15059</v>
      </c>
      <c r="J12" s="172">
        <v>156686.09104500001</v>
      </c>
      <c r="K12" s="173">
        <v>154260.286387</v>
      </c>
      <c r="L12" s="105">
        <v>16273.895542</v>
      </c>
      <c r="M12" s="172">
        <v>15622.715337</v>
      </c>
      <c r="N12" s="173">
        <v>9338.3367479999997</v>
      </c>
      <c r="O12" s="105">
        <v>19031.420848000002</v>
      </c>
      <c r="P12" s="172">
        <v>18950.677052999999</v>
      </c>
      <c r="Q12" s="173">
        <v>19062.749469999999</v>
      </c>
      <c r="R12" s="105">
        <v>14185.53263</v>
      </c>
      <c r="S12" s="172">
        <v>10645.512572</v>
      </c>
      <c r="T12" s="173">
        <v>9639.6460310000002</v>
      </c>
      <c r="U12" s="440">
        <v>2085.8790170000002</v>
      </c>
      <c r="V12" s="441">
        <v>2592.2692499999998</v>
      </c>
      <c r="W12" s="442">
        <v>2633.5554619999998</v>
      </c>
      <c r="X12" s="85"/>
      <c r="Y12" s="137"/>
      <c r="Z12" s="137"/>
      <c r="AA12" s="137"/>
      <c r="AB12" s="137"/>
      <c r="AC12" s="137"/>
      <c r="AD12" s="137"/>
      <c r="AE12" s="137"/>
      <c r="AF12" s="137"/>
      <c r="AG12" s="137"/>
      <c r="AH12" s="137"/>
      <c r="AI12" s="137"/>
      <c r="AJ12" s="137"/>
      <c r="AK12" s="137"/>
      <c r="AL12" s="137"/>
      <c r="AM12" s="137"/>
      <c r="AN12" s="137"/>
      <c r="AO12" s="137"/>
      <c r="AP12" s="137"/>
      <c r="AQ12" s="137"/>
      <c r="AR12" s="137"/>
      <c r="AS12" s="137"/>
      <c r="AT12" s="137"/>
      <c r="AU12" s="137"/>
      <c r="AV12" s="137"/>
      <c r="AW12" s="137"/>
      <c r="AX12" s="137"/>
      <c r="AY12" s="137"/>
      <c r="AZ12" s="137"/>
      <c r="BA12" s="137"/>
      <c r="BB12" s="137"/>
      <c r="BC12" s="137"/>
      <c r="BD12" s="137"/>
      <c r="BE12" s="137"/>
      <c r="BF12" s="137"/>
      <c r="BG12" s="137"/>
      <c r="BH12" s="137"/>
      <c r="BI12" s="137"/>
      <c r="BJ12" s="137"/>
      <c r="BK12" s="137"/>
      <c r="BL12" s="137"/>
      <c r="BM12" s="137"/>
      <c r="BN12" s="137"/>
      <c r="BO12" s="137"/>
      <c r="BP12" s="137"/>
      <c r="BQ12" s="137"/>
      <c r="BR12" s="137"/>
      <c r="BS12" s="137"/>
      <c r="BT12" s="137"/>
      <c r="BU12" s="137"/>
      <c r="BV12" s="137"/>
      <c r="BW12" s="137"/>
      <c r="BX12" s="137"/>
      <c r="BY12" s="137"/>
      <c r="BZ12" s="137"/>
      <c r="CA12" s="137"/>
      <c r="CB12" s="137"/>
      <c r="CC12" s="137"/>
      <c r="CD12" s="137"/>
      <c r="CE12" s="137"/>
      <c r="CF12" s="137"/>
      <c r="CG12" s="137"/>
      <c r="CH12" s="137"/>
      <c r="CI12" s="137"/>
      <c r="CJ12" s="137"/>
      <c r="CK12" s="137"/>
      <c r="CL12" s="137"/>
      <c r="CM12" s="137"/>
      <c r="CN12" s="137"/>
      <c r="CO12" s="137"/>
      <c r="CP12" s="137"/>
      <c r="CQ12" s="137"/>
      <c r="CR12" s="137"/>
      <c r="CS12" s="137"/>
      <c r="CT12" s="137"/>
      <c r="CU12" s="137"/>
      <c r="CV12" s="137"/>
      <c r="CW12" s="137"/>
      <c r="CX12" s="137"/>
    </row>
    <row r="13" spans="1:102" s="138" customFormat="1" ht="20.100000000000001" customHeight="1">
      <c r="A13" s="93"/>
      <c r="B13" s="104" t="s">
        <v>72</v>
      </c>
      <c r="C13" s="105">
        <v>603698.00784899993</v>
      </c>
      <c r="D13" s="172">
        <v>574302.99035500002</v>
      </c>
      <c r="E13" s="173">
        <v>589058.65425399994</v>
      </c>
      <c r="F13" s="105">
        <v>295644.06285400002</v>
      </c>
      <c r="G13" s="172">
        <v>284201.18796200003</v>
      </c>
      <c r="H13" s="173">
        <v>293224.857174</v>
      </c>
      <c r="I13" s="105">
        <v>225043.23026499999</v>
      </c>
      <c r="J13" s="172">
        <v>183941.29775500001</v>
      </c>
      <c r="K13" s="173">
        <v>190988.51163200001</v>
      </c>
      <c r="L13" s="105">
        <v>24801.618887000001</v>
      </c>
      <c r="M13" s="172">
        <v>31211.351873</v>
      </c>
      <c r="N13" s="173">
        <v>28393.797003</v>
      </c>
      <c r="O13" s="105">
        <v>20696.127879</v>
      </c>
      <c r="P13" s="172">
        <v>29733.036048000002</v>
      </c>
      <c r="Q13" s="173">
        <v>30903.489603000002</v>
      </c>
      <c r="R13" s="105">
        <v>36085.590945000004</v>
      </c>
      <c r="S13" s="172">
        <v>43594.617937000003</v>
      </c>
      <c r="T13" s="173">
        <v>43918.854326000001</v>
      </c>
      <c r="U13" s="440">
        <v>1427.377019</v>
      </c>
      <c r="V13" s="441">
        <v>1621.4987799999999</v>
      </c>
      <c r="W13" s="442">
        <v>1629.1445160000001</v>
      </c>
      <c r="X13" s="85"/>
      <c r="Y13" s="137"/>
      <c r="Z13" s="137"/>
      <c r="AA13" s="137"/>
      <c r="AB13" s="137"/>
      <c r="AC13" s="137"/>
      <c r="AD13" s="137"/>
      <c r="AE13" s="137"/>
      <c r="AF13" s="137"/>
      <c r="AG13" s="137"/>
      <c r="AH13" s="137"/>
      <c r="AI13" s="137"/>
      <c r="AJ13" s="137"/>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7"/>
      <c r="BI13" s="137"/>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row>
    <row r="14" spans="1:102" s="138" customFormat="1" ht="20.100000000000001" customHeight="1">
      <c r="A14" s="93"/>
      <c r="B14" s="104" t="s">
        <v>59</v>
      </c>
      <c r="C14" s="105">
        <v>419524.953247</v>
      </c>
      <c r="D14" s="172">
        <v>460048.99091600004</v>
      </c>
      <c r="E14" s="173">
        <v>465217.12940500001</v>
      </c>
      <c r="F14" s="105">
        <v>298277.03280599997</v>
      </c>
      <c r="G14" s="172">
        <v>345275.75019400002</v>
      </c>
      <c r="H14" s="173">
        <v>349821.50321400003</v>
      </c>
      <c r="I14" s="105">
        <v>49907.757978000001</v>
      </c>
      <c r="J14" s="172">
        <v>55076.050338000001</v>
      </c>
      <c r="K14" s="173">
        <v>56003.190224999998</v>
      </c>
      <c r="L14" s="105">
        <v>3931.8906659999998</v>
      </c>
      <c r="M14" s="172">
        <v>1862.121776</v>
      </c>
      <c r="N14" s="173">
        <v>1876.419621</v>
      </c>
      <c r="O14" s="105">
        <v>38896.862374999997</v>
      </c>
      <c r="P14" s="172">
        <v>29059.596814</v>
      </c>
      <c r="Q14" s="173">
        <v>29269.710647</v>
      </c>
      <c r="R14" s="105">
        <v>28068.154964000001</v>
      </c>
      <c r="S14" s="172">
        <v>28289.489025999999</v>
      </c>
      <c r="T14" s="173">
        <v>27764.475838999999</v>
      </c>
      <c r="U14" s="440">
        <v>443.254458</v>
      </c>
      <c r="V14" s="441">
        <v>485.98276800000002</v>
      </c>
      <c r="W14" s="442">
        <v>481.829859</v>
      </c>
      <c r="X14" s="85"/>
      <c r="Y14" s="137"/>
      <c r="Z14" s="137"/>
      <c r="AA14" s="137"/>
      <c r="AB14" s="137"/>
      <c r="AC14" s="137"/>
      <c r="AD14" s="137"/>
      <c r="AE14" s="137"/>
      <c r="AF14" s="137"/>
      <c r="AG14" s="137"/>
      <c r="AH14" s="137"/>
      <c r="AI14" s="137"/>
      <c r="AJ14" s="137"/>
      <c r="AK14" s="137"/>
      <c r="AL14" s="137"/>
      <c r="AM14" s="137"/>
      <c r="AN14" s="137"/>
      <c r="AO14" s="137"/>
      <c r="AP14" s="137"/>
      <c r="AQ14" s="137"/>
      <c r="AR14" s="137"/>
      <c r="AS14" s="137"/>
      <c r="AT14" s="137"/>
      <c r="AU14" s="137"/>
      <c r="AV14" s="137"/>
      <c r="AW14" s="137"/>
      <c r="AX14" s="137"/>
      <c r="AY14" s="137"/>
      <c r="AZ14" s="137"/>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c r="BW14" s="137"/>
      <c r="BX14" s="137"/>
      <c r="BY14" s="137"/>
      <c r="BZ14" s="137"/>
      <c r="CA14" s="137"/>
      <c r="CB14" s="137"/>
      <c r="CC14" s="137"/>
      <c r="CD14" s="137"/>
      <c r="CE14" s="137"/>
      <c r="CF14" s="137"/>
      <c r="CG14" s="137"/>
      <c r="CH14" s="137"/>
      <c r="CI14" s="137"/>
      <c r="CJ14" s="137"/>
      <c r="CK14" s="137"/>
      <c r="CL14" s="137"/>
      <c r="CM14" s="137"/>
      <c r="CN14" s="137"/>
      <c r="CO14" s="137"/>
      <c r="CP14" s="137"/>
      <c r="CQ14" s="137"/>
      <c r="CR14" s="137"/>
      <c r="CS14" s="137"/>
      <c r="CT14" s="137"/>
      <c r="CU14" s="137"/>
      <c r="CV14" s="137"/>
      <c r="CW14" s="137"/>
      <c r="CX14" s="137"/>
    </row>
    <row r="15" spans="1:102" s="138" customFormat="1" ht="20.100000000000001" customHeight="1">
      <c r="A15" s="93"/>
      <c r="B15" s="104" t="s">
        <v>231</v>
      </c>
      <c r="C15" s="105">
        <v>0</v>
      </c>
      <c r="D15" s="172">
        <v>337251.71291372</v>
      </c>
      <c r="E15" s="173">
        <v>339318.51410509</v>
      </c>
      <c r="F15" s="105">
        <v>0</v>
      </c>
      <c r="G15" s="172">
        <v>221554.15060767002</v>
      </c>
      <c r="H15" s="173">
        <v>210780.99901017002</v>
      </c>
      <c r="I15" s="105">
        <v>0</v>
      </c>
      <c r="J15" s="172">
        <v>0</v>
      </c>
      <c r="K15" s="173">
        <v>0</v>
      </c>
      <c r="L15" s="105">
        <v>0</v>
      </c>
      <c r="M15" s="172">
        <v>55704.059122860002</v>
      </c>
      <c r="N15" s="173">
        <v>68449.708644810002</v>
      </c>
      <c r="O15" s="105">
        <v>0</v>
      </c>
      <c r="P15" s="172">
        <v>3387.3915644799999</v>
      </c>
      <c r="Q15" s="173">
        <v>3426.0509706599996</v>
      </c>
      <c r="R15" s="105">
        <v>0</v>
      </c>
      <c r="S15" s="172">
        <v>56566.114138110002</v>
      </c>
      <c r="T15" s="173">
        <v>56621.041957529997</v>
      </c>
      <c r="U15" s="440">
        <v>0</v>
      </c>
      <c r="V15" s="441">
        <v>39.997480600000003</v>
      </c>
      <c r="W15" s="442">
        <v>40.713521920000005</v>
      </c>
      <c r="X15" s="85"/>
      <c r="Y15" s="137"/>
      <c r="Z15" s="137"/>
      <c r="AA15" s="137"/>
      <c r="AB15" s="137"/>
      <c r="AC15" s="137"/>
      <c r="AD15" s="137"/>
      <c r="AE15" s="137"/>
      <c r="AF15" s="137"/>
      <c r="AG15" s="137"/>
      <c r="AH15" s="137"/>
      <c r="AI15" s="137"/>
      <c r="AJ15" s="137"/>
      <c r="AK15" s="137"/>
      <c r="AL15" s="137"/>
      <c r="AM15" s="137"/>
      <c r="AN15" s="137"/>
      <c r="AO15" s="137"/>
      <c r="AP15" s="137"/>
      <c r="AQ15" s="137"/>
      <c r="AR15" s="137"/>
      <c r="AS15" s="137"/>
      <c r="AT15" s="137"/>
      <c r="AU15" s="137"/>
      <c r="AV15" s="137"/>
      <c r="AW15" s="137"/>
      <c r="AX15" s="137"/>
      <c r="AY15" s="137"/>
      <c r="AZ15" s="137"/>
      <c r="BA15" s="137"/>
      <c r="BB15" s="137"/>
      <c r="BC15" s="137"/>
      <c r="BD15" s="137"/>
      <c r="BE15" s="137"/>
      <c r="BF15" s="137"/>
      <c r="BG15" s="137"/>
      <c r="BH15" s="137"/>
      <c r="BI15" s="137"/>
      <c r="BJ15" s="137"/>
      <c r="BK15" s="137"/>
      <c r="BL15" s="137"/>
      <c r="BM15" s="137"/>
      <c r="BN15" s="137"/>
      <c r="BO15" s="137"/>
      <c r="BP15" s="137"/>
      <c r="BQ15" s="137"/>
      <c r="BR15" s="137"/>
      <c r="BS15" s="137"/>
      <c r="BT15" s="137"/>
      <c r="BU15" s="137"/>
      <c r="BV15" s="137"/>
      <c r="BW15" s="137"/>
      <c r="BX15" s="137"/>
      <c r="BY15" s="137"/>
      <c r="BZ15" s="137"/>
      <c r="CA15" s="137"/>
      <c r="CB15" s="137"/>
      <c r="CC15" s="137"/>
      <c r="CD15" s="137"/>
      <c r="CE15" s="137"/>
      <c r="CF15" s="137"/>
      <c r="CG15" s="137"/>
      <c r="CH15" s="137"/>
      <c r="CI15" s="137"/>
      <c r="CJ15" s="137"/>
      <c r="CK15" s="137"/>
      <c r="CL15" s="137"/>
      <c r="CM15" s="137"/>
      <c r="CN15" s="137"/>
      <c r="CO15" s="137"/>
      <c r="CP15" s="137"/>
      <c r="CQ15" s="137"/>
      <c r="CR15" s="137"/>
      <c r="CS15" s="137"/>
      <c r="CT15" s="137"/>
      <c r="CU15" s="137"/>
      <c r="CV15" s="137"/>
      <c r="CW15" s="137"/>
      <c r="CX15" s="137"/>
    </row>
    <row r="16" spans="1:102" s="138" customFormat="1" ht="20.100000000000001" customHeight="1">
      <c r="A16" s="93"/>
      <c r="B16" s="104" t="s">
        <v>38</v>
      </c>
      <c r="C16" s="105">
        <v>277484.84180828999</v>
      </c>
      <c r="D16" s="172">
        <v>308786.25482470001</v>
      </c>
      <c r="E16" s="173">
        <v>310533.69128957001</v>
      </c>
      <c r="F16" s="105">
        <v>118486.81211444001</v>
      </c>
      <c r="G16" s="172">
        <v>132081.43154010002</v>
      </c>
      <c r="H16" s="173">
        <v>137670.74019392001</v>
      </c>
      <c r="I16" s="105">
        <v>70337.046392139993</v>
      </c>
      <c r="J16" s="172">
        <v>77075.372215309995</v>
      </c>
      <c r="K16" s="173">
        <v>78221.176506219999</v>
      </c>
      <c r="L16" s="105">
        <v>45051.525952459997</v>
      </c>
      <c r="M16" s="172">
        <v>53673.926986239996</v>
      </c>
      <c r="N16" s="173">
        <v>50021.145085029995</v>
      </c>
      <c r="O16" s="105">
        <v>0</v>
      </c>
      <c r="P16" s="172">
        <v>0</v>
      </c>
      <c r="Q16" s="173">
        <v>0</v>
      </c>
      <c r="R16" s="105">
        <v>43387.731384769999</v>
      </c>
      <c r="S16" s="172">
        <v>45752.331990660001</v>
      </c>
      <c r="T16" s="173">
        <v>44417.326815839995</v>
      </c>
      <c r="U16" s="440">
        <v>221.72596447999999</v>
      </c>
      <c r="V16" s="441">
        <v>203.19209239</v>
      </c>
      <c r="W16" s="442">
        <v>203.30268856000001</v>
      </c>
      <c r="X16" s="85"/>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c r="CG16" s="137"/>
      <c r="CH16" s="137"/>
      <c r="CI16" s="137"/>
      <c r="CJ16" s="137"/>
      <c r="CK16" s="137"/>
      <c r="CL16" s="137"/>
      <c r="CM16" s="137"/>
      <c r="CN16" s="137"/>
      <c r="CO16" s="137"/>
      <c r="CP16" s="137"/>
      <c r="CQ16" s="137"/>
      <c r="CR16" s="137"/>
      <c r="CS16" s="137"/>
      <c r="CT16" s="137"/>
      <c r="CU16" s="137"/>
      <c r="CV16" s="137"/>
      <c r="CW16" s="137"/>
      <c r="CX16" s="137"/>
    </row>
    <row r="17" spans="1:102" s="138" customFormat="1" ht="20.100000000000001" customHeight="1">
      <c r="A17" s="93"/>
      <c r="B17" s="104" t="s">
        <v>36</v>
      </c>
      <c r="C17" s="105">
        <v>217320.53906992002</v>
      </c>
      <c r="D17" s="172">
        <v>241453.28475255999</v>
      </c>
      <c r="E17" s="173">
        <v>242117.71218346999</v>
      </c>
      <c r="F17" s="105">
        <v>166062.95003248</v>
      </c>
      <c r="G17" s="172">
        <v>186684.44649901998</v>
      </c>
      <c r="H17" s="173">
        <v>186891.20313754</v>
      </c>
      <c r="I17" s="105">
        <v>51257.589037440004</v>
      </c>
      <c r="J17" s="172">
        <v>54768.838253540001</v>
      </c>
      <c r="K17" s="173">
        <v>55226.509045929997</v>
      </c>
      <c r="L17" s="105">
        <v>0</v>
      </c>
      <c r="M17" s="172">
        <v>0</v>
      </c>
      <c r="N17" s="173">
        <v>0</v>
      </c>
      <c r="O17" s="105">
        <v>0</v>
      </c>
      <c r="P17" s="172">
        <v>0</v>
      </c>
      <c r="Q17" s="173">
        <v>0</v>
      </c>
      <c r="R17" s="105">
        <v>0</v>
      </c>
      <c r="S17" s="172">
        <v>0</v>
      </c>
      <c r="T17" s="173">
        <v>0</v>
      </c>
      <c r="U17" s="440">
        <v>0</v>
      </c>
      <c r="V17" s="441">
        <v>0</v>
      </c>
      <c r="W17" s="442">
        <v>0</v>
      </c>
      <c r="X17" s="85"/>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c r="CG17" s="137"/>
      <c r="CH17" s="137"/>
      <c r="CI17" s="137"/>
      <c r="CJ17" s="137"/>
      <c r="CK17" s="137"/>
      <c r="CL17" s="137"/>
      <c r="CM17" s="137"/>
      <c r="CN17" s="137"/>
      <c r="CO17" s="137"/>
      <c r="CP17" s="137"/>
      <c r="CQ17" s="137"/>
      <c r="CR17" s="137"/>
      <c r="CS17" s="137"/>
      <c r="CT17" s="137"/>
      <c r="CU17" s="137"/>
      <c r="CV17" s="137"/>
      <c r="CW17" s="137"/>
      <c r="CX17" s="137"/>
    </row>
    <row r="18" spans="1:102" s="138" customFormat="1" ht="20.100000000000001" customHeight="1">
      <c r="A18" s="93"/>
      <c r="B18" s="104" t="s">
        <v>32</v>
      </c>
      <c r="C18" s="105">
        <v>93503.636987000005</v>
      </c>
      <c r="D18" s="172">
        <v>88530.453744999992</v>
      </c>
      <c r="E18" s="173">
        <v>84558.258358999999</v>
      </c>
      <c r="F18" s="105">
        <v>43624.089323</v>
      </c>
      <c r="G18" s="172">
        <v>43794.556169000003</v>
      </c>
      <c r="H18" s="173">
        <v>43282.248058999998</v>
      </c>
      <c r="I18" s="105">
        <v>43852.851933999998</v>
      </c>
      <c r="J18" s="172">
        <v>41010.645641000003</v>
      </c>
      <c r="K18" s="173">
        <v>37522.185825</v>
      </c>
      <c r="L18" s="105">
        <v>0</v>
      </c>
      <c r="M18" s="172">
        <v>0</v>
      </c>
      <c r="N18" s="173">
        <v>0</v>
      </c>
      <c r="O18" s="105">
        <v>1777.458496</v>
      </c>
      <c r="P18" s="172">
        <v>926.05727200000001</v>
      </c>
      <c r="Q18" s="173">
        <v>886.80225499999995</v>
      </c>
      <c r="R18" s="105">
        <v>4089.4062600000002</v>
      </c>
      <c r="S18" s="172">
        <v>2575.54259</v>
      </c>
      <c r="T18" s="173">
        <v>2646.0041449999999</v>
      </c>
      <c r="U18" s="440">
        <v>159.830974</v>
      </c>
      <c r="V18" s="441">
        <v>223.652073</v>
      </c>
      <c r="W18" s="442">
        <v>221.01807500000001</v>
      </c>
      <c r="X18" s="85"/>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c r="BK18" s="137"/>
      <c r="BL18" s="137"/>
      <c r="BM18" s="137"/>
      <c r="BN18" s="137"/>
      <c r="BO18" s="137"/>
      <c r="BP18" s="137"/>
      <c r="BQ18" s="137"/>
      <c r="BR18" s="137"/>
      <c r="BS18" s="137"/>
      <c r="BT18" s="137"/>
      <c r="BU18" s="137"/>
      <c r="BV18" s="137"/>
      <c r="BW18" s="137"/>
      <c r="BX18" s="137"/>
      <c r="BY18" s="137"/>
      <c r="BZ18" s="137"/>
      <c r="CA18" s="137"/>
      <c r="CB18" s="137"/>
      <c r="CC18" s="137"/>
      <c r="CD18" s="137"/>
      <c r="CE18" s="137"/>
      <c r="CF18" s="137"/>
      <c r="CG18" s="137"/>
      <c r="CH18" s="137"/>
      <c r="CI18" s="137"/>
      <c r="CJ18" s="137"/>
      <c r="CK18" s="137"/>
      <c r="CL18" s="137"/>
      <c r="CM18" s="137"/>
      <c r="CN18" s="137"/>
      <c r="CO18" s="137"/>
      <c r="CP18" s="137"/>
      <c r="CQ18" s="137"/>
      <c r="CR18" s="137"/>
      <c r="CS18" s="137"/>
      <c r="CT18" s="137"/>
      <c r="CU18" s="137"/>
      <c r="CV18" s="137"/>
      <c r="CW18" s="137"/>
      <c r="CX18" s="137"/>
    </row>
    <row r="19" spans="1:102" s="138" customFormat="1" ht="20.100000000000001" customHeight="1">
      <c r="A19" s="93"/>
      <c r="B19" s="104" t="s">
        <v>66</v>
      </c>
      <c r="C19" s="105">
        <v>64199.456642199992</v>
      </c>
      <c r="D19" s="172">
        <v>81473.779118659993</v>
      </c>
      <c r="E19" s="173">
        <v>82268.249674719991</v>
      </c>
      <c r="F19" s="105">
        <v>33569.577350569998</v>
      </c>
      <c r="G19" s="172">
        <v>36171.110723080004</v>
      </c>
      <c r="H19" s="173">
        <v>34055.884274960001</v>
      </c>
      <c r="I19" s="105">
        <v>20120.19260377</v>
      </c>
      <c r="J19" s="172">
        <v>30219.383448029999</v>
      </c>
      <c r="K19" s="173">
        <v>34187.043225169997</v>
      </c>
      <c r="L19" s="105">
        <v>8557.2980293799992</v>
      </c>
      <c r="M19" s="172">
        <v>10671.608356969999</v>
      </c>
      <c r="N19" s="173">
        <v>10983.400874110001</v>
      </c>
      <c r="O19" s="105">
        <v>533.52348862999997</v>
      </c>
      <c r="P19" s="172">
        <v>2858.1866211900001</v>
      </c>
      <c r="Q19" s="173">
        <v>1476.1736203800001</v>
      </c>
      <c r="R19" s="105">
        <v>1415.5467041099998</v>
      </c>
      <c r="S19" s="172">
        <v>1550.18246426</v>
      </c>
      <c r="T19" s="173">
        <v>1562.4187192500001</v>
      </c>
      <c r="U19" s="440">
        <v>3.3184657400000002</v>
      </c>
      <c r="V19" s="441">
        <v>3.30750513</v>
      </c>
      <c r="W19" s="442">
        <v>3.3289608500000001</v>
      </c>
      <c r="X19" s="85"/>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row>
    <row r="20" spans="1:102" s="138" customFormat="1" ht="20.100000000000001" customHeight="1">
      <c r="A20" s="93"/>
      <c r="B20" s="104" t="s">
        <v>45</v>
      </c>
      <c r="C20" s="105">
        <v>169207.82622960999</v>
      </c>
      <c r="D20" s="172">
        <v>184104.50405680001</v>
      </c>
      <c r="E20" s="173">
        <v>189514.89846281998</v>
      </c>
      <c r="F20" s="105">
        <v>75602.434579309993</v>
      </c>
      <c r="G20" s="172">
        <v>82304.414323899997</v>
      </c>
      <c r="H20" s="173">
        <v>82267.426049300004</v>
      </c>
      <c r="I20" s="105">
        <v>86562.41417322999</v>
      </c>
      <c r="J20" s="172">
        <v>92403.558937130001</v>
      </c>
      <c r="K20" s="173">
        <v>97684.818428850005</v>
      </c>
      <c r="L20" s="105">
        <v>763.55165951999993</v>
      </c>
      <c r="M20" s="172">
        <v>1119.11499572</v>
      </c>
      <c r="N20" s="173">
        <v>850.26971897999999</v>
      </c>
      <c r="O20" s="105">
        <v>2387.6095922</v>
      </c>
      <c r="P20" s="172">
        <v>4731.7269263900007</v>
      </c>
      <c r="Q20" s="173">
        <v>5111.0768844300001</v>
      </c>
      <c r="R20" s="105">
        <v>3877.1053645700003</v>
      </c>
      <c r="S20" s="172">
        <v>3487.1614555599999</v>
      </c>
      <c r="T20" s="173">
        <v>3535.8392319600002</v>
      </c>
      <c r="U20" s="440">
        <v>14.710860779999999</v>
      </c>
      <c r="V20" s="441">
        <v>58.527418099999998</v>
      </c>
      <c r="W20" s="442">
        <v>65.468149299999993</v>
      </c>
      <c r="X20" s="85"/>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7"/>
      <c r="AU20" s="137"/>
      <c r="AV20" s="137"/>
      <c r="AW20" s="137"/>
      <c r="AX20" s="137"/>
      <c r="AY20" s="137"/>
      <c r="AZ20" s="137"/>
      <c r="BA20" s="137"/>
      <c r="BB20" s="137"/>
      <c r="BC20" s="137"/>
      <c r="BD20" s="137"/>
      <c r="BE20" s="137"/>
      <c r="BF20" s="137"/>
      <c r="BG20" s="137"/>
      <c r="BH20" s="137"/>
      <c r="BI20" s="137"/>
      <c r="BJ20" s="137"/>
      <c r="BK20" s="137"/>
      <c r="BL20" s="137"/>
      <c r="BM20" s="137"/>
      <c r="BN20" s="137"/>
      <c r="BO20" s="137"/>
      <c r="BP20" s="137"/>
      <c r="BQ20" s="137"/>
      <c r="BR20" s="137"/>
      <c r="BS20" s="137"/>
      <c r="BT20" s="137"/>
      <c r="BU20" s="137"/>
      <c r="BV20" s="137"/>
      <c r="BW20" s="137"/>
      <c r="BX20" s="137"/>
      <c r="BY20" s="137"/>
      <c r="BZ20" s="137"/>
      <c r="CA20" s="137"/>
      <c r="CB20" s="137"/>
      <c r="CC20" s="137"/>
      <c r="CD20" s="137"/>
      <c r="CE20" s="137"/>
      <c r="CF20" s="137"/>
      <c r="CG20" s="137"/>
      <c r="CH20" s="137"/>
      <c r="CI20" s="137"/>
      <c r="CJ20" s="137"/>
      <c r="CK20" s="137"/>
      <c r="CL20" s="137"/>
      <c r="CM20" s="137"/>
      <c r="CN20" s="137"/>
      <c r="CO20" s="137"/>
      <c r="CP20" s="137"/>
      <c r="CQ20" s="137"/>
      <c r="CR20" s="137"/>
      <c r="CS20" s="137"/>
      <c r="CT20" s="137"/>
      <c r="CU20" s="137"/>
      <c r="CV20" s="137"/>
      <c r="CW20" s="137"/>
      <c r="CX20" s="137"/>
    </row>
    <row r="21" spans="1:102" s="138" customFormat="1" ht="20.100000000000001" customHeight="1">
      <c r="A21" s="93"/>
      <c r="B21" s="104" t="s">
        <v>63</v>
      </c>
      <c r="C21" s="105">
        <v>52130.354219999994</v>
      </c>
      <c r="D21" s="172">
        <v>70073.640998999996</v>
      </c>
      <c r="E21" s="173">
        <v>75668.219404000003</v>
      </c>
      <c r="F21" s="105">
        <v>50731.626301999997</v>
      </c>
      <c r="G21" s="172">
        <v>63019.740431999999</v>
      </c>
      <c r="H21" s="173">
        <v>61888.773088000002</v>
      </c>
      <c r="I21" s="105">
        <v>0</v>
      </c>
      <c r="J21" s="172">
        <v>0</v>
      </c>
      <c r="K21" s="173">
        <v>0</v>
      </c>
      <c r="L21" s="105">
        <v>0</v>
      </c>
      <c r="M21" s="172">
        <v>0</v>
      </c>
      <c r="N21" s="173">
        <v>4986.0051009999997</v>
      </c>
      <c r="O21" s="105">
        <v>0</v>
      </c>
      <c r="P21" s="172">
        <v>0</v>
      </c>
      <c r="Q21" s="173">
        <v>0</v>
      </c>
      <c r="R21" s="105">
        <v>1398.727918</v>
      </c>
      <c r="S21" s="172">
        <v>7053.9005669999997</v>
      </c>
      <c r="T21" s="173">
        <v>8793.4412150000007</v>
      </c>
      <c r="U21" s="440">
        <v>0</v>
      </c>
      <c r="V21" s="441">
        <v>0</v>
      </c>
      <c r="W21" s="442">
        <v>0</v>
      </c>
      <c r="X21" s="85"/>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c r="BJ21" s="137"/>
      <c r="BK21" s="137"/>
      <c r="BL21" s="137"/>
      <c r="BM21" s="137"/>
      <c r="BN21" s="137"/>
      <c r="BO21" s="137"/>
      <c r="BP21" s="137"/>
      <c r="BQ21" s="137"/>
      <c r="BR21" s="137"/>
      <c r="BS21" s="137"/>
      <c r="BT21" s="137"/>
      <c r="BU21" s="137"/>
      <c r="BV21" s="137"/>
      <c r="BW21" s="137"/>
      <c r="BX21" s="137"/>
      <c r="BY21" s="137"/>
      <c r="BZ21" s="137"/>
      <c r="CA21" s="137"/>
      <c r="CB21" s="137"/>
      <c r="CC21" s="137"/>
      <c r="CD21" s="137"/>
      <c r="CE21" s="137"/>
      <c r="CF21" s="137"/>
      <c r="CG21" s="137"/>
      <c r="CH21" s="137"/>
      <c r="CI21" s="137"/>
      <c r="CJ21" s="137"/>
      <c r="CK21" s="137"/>
      <c r="CL21" s="137"/>
      <c r="CM21" s="137"/>
      <c r="CN21" s="137"/>
      <c r="CO21" s="137"/>
      <c r="CP21" s="137"/>
      <c r="CQ21" s="137"/>
      <c r="CR21" s="137"/>
      <c r="CS21" s="137"/>
      <c r="CT21" s="137"/>
      <c r="CU21" s="137"/>
      <c r="CV21" s="137"/>
      <c r="CW21" s="137"/>
      <c r="CX21" s="137"/>
    </row>
    <row r="22" spans="1:102" s="138" customFormat="1" ht="20.100000000000001" customHeight="1">
      <c r="A22" s="93"/>
      <c r="B22" s="104" t="s">
        <v>62</v>
      </c>
      <c r="C22" s="105">
        <v>49828.710691</v>
      </c>
      <c r="D22" s="172">
        <v>52840.560454999999</v>
      </c>
      <c r="E22" s="173">
        <v>60711.451896000006</v>
      </c>
      <c r="F22" s="105">
        <v>6125.3265460000002</v>
      </c>
      <c r="G22" s="172">
        <v>8092.3252549999997</v>
      </c>
      <c r="H22" s="173">
        <v>7403.3816870000001</v>
      </c>
      <c r="I22" s="105">
        <v>14525.517271999999</v>
      </c>
      <c r="J22" s="172">
        <v>9542.6861160000008</v>
      </c>
      <c r="K22" s="173">
        <v>17740.276912000001</v>
      </c>
      <c r="L22" s="105">
        <v>23994.307390000002</v>
      </c>
      <c r="M22" s="172">
        <v>30675.430993999998</v>
      </c>
      <c r="N22" s="173">
        <v>30691.274993999999</v>
      </c>
      <c r="O22" s="105">
        <v>448.00768199999999</v>
      </c>
      <c r="P22" s="172">
        <v>456.02924400000001</v>
      </c>
      <c r="Q22" s="173">
        <v>453.68231800000001</v>
      </c>
      <c r="R22" s="105">
        <v>4734.8443619999998</v>
      </c>
      <c r="S22" s="172">
        <v>4073.4303599999998</v>
      </c>
      <c r="T22" s="173">
        <v>4422.177385</v>
      </c>
      <c r="U22" s="440">
        <v>0.70743900000000004</v>
      </c>
      <c r="V22" s="441">
        <v>0.65848600000000002</v>
      </c>
      <c r="W22" s="442">
        <v>0.65859999999999996</v>
      </c>
      <c r="X22" s="85"/>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7"/>
      <c r="BC22" s="137"/>
      <c r="BD22" s="137"/>
      <c r="BE22" s="137"/>
      <c r="BF22" s="137"/>
      <c r="BG22" s="137"/>
      <c r="BH22" s="137"/>
      <c r="BI22" s="137"/>
      <c r="BJ22" s="137"/>
      <c r="BK22" s="137"/>
      <c r="BL22" s="137"/>
      <c r="BM22" s="137"/>
      <c r="BN22" s="137"/>
      <c r="BO22" s="137"/>
      <c r="BP22" s="137"/>
      <c r="BQ22" s="137"/>
      <c r="BR22" s="137"/>
      <c r="BS22" s="137"/>
      <c r="BT22" s="137"/>
      <c r="BU22" s="137"/>
      <c r="BV22" s="137"/>
      <c r="BW22" s="137"/>
      <c r="BX22" s="137"/>
      <c r="BY22" s="137"/>
      <c r="BZ22" s="137"/>
      <c r="CA22" s="137"/>
      <c r="CB22" s="137"/>
      <c r="CC22" s="137"/>
      <c r="CD22" s="137"/>
      <c r="CE22" s="137"/>
      <c r="CF22" s="137"/>
      <c r="CG22" s="137"/>
      <c r="CH22" s="137"/>
      <c r="CI22" s="137"/>
      <c r="CJ22" s="137"/>
      <c r="CK22" s="137"/>
      <c r="CL22" s="137"/>
      <c r="CM22" s="137"/>
      <c r="CN22" s="137"/>
      <c r="CO22" s="137"/>
      <c r="CP22" s="137"/>
      <c r="CQ22" s="137"/>
      <c r="CR22" s="137"/>
      <c r="CS22" s="137"/>
      <c r="CT22" s="137"/>
      <c r="CU22" s="137"/>
      <c r="CV22" s="137"/>
      <c r="CW22" s="137"/>
      <c r="CX22" s="137"/>
    </row>
    <row r="23" spans="1:102" s="138" customFormat="1" ht="20.100000000000001" customHeight="1">
      <c r="A23" s="93"/>
      <c r="B23" s="104" t="s">
        <v>41</v>
      </c>
      <c r="C23" s="105">
        <v>107094.73706100001</v>
      </c>
      <c r="D23" s="172">
        <v>57497.147773999997</v>
      </c>
      <c r="E23" s="173">
        <v>125573.269623</v>
      </c>
      <c r="F23" s="105">
        <v>36814.938829999999</v>
      </c>
      <c r="G23" s="172">
        <v>40763.328895999999</v>
      </c>
      <c r="H23" s="173">
        <v>39465.210460000002</v>
      </c>
      <c r="I23" s="105">
        <v>2722.355251</v>
      </c>
      <c r="J23" s="172">
        <v>1202.067266</v>
      </c>
      <c r="K23" s="173">
        <v>1028.627978</v>
      </c>
      <c r="L23" s="105">
        <v>67557.442980000007</v>
      </c>
      <c r="M23" s="172">
        <v>15531.751612</v>
      </c>
      <c r="N23" s="173">
        <v>85079.431184999994</v>
      </c>
      <c r="O23" s="105">
        <v>0</v>
      </c>
      <c r="P23" s="172">
        <v>0</v>
      </c>
      <c r="Q23" s="173">
        <v>0</v>
      </c>
      <c r="R23" s="105">
        <v>0</v>
      </c>
      <c r="S23" s="172">
        <v>0</v>
      </c>
      <c r="T23" s="173">
        <v>0</v>
      </c>
      <c r="U23" s="440">
        <v>0</v>
      </c>
      <c r="V23" s="441">
        <v>0</v>
      </c>
      <c r="W23" s="442">
        <v>0</v>
      </c>
      <c r="X23" s="85"/>
      <c r="Y23" s="137"/>
      <c r="Z23" s="137"/>
      <c r="AA23" s="137"/>
      <c r="AB23" s="137"/>
      <c r="AC23" s="137"/>
      <c r="AD23" s="137"/>
      <c r="AE23" s="137"/>
      <c r="AF23" s="137"/>
      <c r="AG23" s="137"/>
      <c r="AH23" s="137"/>
      <c r="AI23" s="137"/>
      <c r="AJ23" s="137"/>
      <c r="AK23" s="137"/>
      <c r="AL23" s="137"/>
      <c r="AM23" s="137"/>
      <c r="AN23" s="137"/>
      <c r="AO23" s="137"/>
      <c r="AP23" s="137"/>
      <c r="AQ23" s="137"/>
      <c r="AR23" s="137"/>
      <c r="AS23" s="137"/>
      <c r="AT23" s="137"/>
      <c r="AU23" s="137"/>
      <c r="AV23" s="137"/>
      <c r="AW23" s="137"/>
      <c r="AX23" s="137"/>
      <c r="AY23" s="137"/>
      <c r="AZ23" s="137"/>
      <c r="BA23" s="137"/>
      <c r="BB23" s="137"/>
      <c r="BC23" s="137"/>
      <c r="BD23" s="137"/>
      <c r="BE23" s="137"/>
      <c r="BF23" s="137"/>
      <c r="BG23" s="137"/>
      <c r="BH23" s="137"/>
      <c r="BI23" s="137"/>
      <c r="BJ23" s="137"/>
      <c r="BK23" s="137"/>
      <c r="BL23" s="137"/>
      <c r="BM23" s="137"/>
      <c r="BN23" s="137"/>
      <c r="BO23" s="137"/>
      <c r="BP23" s="137"/>
      <c r="BQ23" s="137"/>
      <c r="BR23" s="137"/>
      <c r="BS23" s="137"/>
      <c r="BT23" s="137"/>
      <c r="BU23" s="137"/>
      <c r="BV23" s="137"/>
      <c r="BW23" s="137"/>
      <c r="BX23" s="137"/>
      <c r="BY23" s="137"/>
      <c r="BZ23" s="137"/>
      <c r="CA23" s="137"/>
      <c r="CB23" s="137"/>
      <c r="CC23" s="137"/>
      <c r="CD23" s="137"/>
      <c r="CE23" s="137"/>
      <c r="CF23" s="137"/>
      <c r="CG23" s="137"/>
      <c r="CH23" s="137"/>
      <c r="CI23" s="137"/>
      <c r="CJ23" s="137"/>
      <c r="CK23" s="137"/>
      <c r="CL23" s="137"/>
      <c r="CM23" s="137"/>
      <c r="CN23" s="137"/>
      <c r="CO23" s="137"/>
      <c r="CP23" s="137"/>
      <c r="CQ23" s="137"/>
      <c r="CR23" s="137"/>
      <c r="CS23" s="137"/>
      <c r="CT23" s="137"/>
      <c r="CU23" s="137"/>
      <c r="CV23" s="137"/>
      <c r="CW23" s="137"/>
      <c r="CX23" s="137"/>
    </row>
    <row r="24" spans="1:102" s="138" customFormat="1" ht="20.100000000000001" customHeight="1">
      <c r="A24" s="93"/>
      <c r="B24" s="104" t="s">
        <v>230</v>
      </c>
      <c r="C24" s="105">
        <v>131653.22512736998</v>
      </c>
      <c r="D24" s="172">
        <v>147355.05496643001</v>
      </c>
      <c r="E24" s="173">
        <v>146717.33215336001</v>
      </c>
      <c r="F24" s="105">
        <v>124090.97037367999</v>
      </c>
      <c r="G24" s="172">
        <v>136844.12678335002</v>
      </c>
      <c r="H24" s="173">
        <v>136267.93774706</v>
      </c>
      <c r="I24" s="105">
        <v>3775.2740841599998</v>
      </c>
      <c r="J24" s="172">
        <v>4852.98263864</v>
      </c>
      <c r="K24" s="173">
        <v>4867.4219705600008</v>
      </c>
      <c r="L24" s="105">
        <v>0</v>
      </c>
      <c r="M24" s="172">
        <v>0</v>
      </c>
      <c r="N24" s="173">
        <v>0</v>
      </c>
      <c r="O24" s="105">
        <v>0</v>
      </c>
      <c r="P24" s="172">
        <v>0</v>
      </c>
      <c r="Q24" s="173">
        <v>0</v>
      </c>
      <c r="R24" s="105">
        <v>3211.9032836900001</v>
      </c>
      <c r="S24" s="172">
        <v>4972.0326882700001</v>
      </c>
      <c r="T24" s="173">
        <v>4883.14883964</v>
      </c>
      <c r="U24" s="440">
        <v>575.07738584000003</v>
      </c>
      <c r="V24" s="441">
        <v>685.91285616999994</v>
      </c>
      <c r="W24" s="442">
        <v>698.82359610000003</v>
      </c>
      <c r="X24" s="85"/>
      <c r="Y24" s="137"/>
      <c r="Z24" s="137"/>
      <c r="AA24" s="137"/>
      <c r="AB24" s="137"/>
      <c r="AC24" s="137"/>
      <c r="AD24" s="137"/>
      <c r="AE24" s="137"/>
      <c r="AF24" s="137"/>
      <c r="AG24" s="137"/>
      <c r="AH24" s="137"/>
      <c r="AI24" s="137"/>
      <c r="AJ24" s="137"/>
      <c r="AK24" s="137"/>
      <c r="AL24" s="137"/>
      <c r="AM24" s="137"/>
      <c r="AN24" s="137"/>
      <c r="AO24" s="137"/>
      <c r="AP24" s="137"/>
      <c r="AQ24" s="137"/>
      <c r="AR24" s="137"/>
      <c r="AS24" s="137"/>
      <c r="AT24" s="137"/>
      <c r="AU24" s="137"/>
      <c r="AV24" s="137"/>
      <c r="AW24" s="137"/>
      <c r="AX24" s="137"/>
      <c r="AY24" s="137"/>
      <c r="AZ24" s="137"/>
      <c r="BA24" s="137"/>
      <c r="BB24" s="137"/>
      <c r="BC24" s="137"/>
      <c r="BD24" s="137"/>
      <c r="BE24" s="137"/>
      <c r="BF24" s="137"/>
      <c r="BG24" s="137"/>
      <c r="BH24" s="137"/>
      <c r="BI24" s="137"/>
      <c r="BJ24" s="137"/>
      <c r="BK24" s="137"/>
      <c r="BL24" s="137"/>
      <c r="BM24" s="137"/>
      <c r="BN24" s="137"/>
      <c r="BO24" s="137"/>
      <c r="BP24" s="137"/>
      <c r="BQ24" s="137"/>
      <c r="BR24" s="137"/>
      <c r="BS24" s="137"/>
      <c r="BT24" s="137"/>
      <c r="BU24" s="137"/>
      <c r="BV24" s="137"/>
      <c r="BW24" s="137"/>
      <c r="BX24" s="137"/>
      <c r="BY24" s="137"/>
      <c r="BZ24" s="137"/>
      <c r="CA24" s="137"/>
      <c r="CB24" s="137"/>
      <c r="CC24" s="137"/>
      <c r="CD24" s="137"/>
      <c r="CE24" s="137"/>
      <c r="CF24" s="137"/>
      <c r="CG24" s="137"/>
      <c r="CH24" s="137"/>
      <c r="CI24" s="137"/>
      <c r="CJ24" s="137"/>
      <c r="CK24" s="137"/>
      <c r="CL24" s="137"/>
      <c r="CM24" s="137"/>
      <c r="CN24" s="137"/>
      <c r="CO24" s="137"/>
      <c r="CP24" s="137"/>
      <c r="CQ24" s="137"/>
      <c r="CR24" s="137"/>
      <c r="CS24" s="137"/>
      <c r="CT24" s="137"/>
      <c r="CU24" s="137"/>
      <c r="CV24" s="137"/>
      <c r="CW24" s="137"/>
      <c r="CX24" s="137"/>
    </row>
    <row r="25" spans="1:102" s="138" customFormat="1" ht="20.100000000000001" customHeight="1">
      <c r="A25" s="93"/>
      <c r="B25" s="104" t="s">
        <v>35</v>
      </c>
      <c r="C25" s="105">
        <v>87354.813964000001</v>
      </c>
      <c r="D25" s="172">
        <v>99379.524902999998</v>
      </c>
      <c r="E25" s="173">
        <v>100213.87682800001</v>
      </c>
      <c r="F25" s="105">
        <v>25214.987841999999</v>
      </c>
      <c r="G25" s="172">
        <v>29973.368735</v>
      </c>
      <c r="H25" s="173">
        <v>31609.253833999999</v>
      </c>
      <c r="I25" s="105">
        <v>41007.349693999997</v>
      </c>
      <c r="J25" s="172">
        <v>48331.121986999999</v>
      </c>
      <c r="K25" s="173">
        <v>47838.553502000002</v>
      </c>
      <c r="L25" s="105">
        <v>360.30975599999999</v>
      </c>
      <c r="M25" s="172">
        <v>209.88888299999999</v>
      </c>
      <c r="N25" s="173">
        <v>209.940934</v>
      </c>
      <c r="O25" s="105">
        <v>1799.323175</v>
      </c>
      <c r="P25" s="172">
        <v>1833.666111</v>
      </c>
      <c r="Q25" s="173">
        <v>1740.2202569999999</v>
      </c>
      <c r="R25" s="105">
        <v>18972.149009000001</v>
      </c>
      <c r="S25" s="172">
        <v>19031.055389000001</v>
      </c>
      <c r="T25" s="173">
        <v>18815.48359</v>
      </c>
      <c r="U25" s="440">
        <v>0.69448799999999999</v>
      </c>
      <c r="V25" s="441">
        <v>0.42379800000000001</v>
      </c>
      <c r="W25" s="442">
        <v>0.42471100000000001</v>
      </c>
      <c r="X25" s="85"/>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c r="BN25" s="137"/>
      <c r="BO25" s="137"/>
      <c r="BP25" s="137"/>
      <c r="BQ25" s="137"/>
      <c r="BR25" s="137"/>
      <c r="BS25" s="137"/>
      <c r="BT25" s="137"/>
      <c r="BU25" s="137"/>
      <c r="BV25" s="137"/>
      <c r="BW25" s="137"/>
      <c r="BX25" s="137"/>
      <c r="BY25" s="137"/>
      <c r="BZ25" s="137"/>
      <c r="CA25" s="137"/>
      <c r="CB25" s="137"/>
      <c r="CC25" s="137"/>
      <c r="CD25" s="137"/>
      <c r="CE25" s="137"/>
      <c r="CF25" s="137"/>
      <c r="CG25" s="137"/>
      <c r="CH25" s="137"/>
      <c r="CI25" s="137"/>
      <c r="CJ25" s="137"/>
      <c r="CK25" s="137"/>
      <c r="CL25" s="137"/>
      <c r="CM25" s="137"/>
      <c r="CN25" s="137"/>
      <c r="CO25" s="137"/>
      <c r="CP25" s="137"/>
      <c r="CQ25" s="137"/>
      <c r="CR25" s="137"/>
      <c r="CS25" s="137"/>
      <c r="CT25" s="137"/>
      <c r="CU25" s="137"/>
      <c r="CV25" s="137"/>
      <c r="CW25" s="137"/>
      <c r="CX25" s="137"/>
    </row>
    <row r="26" spans="1:102" s="138" customFormat="1" ht="20.100000000000001" customHeight="1">
      <c r="A26" s="93"/>
      <c r="B26" s="104" t="s">
        <v>68</v>
      </c>
      <c r="C26" s="105">
        <v>79485.304597000009</v>
      </c>
      <c r="D26" s="172">
        <v>100582.070064</v>
      </c>
      <c r="E26" s="173">
        <v>98229.440713999997</v>
      </c>
      <c r="F26" s="105">
        <v>32314.719690999998</v>
      </c>
      <c r="G26" s="172">
        <v>44742.22941</v>
      </c>
      <c r="H26" s="173">
        <v>44714.542114000003</v>
      </c>
      <c r="I26" s="105">
        <v>28686.586340000002</v>
      </c>
      <c r="J26" s="172">
        <v>35288.048108000003</v>
      </c>
      <c r="K26" s="173">
        <v>34006.201733000002</v>
      </c>
      <c r="L26" s="105">
        <v>10904.709768999999</v>
      </c>
      <c r="M26" s="172">
        <v>10977.28054</v>
      </c>
      <c r="N26" s="173">
        <v>10629.605014000001</v>
      </c>
      <c r="O26" s="105">
        <v>0</v>
      </c>
      <c r="P26" s="172">
        <v>0</v>
      </c>
      <c r="Q26" s="173">
        <v>0</v>
      </c>
      <c r="R26" s="105">
        <v>7541.5608970000003</v>
      </c>
      <c r="S26" s="172">
        <v>9530.0188529999996</v>
      </c>
      <c r="T26" s="173">
        <v>8835.4206169999998</v>
      </c>
      <c r="U26" s="440">
        <v>37.727899999999998</v>
      </c>
      <c r="V26" s="441">
        <v>44.493153</v>
      </c>
      <c r="W26" s="442">
        <v>43.671236</v>
      </c>
      <c r="X26" s="85"/>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7"/>
      <c r="AX26" s="137"/>
      <c r="AY26" s="137"/>
      <c r="AZ26" s="137"/>
      <c r="BA26" s="137"/>
      <c r="BB26" s="137"/>
      <c r="BC26" s="137"/>
      <c r="BD26" s="137"/>
      <c r="BE26" s="137"/>
      <c r="BF26" s="137"/>
      <c r="BG26" s="137"/>
      <c r="BH26" s="137"/>
      <c r="BI26" s="137"/>
      <c r="BJ26" s="137"/>
      <c r="BK26" s="137"/>
      <c r="BL26" s="137"/>
      <c r="BM26" s="137"/>
      <c r="BN26" s="137"/>
      <c r="BO26" s="137"/>
      <c r="BP26" s="137"/>
      <c r="BQ26" s="137"/>
      <c r="BR26" s="137"/>
      <c r="BS26" s="137"/>
      <c r="BT26" s="137"/>
      <c r="BU26" s="137"/>
      <c r="BV26" s="137"/>
      <c r="BW26" s="137"/>
      <c r="BX26" s="137"/>
      <c r="BY26" s="137"/>
      <c r="BZ26" s="137"/>
      <c r="CA26" s="137"/>
      <c r="CB26" s="137"/>
      <c r="CC26" s="137"/>
      <c r="CD26" s="137"/>
      <c r="CE26" s="137"/>
      <c r="CF26" s="137"/>
      <c r="CG26" s="137"/>
      <c r="CH26" s="137"/>
      <c r="CI26" s="137"/>
      <c r="CJ26" s="137"/>
      <c r="CK26" s="137"/>
      <c r="CL26" s="137"/>
      <c r="CM26" s="137"/>
      <c r="CN26" s="137"/>
      <c r="CO26" s="137"/>
      <c r="CP26" s="137"/>
      <c r="CQ26" s="137"/>
      <c r="CR26" s="137"/>
      <c r="CS26" s="137"/>
      <c r="CT26" s="137"/>
      <c r="CU26" s="137"/>
      <c r="CV26" s="137"/>
      <c r="CW26" s="137"/>
      <c r="CX26" s="137"/>
    </row>
    <row r="27" spans="1:102" s="138" customFormat="1" ht="20.100000000000001" customHeight="1">
      <c r="A27" s="93"/>
      <c r="B27" s="104" t="s">
        <v>37</v>
      </c>
      <c r="C27" s="105">
        <v>32216.086683999998</v>
      </c>
      <c r="D27" s="172">
        <v>34878.783480000006</v>
      </c>
      <c r="E27" s="173">
        <v>33850.293636000002</v>
      </c>
      <c r="F27" s="105">
        <v>17515.628166999999</v>
      </c>
      <c r="G27" s="172">
        <v>19794.120223000002</v>
      </c>
      <c r="H27" s="173">
        <v>19560.527758</v>
      </c>
      <c r="I27" s="105">
        <v>12302.778990000001</v>
      </c>
      <c r="J27" s="172">
        <v>12894.786383000001</v>
      </c>
      <c r="K27" s="173">
        <v>12304.282773000001</v>
      </c>
      <c r="L27" s="105">
        <v>2092.3667399999999</v>
      </c>
      <c r="M27" s="172">
        <v>2046.2036189999999</v>
      </c>
      <c r="N27" s="173">
        <v>1858.429044</v>
      </c>
      <c r="O27" s="105">
        <v>113.72431400000001</v>
      </c>
      <c r="P27" s="172">
        <v>0</v>
      </c>
      <c r="Q27" s="173">
        <v>0</v>
      </c>
      <c r="R27" s="105">
        <v>166.47292899999999</v>
      </c>
      <c r="S27" s="172">
        <v>105.31683</v>
      </c>
      <c r="T27" s="173">
        <v>85.445002000000002</v>
      </c>
      <c r="U27" s="440">
        <v>25.115544</v>
      </c>
      <c r="V27" s="441">
        <v>38.356425000000002</v>
      </c>
      <c r="W27" s="442">
        <v>41.609059000000002</v>
      </c>
      <c r="X27" s="85"/>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row>
    <row r="28" spans="1:102" s="138" customFormat="1" ht="20.100000000000001" customHeight="1">
      <c r="A28" s="93"/>
      <c r="B28" s="104" t="s">
        <v>47</v>
      </c>
      <c r="C28" s="105">
        <v>560.12868300000002</v>
      </c>
      <c r="D28" s="172">
        <v>40.008889000000003</v>
      </c>
      <c r="E28" s="173">
        <v>0</v>
      </c>
      <c r="F28" s="105">
        <v>0</v>
      </c>
      <c r="G28" s="172">
        <v>0</v>
      </c>
      <c r="H28" s="173">
        <v>0</v>
      </c>
      <c r="I28" s="105">
        <v>0</v>
      </c>
      <c r="J28" s="172">
        <v>0</v>
      </c>
      <c r="K28" s="173">
        <v>0</v>
      </c>
      <c r="L28" s="105">
        <v>0</v>
      </c>
      <c r="M28" s="172">
        <v>0</v>
      </c>
      <c r="N28" s="173">
        <v>0</v>
      </c>
      <c r="O28" s="105">
        <v>0</v>
      </c>
      <c r="P28" s="172">
        <v>0</v>
      </c>
      <c r="Q28" s="173">
        <v>0</v>
      </c>
      <c r="R28" s="105">
        <v>560.12868300000002</v>
      </c>
      <c r="S28" s="172">
        <v>40.008889000000003</v>
      </c>
      <c r="T28" s="173">
        <v>0</v>
      </c>
      <c r="U28" s="440">
        <v>0</v>
      </c>
      <c r="V28" s="441">
        <v>0</v>
      </c>
      <c r="W28" s="442">
        <v>0</v>
      </c>
      <c r="X28" s="85"/>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7"/>
      <c r="AU28" s="137"/>
      <c r="AV28" s="137"/>
      <c r="AW28" s="137"/>
      <c r="AX28" s="137"/>
      <c r="AY28" s="137"/>
      <c r="AZ28" s="137"/>
      <c r="BA28" s="137"/>
      <c r="BB28" s="137"/>
      <c r="BC28" s="137"/>
      <c r="BD28" s="137"/>
      <c r="BE28" s="137"/>
      <c r="BF28" s="137"/>
      <c r="BG28" s="137"/>
      <c r="BH28" s="137"/>
      <c r="BI28" s="137"/>
      <c r="BJ28" s="137"/>
      <c r="BK28" s="137"/>
      <c r="BL28" s="137"/>
      <c r="BM28" s="137"/>
      <c r="BN28" s="137"/>
      <c r="BO28" s="137"/>
      <c r="BP28" s="137"/>
      <c r="BQ28" s="137"/>
      <c r="BR28" s="137"/>
      <c r="BS28" s="137"/>
      <c r="BT28" s="137"/>
      <c r="BU28" s="137"/>
      <c r="BV28" s="137"/>
      <c r="BW28" s="137"/>
      <c r="BX28" s="137"/>
      <c r="BY28" s="137"/>
      <c r="BZ28" s="137"/>
      <c r="CA28" s="137"/>
      <c r="CB28" s="137"/>
      <c r="CC28" s="137"/>
      <c r="CD28" s="137"/>
      <c r="CE28" s="137"/>
      <c r="CF28" s="137"/>
      <c r="CG28" s="137"/>
      <c r="CH28" s="137"/>
      <c r="CI28" s="137"/>
      <c r="CJ28" s="137"/>
      <c r="CK28" s="137"/>
      <c r="CL28" s="137"/>
      <c r="CM28" s="137"/>
      <c r="CN28" s="137"/>
      <c r="CO28" s="137"/>
      <c r="CP28" s="137"/>
      <c r="CQ28" s="137"/>
      <c r="CR28" s="137"/>
      <c r="CS28" s="137"/>
      <c r="CT28" s="137"/>
      <c r="CU28" s="137"/>
      <c r="CV28" s="137"/>
      <c r="CW28" s="137"/>
      <c r="CX28" s="137"/>
    </row>
    <row r="29" spans="1:102" s="138" customFormat="1" ht="20.100000000000001" customHeight="1">
      <c r="A29" s="93"/>
      <c r="B29" s="104" t="s">
        <v>70</v>
      </c>
      <c r="C29" s="105">
        <v>115817.2586</v>
      </c>
      <c r="D29" s="172">
        <v>120020.10836899999</v>
      </c>
      <c r="E29" s="173">
        <v>121383.01152500001</v>
      </c>
      <c r="F29" s="105">
        <v>33822.322668000001</v>
      </c>
      <c r="G29" s="172">
        <v>41255.450470999996</v>
      </c>
      <c r="H29" s="173">
        <v>40732.843372000003</v>
      </c>
      <c r="I29" s="105">
        <v>23794.471465999999</v>
      </c>
      <c r="J29" s="172">
        <v>22783.548252000001</v>
      </c>
      <c r="K29" s="173">
        <v>23573.762234999998</v>
      </c>
      <c r="L29" s="105">
        <v>3909.539503</v>
      </c>
      <c r="M29" s="172">
        <v>3685.5036789999999</v>
      </c>
      <c r="N29" s="173">
        <v>2738.9050649999999</v>
      </c>
      <c r="O29" s="105">
        <v>0</v>
      </c>
      <c r="P29" s="172">
        <v>0</v>
      </c>
      <c r="Q29" s="173">
        <v>0</v>
      </c>
      <c r="R29" s="105">
        <v>54288.050584999997</v>
      </c>
      <c r="S29" s="172">
        <v>52293.056671999999</v>
      </c>
      <c r="T29" s="173">
        <v>54334.960611000002</v>
      </c>
      <c r="U29" s="440">
        <v>2.8743780000000001</v>
      </c>
      <c r="V29" s="441">
        <v>2.5492949999999999</v>
      </c>
      <c r="W29" s="442">
        <v>2.5402420000000001</v>
      </c>
      <c r="X29" s="85"/>
      <c r="Y29" s="137"/>
      <c r="Z29" s="137"/>
      <c r="AA29" s="137"/>
      <c r="AB29" s="137"/>
      <c r="AC29" s="137"/>
      <c r="AD29" s="137"/>
      <c r="AE29" s="137"/>
      <c r="AF29" s="137"/>
      <c r="AG29" s="137"/>
      <c r="AH29" s="137"/>
      <c r="AI29" s="137"/>
      <c r="AJ29" s="137"/>
      <c r="AK29" s="137"/>
      <c r="AL29" s="137"/>
      <c r="AM29" s="137"/>
      <c r="AN29" s="137"/>
      <c r="AO29" s="137"/>
      <c r="AP29" s="137"/>
      <c r="AQ29" s="137"/>
      <c r="AR29" s="137"/>
      <c r="AS29" s="137"/>
      <c r="AT29" s="137"/>
      <c r="AU29" s="137"/>
      <c r="AV29" s="137"/>
      <c r="AW29" s="137"/>
      <c r="AX29" s="137"/>
      <c r="AY29" s="137"/>
      <c r="AZ29" s="137"/>
      <c r="BA29" s="137"/>
      <c r="BB29" s="137"/>
      <c r="BC29" s="137"/>
      <c r="BD29" s="137"/>
      <c r="BE29" s="137"/>
      <c r="BF29" s="137"/>
      <c r="BG29" s="137"/>
      <c r="BH29" s="137"/>
      <c r="BI29" s="137"/>
      <c r="BJ29" s="137"/>
      <c r="BK29" s="137"/>
      <c r="BL29" s="137"/>
      <c r="BM29" s="137"/>
      <c r="BN29" s="137"/>
      <c r="BO29" s="137"/>
      <c r="BP29" s="137"/>
      <c r="BQ29" s="137"/>
      <c r="BR29" s="137"/>
      <c r="BS29" s="137"/>
      <c r="BT29" s="137"/>
      <c r="BU29" s="137"/>
      <c r="BV29" s="137"/>
      <c r="BW29" s="137"/>
      <c r="BX29" s="137"/>
      <c r="BY29" s="137"/>
      <c r="BZ29" s="137"/>
      <c r="CA29" s="137"/>
      <c r="CB29" s="137"/>
      <c r="CC29" s="137"/>
      <c r="CD29" s="137"/>
      <c r="CE29" s="137"/>
      <c r="CF29" s="137"/>
      <c r="CG29" s="137"/>
      <c r="CH29" s="137"/>
      <c r="CI29" s="137"/>
      <c r="CJ29" s="137"/>
      <c r="CK29" s="137"/>
      <c r="CL29" s="137"/>
      <c r="CM29" s="137"/>
      <c r="CN29" s="137"/>
      <c r="CO29" s="137"/>
      <c r="CP29" s="137"/>
      <c r="CQ29" s="137"/>
      <c r="CR29" s="137"/>
      <c r="CS29" s="137"/>
      <c r="CT29" s="137"/>
      <c r="CU29" s="137"/>
      <c r="CV29" s="137"/>
      <c r="CW29" s="137"/>
      <c r="CX29" s="137"/>
    </row>
    <row r="30" spans="1:102" s="138" customFormat="1" ht="20.100000000000001" customHeight="1">
      <c r="A30" s="93"/>
      <c r="B30" s="104" t="s">
        <v>74</v>
      </c>
      <c r="C30" s="105">
        <v>60794.977411</v>
      </c>
      <c r="D30" s="172">
        <v>64082.313942000001</v>
      </c>
      <c r="E30" s="173">
        <v>64188.549272999997</v>
      </c>
      <c r="F30" s="105">
        <v>36200.121326</v>
      </c>
      <c r="G30" s="172">
        <v>40551.444514000003</v>
      </c>
      <c r="H30" s="173">
        <v>42026.455725</v>
      </c>
      <c r="I30" s="105">
        <v>18845.647422999999</v>
      </c>
      <c r="J30" s="172">
        <v>20013.306240999998</v>
      </c>
      <c r="K30" s="173">
        <v>18110.844422999999</v>
      </c>
      <c r="L30" s="105">
        <v>151.59831600000001</v>
      </c>
      <c r="M30" s="172">
        <v>321.54025899999999</v>
      </c>
      <c r="N30" s="173">
        <v>321.75572599999998</v>
      </c>
      <c r="O30" s="105">
        <v>0</v>
      </c>
      <c r="P30" s="172">
        <v>0</v>
      </c>
      <c r="Q30" s="173">
        <v>0</v>
      </c>
      <c r="R30" s="105">
        <v>5587.510843</v>
      </c>
      <c r="S30" s="172">
        <v>3181.8767929999999</v>
      </c>
      <c r="T30" s="173">
        <v>3715.1235069999998</v>
      </c>
      <c r="U30" s="440">
        <v>10.099503</v>
      </c>
      <c r="V30" s="441">
        <v>14.146134999999999</v>
      </c>
      <c r="W30" s="442">
        <v>14.369892</v>
      </c>
      <c r="X30" s="85"/>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W30" s="137"/>
      <c r="AX30" s="137"/>
      <c r="AY30" s="137"/>
      <c r="AZ30" s="137"/>
      <c r="BA30" s="137"/>
      <c r="BB30" s="137"/>
      <c r="BC30" s="137"/>
      <c r="BD30" s="137"/>
      <c r="BE30" s="137"/>
      <c r="BF30" s="137"/>
      <c r="BG30" s="137"/>
      <c r="BH30" s="137"/>
      <c r="BI30" s="137"/>
      <c r="BJ30" s="137"/>
      <c r="BK30" s="137"/>
      <c r="BL30" s="137"/>
      <c r="BM30" s="137"/>
      <c r="BN30" s="137"/>
      <c r="BO30" s="137"/>
      <c r="BP30" s="137"/>
      <c r="BQ30" s="137"/>
      <c r="BR30" s="137"/>
      <c r="BS30" s="137"/>
      <c r="BT30" s="137"/>
      <c r="BU30" s="137"/>
      <c r="BV30" s="137"/>
      <c r="BW30" s="137"/>
      <c r="BX30" s="137"/>
      <c r="BY30" s="137"/>
      <c r="BZ30" s="137"/>
      <c r="CA30" s="137"/>
      <c r="CB30" s="137"/>
      <c r="CC30" s="137"/>
      <c r="CD30" s="137"/>
      <c r="CE30" s="137"/>
      <c r="CF30" s="137"/>
      <c r="CG30" s="137"/>
      <c r="CH30" s="137"/>
      <c r="CI30" s="137"/>
      <c r="CJ30" s="137"/>
      <c r="CK30" s="137"/>
      <c r="CL30" s="137"/>
      <c r="CM30" s="137"/>
      <c r="CN30" s="137"/>
      <c r="CO30" s="137"/>
      <c r="CP30" s="137"/>
      <c r="CQ30" s="137"/>
      <c r="CR30" s="137"/>
      <c r="CS30" s="137"/>
      <c r="CT30" s="137"/>
      <c r="CU30" s="137"/>
      <c r="CV30" s="137"/>
      <c r="CW30" s="137"/>
      <c r="CX30" s="137"/>
    </row>
    <row r="31" spans="1:102" s="138" customFormat="1" ht="20.100000000000001" customHeight="1">
      <c r="A31" s="93"/>
      <c r="B31" s="104" t="s">
        <v>51</v>
      </c>
      <c r="C31" s="105">
        <v>47677.846757000007</v>
      </c>
      <c r="D31" s="172">
        <v>38269.717359000002</v>
      </c>
      <c r="E31" s="173">
        <v>28369.049625</v>
      </c>
      <c r="F31" s="105">
        <v>12563.397303</v>
      </c>
      <c r="G31" s="172">
        <v>10631.130673</v>
      </c>
      <c r="H31" s="173">
        <v>5163.5887640000001</v>
      </c>
      <c r="I31" s="105">
        <v>35008.788712000001</v>
      </c>
      <c r="J31" s="172">
        <v>27440.207661</v>
      </c>
      <c r="K31" s="173">
        <v>23011.373431</v>
      </c>
      <c r="L31" s="105">
        <v>0</v>
      </c>
      <c r="M31" s="172">
        <v>0</v>
      </c>
      <c r="N31" s="173">
        <v>0</v>
      </c>
      <c r="O31" s="105">
        <v>0</v>
      </c>
      <c r="P31" s="172">
        <v>0</v>
      </c>
      <c r="Q31" s="173">
        <v>0</v>
      </c>
      <c r="R31" s="105">
        <v>28.363512</v>
      </c>
      <c r="S31" s="172">
        <v>94.623782000000006</v>
      </c>
      <c r="T31" s="173">
        <v>91.792500000000004</v>
      </c>
      <c r="U31" s="440">
        <v>77.297229999999999</v>
      </c>
      <c r="V31" s="441">
        <v>103.75524299999999</v>
      </c>
      <c r="W31" s="442">
        <v>102.29492999999999</v>
      </c>
      <c r="X31" s="85"/>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7"/>
      <c r="AZ31" s="137"/>
      <c r="BA31" s="137"/>
      <c r="BB31" s="137"/>
      <c r="BC31" s="137"/>
      <c r="BD31" s="137"/>
      <c r="BE31" s="137"/>
      <c r="BF31" s="137"/>
      <c r="BG31" s="137"/>
      <c r="BH31" s="137"/>
      <c r="BI31" s="137"/>
      <c r="BJ31" s="137"/>
      <c r="BK31" s="137"/>
      <c r="BL31" s="137"/>
      <c r="BM31" s="137"/>
      <c r="BN31" s="137"/>
      <c r="BO31" s="137"/>
      <c r="BP31" s="137"/>
      <c r="BQ31" s="137"/>
      <c r="BR31" s="137"/>
      <c r="BS31" s="137"/>
      <c r="BT31" s="137"/>
      <c r="BU31" s="137"/>
      <c r="BV31" s="137"/>
      <c r="BW31" s="137"/>
      <c r="BX31" s="137"/>
      <c r="BY31" s="137"/>
      <c r="BZ31" s="137"/>
      <c r="CA31" s="137"/>
      <c r="CB31" s="137"/>
      <c r="CC31" s="137"/>
      <c r="CD31" s="137"/>
      <c r="CE31" s="137"/>
      <c r="CF31" s="137"/>
      <c r="CG31" s="137"/>
      <c r="CH31" s="137"/>
      <c r="CI31" s="137"/>
      <c r="CJ31" s="137"/>
      <c r="CK31" s="137"/>
      <c r="CL31" s="137"/>
      <c r="CM31" s="137"/>
      <c r="CN31" s="137"/>
      <c r="CO31" s="137"/>
      <c r="CP31" s="137"/>
      <c r="CQ31" s="137"/>
      <c r="CR31" s="137"/>
      <c r="CS31" s="137"/>
      <c r="CT31" s="137"/>
      <c r="CU31" s="137"/>
      <c r="CV31" s="137"/>
      <c r="CW31" s="137"/>
      <c r="CX31" s="137"/>
    </row>
    <row r="32" spans="1:102" s="138" customFormat="1" ht="20.100000000000001" customHeight="1">
      <c r="A32" s="93"/>
      <c r="B32" s="104" t="s">
        <v>46</v>
      </c>
      <c r="C32" s="105">
        <v>39844.248443000004</v>
      </c>
      <c r="D32" s="172">
        <v>48230.18864</v>
      </c>
      <c r="E32" s="173">
        <v>47707.007401999996</v>
      </c>
      <c r="F32" s="105">
        <v>14329.064732999999</v>
      </c>
      <c r="G32" s="172">
        <v>17924.387326</v>
      </c>
      <c r="H32" s="173">
        <v>17933.029127999998</v>
      </c>
      <c r="I32" s="105">
        <v>25076.172060000001</v>
      </c>
      <c r="J32" s="172">
        <v>30084.645981000001</v>
      </c>
      <c r="K32" s="173">
        <v>29568.250909999999</v>
      </c>
      <c r="L32" s="105">
        <v>218.37742499999999</v>
      </c>
      <c r="M32" s="172">
        <v>0</v>
      </c>
      <c r="N32" s="173">
        <v>0</v>
      </c>
      <c r="O32" s="105">
        <v>0</v>
      </c>
      <c r="P32" s="172">
        <v>0</v>
      </c>
      <c r="Q32" s="173">
        <v>0</v>
      </c>
      <c r="R32" s="105">
        <v>220.392177</v>
      </c>
      <c r="S32" s="172">
        <v>220.851495</v>
      </c>
      <c r="T32" s="173">
        <v>205.42380199999999</v>
      </c>
      <c r="U32" s="440">
        <v>0.24204800000000001</v>
      </c>
      <c r="V32" s="441">
        <v>0.303838</v>
      </c>
      <c r="W32" s="442">
        <v>0.303562</v>
      </c>
      <c r="X32" s="85"/>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c r="AV32" s="137"/>
      <c r="AW32" s="137"/>
      <c r="AX32" s="137"/>
      <c r="AY32" s="137"/>
      <c r="AZ32" s="137"/>
      <c r="BA32" s="137"/>
      <c r="BB32" s="137"/>
      <c r="BC32" s="137"/>
      <c r="BD32" s="137"/>
      <c r="BE32" s="137"/>
      <c r="BF32" s="137"/>
      <c r="BG32" s="137"/>
      <c r="BH32" s="137"/>
      <c r="BI32" s="137"/>
      <c r="BJ32" s="137"/>
      <c r="BK32" s="137"/>
      <c r="BL32" s="137"/>
      <c r="BM32" s="137"/>
      <c r="BN32" s="137"/>
      <c r="BO32" s="137"/>
      <c r="BP32" s="137"/>
      <c r="BQ32" s="137"/>
      <c r="BR32" s="137"/>
      <c r="BS32" s="137"/>
      <c r="BT32" s="137"/>
      <c r="BU32" s="137"/>
      <c r="BV32" s="137"/>
      <c r="BW32" s="137"/>
      <c r="BX32" s="137"/>
      <c r="BY32" s="137"/>
      <c r="BZ32" s="137"/>
      <c r="CA32" s="137"/>
      <c r="CB32" s="137"/>
      <c r="CC32" s="137"/>
      <c r="CD32" s="137"/>
      <c r="CE32" s="137"/>
      <c r="CF32" s="137"/>
      <c r="CG32" s="137"/>
      <c r="CH32" s="137"/>
      <c r="CI32" s="137"/>
      <c r="CJ32" s="137"/>
      <c r="CK32" s="137"/>
      <c r="CL32" s="137"/>
      <c r="CM32" s="137"/>
      <c r="CN32" s="137"/>
      <c r="CO32" s="137"/>
      <c r="CP32" s="137"/>
      <c r="CQ32" s="137"/>
      <c r="CR32" s="137"/>
      <c r="CS32" s="137"/>
      <c r="CT32" s="137"/>
      <c r="CU32" s="137"/>
      <c r="CV32" s="137"/>
      <c r="CW32" s="137"/>
      <c r="CX32" s="137"/>
    </row>
    <row r="33" spans="1:102" s="138" customFormat="1" ht="20.100000000000001" customHeight="1">
      <c r="A33" s="93"/>
      <c r="B33" s="104" t="s">
        <v>31</v>
      </c>
      <c r="C33" s="105">
        <v>36356.433032000001</v>
      </c>
      <c r="D33" s="172">
        <v>41990.913460000003</v>
      </c>
      <c r="E33" s="173">
        <v>42128.207198000004</v>
      </c>
      <c r="F33" s="105">
        <v>13398.276583000001</v>
      </c>
      <c r="G33" s="172">
        <v>14656.964043</v>
      </c>
      <c r="H33" s="173">
        <v>13098.513977000001</v>
      </c>
      <c r="I33" s="105">
        <v>8292.9857090000005</v>
      </c>
      <c r="J33" s="172">
        <v>9637.2398059999996</v>
      </c>
      <c r="K33" s="173">
        <v>9421.3284170000006</v>
      </c>
      <c r="L33" s="105">
        <v>2739.429944</v>
      </c>
      <c r="M33" s="172">
        <v>5717.8737199999996</v>
      </c>
      <c r="N33" s="173">
        <v>7608.4167109999999</v>
      </c>
      <c r="O33" s="105">
        <v>11795.934922</v>
      </c>
      <c r="P33" s="172">
        <v>11771.934433</v>
      </c>
      <c r="Q33" s="173">
        <v>11783.147107000001</v>
      </c>
      <c r="R33" s="105">
        <v>93.629157000000006</v>
      </c>
      <c r="S33" s="172">
        <v>172.13985299999999</v>
      </c>
      <c r="T33" s="173">
        <v>184.68116000000001</v>
      </c>
      <c r="U33" s="440">
        <v>36.176716999999996</v>
      </c>
      <c r="V33" s="441">
        <v>34.761605000000003</v>
      </c>
      <c r="W33" s="442">
        <v>32.119826000000003</v>
      </c>
      <c r="X33" s="85"/>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W33" s="137"/>
      <c r="AX33" s="137"/>
      <c r="AY33" s="137"/>
      <c r="AZ33" s="137"/>
      <c r="BA33" s="137"/>
      <c r="BB33" s="137"/>
      <c r="BC33" s="137"/>
      <c r="BD33" s="137"/>
      <c r="BE33" s="137"/>
      <c r="BF33" s="137"/>
      <c r="BG33" s="137"/>
      <c r="BH33" s="137"/>
      <c r="BI33" s="137"/>
      <c r="BJ33" s="137"/>
      <c r="BK33" s="137"/>
      <c r="BL33" s="137"/>
      <c r="BM33" s="137"/>
      <c r="BN33" s="137"/>
      <c r="BO33" s="137"/>
      <c r="BP33" s="137"/>
      <c r="BQ33" s="137"/>
      <c r="BR33" s="137"/>
      <c r="BS33" s="137"/>
      <c r="BT33" s="137"/>
      <c r="BU33" s="137"/>
      <c r="BV33" s="137"/>
      <c r="BW33" s="137"/>
      <c r="BX33" s="137"/>
      <c r="BY33" s="137"/>
      <c r="BZ33" s="137"/>
      <c r="CA33" s="137"/>
      <c r="CB33" s="137"/>
      <c r="CC33" s="137"/>
      <c r="CD33" s="137"/>
      <c r="CE33" s="137"/>
      <c r="CF33" s="137"/>
      <c r="CG33" s="137"/>
      <c r="CH33" s="137"/>
      <c r="CI33" s="137"/>
      <c r="CJ33" s="137"/>
      <c r="CK33" s="137"/>
      <c r="CL33" s="137"/>
      <c r="CM33" s="137"/>
      <c r="CN33" s="137"/>
      <c r="CO33" s="137"/>
      <c r="CP33" s="137"/>
      <c r="CQ33" s="137"/>
      <c r="CR33" s="137"/>
      <c r="CS33" s="137"/>
      <c r="CT33" s="137"/>
      <c r="CU33" s="137"/>
      <c r="CV33" s="137"/>
      <c r="CW33" s="137"/>
      <c r="CX33" s="137"/>
    </row>
    <row r="34" spans="1:102" s="138" customFormat="1" ht="20.100000000000001" customHeight="1">
      <c r="A34" s="93"/>
      <c r="B34" s="104" t="s">
        <v>52</v>
      </c>
      <c r="C34" s="105">
        <v>33641.973912000001</v>
      </c>
      <c r="D34" s="172">
        <v>41335.591426999999</v>
      </c>
      <c r="E34" s="173">
        <v>41025.303769999999</v>
      </c>
      <c r="F34" s="105">
        <v>2422.00972</v>
      </c>
      <c r="G34" s="172">
        <v>3429.8847919999998</v>
      </c>
      <c r="H34" s="173">
        <v>3674.4761090000002</v>
      </c>
      <c r="I34" s="105">
        <v>1981.4063530000001</v>
      </c>
      <c r="J34" s="172">
        <v>2257.743477</v>
      </c>
      <c r="K34" s="173">
        <v>2308.736488</v>
      </c>
      <c r="L34" s="105">
        <v>0</v>
      </c>
      <c r="M34" s="172">
        <v>0</v>
      </c>
      <c r="N34" s="173">
        <v>0</v>
      </c>
      <c r="O34" s="105">
        <v>13417.598964999999</v>
      </c>
      <c r="P34" s="172">
        <v>13336.361887999999</v>
      </c>
      <c r="Q34" s="173">
        <v>13325.879599</v>
      </c>
      <c r="R34" s="105">
        <v>15669.407776</v>
      </c>
      <c r="S34" s="172">
        <v>22184.84461</v>
      </c>
      <c r="T34" s="173">
        <v>21587.417126</v>
      </c>
      <c r="U34" s="440">
        <v>151.551098</v>
      </c>
      <c r="V34" s="441">
        <v>126.75666</v>
      </c>
      <c r="W34" s="442">
        <v>128.79444799999999</v>
      </c>
      <c r="X34" s="85"/>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c r="AV34" s="137"/>
      <c r="AW34" s="137"/>
      <c r="AX34" s="137"/>
      <c r="AY34" s="137"/>
      <c r="AZ34" s="137"/>
      <c r="BA34" s="137"/>
      <c r="BB34" s="137"/>
      <c r="BC34" s="137"/>
      <c r="BD34" s="137"/>
      <c r="BE34" s="137"/>
      <c r="BF34" s="137"/>
      <c r="BG34" s="137"/>
      <c r="BH34" s="137"/>
      <c r="BI34" s="137"/>
      <c r="BJ34" s="137"/>
      <c r="BK34" s="137"/>
      <c r="BL34" s="137"/>
      <c r="BM34" s="137"/>
      <c r="BN34" s="137"/>
      <c r="BO34" s="137"/>
      <c r="BP34" s="137"/>
      <c r="BQ34" s="137"/>
      <c r="BR34" s="137"/>
      <c r="BS34" s="137"/>
      <c r="BT34" s="137"/>
      <c r="BU34" s="137"/>
      <c r="BV34" s="137"/>
      <c r="BW34" s="137"/>
      <c r="BX34" s="137"/>
      <c r="BY34" s="137"/>
      <c r="BZ34" s="137"/>
      <c r="CA34" s="137"/>
      <c r="CB34" s="137"/>
      <c r="CC34" s="137"/>
      <c r="CD34" s="137"/>
      <c r="CE34" s="137"/>
      <c r="CF34" s="137"/>
      <c r="CG34" s="137"/>
      <c r="CH34" s="137"/>
      <c r="CI34" s="137"/>
      <c r="CJ34" s="137"/>
      <c r="CK34" s="137"/>
      <c r="CL34" s="137"/>
      <c r="CM34" s="137"/>
      <c r="CN34" s="137"/>
      <c r="CO34" s="137"/>
      <c r="CP34" s="137"/>
      <c r="CQ34" s="137"/>
      <c r="CR34" s="137"/>
      <c r="CS34" s="137"/>
      <c r="CT34" s="137"/>
      <c r="CU34" s="137"/>
      <c r="CV34" s="137"/>
      <c r="CW34" s="137"/>
      <c r="CX34" s="137"/>
    </row>
    <row r="35" spans="1:102" s="138" customFormat="1" ht="20.100000000000001" customHeight="1">
      <c r="A35" s="93"/>
      <c r="B35" s="104" t="s">
        <v>49</v>
      </c>
      <c r="C35" s="105">
        <v>20.990369999999999</v>
      </c>
      <c r="D35" s="172">
        <v>21.146540000000002</v>
      </c>
      <c r="E35" s="173">
        <v>21.262708</v>
      </c>
      <c r="F35" s="105">
        <v>20.990369999999999</v>
      </c>
      <c r="G35" s="172">
        <v>21.146540000000002</v>
      </c>
      <c r="H35" s="173">
        <v>21.262708</v>
      </c>
      <c r="I35" s="105">
        <v>0</v>
      </c>
      <c r="J35" s="172">
        <v>0</v>
      </c>
      <c r="K35" s="173">
        <v>0</v>
      </c>
      <c r="L35" s="105">
        <v>0</v>
      </c>
      <c r="M35" s="172">
        <v>0</v>
      </c>
      <c r="N35" s="173">
        <v>0</v>
      </c>
      <c r="O35" s="105">
        <v>0</v>
      </c>
      <c r="P35" s="172">
        <v>0</v>
      </c>
      <c r="Q35" s="173">
        <v>0</v>
      </c>
      <c r="R35" s="105">
        <v>0</v>
      </c>
      <c r="S35" s="172">
        <v>0</v>
      </c>
      <c r="T35" s="173">
        <v>0</v>
      </c>
      <c r="U35" s="440">
        <v>0</v>
      </c>
      <c r="V35" s="441">
        <v>0</v>
      </c>
      <c r="W35" s="442">
        <v>0</v>
      </c>
      <c r="X35" s="85"/>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7"/>
      <c r="BG35" s="137"/>
      <c r="BH35" s="137"/>
      <c r="BI35" s="137"/>
      <c r="BJ35" s="137"/>
      <c r="BK35" s="137"/>
      <c r="BL35" s="137"/>
      <c r="BM35" s="137"/>
      <c r="BN35" s="137"/>
      <c r="BO35" s="137"/>
      <c r="BP35" s="137"/>
      <c r="BQ35" s="137"/>
      <c r="BR35" s="137"/>
      <c r="BS35" s="137"/>
      <c r="BT35" s="137"/>
      <c r="BU35" s="137"/>
      <c r="BV35" s="137"/>
      <c r="BW35" s="137"/>
      <c r="BX35" s="137"/>
      <c r="BY35" s="137"/>
      <c r="BZ35" s="137"/>
      <c r="CA35" s="137"/>
      <c r="CB35" s="137"/>
      <c r="CC35" s="137"/>
      <c r="CD35" s="137"/>
      <c r="CE35" s="137"/>
      <c r="CF35" s="137"/>
      <c r="CG35" s="137"/>
      <c r="CH35" s="137"/>
      <c r="CI35" s="137"/>
      <c r="CJ35" s="137"/>
      <c r="CK35" s="137"/>
      <c r="CL35" s="137"/>
      <c r="CM35" s="137"/>
      <c r="CN35" s="137"/>
      <c r="CO35" s="137"/>
      <c r="CP35" s="137"/>
      <c r="CQ35" s="137"/>
      <c r="CR35" s="137"/>
      <c r="CS35" s="137"/>
      <c r="CT35" s="137"/>
      <c r="CU35" s="137"/>
      <c r="CV35" s="137"/>
      <c r="CW35" s="137"/>
      <c r="CX35" s="137"/>
    </row>
    <row r="36" spans="1:102" s="138" customFormat="1" ht="20.100000000000001" customHeight="1">
      <c r="A36" s="93"/>
      <c r="B36" s="104" t="s">
        <v>61</v>
      </c>
      <c r="C36" s="105">
        <v>36641.562527999995</v>
      </c>
      <c r="D36" s="172">
        <v>37600.034494</v>
      </c>
      <c r="E36" s="173">
        <v>23960.391586999998</v>
      </c>
      <c r="F36" s="105">
        <v>22398.502810999998</v>
      </c>
      <c r="G36" s="172">
        <v>23370.545687000002</v>
      </c>
      <c r="H36" s="173">
        <v>13503.463268</v>
      </c>
      <c r="I36" s="105">
        <v>13281.053032</v>
      </c>
      <c r="J36" s="172">
        <v>13406.540918999999</v>
      </c>
      <c r="K36" s="173">
        <v>10367.405454</v>
      </c>
      <c r="L36" s="105">
        <v>100.769767</v>
      </c>
      <c r="M36" s="172">
        <v>0</v>
      </c>
      <c r="N36" s="173">
        <v>0</v>
      </c>
      <c r="O36" s="105">
        <v>0</v>
      </c>
      <c r="P36" s="172">
        <v>0</v>
      </c>
      <c r="Q36" s="173">
        <v>0</v>
      </c>
      <c r="R36" s="105">
        <v>802.72394599999996</v>
      </c>
      <c r="S36" s="172">
        <v>751.37818200000004</v>
      </c>
      <c r="T36" s="173">
        <v>15.792745999999999</v>
      </c>
      <c r="U36" s="440">
        <v>58.512971999999998</v>
      </c>
      <c r="V36" s="441">
        <v>71.569705999999996</v>
      </c>
      <c r="W36" s="442">
        <v>73.730119000000002</v>
      </c>
      <c r="X36" s="85"/>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7"/>
      <c r="AX36" s="137"/>
      <c r="AY36" s="137"/>
      <c r="AZ36" s="137"/>
      <c r="BA36" s="137"/>
      <c r="BB36" s="137"/>
      <c r="BC36" s="137"/>
      <c r="BD36" s="137"/>
      <c r="BE36" s="137"/>
      <c r="BF36" s="137"/>
      <c r="BG36" s="137"/>
      <c r="BH36" s="137"/>
      <c r="BI36" s="137"/>
      <c r="BJ36" s="137"/>
      <c r="BK36" s="137"/>
      <c r="BL36" s="137"/>
      <c r="BM36" s="137"/>
      <c r="BN36" s="137"/>
      <c r="BO36" s="137"/>
      <c r="BP36" s="137"/>
      <c r="BQ36" s="137"/>
      <c r="BR36" s="137"/>
      <c r="BS36" s="137"/>
      <c r="BT36" s="137"/>
      <c r="BU36" s="137"/>
      <c r="BV36" s="137"/>
      <c r="BW36" s="137"/>
      <c r="BX36" s="137"/>
      <c r="BY36" s="137"/>
      <c r="BZ36" s="137"/>
      <c r="CA36" s="137"/>
      <c r="CB36" s="137"/>
      <c r="CC36" s="137"/>
      <c r="CD36" s="137"/>
      <c r="CE36" s="137"/>
      <c r="CF36" s="137"/>
      <c r="CG36" s="137"/>
      <c r="CH36" s="137"/>
      <c r="CI36" s="137"/>
      <c r="CJ36" s="137"/>
      <c r="CK36" s="137"/>
      <c r="CL36" s="137"/>
      <c r="CM36" s="137"/>
      <c r="CN36" s="137"/>
      <c r="CO36" s="137"/>
      <c r="CP36" s="137"/>
      <c r="CQ36" s="137"/>
      <c r="CR36" s="137"/>
      <c r="CS36" s="137"/>
      <c r="CT36" s="137"/>
      <c r="CU36" s="137"/>
      <c r="CV36" s="137"/>
      <c r="CW36" s="137"/>
      <c r="CX36" s="137"/>
    </row>
    <row r="37" spans="1:102" s="138" customFormat="1" ht="20.100000000000001" customHeight="1">
      <c r="A37" s="93"/>
      <c r="B37" s="104" t="s">
        <v>40</v>
      </c>
      <c r="C37" s="105">
        <v>37686.054663160001</v>
      </c>
      <c r="D37" s="172">
        <v>46747.57823752</v>
      </c>
      <c r="E37" s="173">
        <v>46300.56786173</v>
      </c>
      <c r="F37" s="105">
        <v>5061.6979935399995</v>
      </c>
      <c r="G37" s="172">
        <v>6215.4773452200006</v>
      </c>
      <c r="H37" s="173">
        <v>6394.7345961400006</v>
      </c>
      <c r="I37" s="105">
        <v>27978.728613160001</v>
      </c>
      <c r="J37" s="172">
        <v>32795.378614169997</v>
      </c>
      <c r="K37" s="173">
        <v>32948.376337099995</v>
      </c>
      <c r="L37" s="105">
        <v>0</v>
      </c>
      <c r="M37" s="172">
        <v>0</v>
      </c>
      <c r="N37" s="173">
        <v>0</v>
      </c>
      <c r="O37" s="105">
        <v>0</v>
      </c>
      <c r="P37" s="172">
        <v>0</v>
      </c>
      <c r="Q37" s="173">
        <v>0</v>
      </c>
      <c r="R37" s="105">
        <v>4645.6280564600002</v>
      </c>
      <c r="S37" s="172">
        <v>7736.7222781299997</v>
      </c>
      <c r="T37" s="173">
        <v>6957.4569284899999</v>
      </c>
      <c r="U37" s="440">
        <v>0</v>
      </c>
      <c r="V37" s="441">
        <v>0</v>
      </c>
      <c r="W37" s="442">
        <v>0</v>
      </c>
      <c r="X37" s="85"/>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7"/>
      <c r="BH37" s="137"/>
      <c r="BI37" s="137"/>
      <c r="BJ37" s="137"/>
      <c r="BK37" s="137"/>
      <c r="BL37" s="137"/>
      <c r="BM37" s="137"/>
      <c r="BN37" s="137"/>
      <c r="BO37" s="137"/>
      <c r="BP37" s="137"/>
      <c r="BQ37" s="137"/>
      <c r="BR37" s="137"/>
      <c r="BS37" s="137"/>
      <c r="BT37" s="137"/>
      <c r="BU37" s="137"/>
      <c r="BV37" s="137"/>
      <c r="BW37" s="137"/>
      <c r="BX37" s="137"/>
      <c r="BY37" s="137"/>
      <c r="BZ37" s="137"/>
      <c r="CA37" s="137"/>
      <c r="CB37" s="137"/>
      <c r="CC37" s="137"/>
      <c r="CD37" s="137"/>
      <c r="CE37" s="137"/>
      <c r="CF37" s="137"/>
      <c r="CG37" s="137"/>
      <c r="CH37" s="137"/>
      <c r="CI37" s="137"/>
      <c r="CJ37" s="137"/>
      <c r="CK37" s="137"/>
      <c r="CL37" s="137"/>
      <c r="CM37" s="137"/>
      <c r="CN37" s="137"/>
      <c r="CO37" s="137"/>
      <c r="CP37" s="137"/>
      <c r="CQ37" s="137"/>
      <c r="CR37" s="137"/>
      <c r="CS37" s="137"/>
      <c r="CT37" s="137"/>
      <c r="CU37" s="137"/>
      <c r="CV37" s="137"/>
      <c r="CW37" s="137"/>
      <c r="CX37" s="137"/>
    </row>
    <row r="38" spans="1:102" s="138" customFormat="1" ht="20.100000000000001" customHeight="1">
      <c r="A38" s="93"/>
      <c r="B38" s="104" t="s">
        <v>67</v>
      </c>
      <c r="C38" s="105">
        <v>28838.572637000001</v>
      </c>
      <c r="D38" s="172">
        <v>27468.871199000001</v>
      </c>
      <c r="E38" s="173">
        <v>28621.285908000002</v>
      </c>
      <c r="F38" s="105">
        <v>16140.082238999999</v>
      </c>
      <c r="G38" s="172">
        <v>16800.632900000001</v>
      </c>
      <c r="H38" s="173">
        <v>16324.09798</v>
      </c>
      <c r="I38" s="105">
        <v>12698.490398</v>
      </c>
      <c r="J38" s="172">
        <v>10668.238299000001</v>
      </c>
      <c r="K38" s="173">
        <v>12297.187927999999</v>
      </c>
      <c r="L38" s="105">
        <v>0</v>
      </c>
      <c r="M38" s="172">
        <v>0</v>
      </c>
      <c r="N38" s="173">
        <v>0</v>
      </c>
      <c r="O38" s="105">
        <v>0</v>
      </c>
      <c r="P38" s="172">
        <v>0</v>
      </c>
      <c r="Q38" s="173">
        <v>0</v>
      </c>
      <c r="R38" s="105">
        <v>0</v>
      </c>
      <c r="S38" s="172">
        <v>0</v>
      </c>
      <c r="T38" s="173">
        <v>0</v>
      </c>
      <c r="U38" s="440">
        <v>0</v>
      </c>
      <c r="V38" s="441">
        <v>0</v>
      </c>
      <c r="W38" s="442">
        <v>0</v>
      </c>
      <c r="X38" s="85"/>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7"/>
      <c r="BI38" s="137"/>
      <c r="BJ38" s="137"/>
      <c r="BK38" s="137"/>
      <c r="BL38" s="137"/>
      <c r="BM38" s="137"/>
      <c r="BN38" s="137"/>
      <c r="BO38" s="137"/>
      <c r="BP38" s="137"/>
      <c r="BQ38" s="137"/>
      <c r="BR38" s="137"/>
      <c r="BS38" s="137"/>
      <c r="BT38" s="137"/>
      <c r="BU38" s="137"/>
      <c r="BV38" s="137"/>
      <c r="BW38" s="137"/>
      <c r="BX38" s="137"/>
      <c r="BY38" s="137"/>
      <c r="BZ38" s="137"/>
      <c r="CA38" s="137"/>
      <c r="CB38" s="137"/>
      <c r="CC38" s="137"/>
      <c r="CD38" s="137"/>
      <c r="CE38" s="137"/>
      <c r="CF38" s="137"/>
      <c r="CG38" s="137"/>
      <c r="CH38" s="137"/>
      <c r="CI38" s="137"/>
      <c r="CJ38" s="137"/>
      <c r="CK38" s="137"/>
      <c r="CL38" s="137"/>
      <c r="CM38" s="137"/>
      <c r="CN38" s="137"/>
      <c r="CO38" s="137"/>
      <c r="CP38" s="137"/>
      <c r="CQ38" s="137"/>
      <c r="CR38" s="137"/>
      <c r="CS38" s="137"/>
      <c r="CT38" s="137"/>
      <c r="CU38" s="137"/>
      <c r="CV38" s="137"/>
      <c r="CW38" s="137"/>
      <c r="CX38" s="137"/>
    </row>
    <row r="39" spans="1:102" s="138" customFormat="1" ht="20.100000000000001" customHeight="1">
      <c r="A39" s="93"/>
      <c r="B39" s="104" t="s">
        <v>53</v>
      </c>
      <c r="C39" s="105">
        <v>18907.834046</v>
      </c>
      <c r="D39" s="172">
        <v>20429.695396000003</v>
      </c>
      <c r="E39" s="173">
        <v>20881.434848000001</v>
      </c>
      <c r="F39" s="105">
        <v>292.34096599999998</v>
      </c>
      <c r="G39" s="172">
        <v>456.04159800000002</v>
      </c>
      <c r="H39" s="173">
        <v>555.46255499999995</v>
      </c>
      <c r="I39" s="105">
        <v>13302.957769000001</v>
      </c>
      <c r="J39" s="172">
        <v>13621.985705999999</v>
      </c>
      <c r="K39" s="173">
        <v>13635.303115000001</v>
      </c>
      <c r="L39" s="105">
        <v>2432.7904170000002</v>
      </c>
      <c r="M39" s="172">
        <v>2881.5175519999998</v>
      </c>
      <c r="N39" s="173">
        <v>3182.9682480000001</v>
      </c>
      <c r="O39" s="105">
        <v>2879.3280220000001</v>
      </c>
      <c r="P39" s="172">
        <v>3069.5313879999999</v>
      </c>
      <c r="Q39" s="173">
        <v>3107.2229790000001</v>
      </c>
      <c r="R39" s="105">
        <v>0</v>
      </c>
      <c r="S39" s="172">
        <v>400.21067299999999</v>
      </c>
      <c r="T39" s="173">
        <v>400.06947200000002</v>
      </c>
      <c r="U39" s="440">
        <v>0.41687200000000002</v>
      </c>
      <c r="V39" s="441">
        <v>0.40847899999999998</v>
      </c>
      <c r="W39" s="442">
        <v>0.40847899999999998</v>
      </c>
      <c r="X39" s="85"/>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137"/>
      <c r="BE39" s="137"/>
      <c r="BF39" s="137"/>
      <c r="BG39" s="137"/>
      <c r="BH39" s="137"/>
      <c r="BI39" s="137"/>
      <c r="BJ39" s="137"/>
      <c r="BK39" s="137"/>
      <c r="BL39" s="137"/>
      <c r="BM39" s="137"/>
      <c r="BN39" s="137"/>
      <c r="BO39" s="137"/>
      <c r="BP39" s="137"/>
      <c r="BQ39" s="137"/>
      <c r="BR39" s="137"/>
      <c r="BS39" s="137"/>
      <c r="BT39" s="137"/>
      <c r="BU39" s="137"/>
      <c r="BV39" s="137"/>
      <c r="BW39" s="137"/>
      <c r="BX39" s="137"/>
      <c r="BY39" s="137"/>
      <c r="BZ39" s="137"/>
      <c r="CA39" s="137"/>
      <c r="CB39" s="137"/>
      <c r="CC39" s="137"/>
      <c r="CD39" s="137"/>
      <c r="CE39" s="137"/>
      <c r="CF39" s="137"/>
      <c r="CG39" s="137"/>
      <c r="CH39" s="137"/>
      <c r="CI39" s="137"/>
      <c r="CJ39" s="137"/>
      <c r="CK39" s="137"/>
      <c r="CL39" s="137"/>
      <c r="CM39" s="137"/>
      <c r="CN39" s="137"/>
      <c r="CO39" s="137"/>
      <c r="CP39" s="137"/>
      <c r="CQ39" s="137"/>
      <c r="CR39" s="137"/>
      <c r="CS39" s="137"/>
      <c r="CT39" s="137"/>
      <c r="CU39" s="137"/>
      <c r="CV39" s="137"/>
      <c r="CW39" s="137"/>
      <c r="CX39" s="137"/>
    </row>
    <row r="40" spans="1:102" s="138" customFormat="1" ht="20.100000000000001" customHeight="1">
      <c r="A40" s="93"/>
      <c r="B40" s="104" t="s">
        <v>50</v>
      </c>
      <c r="C40" s="105">
        <v>285.86409800000001</v>
      </c>
      <c r="D40" s="172">
        <v>0</v>
      </c>
      <c r="E40" s="173">
        <v>0</v>
      </c>
      <c r="F40" s="105">
        <v>0</v>
      </c>
      <c r="G40" s="172">
        <v>0</v>
      </c>
      <c r="H40" s="173">
        <v>0</v>
      </c>
      <c r="I40" s="105">
        <v>0</v>
      </c>
      <c r="J40" s="172">
        <v>0</v>
      </c>
      <c r="K40" s="173">
        <v>0</v>
      </c>
      <c r="L40" s="105">
        <v>0</v>
      </c>
      <c r="M40" s="172">
        <v>0</v>
      </c>
      <c r="N40" s="173">
        <v>0</v>
      </c>
      <c r="O40" s="105">
        <v>0</v>
      </c>
      <c r="P40" s="172">
        <v>0</v>
      </c>
      <c r="Q40" s="173">
        <v>0</v>
      </c>
      <c r="R40" s="105">
        <v>285.86409800000001</v>
      </c>
      <c r="S40" s="172">
        <v>0</v>
      </c>
      <c r="T40" s="173">
        <v>0</v>
      </c>
      <c r="U40" s="440">
        <v>0</v>
      </c>
      <c r="V40" s="441">
        <v>0</v>
      </c>
      <c r="W40" s="442">
        <v>0</v>
      </c>
      <c r="X40" s="85"/>
      <c r="Y40" s="137"/>
      <c r="Z40" s="137"/>
      <c r="AA40" s="137"/>
      <c r="AB40" s="137"/>
      <c r="AC40" s="137"/>
      <c r="AD40" s="137"/>
      <c r="AE40" s="137"/>
      <c r="AF40" s="137"/>
      <c r="AG40" s="137"/>
      <c r="AH40" s="137"/>
      <c r="AI40" s="137"/>
      <c r="AJ40" s="137"/>
      <c r="AK40" s="137"/>
      <c r="AL40" s="137"/>
      <c r="AM40" s="137"/>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7"/>
      <c r="BJ40" s="137"/>
      <c r="BK40" s="137"/>
      <c r="BL40" s="137"/>
      <c r="BM40" s="137"/>
      <c r="BN40" s="137"/>
      <c r="BO40" s="137"/>
      <c r="BP40" s="137"/>
      <c r="BQ40" s="137"/>
      <c r="BR40" s="137"/>
      <c r="BS40" s="137"/>
      <c r="BT40" s="137"/>
      <c r="BU40" s="137"/>
      <c r="BV40" s="137"/>
      <c r="BW40" s="137"/>
      <c r="BX40" s="137"/>
      <c r="BY40" s="137"/>
      <c r="BZ40" s="137"/>
      <c r="CA40" s="137"/>
      <c r="CB40" s="137"/>
      <c r="CC40" s="137"/>
      <c r="CD40" s="137"/>
      <c r="CE40" s="137"/>
      <c r="CF40" s="137"/>
      <c r="CG40" s="137"/>
      <c r="CH40" s="137"/>
      <c r="CI40" s="137"/>
      <c r="CJ40" s="137"/>
      <c r="CK40" s="137"/>
      <c r="CL40" s="137"/>
      <c r="CM40" s="137"/>
      <c r="CN40" s="137"/>
      <c r="CO40" s="137"/>
      <c r="CP40" s="137"/>
      <c r="CQ40" s="137"/>
      <c r="CR40" s="137"/>
      <c r="CS40" s="137"/>
      <c r="CT40" s="137"/>
      <c r="CU40" s="137"/>
      <c r="CV40" s="137"/>
      <c r="CW40" s="137"/>
      <c r="CX40" s="137"/>
    </row>
    <row r="41" spans="1:102" s="138" customFormat="1" ht="20.100000000000001" customHeight="1">
      <c r="A41" s="93"/>
      <c r="B41" s="104" t="s">
        <v>33</v>
      </c>
      <c r="C41" s="105">
        <v>6879.6717347599997</v>
      </c>
      <c r="D41" s="172">
        <v>18552.355011580003</v>
      </c>
      <c r="E41" s="173">
        <v>18810.475677959999</v>
      </c>
      <c r="F41" s="105">
        <v>1755.60578407</v>
      </c>
      <c r="G41" s="172">
        <v>6852.9187216499995</v>
      </c>
      <c r="H41" s="173">
        <v>6673.1167659799994</v>
      </c>
      <c r="I41" s="105">
        <v>5011.9246612500001</v>
      </c>
      <c r="J41" s="172">
        <v>11691.98152517</v>
      </c>
      <c r="K41" s="173">
        <v>12129.778216389999</v>
      </c>
      <c r="L41" s="105">
        <v>0</v>
      </c>
      <c r="M41" s="172">
        <v>0</v>
      </c>
      <c r="N41" s="173">
        <v>0</v>
      </c>
      <c r="O41" s="105">
        <v>0</v>
      </c>
      <c r="P41" s="172">
        <v>0</v>
      </c>
      <c r="Q41" s="173">
        <v>0</v>
      </c>
      <c r="R41" s="105">
        <v>111.95022826</v>
      </c>
      <c r="S41" s="172">
        <v>0</v>
      </c>
      <c r="T41" s="173">
        <v>0</v>
      </c>
      <c r="U41" s="440">
        <v>0.19106118</v>
      </c>
      <c r="V41" s="441">
        <v>7.4547647599999998</v>
      </c>
      <c r="W41" s="442">
        <v>7.5806955899999995</v>
      </c>
      <c r="X41" s="85"/>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c r="BW41" s="137"/>
      <c r="BX41" s="137"/>
      <c r="BY41" s="137"/>
      <c r="BZ41" s="137"/>
      <c r="CA41" s="137"/>
      <c r="CB41" s="137"/>
      <c r="CC41" s="137"/>
      <c r="CD41" s="137"/>
      <c r="CE41" s="137"/>
      <c r="CF41" s="137"/>
      <c r="CG41" s="137"/>
      <c r="CH41" s="137"/>
      <c r="CI41" s="137"/>
      <c r="CJ41" s="137"/>
      <c r="CK41" s="137"/>
      <c r="CL41" s="137"/>
      <c r="CM41" s="137"/>
      <c r="CN41" s="137"/>
      <c r="CO41" s="137"/>
      <c r="CP41" s="137"/>
      <c r="CQ41" s="137"/>
      <c r="CR41" s="137"/>
      <c r="CS41" s="137"/>
      <c r="CT41" s="137"/>
      <c r="CU41" s="137"/>
      <c r="CV41" s="137"/>
      <c r="CW41" s="137"/>
      <c r="CX41" s="137"/>
    </row>
    <row r="42" spans="1:102" s="138" customFormat="1" ht="20.100000000000001" customHeight="1">
      <c r="A42" s="93"/>
      <c r="B42" s="104" t="s">
        <v>43</v>
      </c>
      <c r="C42" s="105">
        <v>9148.6721589999997</v>
      </c>
      <c r="D42" s="172">
        <v>15613.623287999999</v>
      </c>
      <c r="E42" s="173">
        <v>16301.565533000001</v>
      </c>
      <c r="F42" s="105">
        <v>2445.9295160000001</v>
      </c>
      <c r="G42" s="172">
        <v>7186.9910449999998</v>
      </c>
      <c r="H42" s="173">
        <v>8033.5281809999997</v>
      </c>
      <c r="I42" s="105">
        <v>6649.4395619999996</v>
      </c>
      <c r="J42" s="172">
        <v>8400.7669860000005</v>
      </c>
      <c r="K42" s="173">
        <v>8242.7390090000008</v>
      </c>
      <c r="L42" s="105">
        <v>0</v>
      </c>
      <c r="M42" s="172">
        <v>0</v>
      </c>
      <c r="N42" s="173">
        <v>0</v>
      </c>
      <c r="O42" s="105">
        <v>0</v>
      </c>
      <c r="P42" s="172">
        <v>0</v>
      </c>
      <c r="Q42" s="173">
        <v>0</v>
      </c>
      <c r="R42" s="105">
        <v>53.303080999999999</v>
      </c>
      <c r="S42" s="172">
        <v>25.865257</v>
      </c>
      <c r="T42" s="173">
        <v>25.298342999999999</v>
      </c>
      <c r="U42" s="440">
        <v>0</v>
      </c>
      <c r="V42" s="441">
        <v>0</v>
      </c>
      <c r="W42" s="442">
        <v>0</v>
      </c>
      <c r="X42" s="85"/>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7"/>
      <c r="CD42" s="137"/>
      <c r="CE42" s="137"/>
      <c r="CF42" s="137"/>
      <c r="CG42" s="137"/>
      <c r="CH42" s="137"/>
      <c r="CI42" s="137"/>
      <c r="CJ42" s="137"/>
      <c r="CK42" s="137"/>
      <c r="CL42" s="137"/>
      <c r="CM42" s="137"/>
      <c r="CN42" s="137"/>
      <c r="CO42" s="137"/>
      <c r="CP42" s="137"/>
      <c r="CQ42" s="137"/>
      <c r="CR42" s="137"/>
      <c r="CS42" s="137"/>
      <c r="CT42" s="137"/>
      <c r="CU42" s="137"/>
      <c r="CV42" s="137"/>
      <c r="CW42" s="137"/>
      <c r="CX42" s="137"/>
    </row>
    <row r="43" spans="1:102" s="138" customFormat="1" ht="20.100000000000001" customHeight="1">
      <c r="A43" s="93"/>
      <c r="B43" s="104" t="s">
        <v>60</v>
      </c>
      <c r="C43" s="105">
        <v>11451.093836700002</v>
      </c>
      <c r="D43" s="172">
        <v>13561.265478610001</v>
      </c>
      <c r="E43" s="173">
        <v>13491.63105201</v>
      </c>
      <c r="F43" s="105">
        <v>605.87859796999999</v>
      </c>
      <c r="G43" s="172">
        <v>481.66872304000003</v>
      </c>
      <c r="H43" s="173">
        <v>584.16868428999999</v>
      </c>
      <c r="I43" s="105">
        <v>9447.19352033</v>
      </c>
      <c r="J43" s="172">
        <v>11585.08520186</v>
      </c>
      <c r="K43" s="173">
        <v>11569.435101879999</v>
      </c>
      <c r="L43" s="105">
        <v>0</v>
      </c>
      <c r="M43" s="172">
        <v>0</v>
      </c>
      <c r="N43" s="173">
        <v>0</v>
      </c>
      <c r="O43" s="105">
        <v>0</v>
      </c>
      <c r="P43" s="172">
        <v>0</v>
      </c>
      <c r="Q43" s="173">
        <v>0</v>
      </c>
      <c r="R43" s="105">
        <v>1397.6356784300001</v>
      </c>
      <c r="S43" s="172">
        <v>1494.09598557</v>
      </c>
      <c r="T43" s="173">
        <v>1337.6095845</v>
      </c>
      <c r="U43" s="440">
        <v>0.38603996999999995</v>
      </c>
      <c r="V43" s="441">
        <v>0.41556814000000003</v>
      </c>
      <c r="W43" s="442">
        <v>0.41768134000000001</v>
      </c>
      <c r="X43" s="85"/>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c r="BK43" s="137"/>
      <c r="BL43" s="137"/>
      <c r="BM43" s="137"/>
      <c r="BN43" s="137"/>
      <c r="BO43" s="137"/>
      <c r="BP43" s="137"/>
      <c r="BQ43" s="137"/>
      <c r="BR43" s="137"/>
      <c r="BS43" s="137"/>
      <c r="BT43" s="137"/>
      <c r="BU43" s="137"/>
      <c r="BV43" s="137"/>
      <c r="BW43" s="137"/>
      <c r="BX43" s="137"/>
      <c r="BY43" s="137"/>
      <c r="BZ43" s="137"/>
      <c r="CA43" s="137"/>
      <c r="CB43" s="137"/>
      <c r="CC43" s="137"/>
      <c r="CD43" s="137"/>
      <c r="CE43" s="137"/>
      <c r="CF43" s="137"/>
      <c r="CG43" s="137"/>
      <c r="CH43" s="137"/>
      <c r="CI43" s="137"/>
      <c r="CJ43" s="137"/>
      <c r="CK43" s="137"/>
      <c r="CL43" s="137"/>
      <c r="CM43" s="137"/>
      <c r="CN43" s="137"/>
      <c r="CO43" s="137"/>
      <c r="CP43" s="137"/>
      <c r="CQ43" s="137"/>
      <c r="CR43" s="137"/>
      <c r="CS43" s="137"/>
      <c r="CT43" s="137"/>
      <c r="CU43" s="137"/>
      <c r="CV43" s="137"/>
      <c r="CW43" s="137"/>
      <c r="CX43" s="137"/>
    </row>
    <row r="44" spans="1:102" s="138" customFormat="1" ht="20.100000000000001" customHeight="1">
      <c r="A44" s="93"/>
      <c r="B44" s="104" t="s">
        <v>65</v>
      </c>
      <c r="C44" s="105">
        <v>6477.8567004799997</v>
      </c>
      <c r="D44" s="172">
        <v>8802.1621890999995</v>
      </c>
      <c r="E44" s="173">
        <v>10302.831165539999</v>
      </c>
      <c r="F44" s="105">
        <v>1406.09720247</v>
      </c>
      <c r="G44" s="172">
        <v>1896.5163082399999</v>
      </c>
      <c r="H44" s="173">
        <v>1979.00527999</v>
      </c>
      <c r="I44" s="105">
        <v>4014.0616526700001</v>
      </c>
      <c r="J44" s="172">
        <v>5239.0338511</v>
      </c>
      <c r="K44" s="173">
        <v>6142.4010136400002</v>
      </c>
      <c r="L44" s="105">
        <v>357.47238700999998</v>
      </c>
      <c r="M44" s="172">
        <v>963.07890888999998</v>
      </c>
      <c r="N44" s="173">
        <v>1482.8453640299999</v>
      </c>
      <c r="O44" s="105">
        <v>0</v>
      </c>
      <c r="P44" s="172">
        <v>0</v>
      </c>
      <c r="Q44" s="173">
        <v>0</v>
      </c>
      <c r="R44" s="105">
        <v>700.22545833000004</v>
      </c>
      <c r="S44" s="172">
        <v>703.53312086999995</v>
      </c>
      <c r="T44" s="173">
        <v>698.57950788000005</v>
      </c>
      <c r="U44" s="440">
        <v>0</v>
      </c>
      <c r="V44" s="441">
        <v>0</v>
      </c>
      <c r="W44" s="442">
        <v>0</v>
      </c>
      <c r="X44" s="85"/>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137"/>
      <c r="BU44" s="137"/>
      <c r="BV44" s="137"/>
      <c r="BW44" s="137"/>
      <c r="BX44" s="137"/>
      <c r="BY44" s="137"/>
      <c r="BZ44" s="137"/>
      <c r="CA44" s="137"/>
      <c r="CB44" s="137"/>
      <c r="CC44" s="137"/>
      <c r="CD44" s="137"/>
      <c r="CE44" s="137"/>
      <c r="CF44" s="137"/>
      <c r="CG44" s="137"/>
      <c r="CH44" s="137"/>
      <c r="CI44" s="137"/>
      <c r="CJ44" s="137"/>
      <c r="CK44" s="137"/>
      <c r="CL44" s="137"/>
      <c r="CM44" s="137"/>
      <c r="CN44" s="137"/>
      <c r="CO44" s="137"/>
      <c r="CP44" s="137"/>
      <c r="CQ44" s="137"/>
      <c r="CR44" s="137"/>
      <c r="CS44" s="137"/>
      <c r="CT44" s="137"/>
      <c r="CU44" s="137"/>
      <c r="CV44" s="137"/>
      <c r="CW44" s="137"/>
      <c r="CX44" s="137"/>
    </row>
    <row r="45" spans="1:102" s="138" customFormat="1" ht="20.100000000000001" customHeight="1">
      <c r="A45" s="93"/>
      <c r="B45" s="104" t="s">
        <v>58</v>
      </c>
      <c r="C45" s="105">
        <v>6452.8869629999999</v>
      </c>
      <c r="D45" s="172">
        <v>8127.865041</v>
      </c>
      <c r="E45" s="173">
        <v>8739.517471000001</v>
      </c>
      <c r="F45" s="105">
        <v>4635.9709519999997</v>
      </c>
      <c r="G45" s="172">
        <v>5442.8597239999999</v>
      </c>
      <c r="H45" s="173">
        <v>5749.4241350000002</v>
      </c>
      <c r="I45" s="105">
        <v>167.992921</v>
      </c>
      <c r="J45" s="172">
        <v>1350.861476</v>
      </c>
      <c r="K45" s="173">
        <v>1533.769749</v>
      </c>
      <c r="L45" s="105">
        <v>0</v>
      </c>
      <c r="M45" s="172">
        <v>0</v>
      </c>
      <c r="N45" s="173">
        <v>0</v>
      </c>
      <c r="O45" s="105">
        <v>0</v>
      </c>
      <c r="P45" s="172">
        <v>0</v>
      </c>
      <c r="Q45" s="173">
        <v>0</v>
      </c>
      <c r="R45" s="105">
        <v>1648.92309</v>
      </c>
      <c r="S45" s="172">
        <v>1334.1438410000001</v>
      </c>
      <c r="T45" s="173">
        <v>1456.3235870000001</v>
      </c>
      <c r="U45" s="440">
        <v>0</v>
      </c>
      <c r="V45" s="441">
        <v>0</v>
      </c>
      <c r="W45" s="442">
        <v>0</v>
      </c>
      <c r="X45" s="85"/>
      <c r="Y45" s="137"/>
      <c r="Z45" s="137"/>
      <c r="AA45" s="13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137"/>
      <c r="BU45" s="137"/>
      <c r="BV45" s="137"/>
      <c r="BW45" s="137"/>
      <c r="BX45" s="137"/>
      <c r="BY45" s="137"/>
      <c r="BZ45" s="137"/>
      <c r="CA45" s="137"/>
      <c r="CB45" s="137"/>
      <c r="CC45" s="137"/>
      <c r="CD45" s="137"/>
      <c r="CE45" s="137"/>
      <c r="CF45" s="137"/>
      <c r="CG45" s="137"/>
      <c r="CH45" s="137"/>
      <c r="CI45" s="137"/>
      <c r="CJ45" s="137"/>
      <c r="CK45" s="137"/>
      <c r="CL45" s="137"/>
      <c r="CM45" s="137"/>
      <c r="CN45" s="137"/>
      <c r="CO45" s="137"/>
      <c r="CP45" s="137"/>
      <c r="CQ45" s="137"/>
      <c r="CR45" s="137"/>
      <c r="CS45" s="137"/>
      <c r="CT45" s="137"/>
      <c r="CU45" s="137"/>
      <c r="CV45" s="137"/>
      <c r="CW45" s="137"/>
      <c r="CX45" s="137"/>
    </row>
    <row r="46" spans="1:102" s="138" customFormat="1" ht="20.100000000000001" customHeight="1">
      <c r="A46" s="93"/>
      <c r="B46" s="104" t="s">
        <v>229</v>
      </c>
      <c r="C46" s="105">
        <v>4237.0170724899999</v>
      </c>
      <c r="D46" s="172">
        <v>8034.9634294400003</v>
      </c>
      <c r="E46" s="173">
        <v>8265.3831972600001</v>
      </c>
      <c r="F46" s="105">
        <v>362.96102624999997</v>
      </c>
      <c r="G46" s="172">
        <v>1611.1091526800001</v>
      </c>
      <c r="H46" s="173">
        <v>1623.55048807</v>
      </c>
      <c r="I46" s="105">
        <v>1994.12398874</v>
      </c>
      <c r="J46" s="172">
        <v>3930.98509616</v>
      </c>
      <c r="K46" s="173">
        <v>4360.3484788799997</v>
      </c>
      <c r="L46" s="105">
        <v>19.212834770000001</v>
      </c>
      <c r="M46" s="172">
        <v>20.186666030000001</v>
      </c>
      <c r="N46" s="173">
        <v>20.36749936</v>
      </c>
      <c r="O46" s="105">
        <v>0</v>
      </c>
      <c r="P46" s="172">
        <v>0</v>
      </c>
      <c r="Q46" s="173">
        <v>0</v>
      </c>
      <c r="R46" s="105">
        <v>1860.71922273</v>
      </c>
      <c r="S46" s="172">
        <v>2472.68251457</v>
      </c>
      <c r="T46" s="173">
        <v>2261.1167309499997</v>
      </c>
      <c r="U46" s="440">
        <v>0</v>
      </c>
      <c r="V46" s="441">
        <v>0</v>
      </c>
      <c r="W46" s="442">
        <v>0</v>
      </c>
      <c r="X46" s="85"/>
      <c r="Y46" s="137"/>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c r="BO46" s="137"/>
      <c r="BP46" s="137"/>
      <c r="BQ46" s="137"/>
      <c r="BR46" s="137"/>
      <c r="BS46" s="137"/>
      <c r="BT46" s="137"/>
      <c r="BU46" s="137"/>
      <c r="BV46" s="137"/>
      <c r="BW46" s="137"/>
      <c r="BX46" s="137"/>
      <c r="BY46" s="137"/>
      <c r="BZ46" s="137"/>
      <c r="CA46" s="137"/>
      <c r="CB46" s="137"/>
      <c r="CC46" s="137"/>
      <c r="CD46" s="137"/>
      <c r="CE46" s="137"/>
      <c r="CF46" s="137"/>
      <c r="CG46" s="137"/>
      <c r="CH46" s="137"/>
      <c r="CI46" s="137"/>
      <c r="CJ46" s="137"/>
      <c r="CK46" s="137"/>
      <c r="CL46" s="137"/>
      <c r="CM46" s="137"/>
      <c r="CN46" s="137"/>
      <c r="CO46" s="137"/>
      <c r="CP46" s="137"/>
      <c r="CQ46" s="137"/>
      <c r="CR46" s="137"/>
      <c r="CS46" s="137"/>
      <c r="CT46" s="137"/>
      <c r="CU46" s="137"/>
      <c r="CV46" s="137"/>
      <c r="CW46" s="137"/>
      <c r="CX46" s="137"/>
    </row>
    <row r="47" spans="1:102" s="138" customFormat="1" ht="20.100000000000001" customHeight="1">
      <c r="A47" s="93"/>
      <c r="B47" s="104" t="s">
        <v>42</v>
      </c>
      <c r="C47" s="105">
        <v>8949.1804584199999</v>
      </c>
      <c r="D47" s="172">
        <v>6041.8926468199998</v>
      </c>
      <c r="E47" s="173">
        <v>5743.0744276099995</v>
      </c>
      <c r="F47" s="105">
        <v>570.63187213000003</v>
      </c>
      <c r="G47" s="172">
        <v>619.09342735999996</v>
      </c>
      <c r="H47" s="173">
        <v>587.93304105999994</v>
      </c>
      <c r="I47" s="105">
        <v>0</v>
      </c>
      <c r="J47" s="172">
        <v>0</v>
      </c>
      <c r="K47" s="173">
        <v>0</v>
      </c>
      <c r="L47" s="105">
        <v>0</v>
      </c>
      <c r="M47" s="172">
        <v>0</v>
      </c>
      <c r="N47" s="173">
        <v>0</v>
      </c>
      <c r="O47" s="105">
        <v>0</v>
      </c>
      <c r="P47" s="172">
        <v>0</v>
      </c>
      <c r="Q47" s="173">
        <v>0</v>
      </c>
      <c r="R47" s="105">
        <v>8378.5485862900005</v>
      </c>
      <c r="S47" s="172">
        <v>5422.7992194600001</v>
      </c>
      <c r="T47" s="173">
        <v>5155.1413865499999</v>
      </c>
      <c r="U47" s="440">
        <v>0</v>
      </c>
      <c r="V47" s="441">
        <v>0</v>
      </c>
      <c r="W47" s="442">
        <v>0</v>
      </c>
      <c r="X47" s="85"/>
      <c r="Y47" s="137"/>
      <c r="Z47" s="137"/>
      <c r="AA47" s="137"/>
      <c r="AB47" s="137"/>
      <c r="AC47" s="137"/>
      <c r="AD47" s="137"/>
      <c r="AE47" s="137"/>
      <c r="AF47" s="137"/>
      <c r="AG47" s="137"/>
      <c r="AH47" s="137"/>
      <c r="AI47" s="137"/>
      <c r="AJ47" s="137"/>
      <c r="AK47" s="137"/>
      <c r="AL47" s="137"/>
      <c r="AM47" s="137"/>
      <c r="AN47" s="137"/>
      <c r="AO47" s="137"/>
      <c r="AP47" s="137"/>
      <c r="AQ47" s="137"/>
      <c r="AR47" s="137"/>
      <c r="AS47" s="137"/>
      <c r="AT47" s="137"/>
      <c r="AU47" s="137"/>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137"/>
      <c r="BU47" s="137"/>
      <c r="BV47" s="137"/>
      <c r="BW47" s="137"/>
      <c r="BX47" s="137"/>
      <c r="BY47" s="137"/>
      <c r="BZ47" s="137"/>
      <c r="CA47" s="137"/>
      <c r="CB47" s="137"/>
      <c r="CC47" s="137"/>
      <c r="CD47" s="137"/>
      <c r="CE47" s="137"/>
      <c r="CF47" s="137"/>
      <c r="CG47" s="137"/>
      <c r="CH47" s="137"/>
      <c r="CI47" s="137"/>
      <c r="CJ47" s="137"/>
      <c r="CK47" s="137"/>
      <c r="CL47" s="137"/>
      <c r="CM47" s="137"/>
      <c r="CN47" s="137"/>
      <c r="CO47" s="137"/>
      <c r="CP47" s="137"/>
      <c r="CQ47" s="137"/>
      <c r="CR47" s="137"/>
      <c r="CS47" s="137"/>
      <c r="CT47" s="137"/>
      <c r="CU47" s="137"/>
      <c r="CV47" s="137"/>
      <c r="CW47" s="137"/>
      <c r="CX47" s="137"/>
    </row>
    <row r="48" spans="1:102" s="138" customFormat="1" ht="20.100000000000001" customHeight="1">
      <c r="A48" s="93"/>
      <c r="B48" s="104" t="s">
        <v>75</v>
      </c>
      <c r="C48" s="105">
        <v>1459.2234960000001</v>
      </c>
      <c r="D48" s="172">
        <v>3666.682276</v>
      </c>
      <c r="E48" s="173">
        <v>3713.5969810000001</v>
      </c>
      <c r="F48" s="105">
        <v>1.3985050000000001</v>
      </c>
      <c r="G48" s="172">
        <v>1.0808359999999999</v>
      </c>
      <c r="H48" s="173">
        <v>1.08084</v>
      </c>
      <c r="I48" s="105">
        <v>0</v>
      </c>
      <c r="J48" s="172">
        <v>0</v>
      </c>
      <c r="K48" s="173">
        <v>0</v>
      </c>
      <c r="L48" s="105">
        <v>0</v>
      </c>
      <c r="M48" s="172">
        <v>0</v>
      </c>
      <c r="N48" s="173">
        <v>0</v>
      </c>
      <c r="O48" s="105">
        <v>0</v>
      </c>
      <c r="P48" s="172">
        <v>0</v>
      </c>
      <c r="Q48" s="173">
        <v>0</v>
      </c>
      <c r="R48" s="105">
        <v>1457.4891520000001</v>
      </c>
      <c r="S48" s="172">
        <v>3665.2903460000002</v>
      </c>
      <c r="T48" s="173">
        <v>3712.204244</v>
      </c>
      <c r="U48" s="440">
        <v>0.335839</v>
      </c>
      <c r="V48" s="441">
        <v>0.31109399999999998</v>
      </c>
      <c r="W48" s="442">
        <v>0.31189699999999998</v>
      </c>
      <c r="X48" s="85"/>
      <c r="Y48" s="137"/>
      <c r="Z48" s="137"/>
      <c r="AA48" s="137"/>
      <c r="AB48" s="137"/>
      <c r="AC48" s="137"/>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c r="BJ48" s="137"/>
      <c r="BK48" s="137"/>
      <c r="BL48" s="137"/>
      <c r="BM48" s="137"/>
      <c r="BN48" s="137"/>
      <c r="BO48" s="137"/>
      <c r="BP48" s="137"/>
      <c r="BQ48" s="137"/>
      <c r="BR48" s="137"/>
      <c r="BS48" s="137"/>
      <c r="BT48" s="137"/>
      <c r="BU48" s="137"/>
      <c r="BV48" s="137"/>
      <c r="BW48" s="137"/>
      <c r="BX48" s="137"/>
      <c r="BY48" s="137"/>
      <c r="BZ48" s="137"/>
      <c r="CA48" s="137"/>
      <c r="CB48" s="137"/>
      <c r="CC48" s="137"/>
      <c r="CD48" s="137"/>
      <c r="CE48" s="137"/>
      <c r="CF48" s="137"/>
      <c r="CG48" s="137"/>
      <c r="CH48" s="137"/>
      <c r="CI48" s="137"/>
      <c r="CJ48" s="137"/>
      <c r="CK48" s="137"/>
      <c r="CL48" s="137"/>
      <c r="CM48" s="137"/>
      <c r="CN48" s="137"/>
      <c r="CO48" s="137"/>
      <c r="CP48" s="137"/>
      <c r="CQ48" s="137"/>
      <c r="CR48" s="137"/>
      <c r="CS48" s="137"/>
      <c r="CT48" s="137"/>
      <c r="CU48" s="137"/>
      <c r="CV48" s="137"/>
      <c r="CW48" s="137"/>
      <c r="CX48" s="137"/>
    </row>
    <row r="49" spans="1:102" s="138" customFormat="1" ht="20.100000000000001" customHeight="1">
      <c r="A49" s="93"/>
      <c r="B49" s="104" t="s">
        <v>237</v>
      </c>
      <c r="C49" s="105">
        <v>0</v>
      </c>
      <c r="D49" s="172">
        <v>1459.4224369999999</v>
      </c>
      <c r="E49" s="173">
        <v>2882.696539</v>
      </c>
      <c r="F49" s="105">
        <v>0</v>
      </c>
      <c r="G49" s="172">
        <v>1459.4224369999999</v>
      </c>
      <c r="H49" s="173">
        <v>2882.696539</v>
      </c>
      <c r="I49" s="105">
        <v>0</v>
      </c>
      <c r="J49" s="172">
        <v>0</v>
      </c>
      <c r="K49" s="173">
        <v>0</v>
      </c>
      <c r="L49" s="105">
        <v>0</v>
      </c>
      <c r="M49" s="172">
        <v>0</v>
      </c>
      <c r="N49" s="173">
        <v>0</v>
      </c>
      <c r="O49" s="105">
        <v>0</v>
      </c>
      <c r="P49" s="172">
        <v>0</v>
      </c>
      <c r="Q49" s="173">
        <v>0</v>
      </c>
      <c r="R49" s="105">
        <v>0</v>
      </c>
      <c r="S49" s="172">
        <v>0</v>
      </c>
      <c r="T49" s="173">
        <v>0</v>
      </c>
      <c r="U49" s="440">
        <v>0</v>
      </c>
      <c r="V49" s="441">
        <v>0</v>
      </c>
      <c r="W49" s="442">
        <v>0</v>
      </c>
      <c r="X49" s="85"/>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c r="BW49" s="137"/>
      <c r="BX49" s="137"/>
      <c r="BY49" s="137"/>
      <c r="BZ49" s="137"/>
      <c r="CA49" s="137"/>
      <c r="CB49" s="137"/>
      <c r="CC49" s="137"/>
      <c r="CD49" s="137"/>
      <c r="CE49" s="137"/>
      <c r="CF49" s="137"/>
      <c r="CG49" s="137"/>
      <c r="CH49" s="137"/>
      <c r="CI49" s="137"/>
      <c r="CJ49" s="137"/>
      <c r="CK49" s="137"/>
      <c r="CL49" s="137"/>
      <c r="CM49" s="137"/>
      <c r="CN49" s="137"/>
      <c r="CO49" s="137"/>
      <c r="CP49" s="137"/>
      <c r="CQ49" s="137"/>
      <c r="CR49" s="137"/>
      <c r="CS49" s="137"/>
      <c r="CT49" s="137"/>
      <c r="CU49" s="137"/>
      <c r="CV49" s="137"/>
      <c r="CW49" s="137"/>
      <c r="CX49" s="137"/>
    </row>
    <row r="50" spans="1:102" s="138" customFormat="1" ht="20.100000000000001" customHeight="1">
      <c r="A50" s="93"/>
      <c r="B50" s="104" t="s">
        <v>73</v>
      </c>
      <c r="C50" s="105">
        <v>3736.4937639999998</v>
      </c>
      <c r="D50" s="175">
        <v>4386.969325</v>
      </c>
      <c r="E50" s="176">
        <v>4956.5973000000004</v>
      </c>
      <c r="F50" s="105">
        <v>893.490362</v>
      </c>
      <c r="G50" s="175">
        <v>1239.4691130000001</v>
      </c>
      <c r="H50" s="176">
        <v>1259.4758770000001</v>
      </c>
      <c r="I50" s="105">
        <v>254.28105299999999</v>
      </c>
      <c r="J50" s="175">
        <v>283.37030399999998</v>
      </c>
      <c r="K50" s="176">
        <v>307.84448600000002</v>
      </c>
      <c r="L50" s="105">
        <v>0</v>
      </c>
      <c r="M50" s="175">
        <v>0</v>
      </c>
      <c r="N50" s="176">
        <v>0</v>
      </c>
      <c r="O50" s="105">
        <v>0</v>
      </c>
      <c r="P50" s="175">
        <v>0</v>
      </c>
      <c r="Q50" s="176">
        <v>0</v>
      </c>
      <c r="R50" s="105">
        <v>2588.6615849999998</v>
      </c>
      <c r="S50" s="175">
        <v>2863.8220879999999</v>
      </c>
      <c r="T50" s="176">
        <v>3388.9780040000001</v>
      </c>
      <c r="U50" s="440">
        <v>6.0763999999999999E-2</v>
      </c>
      <c r="V50" s="441">
        <v>0.30781999999999998</v>
      </c>
      <c r="W50" s="442">
        <v>0.298933</v>
      </c>
      <c r="X50" s="85"/>
      <c r="Y50" s="137"/>
      <c r="Z50" s="137"/>
      <c r="AA50" s="137"/>
      <c r="AB50" s="137"/>
      <c r="AC50" s="137"/>
      <c r="AD50" s="137"/>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c r="BJ50" s="137"/>
      <c r="BK50" s="137"/>
      <c r="BL50" s="137"/>
      <c r="BM50" s="137"/>
      <c r="BN50" s="137"/>
      <c r="BO50" s="137"/>
      <c r="BP50" s="137"/>
      <c r="BQ50" s="137"/>
      <c r="BR50" s="137"/>
      <c r="BS50" s="137"/>
      <c r="BT50" s="137"/>
      <c r="BU50" s="137"/>
      <c r="BV50" s="137"/>
      <c r="BW50" s="137"/>
      <c r="BX50" s="137"/>
      <c r="BY50" s="137"/>
      <c r="BZ50" s="137"/>
      <c r="CA50" s="137"/>
      <c r="CB50" s="137"/>
      <c r="CC50" s="137"/>
      <c r="CD50" s="137"/>
      <c r="CE50" s="137"/>
      <c r="CF50" s="137"/>
      <c r="CG50" s="137"/>
      <c r="CH50" s="137"/>
      <c r="CI50" s="137"/>
      <c r="CJ50" s="137"/>
      <c r="CK50" s="137"/>
      <c r="CL50" s="137"/>
      <c r="CM50" s="137"/>
      <c r="CN50" s="137"/>
      <c r="CO50" s="137"/>
      <c r="CP50" s="137"/>
      <c r="CQ50" s="137"/>
      <c r="CR50" s="137"/>
      <c r="CS50" s="137"/>
      <c r="CT50" s="137"/>
      <c r="CU50" s="137"/>
      <c r="CV50" s="137"/>
      <c r="CW50" s="137"/>
      <c r="CX50" s="137"/>
    </row>
    <row r="51" spans="1:102" s="138" customFormat="1" ht="20.100000000000001" customHeight="1">
      <c r="A51" s="93"/>
      <c r="B51" s="104" t="s">
        <v>235</v>
      </c>
      <c r="C51" s="105">
        <v>4429.0973919999997</v>
      </c>
      <c r="D51" s="172">
        <v>5470.6385140000002</v>
      </c>
      <c r="E51" s="173">
        <v>5722.6011930000004</v>
      </c>
      <c r="F51" s="105">
        <v>2131.201802</v>
      </c>
      <c r="G51" s="172">
        <v>3321.8397049999999</v>
      </c>
      <c r="H51" s="173">
        <v>3581.57771</v>
      </c>
      <c r="I51" s="105">
        <v>2297.757071</v>
      </c>
      <c r="J51" s="172">
        <v>2147.3312449999999</v>
      </c>
      <c r="K51" s="173">
        <v>2139.5693799999999</v>
      </c>
      <c r="L51" s="105">
        <v>0</v>
      </c>
      <c r="M51" s="172">
        <v>0</v>
      </c>
      <c r="N51" s="173">
        <v>0</v>
      </c>
      <c r="O51" s="105">
        <v>0</v>
      </c>
      <c r="P51" s="172">
        <v>0</v>
      </c>
      <c r="Q51" s="173">
        <v>0</v>
      </c>
      <c r="R51" s="105">
        <v>0</v>
      </c>
      <c r="S51" s="172">
        <v>0</v>
      </c>
      <c r="T51" s="173">
        <v>0</v>
      </c>
      <c r="U51" s="440">
        <v>0.138519</v>
      </c>
      <c r="V51" s="441">
        <v>1.4675640000000001</v>
      </c>
      <c r="W51" s="442">
        <v>1.4541029999999999</v>
      </c>
      <c r="X51" s="85"/>
      <c r="Y51" s="137"/>
      <c r="Z51" s="137"/>
      <c r="AA51" s="137"/>
      <c r="AB51" s="137"/>
      <c r="AC51" s="137"/>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37"/>
      <c r="BF51" s="137"/>
      <c r="BG51" s="137"/>
      <c r="BH51" s="137"/>
      <c r="BI51" s="137"/>
      <c r="BJ51" s="137"/>
      <c r="BK51" s="137"/>
      <c r="BL51" s="137"/>
      <c r="BM51" s="137"/>
      <c r="BN51" s="137"/>
      <c r="BO51" s="137"/>
      <c r="BP51" s="137"/>
      <c r="BQ51" s="137"/>
      <c r="BR51" s="137"/>
      <c r="BS51" s="137"/>
      <c r="BT51" s="137"/>
      <c r="BU51" s="137"/>
      <c r="BV51" s="137"/>
      <c r="BW51" s="137"/>
      <c r="BX51" s="137"/>
      <c r="BY51" s="137"/>
      <c r="BZ51" s="137"/>
      <c r="CA51" s="137"/>
      <c r="CB51" s="137"/>
      <c r="CC51" s="137"/>
      <c r="CD51" s="137"/>
      <c r="CE51" s="137"/>
      <c r="CF51" s="137"/>
      <c r="CG51" s="137"/>
      <c r="CH51" s="137"/>
      <c r="CI51" s="137"/>
      <c r="CJ51" s="137"/>
      <c r="CK51" s="137"/>
      <c r="CL51" s="137"/>
      <c r="CM51" s="137"/>
      <c r="CN51" s="137"/>
      <c r="CO51" s="137"/>
      <c r="CP51" s="137"/>
      <c r="CQ51" s="137"/>
      <c r="CR51" s="137"/>
      <c r="CS51" s="137"/>
      <c r="CT51" s="137"/>
      <c r="CU51" s="137"/>
      <c r="CV51" s="137"/>
      <c r="CW51" s="137"/>
      <c r="CX51" s="137"/>
    </row>
    <row r="52" spans="1:102" s="138" customFormat="1" ht="20.100000000000001" customHeight="1">
      <c r="A52" s="93"/>
      <c r="B52" s="104" t="s">
        <v>39</v>
      </c>
      <c r="C52" s="105">
        <v>1920.341152</v>
      </c>
      <c r="D52" s="175">
        <v>3538.1256520000002</v>
      </c>
      <c r="E52" s="176">
        <v>2572.0725430000002</v>
      </c>
      <c r="F52" s="105">
        <v>1920.341152</v>
      </c>
      <c r="G52" s="175">
        <v>3538.1256520000002</v>
      </c>
      <c r="H52" s="176">
        <v>2572.0725430000002</v>
      </c>
      <c r="I52" s="105">
        <v>0</v>
      </c>
      <c r="J52" s="175">
        <v>0</v>
      </c>
      <c r="K52" s="176">
        <v>0</v>
      </c>
      <c r="L52" s="105">
        <v>0</v>
      </c>
      <c r="M52" s="175">
        <v>0</v>
      </c>
      <c r="N52" s="176">
        <v>0</v>
      </c>
      <c r="O52" s="105">
        <v>0</v>
      </c>
      <c r="P52" s="175">
        <v>0</v>
      </c>
      <c r="Q52" s="176">
        <v>0</v>
      </c>
      <c r="R52" s="105">
        <v>0</v>
      </c>
      <c r="S52" s="175">
        <v>0</v>
      </c>
      <c r="T52" s="176">
        <v>0</v>
      </c>
      <c r="U52" s="440">
        <v>0</v>
      </c>
      <c r="V52" s="441">
        <v>0</v>
      </c>
      <c r="W52" s="442">
        <v>0</v>
      </c>
      <c r="X52" s="85"/>
      <c r="Y52" s="137"/>
      <c r="Z52" s="137"/>
      <c r="AA52" s="137"/>
      <c r="AB52" s="137"/>
      <c r="AC52" s="137"/>
      <c r="AD52" s="137"/>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7"/>
      <c r="BA52" s="137"/>
      <c r="BB52" s="137"/>
      <c r="BC52" s="137"/>
      <c r="BD52" s="137"/>
      <c r="BE52" s="137"/>
      <c r="BF52" s="137"/>
      <c r="BG52" s="137"/>
      <c r="BH52" s="137"/>
      <c r="BI52" s="137"/>
      <c r="BJ52" s="137"/>
      <c r="BK52" s="137"/>
      <c r="BL52" s="137"/>
      <c r="BM52" s="137"/>
      <c r="BN52" s="137"/>
      <c r="BO52" s="137"/>
      <c r="BP52" s="137"/>
      <c r="BQ52" s="137"/>
      <c r="BR52" s="137"/>
      <c r="BS52" s="137"/>
      <c r="BT52" s="137"/>
      <c r="BU52" s="137"/>
      <c r="BV52" s="137"/>
      <c r="BW52" s="137"/>
      <c r="BX52" s="137"/>
      <c r="BY52" s="137"/>
      <c r="BZ52" s="137"/>
      <c r="CA52" s="137"/>
      <c r="CB52" s="137"/>
      <c r="CC52" s="137"/>
      <c r="CD52" s="137"/>
      <c r="CE52" s="137"/>
      <c r="CF52" s="137"/>
      <c r="CG52" s="137"/>
      <c r="CH52" s="137"/>
      <c r="CI52" s="137"/>
      <c r="CJ52" s="137"/>
      <c r="CK52" s="137"/>
      <c r="CL52" s="137"/>
      <c r="CM52" s="137"/>
      <c r="CN52" s="137"/>
      <c r="CO52" s="137"/>
      <c r="CP52" s="137"/>
      <c r="CQ52" s="137"/>
      <c r="CR52" s="137"/>
      <c r="CS52" s="137"/>
      <c r="CT52" s="137"/>
      <c r="CU52" s="137"/>
      <c r="CV52" s="137"/>
      <c r="CW52" s="137"/>
      <c r="CX52" s="137"/>
    </row>
    <row r="53" spans="1:102" s="138" customFormat="1" ht="19.5" customHeight="1">
      <c r="A53" s="93"/>
      <c r="B53" s="104" t="s">
        <v>64</v>
      </c>
      <c r="C53" s="105">
        <v>3439.5741520000001</v>
      </c>
      <c r="D53" s="172">
        <v>3895.0523130000001</v>
      </c>
      <c r="E53" s="173">
        <v>3959.2427979999998</v>
      </c>
      <c r="F53" s="105">
        <v>0</v>
      </c>
      <c r="G53" s="172">
        <v>0.102504</v>
      </c>
      <c r="H53" s="173">
        <v>0</v>
      </c>
      <c r="I53" s="105">
        <v>106.867361</v>
      </c>
      <c r="J53" s="172">
        <v>167.000461</v>
      </c>
      <c r="K53" s="173">
        <v>157.275283</v>
      </c>
      <c r="L53" s="105">
        <v>0</v>
      </c>
      <c r="M53" s="172">
        <v>0</v>
      </c>
      <c r="N53" s="173">
        <v>0</v>
      </c>
      <c r="O53" s="105">
        <v>0</v>
      </c>
      <c r="P53" s="172">
        <v>0</v>
      </c>
      <c r="Q53" s="173">
        <v>0</v>
      </c>
      <c r="R53" s="105">
        <v>3332.7067910000001</v>
      </c>
      <c r="S53" s="172">
        <v>3727.9493480000001</v>
      </c>
      <c r="T53" s="173">
        <v>3801.9675149999998</v>
      </c>
      <c r="U53" s="440">
        <v>0</v>
      </c>
      <c r="V53" s="441">
        <v>0</v>
      </c>
      <c r="W53" s="442">
        <v>0</v>
      </c>
      <c r="X53" s="85"/>
      <c r="Y53" s="137"/>
      <c r="Z53" s="137"/>
      <c r="AA53" s="137"/>
      <c r="AB53" s="137"/>
      <c r="AC53" s="137"/>
      <c r="AD53" s="137"/>
      <c r="AE53" s="137"/>
      <c r="AF53" s="137"/>
      <c r="AG53" s="137"/>
      <c r="AH53" s="137"/>
      <c r="AI53" s="137"/>
      <c r="AJ53" s="137"/>
      <c r="AK53" s="137"/>
      <c r="AL53" s="137"/>
      <c r="AM53" s="137"/>
      <c r="AN53" s="137"/>
      <c r="AO53" s="137"/>
      <c r="AP53" s="137"/>
      <c r="AQ53" s="137"/>
      <c r="AR53" s="137"/>
      <c r="AS53" s="137"/>
      <c r="AT53" s="137"/>
      <c r="AU53" s="137"/>
      <c r="AV53" s="137"/>
      <c r="AW53" s="137"/>
      <c r="AX53" s="137"/>
      <c r="AY53" s="137"/>
      <c r="AZ53" s="137"/>
      <c r="BA53" s="137"/>
      <c r="BB53" s="137"/>
      <c r="BC53" s="137"/>
      <c r="BD53" s="137"/>
      <c r="BE53" s="137"/>
      <c r="BF53" s="137"/>
      <c r="BG53" s="137"/>
      <c r="BH53" s="137"/>
      <c r="BI53" s="137"/>
      <c r="BJ53" s="137"/>
      <c r="BK53" s="137"/>
      <c r="BL53" s="137"/>
      <c r="BM53" s="137"/>
      <c r="BN53" s="137"/>
      <c r="BO53" s="137"/>
      <c r="BP53" s="137"/>
      <c r="BQ53" s="137"/>
      <c r="BR53" s="137"/>
      <c r="BS53" s="137"/>
      <c r="BT53" s="137"/>
      <c r="BU53" s="137"/>
      <c r="BV53" s="137"/>
      <c r="BW53" s="137"/>
      <c r="BX53" s="137"/>
      <c r="BY53" s="137"/>
      <c r="BZ53" s="137"/>
      <c r="CA53" s="137"/>
      <c r="CB53" s="137"/>
      <c r="CC53" s="137"/>
      <c r="CD53" s="137"/>
      <c r="CE53" s="137"/>
      <c r="CF53" s="137"/>
      <c r="CG53" s="137"/>
      <c r="CH53" s="137"/>
      <c r="CI53" s="137"/>
      <c r="CJ53" s="137"/>
      <c r="CK53" s="137"/>
      <c r="CL53" s="137"/>
      <c r="CM53" s="137"/>
      <c r="CN53" s="137"/>
      <c r="CO53" s="137"/>
      <c r="CP53" s="137"/>
      <c r="CQ53" s="137"/>
      <c r="CR53" s="137"/>
      <c r="CS53" s="137"/>
      <c r="CT53" s="137"/>
      <c r="CU53" s="137"/>
      <c r="CV53" s="137"/>
      <c r="CW53" s="137"/>
      <c r="CX53" s="137"/>
    </row>
    <row r="54" spans="1:102" s="138" customFormat="1" ht="19.5" customHeight="1">
      <c r="A54" s="93"/>
      <c r="B54" s="104" t="s">
        <v>188</v>
      </c>
      <c r="C54" s="105">
        <v>25.248083489999999</v>
      </c>
      <c r="D54" s="175">
        <v>34.293534539999996</v>
      </c>
      <c r="E54" s="176">
        <v>30.201844620000003</v>
      </c>
      <c r="F54" s="105">
        <v>25.248083489999999</v>
      </c>
      <c r="G54" s="175">
        <v>34.293534539999996</v>
      </c>
      <c r="H54" s="176">
        <v>30.201844620000003</v>
      </c>
      <c r="I54" s="105">
        <v>0</v>
      </c>
      <c r="J54" s="175">
        <v>0</v>
      </c>
      <c r="K54" s="176">
        <v>0</v>
      </c>
      <c r="L54" s="105">
        <v>0</v>
      </c>
      <c r="M54" s="175">
        <v>0</v>
      </c>
      <c r="N54" s="176">
        <v>0</v>
      </c>
      <c r="O54" s="105">
        <v>0</v>
      </c>
      <c r="P54" s="175">
        <v>0</v>
      </c>
      <c r="Q54" s="176">
        <v>0</v>
      </c>
      <c r="R54" s="105">
        <v>0</v>
      </c>
      <c r="S54" s="175">
        <v>0</v>
      </c>
      <c r="T54" s="176">
        <v>0</v>
      </c>
      <c r="U54" s="440">
        <v>0</v>
      </c>
      <c r="V54" s="441">
        <v>0</v>
      </c>
      <c r="W54" s="442">
        <v>0</v>
      </c>
      <c r="X54" s="85"/>
      <c r="Y54" s="137"/>
      <c r="Z54" s="137"/>
      <c r="AA54" s="137"/>
      <c r="AB54" s="137"/>
      <c r="AC54" s="137"/>
      <c r="AD54" s="137"/>
      <c r="AE54" s="137"/>
      <c r="AF54" s="137"/>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c r="BJ54" s="137"/>
      <c r="BK54" s="137"/>
      <c r="BL54" s="137"/>
      <c r="BM54" s="137"/>
      <c r="BN54" s="137"/>
      <c r="BO54" s="137"/>
      <c r="BP54" s="137"/>
      <c r="BQ54" s="137"/>
      <c r="BR54" s="137"/>
      <c r="BS54" s="137"/>
      <c r="BT54" s="137"/>
      <c r="BU54" s="137"/>
      <c r="BV54" s="137"/>
      <c r="BW54" s="137"/>
      <c r="BX54" s="137"/>
      <c r="BY54" s="137"/>
      <c r="BZ54" s="137"/>
      <c r="CA54" s="137"/>
      <c r="CB54" s="137"/>
      <c r="CC54" s="137"/>
      <c r="CD54" s="137"/>
      <c r="CE54" s="137"/>
      <c r="CF54" s="137"/>
      <c r="CG54" s="137"/>
      <c r="CH54" s="137"/>
      <c r="CI54" s="137"/>
      <c r="CJ54" s="137"/>
      <c r="CK54" s="137"/>
      <c r="CL54" s="137"/>
      <c r="CM54" s="137"/>
      <c r="CN54" s="137"/>
      <c r="CO54" s="137"/>
      <c r="CP54" s="137"/>
      <c r="CQ54" s="137"/>
      <c r="CR54" s="137"/>
      <c r="CS54" s="137"/>
      <c r="CT54" s="137"/>
      <c r="CU54" s="137"/>
      <c r="CV54" s="137"/>
      <c r="CW54" s="137"/>
      <c r="CX54" s="137"/>
    </row>
    <row r="55" spans="1:102" s="138" customFormat="1" ht="19.5" customHeight="1">
      <c r="A55" s="93"/>
      <c r="B55" s="104" t="s">
        <v>55</v>
      </c>
      <c r="C55" s="105">
        <v>722.90088200000002</v>
      </c>
      <c r="D55" s="175">
        <v>1841.7601460000001</v>
      </c>
      <c r="E55" s="176">
        <v>1766.3118529999999</v>
      </c>
      <c r="F55" s="105">
        <v>205.062444</v>
      </c>
      <c r="G55" s="175">
        <v>404.33441800000003</v>
      </c>
      <c r="H55" s="176">
        <v>395.67660899999998</v>
      </c>
      <c r="I55" s="105">
        <v>496.94319999999999</v>
      </c>
      <c r="J55" s="175">
        <v>1072.50136</v>
      </c>
      <c r="K55" s="176">
        <v>1009.364958</v>
      </c>
      <c r="L55" s="105">
        <v>20.019583000000001</v>
      </c>
      <c r="M55" s="175">
        <v>364.24965200000003</v>
      </c>
      <c r="N55" s="176">
        <v>360.59557000000001</v>
      </c>
      <c r="O55" s="105">
        <v>0</v>
      </c>
      <c r="P55" s="175">
        <v>0</v>
      </c>
      <c r="Q55" s="176">
        <v>0</v>
      </c>
      <c r="R55" s="105">
        <v>0</v>
      </c>
      <c r="S55" s="175">
        <v>0</v>
      </c>
      <c r="T55" s="176">
        <v>0</v>
      </c>
      <c r="U55" s="440">
        <v>0.87565499999999996</v>
      </c>
      <c r="V55" s="441">
        <v>0.67471599999999998</v>
      </c>
      <c r="W55" s="442">
        <v>0.67471599999999998</v>
      </c>
      <c r="X55" s="85"/>
      <c r="Y55" s="137"/>
      <c r="Z55" s="137"/>
      <c r="AA55" s="137"/>
      <c r="AB55" s="137"/>
      <c r="AC55" s="137"/>
      <c r="AD55" s="137"/>
      <c r="AE55" s="137"/>
      <c r="AF55" s="137"/>
      <c r="AG55" s="137"/>
      <c r="AH55" s="137"/>
      <c r="AI55" s="137"/>
      <c r="AJ55" s="137"/>
      <c r="AK55" s="137"/>
      <c r="AL55" s="137"/>
      <c r="AM55" s="137"/>
      <c r="AN55" s="137"/>
      <c r="AO55" s="137"/>
      <c r="AP55" s="137"/>
      <c r="AQ55" s="137"/>
      <c r="AR55" s="137"/>
      <c r="AS55" s="137"/>
      <c r="AT55" s="137"/>
      <c r="AU55" s="137"/>
      <c r="AV55" s="137"/>
      <c r="AW55" s="137"/>
      <c r="AX55" s="137"/>
      <c r="AY55" s="137"/>
      <c r="AZ55" s="137"/>
      <c r="BA55" s="137"/>
      <c r="BB55" s="137"/>
      <c r="BC55" s="137"/>
      <c r="BD55" s="137"/>
      <c r="BE55" s="137"/>
      <c r="BF55" s="137"/>
      <c r="BG55" s="137"/>
      <c r="BH55" s="137"/>
      <c r="BI55" s="137"/>
      <c r="BJ55" s="137"/>
      <c r="BK55" s="137"/>
      <c r="BL55" s="137"/>
      <c r="BM55" s="137"/>
      <c r="BN55" s="137"/>
      <c r="BO55" s="137"/>
      <c r="BP55" s="137"/>
      <c r="BQ55" s="137"/>
      <c r="BR55" s="137"/>
      <c r="BS55" s="137"/>
      <c r="BT55" s="137"/>
      <c r="BU55" s="137"/>
      <c r="BV55" s="137"/>
      <c r="BW55" s="137"/>
      <c r="BX55" s="137"/>
      <c r="BY55" s="137"/>
      <c r="BZ55" s="137"/>
      <c r="CA55" s="137"/>
      <c r="CB55" s="137"/>
      <c r="CC55" s="137"/>
      <c r="CD55" s="137"/>
      <c r="CE55" s="137"/>
      <c r="CF55" s="137"/>
      <c r="CG55" s="137"/>
      <c r="CH55" s="137"/>
      <c r="CI55" s="137"/>
      <c r="CJ55" s="137"/>
      <c r="CK55" s="137"/>
      <c r="CL55" s="137"/>
      <c r="CM55" s="137"/>
      <c r="CN55" s="137"/>
      <c r="CO55" s="137"/>
      <c r="CP55" s="137"/>
      <c r="CQ55" s="137"/>
      <c r="CR55" s="137"/>
      <c r="CS55" s="137"/>
      <c r="CT55" s="137"/>
      <c r="CU55" s="137"/>
      <c r="CV55" s="137"/>
      <c r="CW55" s="137"/>
      <c r="CX55" s="137"/>
    </row>
    <row r="56" spans="1:102" s="138" customFormat="1" ht="19.5" customHeight="1">
      <c r="A56" s="93"/>
      <c r="B56" s="104" t="s">
        <v>54</v>
      </c>
      <c r="C56" s="105">
        <v>0</v>
      </c>
      <c r="D56" s="172">
        <v>0</v>
      </c>
      <c r="E56" s="173">
        <v>0</v>
      </c>
      <c r="F56" s="105">
        <v>0</v>
      </c>
      <c r="G56" s="172">
        <v>0</v>
      </c>
      <c r="H56" s="173">
        <v>0</v>
      </c>
      <c r="I56" s="105">
        <v>0</v>
      </c>
      <c r="J56" s="172">
        <v>0</v>
      </c>
      <c r="K56" s="173">
        <v>0</v>
      </c>
      <c r="L56" s="105">
        <v>0</v>
      </c>
      <c r="M56" s="172">
        <v>0</v>
      </c>
      <c r="N56" s="173">
        <v>0</v>
      </c>
      <c r="O56" s="105">
        <v>0</v>
      </c>
      <c r="P56" s="172">
        <v>0</v>
      </c>
      <c r="Q56" s="173">
        <v>0</v>
      </c>
      <c r="R56" s="105">
        <v>0</v>
      </c>
      <c r="S56" s="172">
        <v>0</v>
      </c>
      <c r="T56" s="173">
        <v>0</v>
      </c>
      <c r="U56" s="440">
        <v>0</v>
      </c>
      <c r="V56" s="441">
        <v>0</v>
      </c>
      <c r="W56" s="442">
        <v>0</v>
      </c>
      <c r="X56" s="85"/>
      <c r="Y56" s="137"/>
      <c r="Z56" s="137"/>
      <c r="AA56" s="137"/>
      <c r="AB56" s="137"/>
      <c r="AC56" s="137"/>
      <c r="AD56" s="137"/>
      <c r="AE56" s="137"/>
      <c r="AF56" s="137"/>
      <c r="AG56" s="137"/>
      <c r="AH56" s="137"/>
      <c r="AI56" s="137"/>
      <c r="AJ56" s="137"/>
      <c r="AK56" s="137"/>
      <c r="AL56" s="137"/>
      <c r="AM56" s="137"/>
      <c r="AN56" s="137"/>
      <c r="AO56" s="137"/>
      <c r="AP56" s="137"/>
      <c r="AQ56" s="137"/>
      <c r="AR56" s="137"/>
      <c r="AS56" s="137"/>
      <c r="AT56" s="137"/>
      <c r="AU56" s="137"/>
      <c r="AV56" s="137"/>
      <c r="AW56" s="137"/>
      <c r="AX56" s="137"/>
      <c r="AY56" s="137"/>
      <c r="AZ56" s="137"/>
      <c r="BA56" s="137"/>
      <c r="BB56" s="137"/>
      <c r="BC56" s="137"/>
      <c r="BD56" s="137"/>
      <c r="BE56" s="137"/>
      <c r="BF56" s="137"/>
      <c r="BG56" s="137"/>
      <c r="BH56" s="137"/>
      <c r="BI56" s="137"/>
      <c r="BJ56" s="137"/>
      <c r="BK56" s="137"/>
      <c r="BL56" s="137"/>
      <c r="BM56" s="137"/>
      <c r="BN56" s="137"/>
      <c r="BO56" s="137"/>
      <c r="BP56" s="137"/>
      <c r="BQ56" s="137"/>
      <c r="BR56" s="137"/>
      <c r="BS56" s="137"/>
      <c r="BT56" s="137"/>
      <c r="BU56" s="137"/>
      <c r="BV56" s="137"/>
      <c r="BW56" s="137"/>
      <c r="BX56" s="137"/>
      <c r="BY56" s="137"/>
      <c r="BZ56" s="137"/>
      <c r="CA56" s="137"/>
      <c r="CB56" s="137"/>
      <c r="CC56" s="137"/>
      <c r="CD56" s="137"/>
      <c r="CE56" s="137"/>
      <c r="CF56" s="137"/>
      <c r="CG56" s="137"/>
      <c r="CH56" s="137"/>
      <c r="CI56" s="137"/>
      <c r="CJ56" s="137"/>
      <c r="CK56" s="137"/>
      <c r="CL56" s="137"/>
      <c r="CM56" s="137"/>
      <c r="CN56" s="137"/>
      <c r="CO56" s="137"/>
      <c r="CP56" s="137"/>
      <c r="CQ56" s="137"/>
      <c r="CR56" s="137"/>
      <c r="CS56" s="137"/>
      <c r="CT56" s="137"/>
      <c r="CU56" s="137"/>
      <c r="CV56" s="137"/>
      <c r="CW56" s="137"/>
      <c r="CX56" s="137"/>
    </row>
    <row r="57" spans="1:102" s="138" customFormat="1" ht="19.5" customHeight="1">
      <c r="A57" s="93"/>
      <c r="B57" s="104" t="s">
        <v>238</v>
      </c>
      <c r="C57" s="105">
        <v>0</v>
      </c>
      <c r="D57" s="172">
        <v>2.5000000000000001E-2</v>
      </c>
      <c r="E57" s="173">
        <v>2.5000000000000001E-2</v>
      </c>
      <c r="F57" s="105">
        <v>0</v>
      </c>
      <c r="G57" s="172">
        <v>2.5000000000000001E-2</v>
      </c>
      <c r="H57" s="173">
        <v>2.5000000000000001E-2</v>
      </c>
      <c r="I57" s="105">
        <v>0</v>
      </c>
      <c r="J57" s="172">
        <v>0</v>
      </c>
      <c r="K57" s="173">
        <v>0</v>
      </c>
      <c r="L57" s="105">
        <v>0</v>
      </c>
      <c r="M57" s="172">
        <v>0</v>
      </c>
      <c r="N57" s="173">
        <v>0</v>
      </c>
      <c r="O57" s="105">
        <v>0</v>
      </c>
      <c r="P57" s="172">
        <v>0</v>
      </c>
      <c r="Q57" s="173">
        <v>0</v>
      </c>
      <c r="R57" s="105">
        <v>0</v>
      </c>
      <c r="S57" s="172">
        <v>0</v>
      </c>
      <c r="T57" s="173">
        <v>0</v>
      </c>
      <c r="U57" s="440">
        <v>0</v>
      </c>
      <c r="V57" s="441">
        <v>0</v>
      </c>
      <c r="W57" s="442">
        <v>0</v>
      </c>
      <c r="X57" s="85"/>
      <c r="Y57" s="137"/>
      <c r="Z57" s="137"/>
      <c r="AA57" s="137"/>
      <c r="AB57" s="137"/>
      <c r="AC57" s="137"/>
      <c r="AD57" s="137"/>
      <c r="AE57" s="137"/>
      <c r="AF57" s="137"/>
      <c r="AG57" s="137"/>
      <c r="AH57" s="137"/>
      <c r="AI57" s="137"/>
      <c r="AJ57" s="137"/>
      <c r="AK57" s="137"/>
      <c r="AL57" s="137"/>
      <c r="AM57" s="137"/>
      <c r="AN57" s="137"/>
      <c r="AO57" s="137"/>
      <c r="AP57" s="137"/>
      <c r="AQ57" s="137"/>
      <c r="AR57" s="137"/>
      <c r="AS57" s="137"/>
      <c r="AT57" s="137"/>
      <c r="AU57" s="137"/>
      <c r="AV57" s="137"/>
      <c r="AW57" s="137"/>
      <c r="AX57" s="137"/>
      <c r="AY57" s="137"/>
      <c r="AZ57" s="137"/>
      <c r="BA57" s="137"/>
      <c r="BB57" s="137"/>
      <c r="BC57" s="137"/>
      <c r="BD57" s="137"/>
      <c r="BE57" s="137"/>
      <c r="BF57" s="137"/>
      <c r="BG57" s="137"/>
      <c r="BH57" s="137"/>
      <c r="BI57" s="137"/>
      <c r="BJ57" s="137"/>
      <c r="BK57" s="137"/>
      <c r="BL57" s="137"/>
      <c r="BM57" s="137"/>
      <c r="BN57" s="137"/>
      <c r="BO57" s="137"/>
      <c r="BP57" s="137"/>
      <c r="BQ57" s="137"/>
      <c r="BR57" s="137"/>
      <c r="BS57" s="137"/>
      <c r="BT57" s="137"/>
      <c r="BU57" s="137"/>
      <c r="BV57" s="137"/>
      <c r="BW57" s="137"/>
      <c r="BX57" s="137"/>
      <c r="BY57" s="137"/>
      <c r="BZ57" s="137"/>
      <c r="CA57" s="137"/>
      <c r="CB57" s="137"/>
      <c r="CC57" s="137"/>
      <c r="CD57" s="137"/>
      <c r="CE57" s="137"/>
      <c r="CF57" s="137"/>
      <c r="CG57" s="137"/>
      <c r="CH57" s="137"/>
      <c r="CI57" s="137"/>
      <c r="CJ57" s="137"/>
      <c r="CK57" s="137"/>
      <c r="CL57" s="137"/>
      <c r="CM57" s="137"/>
      <c r="CN57" s="137"/>
      <c r="CO57" s="137"/>
      <c r="CP57" s="137"/>
      <c r="CQ57" s="137"/>
      <c r="CR57" s="137"/>
      <c r="CS57" s="137"/>
      <c r="CT57" s="137"/>
      <c r="CU57" s="137"/>
      <c r="CV57" s="137"/>
      <c r="CW57" s="137"/>
      <c r="CX57" s="137"/>
    </row>
    <row r="58" spans="1:102" s="138" customFormat="1" ht="19.5" customHeight="1">
      <c r="A58" s="93"/>
      <c r="B58" s="104" t="s">
        <v>56</v>
      </c>
      <c r="C58" s="105">
        <v>190.18842000000001</v>
      </c>
      <c r="D58" s="172">
        <v>234.20879300000001</v>
      </c>
      <c r="E58" s="173">
        <v>247.028571</v>
      </c>
      <c r="F58" s="105">
        <v>0</v>
      </c>
      <c r="G58" s="172">
        <v>0</v>
      </c>
      <c r="H58" s="173">
        <v>0</v>
      </c>
      <c r="I58" s="105">
        <v>190.18842000000001</v>
      </c>
      <c r="J58" s="172">
        <v>234.20879300000001</v>
      </c>
      <c r="K58" s="173">
        <v>247.028571</v>
      </c>
      <c r="L58" s="105">
        <v>0</v>
      </c>
      <c r="M58" s="172">
        <v>0</v>
      </c>
      <c r="N58" s="173">
        <v>0</v>
      </c>
      <c r="O58" s="105">
        <v>0</v>
      </c>
      <c r="P58" s="172">
        <v>0</v>
      </c>
      <c r="Q58" s="173">
        <v>0</v>
      </c>
      <c r="R58" s="105">
        <v>0</v>
      </c>
      <c r="S58" s="172">
        <v>0</v>
      </c>
      <c r="T58" s="173">
        <v>0</v>
      </c>
      <c r="U58" s="440">
        <v>0</v>
      </c>
      <c r="V58" s="441">
        <v>0</v>
      </c>
      <c r="W58" s="442">
        <v>0</v>
      </c>
      <c r="X58" s="85"/>
      <c r="Y58" s="137"/>
      <c r="Z58" s="137"/>
      <c r="AA58" s="137"/>
      <c r="AB58" s="137"/>
      <c r="AC58" s="137"/>
      <c r="AD58" s="137"/>
      <c r="AE58" s="137"/>
      <c r="AF58" s="137"/>
      <c r="AG58" s="137"/>
      <c r="AH58" s="137"/>
      <c r="AI58" s="137"/>
      <c r="AJ58" s="137"/>
      <c r="AK58" s="137"/>
      <c r="AL58" s="137"/>
      <c r="AM58" s="137"/>
      <c r="AN58" s="137"/>
      <c r="AO58" s="137"/>
      <c r="AP58" s="137"/>
      <c r="AQ58" s="137"/>
      <c r="AR58" s="137"/>
      <c r="AS58" s="137"/>
      <c r="AT58" s="137"/>
      <c r="AU58" s="137"/>
      <c r="AV58" s="137"/>
      <c r="AW58" s="137"/>
      <c r="AX58" s="137"/>
      <c r="AY58" s="137"/>
      <c r="AZ58" s="137"/>
      <c r="BA58" s="137"/>
      <c r="BB58" s="137"/>
      <c r="BC58" s="137"/>
      <c r="BD58" s="137"/>
      <c r="BE58" s="137"/>
      <c r="BF58" s="137"/>
      <c r="BG58" s="137"/>
      <c r="BH58" s="137"/>
      <c r="BI58" s="137"/>
      <c r="BJ58" s="137"/>
      <c r="BK58" s="137"/>
      <c r="BL58" s="137"/>
      <c r="BM58" s="137"/>
      <c r="BN58" s="137"/>
      <c r="BO58" s="137"/>
      <c r="BP58" s="137"/>
      <c r="BQ58" s="137"/>
      <c r="BR58" s="137"/>
      <c r="BS58" s="137"/>
      <c r="BT58" s="137"/>
      <c r="BU58" s="137"/>
      <c r="BV58" s="137"/>
      <c r="BW58" s="137"/>
      <c r="BX58" s="137"/>
      <c r="BY58" s="137"/>
      <c r="BZ58" s="137"/>
      <c r="CA58" s="137"/>
      <c r="CB58" s="137"/>
      <c r="CC58" s="137"/>
      <c r="CD58" s="137"/>
      <c r="CE58" s="137"/>
      <c r="CF58" s="137"/>
      <c r="CG58" s="137"/>
      <c r="CH58" s="137"/>
      <c r="CI58" s="137"/>
      <c r="CJ58" s="137"/>
      <c r="CK58" s="137"/>
      <c r="CL58" s="137"/>
      <c r="CM58" s="137"/>
      <c r="CN58" s="137"/>
      <c r="CO58" s="137"/>
      <c r="CP58" s="137"/>
      <c r="CQ58" s="137"/>
      <c r="CR58" s="137"/>
      <c r="CS58" s="137"/>
      <c r="CT58" s="137"/>
      <c r="CU58" s="137"/>
      <c r="CV58" s="137"/>
      <c r="CW58" s="137"/>
      <c r="CX58" s="137"/>
    </row>
    <row r="59" spans="1:102" s="138" customFormat="1" ht="19.5" customHeight="1">
      <c r="A59" s="93"/>
      <c r="B59" s="104" t="s">
        <v>69</v>
      </c>
      <c r="C59" s="105">
        <v>26.174596999999999</v>
      </c>
      <c r="D59" s="172">
        <v>21.57985</v>
      </c>
      <c r="E59" s="173">
        <v>27.968025000000001</v>
      </c>
      <c r="F59" s="105">
        <v>26.133298</v>
      </c>
      <c r="G59" s="172">
        <v>21.538561000000001</v>
      </c>
      <c r="H59" s="173">
        <v>27.948253000000001</v>
      </c>
      <c r="I59" s="105">
        <v>0</v>
      </c>
      <c r="J59" s="172">
        <v>0</v>
      </c>
      <c r="K59" s="173">
        <v>0</v>
      </c>
      <c r="L59" s="105">
        <v>0</v>
      </c>
      <c r="M59" s="172">
        <v>0</v>
      </c>
      <c r="N59" s="173">
        <v>0</v>
      </c>
      <c r="O59" s="105">
        <v>0</v>
      </c>
      <c r="P59" s="172">
        <v>0</v>
      </c>
      <c r="Q59" s="173">
        <v>0</v>
      </c>
      <c r="R59" s="105">
        <v>0</v>
      </c>
      <c r="S59" s="172">
        <v>0</v>
      </c>
      <c r="T59" s="173">
        <v>0</v>
      </c>
      <c r="U59" s="440">
        <v>4.1299000000000002E-2</v>
      </c>
      <c r="V59" s="441">
        <v>4.1288999999999999E-2</v>
      </c>
      <c r="W59" s="442">
        <v>1.9772000000000001E-2</v>
      </c>
      <c r="X59" s="85"/>
      <c r="Y59" s="137"/>
      <c r="Z59" s="137"/>
      <c r="AA59" s="137"/>
      <c r="AB59" s="137"/>
      <c r="AC59" s="137"/>
      <c r="AD59" s="137"/>
      <c r="AE59" s="137"/>
      <c r="AF59" s="137"/>
      <c r="AG59" s="137"/>
      <c r="AH59" s="137"/>
      <c r="AI59" s="137"/>
      <c r="AJ59" s="137"/>
      <c r="AK59" s="137"/>
      <c r="AL59" s="137"/>
      <c r="AM59" s="137"/>
      <c r="AN59" s="137"/>
      <c r="AO59" s="137"/>
      <c r="AP59" s="137"/>
      <c r="AQ59" s="137"/>
      <c r="AR59" s="137"/>
      <c r="AS59" s="137"/>
      <c r="AT59" s="137"/>
      <c r="AU59" s="137"/>
      <c r="AV59" s="137"/>
      <c r="AW59" s="137"/>
      <c r="AX59" s="137"/>
      <c r="AY59" s="137"/>
      <c r="AZ59" s="137"/>
      <c r="BA59" s="137"/>
      <c r="BB59" s="137"/>
      <c r="BC59" s="137"/>
      <c r="BD59" s="137"/>
      <c r="BE59" s="137"/>
      <c r="BF59" s="137"/>
      <c r="BG59" s="137"/>
      <c r="BH59" s="137"/>
      <c r="BI59" s="137"/>
      <c r="BJ59" s="137"/>
      <c r="BK59" s="137"/>
      <c r="BL59" s="137"/>
      <c r="BM59" s="137"/>
      <c r="BN59" s="137"/>
      <c r="BO59" s="137"/>
      <c r="BP59" s="137"/>
      <c r="BQ59" s="137"/>
      <c r="BR59" s="137"/>
      <c r="BS59" s="137"/>
      <c r="BT59" s="137"/>
      <c r="BU59" s="137"/>
      <c r="BV59" s="137"/>
      <c r="BW59" s="137"/>
      <c r="BX59" s="137"/>
      <c r="BY59" s="137"/>
      <c r="BZ59" s="137"/>
      <c r="CA59" s="137"/>
      <c r="CB59" s="137"/>
      <c r="CC59" s="137"/>
      <c r="CD59" s="137"/>
      <c r="CE59" s="137"/>
      <c r="CF59" s="137"/>
      <c r="CG59" s="137"/>
      <c r="CH59" s="137"/>
      <c r="CI59" s="137"/>
      <c r="CJ59" s="137"/>
      <c r="CK59" s="137"/>
      <c r="CL59" s="137"/>
      <c r="CM59" s="137"/>
      <c r="CN59" s="137"/>
      <c r="CO59" s="137"/>
      <c r="CP59" s="137"/>
      <c r="CQ59" s="137"/>
      <c r="CR59" s="137"/>
      <c r="CS59" s="137"/>
      <c r="CT59" s="137"/>
      <c r="CU59" s="137"/>
      <c r="CV59" s="137"/>
      <c r="CW59" s="137"/>
      <c r="CX59" s="137"/>
    </row>
    <row r="60" spans="1:102" s="138" customFormat="1" ht="16.5" customHeight="1">
      <c r="A60" s="93"/>
      <c r="B60" s="355"/>
      <c r="C60" s="356"/>
      <c r="D60" s="357"/>
      <c r="E60" s="358"/>
      <c r="F60" s="359"/>
      <c r="G60" s="360"/>
      <c r="H60" s="361"/>
      <c r="I60" s="359"/>
      <c r="J60" s="360"/>
      <c r="K60" s="361"/>
      <c r="L60" s="359"/>
      <c r="M60" s="360"/>
      <c r="N60" s="361"/>
      <c r="O60" s="359"/>
      <c r="P60" s="360"/>
      <c r="Q60" s="361"/>
      <c r="R60" s="359"/>
      <c r="S60" s="360"/>
      <c r="T60" s="361"/>
      <c r="U60" s="359"/>
      <c r="V60" s="360"/>
      <c r="W60" s="361"/>
      <c r="X60" s="85"/>
      <c r="Y60" s="137"/>
      <c r="Z60" s="137"/>
      <c r="AA60" s="137"/>
      <c r="AB60" s="137"/>
      <c r="AC60" s="137"/>
      <c r="AD60" s="137"/>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row>
    <row r="61" spans="1:102" ht="20.100000000000001" customHeight="1">
      <c r="B61" s="362"/>
      <c r="C61" s="730"/>
      <c r="D61" s="730"/>
      <c r="E61" s="730"/>
      <c r="F61" s="730"/>
      <c r="G61" s="730"/>
      <c r="H61" s="730"/>
      <c r="I61" s="188"/>
      <c r="J61" s="188"/>
      <c r="K61" s="188"/>
      <c r="L61" s="188"/>
      <c r="M61" s="188"/>
      <c r="N61" s="188"/>
      <c r="O61" s="188"/>
      <c r="P61" s="188"/>
      <c r="Q61" s="188"/>
      <c r="R61" s="188"/>
      <c r="S61" s="188"/>
      <c r="T61" s="188"/>
      <c r="U61" s="188"/>
      <c r="V61" s="188"/>
      <c r="W61" s="188"/>
    </row>
    <row r="62" spans="1:102" ht="20.100000000000001" customHeight="1">
      <c r="B62" s="307"/>
      <c r="F62" s="63"/>
      <c r="G62" s="63"/>
      <c r="H62" s="63"/>
      <c r="I62" s="63"/>
      <c r="J62" s="63"/>
      <c r="K62" s="63"/>
      <c r="L62" s="63"/>
      <c r="M62" s="63"/>
      <c r="N62" s="63"/>
      <c r="X62" s="363"/>
    </row>
    <row r="63" spans="1:102" ht="20.100000000000001" customHeight="1">
      <c r="B63" s="63"/>
      <c r="X63" s="363"/>
    </row>
    <row r="64" spans="1:102"/>
    <row r="65"/>
    <row r="66"/>
    <row r="67"/>
    <row r="68"/>
    <row r="69"/>
    <row r="70"/>
    <row r="71"/>
    <row r="72"/>
    <row r="73"/>
    <row r="74"/>
    <row r="75"/>
    <row r="76"/>
    <row r="77"/>
    <row r="78"/>
    <row r="79"/>
    <row r="80"/>
    <row r="81"/>
    <row r="82"/>
    <row r="83"/>
    <row r="84"/>
    <row r="85"/>
    <row r="86"/>
  </sheetData>
  <mergeCells count="8">
    <mergeCell ref="R5:T5"/>
    <mergeCell ref="U5:W5"/>
    <mergeCell ref="C61:H61"/>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E62" sqref="E62"/>
    </sheetView>
  </sheetViews>
  <sheetFormatPr baseColWidth="10" defaultColWidth="0" defaultRowHeight="0" customHeight="1" zeroHeight="1"/>
  <cols>
    <col min="1" max="1" width="5.6640625" style="44" customWidth="1"/>
    <col min="2" max="2" width="37.88671875" style="44" customWidth="1"/>
    <col min="3" max="106" width="16.6640625" style="44" customWidth="1"/>
    <col min="107" max="107" width="16.6640625" style="52" customWidth="1"/>
    <col min="108" max="132" width="16.6640625" style="52" hidden="1" customWidth="1"/>
    <col min="133" max="133" width="11.44140625" style="52" hidden="1" customWidth="1"/>
    <col min="134" max="140" width="16.6640625" style="52" hidden="1" customWidth="1"/>
    <col min="141" max="16384" width="11.44140625" style="52" hidden="1"/>
  </cols>
  <sheetData>
    <row r="1" spans="1:133" ht="95.1" customHeight="1"/>
    <row r="2" spans="1:133" s="225" customFormat="1" ht="20.100000000000001" customHeight="1">
      <c r="A2" s="72"/>
      <c r="B2" s="87" t="s">
        <v>91</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row>
    <row r="3" spans="1:133" s="225" customFormat="1" ht="20.100000000000001" customHeight="1">
      <c r="A3" s="72"/>
      <c r="B3" s="87" t="s">
        <v>239</v>
      </c>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row>
    <row r="4" spans="1:133" s="158" customFormat="1" ht="20.100000000000001" customHeight="1">
      <c r="A4" s="74"/>
      <c r="B4" s="91" t="s">
        <v>2</v>
      </c>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44"/>
      <c r="CX4" s="44"/>
      <c r="CY4" s="44"/>
      <c r="CZ4" s="44"/>
      <c r="DA4" s="44"/>
      <c r="DB4" s="44"/>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row>
    <row r="5" spans="1:133" s="158" customFormat="1" ht="20.100000000000001" customHeight="1">
      <c r="A5" s="74"/>
      <c r="B5" s="226"/>
      <c r="C5" s="476"/>
      <c r="D5" s="476"/>
      <c r="E5" s="476"/>
      <c r="F5" s="476"/>
      <c r="G5" s="476"/>
      <c r="H5" s="476"/>
      <c r="I5" s="476"/>
      <c r="J5" s="476"/>
      <c r="K5" s="476"/>
      <c r="L5" s="476"/>
      <c r="M5" s="476"/>
      <c r="N5" s="476"/>
      <c r="O5" s="476"/>
      <c r="P5" s="476"/>
      <c r="Q5" s="476"/>
      <c r="R5" s="476"/>
      <c r="S5" s="476"/>
      <c r="T5" s="476"/>
      <c r="U5" s="476"/>
      <c r="V5" s="476"/>
      <c r="W5" s="476"/>
      <c r="X5" s="476"/>
      <c r="Y5" s="476"/>
      <c r="Z5" s="476"/>
      <c r="AA5" s="476"/>
      <c r="AB5" s="476"/>
      <c r="AC5" s="476"/>
      <c r="AD5" s="476"/>
      <c r="AE5" s="476"/>
      <c r="AF5" s="476"/>
      <c r="AG5" s="476"/>
      <c r="AH5" s="476"/>
      <c r="AI5" s="476"/>
      <c r="AJ5" s="476"/>
      <c r="AK5" s="476"/>
      <c r="AL5" s="476"/>
      <c r="AM5" s="476"/>
      <c r="AN5" s="476"/>
      <c r="AO5" s="476"/>
      <c r="AP5" s="476"/>
      <c r="AQ5" s="476"/>
      <c r="AR5" s="476"/>
      <c r="AS5" s="476"/>
      <c r="AT5" s="476"/>
      <c r="AU5" s="476"/>
      <c r="AV5" s="476"/>
      <c r="AW5" s="476"/>
      <c r="AX5" s="476"/>
      <c r="AY5" s="476"/>
      <c r="AZ5" s="476"/>
      <c r="BA5" s="476"/>
      <c r="BB5" s="476"/>
      <c r="BC5" s="476"/>
      <c r="BD5" s="476"/>
      <c r="BE5" s="476"/>
      <c r="BF5" s="476"/>
      <c r="BG5" s="476"/>
      <c r="BH5" s="476"/>
      <c r="BI5" s="476"/>
      <c r="BJ5" s="476"/>
      <c r="BK5" s="476"/>
      <c r="BL5" s="476"/>
      <c r="BM5" s="476"/>
      <c r="BN5" s="476"/>
      <c r="BO5" s="476"/>
      <c r="BP5" s="476"/>
      <c r="BQ5" s="476"/>
      <c r="BR5" s="476"/>
      <c r="BS5" s="476"/>
      <c r="BT5" s="476"/>
      <c r="BU5" s="476"/>
      <c r="BV5" s="476"/>
      <c r="BW5" s="476"/>
      <c r="BX5" s="476"/>
      <c r="BY5" s="476"/>
      <c r="BZ5" s="476"/>
      <c r="CA5" s="476"/>
      <c r="CB5" s="476"/>
      <c r="CC5" s="476"/>
      <c r="CD5" s="476"/>
      <c r="CE5" s="476"/>
      <c r="CF5" s="476"/>
      <c r="CG5" s="476"/>
      <c r="CH5" s="476"/>
      <c r="CI5" s="476"/>
      <c r="CJ5" s="476"/>
      <c r="CK5" s="476"/>
      <c r="CL5" s="476"/>
      <c r="CM5" s="476"/>
      <c r="CN5" s="476"/>
      <c r="CO5" s="476"/>
      <c r="CP5" s="476"/>
      <c r="CQ5" s="476"/>
      <c r="CR5" s="476"/>
      <c r="CS5" s="476"/>
      <c r="CT5" s="476"/>
      <c r="CU5" s="476"/>
      <c r="CV5" s="476"/>
      <c r="CW5" s="52"/>
      <c r="CX5" s="52"/>
      <c r="CY5" s="52"/>
      <c r="CZ5" s="52"/>
      <c r="DA5" s="52"/>
      <c r="DB5" s="52"/>
      <c r="DC5" s="80"/>
      <c r="DD5" s="80"/>
      <c r="DE5" s="80"/>
      <c r="DF5" s="80"/>
      <c r="DG5" s="80"/>
      <c r="DH5" s="80"/>
      <c r="DI5" s="80"/>
      <c r="DJ5" s="80"/>
      <c r="DK5" s="80"/>
      <c r="DL5" s="80"/>
      <c r="DM5" s="80"/>
      <c r="DN5" s="80"/>
      <c r="DO5" s="80"/>
      <c r="DP5" s="80"/>
      <c r="DQ5" s="80"/>
      <c r="DR5" s="80"/>
      <c r="DS5" s="80"/>
      <c r="DT5" s="80"/>
      <c r="DU5" s="80"/>
      <c r="DV5" s="80"/>
      <c r="DW5" s="80"/>
      <c r="DX5" s="80"/>
      <c r="DY5" s="80"/>
      <c r="DZ5" s="80"/>
      <c r="EA5" s="80"/>
      <c r="EB5" s="80"/>
      <c r="EC5" s="80"/>
    </row>
    <row r="6" spans="1:133" s="350" customFormat="1" ht="20.100000000000001" customHeight="1">
      <c r="A6" s="348"/>
      <c r="B6" s="349"/>
      <c r="C6" s="731" t="s">
        <v>48</v>
      </c>
      <c r="D6" s="733"/>
      <c r="E6" s="731" t="s">
        <v>71</v>
      </c>
      <c r="F6" s="733"/>
      <c r="G6" s="731" t="s">
        <v>44</v>
      </c>
      <c r="H6" s="733"/>
      <c r="I6" s="731" t="s">
        <v>34</v>
      </c>
      <c r="J6" s="733"/>
      <c r="K6" s="731" t="s">
        <v>57</v>
      </c>
      <c r="L6" s="733"/>
      <c r="M6" s="731" t="s">
        <v>72</v>
      </c>
      <c r="N6" s="733"/>
      <c r="O6" s="731" t="s">
        <v>59</v>
      </c>
      <c r="P6" s="733"/>
      <c r="Q6" s="731" t="s">
        <v>231</v>
      </c>
      <c r="R6" s="733"/>
      <c r="S6" s="731" t="s">
        <v>38</v>
      </c>
      <c r="T6" s="733"/>
      <c r="U6" s="731" t="s">
        <v>36</v>
      </c>
      <c r="V6" s="733"/>
      <c r="W6" s="731" t="s">
        <v>32</v>
      </c>
      <c r="X6" s="733"/>
      <c r="Y6" s="731" t="s">
        <v>66</v>
      </c>
      <c r="Z6" s="733"/>
      <c r="AA6" s="731" t="s">
        <v>45</v>
      </c>
      <c r="AB6" s="733"/>
      <c r="AC6" s="731" t="s">
        <v>63</v>
      </c>
      <c r="AD6" s="733"/>
      <c r="AE6" s="731" t="s">
        <v>62</v>
      </c>
      <c r="AF6" s="733"/>
      <c r="AG6" s="731" t="s">
        <v>41</v>
      </c>
      <c r="AH6" s="733"/>
      <c r="AI6" s="731" t="s">
        <v>230</v>
      </c>
      <c r="AJ6" s="733"/>
      <c r="AK6" s="731" t="s">
        <v>35</v>
      </c>
      <c r="AL6" s="733"/>
      <c r="AM6" s="731" t="s">
        <v>68</v>
      </c>
      <c r="AN6" s="733"/>
      <c r="AO6" s="731" t="s">
        <v>37</v>
      </c>
      <c r="AP6" s="733"/>
      <c r="AQ6" s="731" t="s">
        <v>47</v>
      </c>
      <c r="AR6" s="733"/>
      <c r="AS6" s="731" t="s">
        <v>70</v>
      </c>
      <c r="AT6" s="733"/>
      <c r="AU6" s="731" t="s">
        <v>74</v>
      </c>
      <c r="AV6" s="733"/>
      <c r="AW6" s="731" t="s">
        <v>51</v>
      </c>
      <c r="AX6" s="733"/>
      <c r="AY6" s="731" t="s">
        <v>46</v>
      </c>
      <c r="AZ6" s="733"/>
      <c r="BA6" s="731" t="s">
        <v>31</v>
      </c>
      <c r="BB6" s="733"/>
      <c r="BC6" s="731" t="s">
        <v>52</v>
      </c>
      <c r="BD6" s="733"/>
      <c r="BE6" s="731" t="s">
        <v>49</v>
      </c>
      <c r="BF6" s="733"/>
      <c r="BG6" s="731" t="s">
        <v>61</v>
      </c>
      <c r="BH6" s="733"/>
      <c r="BI6" s="731" t="s">
        <v>40</v>
      </c>
      <c r="BJ6" s="733"/>
      <c r="BK6" s="731" t="s">
        <v>67</v>
      </c>
      <c r="BL6" s="733"/>
      <c r="BM6" s="731" t="s">
        <v>53</v>
      </c>
      <c r="BN6" s="733"/>
      <c r="BO6" s="731" t="s">
        <v>50</v>
      </c>
      <c r="BP6" s="733"/>
      <c r="BQ6" s="731" t="s">
        <v>33</v>
      </c>
      <c r="BR6" s="733"/>
      <c r="BS6" s="731" t="s">
        <v>43</v>
      </c>
      <c r="BT6" s="733"/>
      <c r="BU6" s="731" t="s">
        <v>60</v>
      </c>
      <c r="BV6" s="733"/>
      <c r="BW6" s="731" t="s">
        <v>65</v>
      </c>
      <c r="BX6" s="733"/>
      <c r="BY6" s="731" t="s">
        <v>58</v>
      </c>
      <c r="BZ6" s="733"/>
      <c r="CA6" s="731" t="s">
        <v>229</v>
      </c>
      <c r="CB6" s="733"/>
      <c r="CC6" s="731" t="s">
        <v>42</v>
      </c>
      <c r="CD6" s="733"/>
      <c r="CE6" s="731" t="s">
        <v>75</v>
      </c>
      <c r="CF6" s="733"/>
      <c r="CG6" s="731" t="s">
        <v>237</v>
      </c>
      <c r="CH6" s="733"/>
      <c r="CI6" s="731" t="s">
        <v>73</v>
      </c>
      <c r="CJ6" s="733"/>
      <c r="CK6" s="731" t="s">
        <v>235</v>
      </c>
      <c r="CL6" s="733"/>
      <c r="CM6" s="731" t="s">
        <v>39</v>
      </c>
      <c r="CN6" s="733"/>
      <c r="CO6" s="731" t="s">
        <v>64</v>
      </c>
      <c r="CP6" s="733"/>
      <c r="CQ6" s="731" t="s">
        <v>188</v>
      </c>
      <c r="CR6" s="733"/>
      <c r="CS6" s="731" t="s">
        <v>55</v>
      </c>
      <c r="CT6" s="733"/>
      <c r="CU6" s="731" t="s">
        <v>54</v>
      </c>
      <c r="CV6" s="733"/>
      <c r="CW6" s="731" t="s">
        <v>238</v>
      </c>
      <c r="CX6" s="733"/>
      <c r="CY6" s="731" t="s">
        <v>56</v>
      </c>
      <c r="CZ6" s="733"/>
      <c r="DA6" s="731" t="s">
        <v>69</v>
      </c>
      <c r="DB6" s="733"/>
      <c r="DC6" s="80"/>
      <c r="DD6" s="80"/>
      <c r="DE6" s="80"/>
      <c r="DF6" s="80"/>
      <c r="DG6" s="80"/>
      <c r="DH6" s="80"/>
      <c r="DI6" s="80"/>
      <c r="DJ6" s="80"/>
      <c r="DK6" s="80"/>
      <c r="DL6" s="80"/>
      <c r="DM6" s="80"/>
      <c r="DN6" s="80"/>
      <c r="DO6" s="80"/>
      <c r="DP6" s="80"/>
      <c r="DQ6" s="80"/>
      <c r="DR6" s="80"/>
      <c r="DS6" s="80"/>
      <c r="DT6" s="80"/>
      <c r="DU6" s="80"/>
      <c r="DV6" s="80"/>
      <c r="DW6" s="80"/>
      <c r="DX6" s="80"/>
      <c r="DY6" s="80"/>
      <c r="DZ6" s="80"/>
      <c r="EA6" s="80"/>
      <c r="EB6" s="80"/>
      <c r="EC6" s="80"/>
    </row>
    <row r="7" spans="1:133" s="353" customFormat="1" ht="20.100000000000001" customHeight="1">
      <c r="A7" s="352"/>
      <c r="B7" s="351"/>
      <c r="C7" s="364" t="s">
        <v>178</v>
      </c>
      <c r="D7" s="365" t="s">
        <v>179</v>
      </c>
      <c r="E7" s="364" t="s">
        <v>178</v>
      </c>
      <c r="F7" s="365" t="s">
        <v>179</v>
      </c>
      <c r="G7" s="364" t="s">
        <v>178</v>
      </c>
      <c r="H7" s="365" t="s">
        <v>179</v>
      </c>
      <c r="I7" s="364" t="s">
        <v>178</v>
      </c>
      <c r="J7" s="365" t="s">
        <v>179</v>
      </c>
      <c r="K7" s="364" t="s">
        <v>178</v>
      </c>
      <c r="L7" s="365" t="s">
        <v>179</v>
      </c>
      <c r="M7" s="364" t="s">
        <v>178</v>
      </c>
      <c r="N7" s="365" t="s">
        <v>179</v>
      </c>
      <c r="O7" s="364" t="s">
        <v>178</v>
      </c>
      <c r="P7" s="365" t="s">
        <v>179</v>
      </c>
      <c r="Q7" s="364" t="s">
        <v>178</v>
      </c>
      <c r="R7" s="365" t="s">
        <v>179</v>
      </c>
      <c r="S7" s="364" t="s">
        <v>178</v>
      </c>
      <c r="T7" s="365" t="s">
        <v>179</v>
      </c>
      <c r="U7" s="364" t="s">
        <v>178</v>
      </c>
      <c r="V7" s="365" t="s">
        <v>179</v>
      </c>
      <c r="W7" s="364" t="s">
        <v>178</v>
      </c>
      <c r="X7" s="365" t="s">
        <v>179</v>
      </c>
      <c r="Y7" s="364" t="s">
        <v>178</v>
      </c>
      <c r="Z7" s="365" t="s">
        <v>179</v>
      </c>
      <c r="AA7" s="364" t="s">
        <v>178</v>
      </c>
      <c r="AB7" s="365" t="s">
        <v>179</v>
      </c>
      <c r="AC7" s="364" t="s">
        <v>178</v>
      </c>
      <c r="AD7" s="365" t="s">
        <v>179</v>
      </c>
      <c r="AE7" s="364" t="s">
        <v>178</v>
      </c>
      <c r="AF7" s="365" t="s">
        <v>179</v>
      </c>
      <c r="AG7" s="364" t="s">
        <v>178</v>
      </c>
      <c r="AH7" s="365" t="s">
        <v>179</v>
      </c>
      <c r="AI7" s="364" t="s">
        <v>178</v>
      </c>
      <c r="AJ7" s="365" t="s">
        <v>179</v>
      </c>
      <c r="AK7" s="364" t="s">
        <v>178</v>
      </c>
      <c r="AL7" s="365" t="s">
        <v>179</v>
      </c>
      <c r="AM7" s="364" t="s">
        <v>178</v>
      </c>
      <c r="AN7" s="365" t="s">
        <v>179</v>
      </c>
      <c r="AO7" s="364" t="s">
        <v>178</v>
      </c>
      <c r="AP7" s="365" t="s">
        <v>179</v>
      </c>
      <c r="AQ7" s="364" t="s">
        <v>178</v>
      </c>
      <c r="AR7" s="365" t="s">
        <v>179</v>
      </c>
      <c r="AS7" s="364" t="s">
        <v>178</v>
      </c>
      <c r="AT7" s="365" t="s">
        <v>179</v>
      </c>
      <c r="AU7" s="364" t="s">
        <v>178</v>
      </c>
      <c r="AV7" s="365" t="s">
        <v>179</v>
      </c>
      <c r="AW7" s="364" t="s">
        <v>178</v>
      </c>
      <c r="AX7" s="365" t="s">
        <v>179</v>
      </c>
      <c r="AY7" s="364" t="s">
        <v>178</v>
      </c>
      <c r="AZ7" s="365" t="s">
        <v>179</v>
      </c>
      <c r="BA7" s="364" t="s">
        <v>178</v>
      </c>
      <c r="BB7" s="365" t="s">
        <v>179</v>
      </c>
      <c r="BC7" s="364" t="s">
        <v>178</v>
      </c>
      <c r="BD7" s="365" t="s">
        <v>179</v>
      </c>
      <c r="BE7" s="364" t="s">
        <v>178</v>
      </c>
      <c r="BF7" s="365" t="s">
        <v>179</v>
      </c>
      <c r="BG7" s="364" t="s">
        <v>178</v>
      </c>
      <c r="BH7" s="365" t="s">
        <v>179</v>
      </c>
      <c r="BI7" s="364" t="s">
        <v>178</v>
      </c>
      <c r="BJ7" s="365" t="s">
        <v>179</v>
      </c>
      <c r="BK7" s="364" t="s">
        <v>178</v>
      </c>
      <c r="BL7" s="365" t="s">
        <v>179</v>
      </c>
      <c r="BM7" s="364" t="s">
        <v>178</v>
      </c>
      <c r="BN7" s="365" t="s">
        <v>179</v>
      </c>
      <c r="BO7" s="364" t="s">
        <v>178</v>
      </c>
      <c r="BP7" s="365" t="s">
        <v>179</v>
      </c>
      <c r="BQ7" s="364" t="s">
        <v>178</v>
      </c>
      <c r="BR7" s="365" t="s">
        <v>179</v>
      </c>
      <c r="BS7" s="364" t="s">
        <v>178</v>
      </c>
      <c r="BT7" s="365" t="s">
        <v>179</v>
      </c>
      <c r="BU7" s="364" t="s">
        <v>178</v>
      </c>
      <c r="BV7" s="365" t="s">
        <v>179</v>
      </c>
      <c r="BW7" s="364" t="s">
        <v>178</v>
      </c>
      <c r="BX7" s="365" t="s">
        <v>179</v>
      </c>
      <c r="BY7" s="364" t="s">
        <v>178</v>
      </c>
      <c r="BZ7" s="365" t="s">
        <v>179</v>
      </c>
      <c r="CA7" s="364" t="s">
        <v>178</v>
      </c>
      <c r="CB7" s="365" t="s">
        <v>179</v>
      </c>
      <c r="CC7" s="364" t="s">
        <v>178</v>
      </c>
      <c r="CD7" s="365" t="s">
        <v>179</v>
      </c>
      <c r="CE7" s="364" t="s">
        <v>178</v>
      </c>
      <c r="CF7" s="365" t="s">
        <v>179</v>
      </c>
      <c r="CG7" s="364" t="s">
        <v>178</v>
      </c>
      <c r="CH7" s="365" t="s">
        <v>179</v>
      </c>
      <c r="CI7" s="364" t="s">
        <v>178</v>
      </c>
      <c r="CJ7" s="365" t="s">
        <v>179</v>
      </c>
      <c r="CK7" s="364" t="s">
        <v>178</v>
      </c>
      <c r="CL7" s="365" t="s">
        <v>179</v>
      </c>
      <c r="CM7" s="364" t="s">
        <v>178</v>
      </c>
      <c r="CN7" s="365" t="s">
        <v>179</v>
      </c>
      <c r="CO7" s="364" t="s">
        <v>178</v>
      </c>
      <c r="CP7" s="365" t="s">
        <v>179</v>
      </c>
      <c r="CQ7" s="364" t="s">
        <v>178</v>
      </c>
      <c r="CR7" s="365" t="s">
        <v>179</v>
      </c>
      <c r="CS7" s="364" t="s">
        <v>178</v>
      </c>
      <c r="CT7" s="365" t="s">
        <v>179</v>
      </c>
      <c r="CU7" s="364" t="s">
        <v>178</v>
      </c>
      <c r="CV7" s="365" t="s">
        <v>179</v>
      </c>
      <c r="CW7" s="364" t="s">
        <v>178</v>
      </c>
      <c r="CX7" s="365" t="s">
        <v>179</v>
      </c>
      <c r="CY7" s="364" t="s">
        <v>178</v>
      </c>
      <c r="CZ7" s="365" t="s">
        <v>179</v>
      </c>
      <c r="DA7" s="364" t="s">
        <v>178</v>
      </c>
      <c r="DB7" s="365" t="s">
        <v>179</v>
      </c>
      <c r="DC7" s="80"/>
      <c r="DD7" s="80"/>
      <c r="DE7" s="80"/>
      <c r="DF7" s="80"/>
      <c r="DG7" s="80"/>
      <c r="DH7" s="80"/>
      <c r="DI7" s="80"/>
      <c r="DJ7" s="80"/>
      <c r="DK7" s="80"/>
      <c r="DL7" s="80"/>
      <c r="DM7" s="80"/>
      <c r="DN7" s="80"/>
      <c r="DO7" s="80"/>
      <c r="DP7" s="80"/>
      <c r="DQ7" s="80"/>
      <c r="DR7" s="80"/>
      <c r="DS7" s="80"/>
      <c r="DT7" s="80"/>
      <c r="DU7" s="80"/>
      <c r="DV7" s="80"/>
      <c r="DW7" s="80"/>
      <c r="DX7" s="80"/>
      <c r="DY7" s="80"/>
      <c r="DZ7" s="80"/>
      <c r="EA7" s="80"/>
      <c r="EB7" s="80"/>
      <c r="EC7" s="80"/>
    </row>
    <row r="8" spans="1:133" s="353" customFormat="1" ht="34.950000000000003" customHeight="1">
      <c r="A8" s="177"/>
      <c r="B8" s="366" t="s">
        <v>243</v>
      </c>
      <c r="C8" s="424">
        <v>2015513.1636712898</v>
      </c>
      <c r="D8" s="425">
        <v>100</v>
      </c>
      <c r="E8" s="424">
        <v>934236.43448300008</v>
      </c>
      <c r="F8" s="425">
        <v>100</v>
      </c>
      <c r="G8" s="424">
        <v>1148959.58536824</v>
      </c>
      <c r="H8" s="425">
        <v>100</v>
      </c>
      <c r="I8" s="424">
        <v>486300.07212032005</v>
      </c>
      <c r="J8" s="425">
        <v>100</v>
      </c>
      <c r="K8" s="424">
        <v>493741.75073699997</v>
      </c>
      <c r="L8" s="425">
        <v>100</v>
      </c>
      <c r="M8" s="424">
        <v>527986.99117699999</v>
      </c>
      <c r="N8" s="425">
        <v>100</v>
      </c>
      <c r="O8" s="424">
        <v>461921.58024099999</v>
      </c>
      <c r="P8" s="425">
        <v>100</v>
      </c>
      <c r="Q8" s="424">
        <v>167718.59107952999</v>
      </c>
      <c r="R8" s="425">
        <v>100</v>
      </c>
      <c r="S8" s="424">
        <v>264080.64770418999</v>
      </c>
      <c r="T8" s="425">
        <v>100</v>
      </c>
      <c r="U8" s="424">
        <v>201079.60250157997</v>
      </c>
      <c r="V8" s="425">
        <v>100</v>
      </c>
      <c r="W8" s="424">
        <v>68150.646307000003</v>
      </c>
      <c r="X8" s="425">
        <v>100</v>
      </c>
      <c r="Y8" s="424">
        <v>55679.670252339994</v>
      </c>
      <c r="Z8" s="425">
        <v>100</v>
      </c>
      <c r="AA8" s="424">
        <v>184818.18683484997</v>
      </c>
      <c r="AB8" s="425">
        <v>100</v>
      </c>
      <c r="AC8" s="424">
        <v>25545.122399</v>
      </c>
      <c r="AD8" s="425">
        <v>100</v>
      </c>
      <c r="AE8" s="424">
        <v>49386.651297000004</v>
      </c>
      <c r="AF8" s="425">
        <v>100</v>
      </c>
      <c r="AG8" s="424">
        <v>41861.689534999998</v>
      </c>
      <c r="AH8" s="425">
        <v>100</v>
      </c>
      <c r="AI8" s="424">
        <v>69846.328875899999</v>
      </c>
      <c r="AJ8" s="425">
        <v>100</v>
      </c>
      <c r="AK8" s="424">
        <v>83334.565505999999</v>
      </c>
      <c r="AL8" s="425">
        <v>100</v>
      </c>
      <c r="AM8" s="424">
        <v>80241.469262999992</v>
      </c>
      <c r="AN8" s="425">
        <v>100</v>
      </c>
      <c r="AO8" s="424">
        <v>10522.092604000001</v>
      </c>
      <c r="AP8" s="425">
        <v>100</v>
      </c>
      <c r="AQ8" s="424">
        <v>0</v>
      </c>
      <c r="AR8" s="425" t="s">
        <v>242</v>
      </c>
      <c r="AS8" s="424">
        <v>100065.77567900001</v>
      </c>
      <c r="AT8" s="425">
        <v>100</v>
      </c>
      <c r="AU8" s="424">
        <v>60019.799621999999</v>
      </c>
      <c r="AV8" s="425">
        <v>100</v>
      </c>
      <c r="AW8" s="424">
        <v>16743.919238000002</v>
      </c>
      <c r="AX8" s="425">
        <v>100</v>
      </c>
      <c r="AY8" s="424">
        <v>29730.698555999999</v>
      </c>
      <c r="AZ8" s="425">
        <v>100</v>
      </c>
      <c r="BA8" s="424">
        <v>28375.64416</v>
      </c>
      <c r="BB8" s="425">
        <v>100</v>
      </c>
      <c r="BC8" s="424">
        <v>58883.972261999996</v>
      </c>
      <c r="BD8" s="425">
        <v>100</v>
      </c>
      <c r="BE8" s="424">
        <v>244.16607500000001</v>
      </c>
      <c r="BF8" s="425">
        <v>100</v>
      </c>
      <c r="BG8" s="424">
        <v>18997.184222999997</v>
      </c>
      <c r="BH8" s="425">
        <v>100</v>
      </c>
      <c r="BI8" s="424">
        <v>43235.348847590009</v>
      </c>
      <c r="BJ8" s="425">
        <v>100</v>
      </c>
      <c r="BK8" s="424">
        <v>6866.0949149999997</v>
      </c>
      <c r="BL8" s="425">
        <v>100</v>
      </c>
      <c r="BM8" s="424">
        <v>30750.111315999999</v>
      </c>
      <c r="BN8" s="425">
        <v>100</v>
      </c>
      <c r="BO8" s="424">
        <v>0</v>
      </c>
      <c r="BP8" s="425" t="s">
        <v>242</v>
      </c>
      <c r="BQ8" s="424">
        <v>9513.4426892200008</v>
      </c>
      <c r="BR8" s="425">
        <v>100</v>
      </c>
      <c r="BS8" s="424">
        <v>12586.945581</v>
      </c>
      <c r="BT8" s="425">
        <v>100</v>
      </c>
      <c r="BU8" s="424">
        <v>12477.74686202</v>
      </c>
      <c r="BV8" s="425">
        <v>100</v>
      </c>
      <c r="BW8" s="424">
        <v>6063.7802737299999</v>
      </c>
      <c r="BX8" s="425">
        <v>100</v>
      </c>
      <c r="BY8" s="424">
        <v>4847.7864609999997</v>
      </c>
      <c r="BZ8" s="425">
        <v>100</v>
      </c>
      <c r="CA8" s="424">
        <v>6995.6593138300004</v>
      </c>
      <c r="CB8" s="425">
        <v>100</v>
      </c>
      <c r="CC8" s="424">
        <v>3537.13015963</v>
      </c>
      <c r="CD8" s="425">
        <v>100</v>
      </c>
      <c r="CE8" s="424">
        <v>7276.9720219999999</v>
      </c>
      <c r="CF8" s="425">
        <v>100</v>
      </c>
      <c r="CG8" s="424">
        <v>137.80433500000001</v>
      </c>
      <c r="CH8" s="425">
        <v>100</v>
      </c>
      <c r="CI8" s="424">
        <v>4552.7843990000001</v>
      </c>
      <c r="CJ8" s="425">
        <v>100</v>
      </c>
      <c r="CK8" s="424">
        <v>753.47902999999997</v>
      </c>
      <c r="CL8" s="425">
        <v>100</v>
      </c>
      <c r="CM8" s="424">
        <v>159.36079100000001</v>
      </c>
      <c r="CN8" s="425">
        <v>100</v>
      </c>
      <c r="CO8" s="424">
        <v>3885.1295150000001</v>
      </c>
      <c r="CP8" s="425">
        <v>100</v>
      </c>
      <c r="CQ8" s="424">
        <v>13.728231920000001</v>
      </c>
      <c r="CR8" s="425">
        <v>100</v>
      </c>
      <c r="CS8" s="424">
        <v>1640.4680879999999</v>
      </c>
      <c r="CT8" s="425">
        <v>100</v>
      </c>
      <c r="CU8" s="424">
        <v>0</v>
      </c>
      <c r="CV8" s="425" t="s">
        <v>242</v>
      </c>
      <c r="CW8" s="424">
        <v>0</v>
      </c>
      <c r="CX8" s="425" t="s">
        <v>242</v>
      </c>
      <c r="CY8" s="425">
        <v>381.86234499999995</v>
      </c>
      <c r="CZ8" s="425">
        <v>100</v>
      </c>
      <c r="DA8" s="425">
        <v>0</v>
      </c>
      <c r="DB8" s="425" t="s">
        <v>242</v>
      </c>
      <c r="DC8" s="80"/>
      <c r="DD8" s="80"/>
      <c r="DE8" s="80"/>
      <c r="DF8" s="80"/>
      <c r="DG8" s="80"/>
      <c r="DH8" s="80"/>
      <c r="DI8" s="80"/>
      <c r="DJ8" s="80"/>
      <c r="DK8" s="80"/>
      <c r="DL8" s="80"/>
      <c r="DM8" s="80"/>
      <c r="DN8" s="80"/>
      <c r="DO8" s="80"/>
      <c r="DP8" s="80"/>
      <c r="DQ8" s="80"/>
      <c r="DR8" s="80"/>
      <c r="DS8" s="80"/>
      <c r="DT8" s="80"/>
      <c r="DU8" s="80"/>
      <c r="DV8" s="80"/>
      <c r="DW8" s="80"/>
      <c r="DX8" s="80"/>
      <c r="DY8" s="80"/>
      <c r="DZ8" s="80"/>
      <c r="EA8" s="80"/>
      <c r="EB8" s="80"/>
      <c r="EC8" s="80"/>
    </row>
    <row r="9" spans="1:133" s="135" customFormat="1" ht="20.100000000000001" customHeight="1">
      <c r="A9" s="177"/>
      <c r="B9" s="366" t="s">
        <v>244</v>
      </c>
      <c r="C9" s="367">
        <v>1931433.4686371998</v>
      </c>
      <c r="D9" s="368">
        <v>95.82837281593649</v>
      </c>
      <c r="E9" s="369">
        <v>869881.31400100002</v>
      </c>
      <c r="F9" s="368">
        <v>93.111473915314193</v>
      </c>
      <c r="G9" s="369">
        <v>1123887.85019883</v>
      </c>
      <c r="H9" s="368">
        <v>97.817874928875369</v>
      </c>
      <c r="I9" s="369">
        <v>466464.70254715002</v>
      </c>
      <c r="J9" s="368">
        <v>95.92116663962527</v>
      </c>
      <c r="K9" s="369">
        <v>473097.18411099998</v>
      </c>
      <c r="L9" s="368">
        <v>95.818752091516629</v>
      </c>
      <c r="M9" s="369">
        <v>499693.86345399998</v>
      </c>
      <c r="N9" s="368">
        <v>94.641321056049435</v>
      </c>
      <c r="O9" s="369">
        <v>445991.518989</v>
      </c>
      <c r="P9" s="368">
        <v>96.551349420893317</v>
      </c>
      <c r="Q9" s="369">
        <v>165432.28386893999</v>
      </c>
      <c r="R9" s="368">
        <v>98.636819451037567</v>
      </c>
      <c r="S9" s="369">
        <v>255885.71841574999</v>
      </c>
      <c r="T9" s="368">
        <v>96.896808092647674</v>
      </c>
      <c r="U9" s="369">
        <v>182587.56788882997</v>
      </c>
      <c r="V9" s="368">
        <v>90.80362484175653</v>
      </c>
      <c r="W9" s="369">
        <v>63808.903249000003</v>
      </c>
      <c r="X9" s="368">
        <v>93.629197530362902</v>
      </c>
      <c r="Y9" s="369">
        <v>54716.934436559997</v>
      </c>
      <c r="Z9" s="368">
        <v>98.270938366881694</v>
      </c>
      <c r="AA9" s="369">
        <v>178981.01808910997</v>
      </c>
      <c r="AB9" s="368">
        <v>96.841669726499376</v>
      </c>
      <c r="AC9" s="369">
        <v>25545.122399</v>
      </c>
      <c r="AD9" s="368">
        <v>100</v>
      </c>
      <c r="AE9" s="369">
        <v>46979.815616</v>
      </c>
      <c r="AF9" s="368">
        <v>95.126546105493475</v>
      </c>
      <c r="AG9" s="369">
        <v>41861.689534999998</v>
      </c>
      <c r="AH9" s="368">
        <v>100</v>
      </c>
      <c r="AI9" s="369">
        <v>64320.620054350002</v>
      </c>
      <c r="AJ9" s="368">
        <v>92.088762701662034</v>
      </c>
      <c r="AK9" s="369">
        <v>79851.666853999996</v>
      </c>
      <c r="AL9" s="368">
        <v>95.820583414754552</v>
      </c>
      <c r="AM9" s="369">
        <v>77940.696911999999</v>
      </c>
      <c r="AN9" s="368">
        <v>97.132689154209075</v>
      </c>
      <c r="AO9" s="369">
        <v>10113.196787000001</v>
      </c>
      <c r="AP9" s="368">
        <v>96.113930637290181</v>
      </c>
      <c r="AQ9" s="369">
        <v>0</v>
      </c>
      <c r="AR9" s="368" t="s">
        <v>242</v>
      </c>
      <c r="AS9" s="369">
        <v>96045.431628000006</v>
      </c>
      <c r="AT9" s="368">
        <v>95.982298619363306</v>
      </c>
      <c r="AU9" s="369">
        <v>56117.657960999997</v>
      </c>
      <c r="AV9" s="368">
        <v>93.498575993963016</v>
      </c>
      <c r="AW9" s="369">
        <v>15914.885736</v>
      </c>
      <c r="AX9" s="368">
        <v>95.048748801185525</v>
      </c>
      <c r="AY9" s="369">
        <v>27457.412504</v>
      </c>
      <c r="AZ9" s="368">
        <v>92.353741545231117</v>
      </c>
      <c r="BA9" s="369">
        <v>27301.406822000001</v>
      </c>
      <c r="BB9" s="368">
        <v>96.214227483461656</v>
      </c>
      <c r="BC9" s="369">
        <v>53148.924598999998</v>
      </c>
      <c r="BD9" s="368">
        <v>90.260426661634995</v>
      </c>
      <c r="BE9" s="369">
        <v>244.16607500000001</v>
      </c>
      <c r="BF9" s="368">
        <v>100</v>
      </c>
      <c r="BG9" s="369">
        <v>17794.673062999998</v>
      </c>
      <c r="BH9" s="368">
        <v>93.670055804669673</v>
      </c>
      <c r="BI9" s="369">
        <v>40926.242508690004</v>
      </c>
      <c r="BJ9" s="368">
        <v>94.659216589092665</v>
      </c>
      <c r="BK9" s="369">
        <v>6866.0949149999997</v>
      </c>
      <c r="BL9" s="368">
        <v>100</v>
      </c>
      <c r="BM9" s="369">
        <v>28340.124210999998</v>
      </c>
      <c r="BN9" s="368">
        <v>92.16267193235808</v>
      </c>
      <c r="BO9" s="369">
        <v>0</v>
      </c>
      <c r="BP9" s="368" t="s">
        <v>242</v>
      </c>
      <c r="BQ9" s="369">
        <v>9126.8936588199995</v>
      </c>
      <c r="BR9" s="368">
        <v>95.936812329378796</v>
      </c>
      <c r="BS9" s="369">
        <v>12470.819187999999</v>
      </c>
      <c r="BT9" s="368">
        <v>99.077406093061256</v>
      </c>
      <c r="BU9" s="369">
        <v>12027.307078379999</v>
      </c>
      <c r="BV9" s="368">
        <v>96.390055122763727</v>
      </c>
      <c r="BW9" s="369">
        <v>6063.7802737299999</v>
      </c>
      <c r="BX9" s="368">
        <v>100</v>
      </c>
      <c r="BY9" s="369">
        <v>4636.2448539999996</v>
      </c>
      <c r="BZ9" s="368">
        <v>95.636325801438801</v>
      </c>
      <c r="CA9" s="369">
        <v>6406.3473037600006</v>
      </c>
      <c r="CB9" s="368">
        <v>91.576033313901306</v>
      </c>
      <c r="CC9" s="369">
        <v>3417.9727178799999</v>
      </c>
      <c r="CD9" s="368">
        <v>96.631239553749865</v>
      </c>
      <c r="CE9" s="369">
        <v>7141.8340349999999</v>
      </c>
      <c r="CF9" s="368">
        <v>98.142936559444692</v>
      </c>
      <c r="CG9" s="369">
        <v>127.01979300000001</v>
      </c>
      <c r="CH9" s="368">
        <v>92.174018328233288</v>
      </c>
      <c r="CI9" s="369">
        <v>4497.1008320000001</v>
      </c>
      <c r="CJ9" s="368">
        <v>98.776933803141858</v>
      </c>
      <c r="CK9" s="369">
        <v>566.26485700000001</v>
      </c>
      <c r="CL9" s="368">
        <v>75.153366511075973</v>
      </c>
      <c r="CM9" s="369">
        <v>159.36079100000001</v>
      </c>
      <c r="CN9" s="368">
        <v>100</v>
      </c>
      <c r="CO9" s="369">
        <v>3827.4127309999999</v>
      </c>
      <c r="CP9" s="368">
        <v>98.51441801934368</v>
      </c>
      <c r="CQ9" s="369">
        <v>6.6490154000000006</v>
      </c>
      <c r="CR9" s="368">
        <v>48.433151761614475</v>
      </c>
      <c r="CS9" s="369">
        <v>1628.5025009999999</v>
      </c>
      <c r="CT9" s="368">
        <v>99.270599221799685</v>
      </c>
      <c r="CU9" s="369">
        <v>0</v>
      </c>
      <c r="CV9" s="368" t="s">
        <v>242</v>
      </c>
      <c r="CW9" s="369">
        <v>0</v>
      </c>
      <c r="CX9" s="368" t="s">
        <v>242</v>
      </c>
      <c r="CY9" s="368">
        <v>333.11492099999998</v>
      </c>
      <c r="CZ9" s="368">
        <v>87.234294075264216</v>
      </c>
      <c r="DA9" s="368">
        <v>0</v>
      </c>
      <c r="DB9" s="368" t="s">
        <v>242</v>
      </c>
      <c r="DC9" s="80"/>
      <c r="DD9" s="80"/>
      <c r="DE9" s="80"/>
      <c r="DF9" s="80"/>
      <c r="DG9" s="80"/>
      <c r="DH9" s="80"/>
      <c r="DI9" s="80"/>
      <c r="DJ9" s="80"/>
      <c r="DK9" s="80"/>
      <c r="DL9" s="80"/>
      <c r="DM9" s="80"/>
      <c r="DN9" s="80"/>
      <c r="DO9" s="80"/>
      <c r="DP9" s="80"/>
      <c r="DQ9" s="80"/>
      <c r="DR9" s="80"/>
      <c r="DS9" s="80"/>
      <c r="DT9" s="80"/>
      <c r="DU9" s="80"/>
      <c r="DV9" s="80"/>
      <c r="DW9" s="80"/>
      <c r="DX9" s="80"/>
      <c r="DY9" s="80"/>
      <c r="DZ9" s="80"/>
      <c r="EA9" s="80"/>
      <c r="EB9" s="80"/>
      <c r="EC9" s="80"/>
    </row>
    <row r="10" spans="1:133" s="138" customFormat="1" ht="20.100000000000001" customHeight="1">
      <c r="A10" s="177"/>
      <c r="B10" s="370" t="s">
        <v>245</v>
      </c>
      <c r="C10" s="172">
        <v>1065054.7132628199</v>
      </c>
      <c r="D10" s="173">
        <v>52.8428557282556</v>
      </c>
      <c r="E10" s="105">
        <v>450449.02872399997</v>
      </c>
      <c r="F10" s="173">
        <v>48.21574197898579</v>
      </c>
      <c r="G10" s="105">
        <v>628448.09183568007</v>
      </c>
      <c r="H10" s="173">
        <v>54.697145124931723</v>
      </c>
      <c r="I10" s="105">
        <v>159158.20762714001</v>
      </c>
      <c r="J10" s="173">
        <v>32.728394822808333</v>
      </c>
      <c r="K10" s="105">
        <v>234806.18366099999</v>
      </c>
      <c r="L10" s="173">
        <v>47.55647731035684</v>
      </c>
      <c r="M10" s="105">
        <v>218078.865651</v>
      </c>
      <c r="N10" s="173">
        <v>41.303833104837281</v>
      </c>
      <c r="O10" s="105">
        <v>350720.89776999998</v>
      </c>
      <c r="P10" s="173">
        <v>75.926501980491395</v>
      </c>
      <c r="Q10" s="105">
        <v>165432.28386893999</v>
      </c>
      <c r="R10" s="173">
        <v>98.636819451037567</v>
      </c>
      <c r="S10" s="105">
        <v>245600.86923146999</v>
      </c>
      <c r="T10" s="173">
        <v>93.0022216192759</v>
      </c>
      <c r="U10" s="105">
        <v>59875.910947939999</v>
      </c>
      <c r="V10" s="173">
        <v>29.777217680480312</v>
      </c>
      <c r="W10" s="105">
        <v>38614.069229000001</v>
      </c>
      <c r="X10" s="173">
        <v>56.659872387789534</v>
      </c>
      <c r="Y10" s="105">
        <v>54716.934436559997</v>
      </c>
      <c r="Z10" s="173">
        <v>98.270938366881694</v>
      </c>
      <c r="AA10" s="105">
        <v>149949.50480989</v>
      </c>
      <c r="AB10" s="173">
        <v>81.133522289060238</v>
      </c>
      <c r="AC10" s="105">
        <v>25545.122399</v>
      </c>
      <c r="AD10" s="173">
        <v>100</v>
      </c>
      <c r="AE10" s="105">
        <v>16040.182870000001</v>
      </c>
      <c r="AF10" s="173">
        <v>32.478782117738689</v>
      </c>
      <c r="AG10" s="105">
        <v>41861.689534999998</v>
      </c>
      <c r="AH10" s="173">
        <v>100</v>
      </c>
      <c r="AI10" s="105">
        <v>41171.31878953</v>
      </c>
      <c r="AJ10" s="173">
        <v>58.945573020282083</v>
      </c>
      <c r="AK10" s="105">
        <v>64025.939591000002</v>
      </c>
      <c r="AL10" s="173">
        <v>76.829991495413992</v>
      </c>
      <c r="AM10" s="105">
        <v>71667.599935999999</v>
      </c>
      <c r="AN10" s="173">
        <v>89.314914836743313</v>
      </c>
      <c r="AO10" s="105">
        <v>10113.196787000001</v>
      </c>
      <c r="AP10" s="173">
        <v>96.113930637290181</v>
      </c>
      <c r="AQ10" s="105">
        <v>0</v>
      </c>
      <c r="AR10" s="173" t="s">
        <v>242</v>
      </c>
      <c r="AS10" s="105">
        <v>95989.585837000006</v>
      </c>
      <c r="AT10" s="173">
        <v>95.926489537166063</v>
      </c>
      <c r="AU10" s="105">
        <v>46404.613491999997</v>
      </c>
      <c r="AV10" s="173">
        <v>77.315508855831951</v>
      </c>
      <c r="AW10" s="105">
        <v>6688.2761650000002</v>
      </c>
      <c r="AX10" s="173">
        <v>39.944508032630054</v>
      </c>
      <c r="AY10" s="105">
        <v>26642.898508999999</v>
      </c>
      <c r="AZ10" s="173">
        <v>89.614101931766257</v>
      </c>
      <c r="BA10" s="105">
        <v>23921.962046000001</v>
      </c>
      <c r="BB10" s="173">
        <v>84.30456031627935</v>
      </c>
      <c r="BC10" s="105">
        <v>0</v>
      </c>
      <c r="BD10" s="173">
        <v>0</v>
      </c>
      <c r="BE10" s="105">
        <v>244.16607500000001</v>
      </c>
      <c r="BF10" s="173">
        <v>100</v>
      </c>
      <c r="BG10" s="105">
        <v>17390.915939999999</v>
      </c>
      <c r="BH10" s="173">
        <v>91.544703340533601</v>
      </c>
      <c r="BI10" s="105">
        <v>38619.509906959996</v>
      </c>
      <c r="BJ10" s="173">
        <v>89.323923447683001</v>
      </c>
      <c r="BK10" s="105">
        <v>6866.0949149999997</v>
      </c>
      <c r="BL10" s="173">
        <v>100</v>
      </c>
      <c r="BM10" s="105">
        <v>9092.3443569999999</v>
      </c>
      <c r="BN10" s="173">
        <v>29.568492496054937</v>
      </c>
      <c r="BO10" s="105">
        <v>0</v>
      </c>
      <c r="BP10" s="173" t="s">
        <v>242</v>
      </c>
      <c r="BQ10" s="105">
        <v>8499.9548106599996</v>
      </c>
      <c r="BR10" s="173">
        <v>89.346781058465638</v>
      </c>
      <c r="BS10" s="105">
        <v>12445.419180000001</v>
      </c>
      <c r="BT10" s="173">
        <v>98.875609653754012</v>
      </c>
      <c r="BU10" s="105">
        <v>11818.030069500001</v>
      </c>
      <c r="BV10" s="173">
        <v>94.71285321127921</v>
      </c>
      <c r="BW10" s="105">
        <v>6063.7802737299999</v>
      </c>
      <c r="BX10" s="173">
        <v>100</v>
      </c>
      <c r="BY10" s="105">
        <v>4636.2448539999996</v>
      </c>
      <c r="BZ10" s="173">
        <v>95.636325801438801</v>
      </c>
      <c r="CA10" s="105">
        <v>6406.3473037600006</v>
      </c>
      <c r="CB10" s="173">
        <v>91.576033313901306</v>
      </c>
      <c r="CC10" s="105">
        <v>3417.9727178799999</v>
      </c>
      <c r="CD10" s="173">
        <v>96.631239553749865</v>
      </c>
      <c r="CE10" s="105">
        <v>0</v>
      </c>
      <c r="CF10" s="173">
        <v>0</v>
      </c>
      <c r="CG10" s="105">
        <v>0</v>
      </c>
      <c r="CH10" s="173">
        <v>0</v>
      </c>
      <c r="CI10" s="105">
        <v>4497.1008320000001</v>
      </c>
      <c r="CJ10" s="173">
        <v>98.776933803141858</v>
      </c>
      <c r="CK10" s="105">
        <v>152.632239</v>
      </c>
      <c r="CL10" s="173">
        <v>20.256998924044375</v>
      </c>
      <c r="CM10" s="105">
        <v>159.36079100000001</v>
      </c>
      <c r="CN10" s="173">
        <v>100</v>
      </c>
      <c r="CO10" s="105">
        <v>3827.4127309999999</v>
      </c>
      <c r="CP10" s="173">
        <v>98.51441801934368</v>
      </c>
      <c r="CQ10" s="105">
        <v>0</v>
      </c>
      <c r="CR10" s="173">
        <v>0</v>
      </c>
      <c r="CS10" s="105">
        <v>1628.5025009999999</v>
      </c>
      <c r="CT10" s="173">
        <v>99.270599221799685</v>
      </c>
      <c r="CU10" s="105">
        <v>0</v>
      </c>
      <c r="CV10" s="173" t="s">
        <v>242</v>
      </c>
      <c r="CW10" s="105">
        <v>0</v>
      </c>
      <c r="CX10" s="173" t="s">
        <v>242</v>
      </c>
      <c r="CY10" s="173">
        <v>0</v>
      </c>
      <c r="CZ10" s="173">
        <v>0</v>
      </c>
      <c r="DA10" s="173">
        <v>0</v>
      </c>
      <c r="DB10" s="173" t="s">
        <v>242</v>
      </c>
      <c r="DC10" s="80"/>
      <c r="DD10" s="80"/>
      <c r="DE10" s="80"/>
      <c r="DF10" s="80"/>
      <c r="DG10" s="80"/>
      <c r="DH10" s="80"/>
      <c r="DI10" s="80"/>
      <c r="DJ10" s="80"/>
      <c r="DK10" s="80"/>
      <c r="DL10" s="80"/>
      <c r="DM10" s="80"/>
      <c r="DN10" s="80"/>
      <c r="DO10" s="80"/>
      <c r="DP10" s="80"/>
      <c r="DQ10" s="80"/>
      <c r="DR10" s="80"/>
      <c r="DS10" s="80"/>
      <c r="DT10" s="80"/>
      <c r="DU10" s="80"/>
      <c r="DV10" s="80"/>
      <c r="DW10" s="80"/>
      <c r="DX10" s="80"/>
      <c r="DY10" s="80"/>
      <c r="DZ10" s="80"/>
      <c r="EA10" s="80"/>
      <c r="EB10" s="80"/>
      <c r="EC10" s="80"/>
    </row>
    <row r="11" spans="1:133" s="138" customFormat="1" ht="20.100000000000001" customHeight="1">
      <c r="A11" s="177"/>
      <c r="B11" s="370" t="s">
        <v>246</v>
      </c>
      <c r="C11" s="172">
        <v>814986.39470909</v>
      </c>
      <c r="D11" s="173">
        <v>40.435677096972121</v>
      </c>
      <c r="E11" s="105">
        <v>365030.96831299999</v>
      </c>
      <c r="F11" s="173">
        <v>39.072653863580648</v>
      </c>
      <c r="G11" s="105">
        <v>443852.28931703005</v>
      </c>
      <c r="H11" s="173">
        <v>38.630800854041873</v>
      </c>
      <c r="I11" s="105">
        <v>126694.79844661</v>
      </c>
      <c r="J11" s="173">
        <v>26.052802726145448</v>
      </c>
      <c r="K11" s="105">
        <v>215517.80541599999</v>
      </c>
      <c r="L11" s="173">
        <v>43.649905055487039</v>
      </c>
      <c r="M11" s="105">
        <v>186023.11942999999</v>
      </c>
      <c r="N11" s="173">
        <v>35.232519463275644</v>
      </c>
      <c r="O11" s="105">
        <v>309130.96559899999</v>
      </c>
      <c r="P11" s="173">
        <v>66.922823877965612</v>
      </c>
      <c r="Q11" s="105">
        <v>137864.34390849</v>
      </c>
      <c r="R11" s="173">
        <v>82.199798496468716</v>
      </c>
      <c r="S11" s="105">
        <v>221042.56329179002</v>
      </c>
      <c r="T11" s="173">
        <v>83.702673866276982</v>
      </c>
      <c r="U11" s="105">
        <v>41941.732772489995</v>
      </c>
      <c r="V11" s="173">
        <v>20.858273166797435</v>
      </c>
      <c r="W11" s="105">
        <v>37229.071537000003</v>
      </c>
      <c r="X11" s="173">
        <v>54.627613316083945</v>
      </c>
      <c r="Y11" s="105">
        <v>40689.49675767</v>
      </c>
      <c r="Z11" s="173">
        <v>73.077833567018985</v>
      </c>
      <c r="AA11" s="105">
        <v>143943.00231015999</v>
      </c>
      <c r="AB11" s="173">
        <v>77.883570213133154</v>
      </c>
      <c r="AC11" s="105">
        <v>24248.485702000002</v>
      </c>
      <c r="AD11" s="173">
        <v>94.924131985952997</v>
      </c>
      <c r="AE11" s="105">
        <v>14241.21643</v>
      </c>
      <c r="AF11" s="173">
        <v>28.83616535236736</v>
      </c>
      <c r="AG11" s="105">
        <v>28411.346242</v>
      </c>
      <c r="AH11" s="173">
        <v>67.869564170948365</v>
      </c>
      <c r="AI11" s="105">
        <v>39703.919151550006</v>
      </c>
      <c r="AJ11" s="173">
        <v>56.844675719599024</v>
      </c>
      <c r="AK11" s="105">
        <v>58331.868618</v>
      </c>
      <c r="AL11" s="173">
        <v>69.997207357852204</v>
      </c>
      <c r="AM11" s="105">
        <v>40984.965238999997</v>
      </c>
      <c r="AN11" s="173">
        <v>51.077037366635693</v>
      </c>
      <c r="AO11" s="105">
        <v>9816.5609769999992</v>
      </c>
      <c r="AP11" s="173">
        <v>93.294759383396865</v>
      </c>
      <c r="AQ11" s="105">
        <v>0</v>
      </c>
      <c r="AR11" s="173" t="s">
        <v>242</v>
      </c>
      <c r="AS11" s="105">
        <v>93353.621763999996</v>
      </c>
      <c r="AT11" s="173">
        <v>93.292258147748868</v>
      </c>
      <c r="AU11" s="105">
        <v>41207.326986</v>
      </c>
      <c r="AV11" s="173">
        <v>68.656222189211761</v>
      </c>
      <c r="AW11" s="105">
        <v>6196.1761630000001</v>
      </c>
      <c r="AX11" s="173">
        <v>37.005530634296761</v>
      </c>
      <c r="AY11" s="105">
        <v>16928.407931999998</v>
      </c>
      <c r="AZ11" s="173">
        <v>56.939152977230158</v>
      </c>
      <c r="BA11" s="105">
        <v>21509.820209000001</v>
      </c>
      <c r="BB11" s="173">
        <v>75.803812902762317</v>
      </c>
      <c r="BC11" s="105">
        <v>0</v>
      </c>
      <c r="BD11" s="173">
        <v>0</v>
      </c>
      <c r="BE11" s="105">
        <v>244.16607500000001</v>
      </c>
      <c r="BF11" s="173">
        <v>100</v>
      </c>
      <c r="BG11" s="105">
        <v>15940.032351</v>
      </c>
      <c r="BH11" s="173">
        <v>83.907342077050103</v>
      </c>
      <c r="BI11" s="105">
        <v>34300.657907820001</v>
      </c>
      <c r="BJ11" s="173">
        <v>79.334754597989004</v>
      </c>
      <c r="BK11" s="105">
        <v>6866.0949149999997</v>
      </c>
      <c r="BL11" s="173">
        <v>100</v>
      </c>
      <c r="BM11" s="105">
        <v>7024.4671909999997</v>
      </c>
      <c r="BN11" s="173">
        <v>22.843713048105315</v>
      </c>
      <c r="BO11" s="105">
        <v>0</v>
      </c>
      <c r="BP11" s="173" t="s">
        <v>242</v>
      </c>
      <c r="BQ11" s="105">
        <v>7063.3996970500002</v>
      </c>
      <c r="BR11" s="173">
        <v>74.246515460210574</v>
      </c>
      <c r="BS11" s="105">
        <v>11886.941278</v>
      </c>
      <c r="BT11" s="173">
        <v>94.438648371876198</v>
      </c>
      <c r="BU11" s="105">
        <v>11795.065214689999</v>
      </c>
      <c r="BV11" s="173">
        <v>94.528806723848845</v>
      </c>
      <c r="BW11" s="105">
        <v>1416.46154768</v>
      </c>
      <c r="BX11" s="173">
        <v>23.35938117376234</v>
      </c>
      <c r="BY11" s="105">
        <v>3217.9048520000001</v>
      </c>
      <c r="BZ11" s="173">
        <v>66.378848942455519</v>
      </c>
      <c r="CA11" s="105">
        <v>5750.3589445899997</v>
      </c>
      <c r="CB11" s="173">
        <v>82.198956333134802</v>
      </c>
      <c r="CC11" s="105">
        <v>2031.6372828599999</v>
      </c>
      <c r="CD11" s="173">
        <v>57.437447624842811</v>
      </c>
      <c r="CE11" s="105">
        <v>0</v>
      </c>
      <c r="CF11" s="173">
        <v>0</v>
      </c>
      <c r="CG11" s="105">
        <v>0</v>
      </c>
      <c r="CH11" s="173">
        <v>0</v>
      </c>
      <c r="CI11" s="105">
        <v>4497.1008320000001</v>
      </c>
      <c r="CJ11" s="173">
        <v>98.776933803141858</v>
      </c>
      <c r="CK11" s="105">
        <v>112.742377</v>
      </c>
      <c r="CL11" s="173">
        <v>14.962908390429924</v>
      </c>
      <c r="CM11" s="105">
        <v>0</v>
      </c>
      <c r="CN11" s="173">
        <v>0</v>
      </c>
      <c r="CO11" s="105">
        <v>3827.4127309999999</v>
      </c>
      <c r="CP11" s="173">
        <v>98.51441801934368</v>
      </c>
      <c r="CQ11" s="105">
        <v>0</v>
      </c>
      <c r="CR11" s="173">
        <v>0</v>
      </c>
      <c r="CS11" s="105">
        <v>1032.237674</v>
      </c>
      <c r="CT11" s="173">
        <v>62.923362030069562</v>
      </c>
      <c r="CU11" s="105">
        <v>0</v>
      </c>
      <c r="CV11" s="173" t="s">
        <v>242</v>
      </c>
      <c r="CW11" s="105">
        <v>0</v>
      </c>
      <c r="CX11" s="173" t="s">
        <v>242</v>
      </c>
      <c r="CY11" s="173">
        <v>0</v>
      </c>
      <c r="CZ11" s="173">
        <v>0</v>
      </c>
      <c r="DA11" s="173">
        <v>0</v>
      </c>
      <c r="DB11" s="173" t="s">
        <v>242</v>
      </c>
      <c r="DC11" s="80"/>
      <c r="DD11" s="80"/>
      <c r="DE11" s="80"/>
      <c r="DF11" s="80"/>
      <c r="DG11" s="80"/>
      <c r="DH11" s="80"/>
      <c r="DI11" s="80"/>
      <c r="DJ11" s="80"/>
      <c r="DK11" s="80"/>
      <c r="DL11" s="80"/>
      <c r="DM11" s="80"/>
      <c r="DN11" s="80"/>
      <c r="DO11" s="80"/>
      <c r="DP11" s="80"/>
      <c r="DQ11" s="80"/>
      <c r="DR11" s="80"/>
      <c r="DS11" s="80"/>
      <c r="DT11" s="80"/>
      <c r="DU11" s="80"/>
      <c r="DV11" s="80"/>
      <c r="DW11" s="80"/>
      <c r="DX11" s="80"/>
      <c r="DY11" s="80"/>
      <c r="DZ11" s="80"/>
      <c r="EA11" s="80"/>
      <c r="EB11" s="80"/>
      <c r="EC11" s="80"/>
    </row>
    <row r="12" spans="1:133" s="138" customFormat="1" ht="20.100000000000001" customHeight="1">
      <c r="A12" s="177"/>
      <c r="B12" s="370" t="s">
        <v>247</v>
      </c>
      <c r="C12" s="172">
        <v>53318.702519410006</v>
      </c>
      <c r="D12" s="173">
        <v>2.6454157422762314</v>
      </c>
      <c r="E12" s="105">
        <v>14356.290411</v>
      </c>
      <c r="F12" s="173">
        <v>1.5366870613373873</v>
      </c>
      <c r="G12" s="105">
        <v>59870.85227635</v>
      </c>
      <c r="H12" s="173">
        <v>5.2108753901175273</v>
      </c>
      <c r="I12" s="105">
        <v>2433.1488040900003</v>
      </c>
      <c r="J12" s="173">
        <v>0.50033897660784066</v>
      </c>
      <c r="K12" s="105">
        <v>8148.3630860000003</v>
      </c>
      <c r="L12" s="173">
        <v>1.6503289571597048</v>
      </c>
      <c r="M12" s="105">
        <v>24829.871472999999</v>
      </c>
      <c r="N12" s="173">
        <v>4.7027430387344795</v>
      </c>
      <c r="O12" s="105">
        <v>17041.669473000002</v>
      </c>
      <c r="P12" s="173">
        <v>3.6892992667951972</v>
      </c>
      <c r="Q12" s="105">
        <v>22603.656541119999</v>
      </c>
      <c r="R12" s="173">
        <v>13.477132377293605</v>
      </c>
      <c r="S12" s="105">
        <v>11549.60878375</v>
      </c>
      <c r="T12" s="173">
        <v>4.3735157741234021</v>
      </c>
      <c r="U12" s="105">
        <v>13613.49509176</v>
      </c>
      <c r="V12" s="173">
        <v>6.7702019112818927</v>
      </c>
      <c r="W12" s="105">
        <v>110.980071</v>
      </c>
      <c r="X12" s="173">
        <v>0.16284522159931569</v>
      </c>
      <c r="Y12" s="105">
        <v>8994.9538107400003</v>
      </c>
      <c r="Z12" s="173">
        <v>16.154825935525324</v>
      </c>
      <c r="AA12" s="105">
        <v>5858.82054763</v>
      </c>
      <c r="AB12" s="173">
        <v>3.1700454635805571</v>
      </c>
      <c r="AC12" s="105">
        <v>1296.6366969999999</v>
      </c>
      <c r="AD12" s="173">
        <v>5.0758680140470132</v>
      </c>
      <c r="AE12" s="105">
        <v>1798.9664399999999</v>
      </c>
      <c r="AF12" s="173">
        <v>3.6426167653713306</v>
      </c>
      <c r="AG12" s="105">
        <v>13450.343293</v>
      </c>
      <c r="AH12" s="173">
        <v>32.130435829051642</v>
      </c>
      <c r="AI12" s="105">
        <v>1467.3996379800001</v>
      </c>
      <c r="AJ12" s="173">
        <v>2.1008973006830662</v>
      </c>
      <c r="AK12" s="105">
        <v>2379.4653800000001</v>
      </c>
      <c r="AL12" s="173">
        <v>2.8553162370885357</v>
      </c>
      <c r="AM12" s="105">
        <v>6196.1747859999996</v>
      </c>
      <c r="AN12" s="173">
        <v>7.7219109307325544</v>
      </c>
      <c r="AO12" s="105">
        <v>296.63580999999999</v>
      </c>
      <c r="AP12" s="173">
        <v>2.8191712538932903</v>
      </c>
      <c r="AQ12" s="105">
        <v>0</v>
      </c>
      <c r="AR12" s="173" t="s">
        <v>242</v>
      </c>
      <c r="AS12" s="105">
        <v>2091.769589</v>
      </c>
      <c r="AT12" s="173">
        <v>2.0903946177463979</v>
      </c>
      <c r="AU12" s="105">
        <v>3066.981777</v>
      </c>
      <c r="AV12" s="173">
        <v>5.1099500436782712</v>
      </c>
      <c r="AW12" s="105">
        <v>492.10000200000002</v>
      </c>
      <c r="AX12" s="173">
        <v>2.9389773983332921</v>
      </c>
      <c r="AY12" s="105">
        <v>816.19958599999995</v>
      </c>
      <c r="AZ12" s="173">
        <v>2.7453091438891923</v>
      </c>
      <c r="BA12" s="105">
        <v>2412.1418370000001</v>
      </c>
      <c r="BB12" s="173">
        <v>8.5007474135170451</v>
      </c>
      <c r="BC12" s="105">
        <v>0</v>
      </c>
      <c r="BD12" s="173">
        <v>0</v>
      </c>
      <c r="BE12" s="105">
        <v>0</v>
      </c>
      <c r="BF12" s="173">
        <v>0</v>
      </c>
      <c r="BG12" s="105">
        <v>567.42659900000001</v>
      </c>
      <c r="BH12" s="173">
        <v>2.986898438943459</v>
      </c>
      <c r="BI12" s="105">
        <v>2008.0757112200001</v>
      </c>
      <c r="BJ12" s="173">
        <v>4.6445229765549412</v>
      </c>
      <c r="BK12" s="105">
        <v>0</v>
      </c>
      <c r="BL12" s="173">
        <v>0</v>
      </c>
      <c r="BM12" s="105">
        <v>2067.8771660000002</v>
      </c>
      <c r="BN12" s="173">
        <v>6.7247794479496266</v>
      </c>
      <c r="BO12" s="105">
        <v>0</v>
      </c>
      <c r="BP12" s="173" t="s">
        <v>242</v>
      </c>
      <c r="BQ12" s="105">
        <v>1436.5551136099998</v>
      </c>
      <c r="BR12" s="173">
        <v>15.100265598255069</v>
      </c>
      <c r="BS12" s="105">
        <v>558.47790199999997</v>
      </c>
      <c r="BT12" s="173">
        <v>4.4369612818778101</v>
      </c>
      <c r="BU12" s="105">
        <v>22.964854809999999</v>
      </c>
      <c r="BV12" s="173">
        <v>0.18404648743036175</v>
      </c>
      <c r="BW12" s="105">
        <v>1083.8879040300001</v>
      </c>
      <c r="BX12" s="173">
        <v>17.874788582391531</v>
      </c>
      <c r="BY12" s="105">
        <v>0</v>
      </c>
      <c r="BZ12" s="173">
        <v>0</v>
      </c>
      <c r="CA12" s="105">
        <v>655.98835916999997</v>
      </c>
      <c r="CB12" s="173">
        <v>9.3770769807664891</v>
      </c>
      <c r="CC12" s="105">
        <v>251.65197083000001</v>
      </c>
      <c r="CD12" s="173">
        <v>7.1145804500540049</v>
      </c>
      <c r="CE12" s="105">
        <v>0</v>
      </c>
      <c r="CF12" s="173">
        <v>0</v>
      </c>
      <c r="CG12" s="105">
        <v>0</v>
      </c>
      <c r="CH12" s="173">
        <v>0</v>
      </c>
      <c r="CI12" s="105">
        <v>0</v>
      </c>
      <c r="CJ12" s="173">
        <v>0</v>
      </c>
      <c r="CK12" s="105">
        <v>39.889862000000001</v>
      </c>
      <c r="CL12" s="173">
        <v>5.2940905336144528</v>
      </c>
      <c r="CM12" s="105">
        <v>159.36079100000001</v>
      </c>
      <c r="CN12" s="173">
        <v>100</v>
      </c>
      <c r="CO12" s="105">
        <v>0</v>
      </c>
      <c r="CP12" s="173">
        <v>0</v>
      </c>
      <c r="CQ12" s="105">
        <v>0</v>
      </c>
      <c r="CR12" s="173">
        <v>0</v>
      </c>
      <c r="CS12" s="105">
        <v>596.26482699999997</v>
      </c>
      <c r="CT12" s="173">
        <v>36.347237191730116</v>
      </c>
      <c r="CU12" s="105">
        <v>0</v>
      </c>
      <c r="CV12" s="173" t="s">
        <v>242</v>
      </c>
      <c r="CW12" s="105">
        <v>0</v>
      </c>
      <c r="CX12" s="173" t="s">
        <v>242</v>
      </c>
      <c r="CY12" s="173">
        <v>0</v>
      </c>
      <c r="CZ12" s="173">
        <v>0</v>
      </c>
      <c r="DA12" s="173">
        <v>0</v>
      </c>
      <c r="DB12" s="173" t="s">
        <v>242</v>
      </c>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row>
    <row r="13" spans="1:133" s="138" customFormat="1" ht="20.100000000000001" customHeight="1">
      <c r="A13" s="177"/>
      <c r="B13" s="370" t="s">
        <v>248</v>
      </c>
      <c r="C13" s="172">
        <v>196749.61603432</v>
      </c>
      <c r="D13" s="173">
        <v>9.7617628890072545</v>
      </c>
      <c r="E13" s="105">
        <v>71061.77</v>
      </c>
      <c r="F13" s="173">
        <v>7.6064010540677627</v>
      </c>
      <c r="G13" s="105">
        <v>124724.95024230001</v>
      </c>
      <c r="H13" s="173">
        <v>10.855468880772323</v>
      </c>
      <c r="I13" s="105">
        <v>30030.260376439997</v>
      </c>
      <c r="J13" s="173">
        <v>6.1752531200550447</v>
      </c>
      <c r="K13" s="105">
        <v>11140.015159</v>
      </c>
      <c r="L13" s="173">
        <v>2.2562432977100859</v>
      </c>
      <c r="M13" s="105">
        <v>7225.8747480000002</v>
      </c>
      <c r="N13" s="173">
        <v>1.36857060282715</v>
      </c>
      <c r="O13" s="105">
        <v>24548.262697999999</v>
      </c>
      <c r="P13" s="173">
        <v>5.3143788357305901</v>
      </c>
      <c r="Q13" s="105">
        <v>4964.2834193299996</v>
      </c>
      <c r="R13" s="173">
        <v>2.9598885772752532</v>
      </c>
      <c r="S13" s="105">
        <v>13008.69715593</v>
      </c>
      <c r="T13" s="173">
        <v>4.9260319788755194</v>
      </c>
      <c r="U13" s="105">
        <v>4320.6830836899999</v>
      </c>
      <c r="V13" s="173">
        <v>2.1487426024009824</v>
      </c>
      <c r="W13" s="105">
        <v>1274.017621</v>
      </c>
      <c r="X13" s="173">
        <v>1.8694138501062769</v>
      </c>
      <c r="Y13" s="105">
        <v>5032.4838681499996</v>
      </c>
      <c r="Z13" s="173">
        <v>9.038278864337391</v>
      </c>
      <c r="AA13" s="105">
        <v>147.68195209999999</v>
      </c>
      <c r="AB13" s="173">
        <v>7.9906612346525074E-2</v>
      </c>
      <c r="AC13" s="105">
        <v>0</v>
      </c>
      <c r="AD13" s="173">
        <v>0</v>
      </c>
      <c r="AE13" s="105">
        <v>0</v>
      </c>
      <c r="AF13" s="173">
        <v>0</v>
      </c>
      <c r="AG13" s="105">
        <v>0</v>
      </c>
      <c r="AH13" s="173">
        <v>0</v>
      </c>
      <c r="AI13" s="105">
        <v>0</v>
      </c>
      <c r="AJ13" s="173">
        <v>0</v>
      </c>
      <c r="AK13" s="105">
        <v>3314.6055930000002</v>
      </c>
      <c r="AL13" s="173">
        <v>3.9774679004732465</v>
      </c>
      <c r="AM13" s="105">
        <v>24486.459911000002</v>
      </c>
      <c r="AN13" s="173">
        <v>30.515966539375061</v>
      </c>
      <c r="AO13" s="105">
        <v>0</v>
      </c>
      <c r="AP13" s="173">
        <v>0</v>
      </c>
      <c r="AQ13" s="105">
        <v>0</v>
      </c>
      <c r="AR13" s="173" t="s">
        <v>242</v>
      </c>
      <c r="AS13" s="105">
        <v>544.19448399999999</v>
      </c>
      <c r="AT13" s="173">
        <v>0.5438367716707817</v>
      </c>
      <c r="AU13" s="105">
        <v>2130.304729</v>
      </c>
      <c r="AV13" s="173">
        <v>3.5493366229419161</v>
      </c>
      <c r="AW13" s="105">
        <v>0</v>
      </c>
      <c r="AX13" s="173">
        <v>0</v>
      </c>
      <c r="AY13" s="105">
        <v>8898.2909909999998</v>
      </c>
      <c r="AZ13" s="173">
        <v>29.929639810646901</v>
      </c>
      <c r="BA13" s="105">
        <v>0</v>
      </c>
      <c r="BB13" s="173">
        <v>0</v>
      </c>
      <c r="BC13" s="105">
        <v>0</v>
      </c>
      <c r="BD13" s="173">
        <v>0</v>
      </c>
      <c r="BE13" s="105">
        <v>0</v>
      </c>
      <c r="BF13" s="173">
        <v>0</v>
      </c>
      <c r="BG13" s="105">
        <v>883.45699000000002</v>
      </c>
      <c r="BH13" s="173">
        <v>4.6504628245400372</v>
      </c>
      <c r="BI13" s="105">
        <v>2310.77628792</v>
      </c>
      <c r="BJ13" s="173">
        <v>5.3446458731390702</v>
      </c>
      <c r="BK13" s="105">
        <v>0</v>
      </c>
      <c r="BL13" s="173">
        <v>0</v>
      </c>
      <c r="BM13" s="105">
        <v>0</v>
      </c>
      <c r="BN13" s="173">
        <v>0</v>
      </c>
      <c r="BO13" s="105">
        <v>0</v>
      </c>
      <c r="BP13" s="173" t="s">
        <v>242</v>
      </c>
      <c r="BQ13" s="105">
        <v>0</v>
      </c>
      <c r="BR13" s="173">
        <v>0</v>
      </c>
      <c r="BS13" s="105">
        <v>0</v>
      </c>
      <c r="BT13" s="173">
        <v>0</v>
      </c>
      <c r="BU13" s="105">
        <v>0</v>
      </c>
      <c r="BV13" s="173">
        <v>0</v>
      </c>
      <c r="BW13" s="105">
        <v>3563.4308220200001</v>
      </c>
      <c r="BX13" s="173">
        <v>58.765830243846132</v>
      </c>
      <c r="BY13" s="105">
        <v>1418.3400019999999</v>
      </c>
      <c r="BZ13" s="173">
        <v>29.257476858983289</v>
      </c>
      <c r="CA13" s="105">
        <v>0</v>
      </c>
      <c r="CB13" s="173">
        <v>0</v>
      </c>
      <c r="CC13" s="105">
        <v>1134.68346419</v>
      </c>
      <c r="CD13" s="173">
        <v>32.07921147885304</v>
      </c>
      <c r="CE13" s="105">
        <v>0</v>
      </c>
      <c r="CF13" s="173">
        <v>0</v>
      </c>
      <c r="CG13" s="105">
        <v>0</v>
      </c>
      <c r="CH13" s="173">
        <v>0</v>
      </c>
      <c r="CI13" s="105">
        <v>0</v>
      </c>
      <c r="CJ13" s="173">
        <v>0</v>
      </c>
      <c r="CK13" s="105">
        <v>0</v>
      </c>
      <c r="CL13" s="173">
        <v>0</v>
      </c>
      <c r="CM13" s="105">
        <v>0</v>
      </c>
      <c r="CN13" s="173">
        <v>0</v>
      </c>
      <c r="CO13" s="105">
        <v>0</v>
      </c>
      <c r="CP13" s="173">
        <v>0</v>
      </c>
      <c r="CQ13" s="105">
        <v>0</v>
      </c>
      <c r="CR13" s="173">
        <v>0</v>
      </c>
      <c r="CS13" s="105">
        <v>0</v>
      </c>
      <c r="CT13" s="173">
        <v>0</v>
      </c>
      <c r="CU13" s="105">
        <v>0</v>
      </c>
      <c r="CV13" s="173" t="s">
        <v>242</v>
      </c>
      <c r="CW13" s="105">
        <v>0</v>
      </c>
      <c r="CX13" s="173" t="s">
        <v>242</v>
      </c>
      <c r="CY13" s="173">
        <v>0</v>
      </c>
      <c r="CZ13" s="173">
        <v>0</v>
      </c>
      <c r="DA13" s="173">
        <v>0</v>
      </c>
      <c r="DB13" s="173" t="s">
        <v>242</v>
      </c>
      <c r="DC13" s="80"/>
      <c r="DD13" s="80"/>
      <c r="DE13" s="80"/>
      <c r="DF13" s="80"/>
      <c r="DG13" s="80"/>
      <c r="DH13" s="80"/>
      <c r="DI13" s="80"/>
      <c r="DJ13" s="80"/>
      <c r="DK13" s="80"/>
      <c r="DL13" s="80"/>
      <c r="DM13" s="80"/>
      <c r="DN13" s="80"/>
      <c r="DO13" s="80"/>
      <c r="DP13" s="80"/>
      <c r="DQ13" s="80"/>
      <c r="DR13" s="80"/>
      <c r="DS13" s="80"/>
      <c r="DT13" s="80"/>
      <c r="DU13" s="80"/>
      <c r="DV13" s="80"/>
      <c r="DW13" s="80"/>
      <c r="DX13" s="80"/>
      <c r="DY13" s="80"/>
      <c r="DZ13" s="80"/>
      <c r="EA13" s="80"/>
      <c r="EB13" s="80"/>
      <c r="EC13" s="80"/>
    </row>
    <row r="14" spans="1:133" s="138" customFormat="1" ht="20.100000000000001" customHeight="1">
      <c r="A14" s="177"/>
      <c r="B14" s="370" t="s">
        <v>249</v>
      </c>
      <c r="C14" s="172">
        <v>503932.85062527005</v>
      </c>
      <c r="D14" s="173">
        <v>25.002706988395364</v>
      </c>
      <c r="E14" s="105">
        <v>197651.366622</v>
      </c>
      <c r="F14" s="173">
        <v>21.156460969259765</v>
      </c>
      <c r="G14" s="105">
        <v>214637.07859533999</v>
      </c>
      <c r="H14" s="173">
        <v>18.680994643214461</v>
      </c>
      <c r="I14" s="105">
        <v>231709.68137473002</v>
      </c>
      <c r="J14" s="173">
        <v>47.647470082505059</v>
      </c>
      <c r="K14" s="105">
        <v>93909.194810000001</v>
      </c>
      <c r="L14" s="173">
        <v>19.01990153148348</v>
      </c>
      <c r="M14" s="105">
        <v>51564.320733</v>
      </c>
      <c r="N14" s="173">
        <v>9.7662104549302828</v>
      </c>
      <c r="O14" s="105">
        <v>91504.600768999997</v>
      </c>
      <c r="P14" s="173">
        <v>19.809553110997538</v>
      </c>
      <c r="Q14" s="105">
        <v>0</v>
      </c>
      <c r="R14" s="173">
        <v>0</v>
      </c>
      <c r="S14" s="105">
        <v>7073.9620146099996</v>
      </c>
      <c r="T14" s="173">
        <v>2.6787127629790954</v>
      </c>
      <c r="U14" s="105">
        <v>122145.58352951</v>
      </c>
      <c r="V14" s="173">
        <v>60.744890088267532</v>
      </c>
      <c r="W14" s="105">
        <v>12313.063260999999</v>
      </c>
      <c r="X14" s="173">
        <v>18.067419647838729</v>
      </c>
      <c r="Y14" s="105">
        <v>0</v>
      </c>
      <c r="Z14" s="173">
        <v>0</v>
      </c>
      <c r="AA14" s="105">
        <v>12731.82281614</v>
      </c>
      <c r="AB14" s="173">
        <v>6.8888365556344926</v>
      </c>
      <c r="AC14" s="105">
        <v>0</v>
      </c>
      <c r="AD14" s="173">
        <v>0</v>
      </c>
      <c r="AE14" s="105">
        <v>30886.236816000001</v>
      </c>
      <c r="AF14" s="173">
        <v>62.539645845305948</v>
      </c>
      <c r="AG14" s="105">
        <v>0</v>
      </c>
      <c r="AH14" s="173">
        <v>0</v>
      </c>
      <c r="AI14" s="105">
        <v>18994.238536519999</v>
      </c>
      <c r="AJ14" s="173">
        <v>27.194326233334547</v>
      </c>
      <c r="AK14" s="105">
        <v>393.16914300000002</v>
      </c>
      <c r="AL14" s="173">
        <v>0.47179599559043989</v>
      </c>
      <c r="AM14" s="105">
        <v>6129.5997150000003</v>
      </c>
      <c r="AN14" s="173">
        <v>7.6389425209919608</v>
      </c>
      <c r="AO14" s="105">
        <v>0</v>
      </c>
      <c r="AP14" s="173">
        <v>0</v>
      </c>
      <c r="AQ14" s="105">
        <v>0</v>
      </c>
      <c r="AR14" s="173" t="s">
        <v>242</v>
      </c>
      <c r="AS14" s="105">
        <v>11.130252</v>
      </c>
      <c r="AT14" s="173">
        <v>1.1122935813443972E-2</v>
      </c>
      <c r="AU14" s="105">
        <v>150.779923</v>
      </c>
      <c r="AV14" s="173">
        <v>0.2512169716486895</v>
      </c>
      <c r="AW14" s="105">
        <v>8673.0922210000008</v>
      </c>
      <c r="AX14" s="173">
        <v>51.798459474867656</v>
      </c>
      <c r="AY14" s="105">
        <v>807.22213799999997</v>
      </c>
      <c r="AZ14" s="173">
        <v>2.715113257361029</v>
      </c>
      <c r="BA14" s="105">
        <v>3379.4447759999998</v>
      </c>
      <c r="BB14" s="173">
        <v>11.909667167182294</v>
      </c>
      <c r="BC14" s="105">
        <v>53148.924598999998</v>
      </c>
      <c r="BD14" s="173">
        <v>90.260426661634995</v>
      </c>
      <c r="BE14" s="105">
        <v>0</v>
      </c>
      <c r="BF14" s="173">
        <v>0</v>
      </c>
      <c r="BG14" s="105">
        <v>403.75712299999998</v>
      </c>
      <c r="BH14" s="173">
        <v>2.1253524641360744</v>
      </c>
      <c r="BI14" s="105">
        <v>2306.7326017300002</v>
      </c>
      <c r="BJ14" s="173">
        <v>5.335293141409637</v>
      </c>
      <c r="BK14" s="105">
        <v>0</v>
      </c>
      <c r="BL14" s="173">
        <v>0</v>
      </c>
      <c r="BM14" s="105">
        <v>19247.779854</v>
      </c>
      <c r="BN14" s="173">
        <v>62.594179436303158</v>
      </c>
      <c r="BO14" s="105">
        <v>0</v>
      </c>
      <c r="BP14" s="173" t="s">
        <v>242</v>
      </c>
      <c r="BQ14" s="105">
        <v>543.97275648000004</v>
      </c>
      <c r="BR14" s="173">
        <v>5.7179380193922196</v>
      </c>
      <c r="BS14" s="105">
        <v>25.400008</v>
      </c>
      <c r="BT14" s="173">
        <v>0.20179643930725594</v>
      </c>
      <c r="BU14" s="105">
        <v>0</v>
      </c>
      <c r="BV14" s="173">
        <v>0</v>
      </c>
      <c r="BW14" s="105">
        <v>0</v>
      </c>
      <c r="BX14" s="173">
        <v>0</v>
      </c>
      <c r="BY14" s="105">
        <v>0</v>
      </c>
      <c r="BZ14" s="173">
        <v>0</v>
      </c>
      <c r="CA14" s="105">
        <v>0</v>
      </c>
      <c r="CB14" s="173">
        <v>0</v>
      </c>
      <c r="CC14" s="105">
        <v>0</v>
      </c>
      <c r="CD14" s="173">
        <v>0</v>
      </c>
      <c r="CE14" s="105">
        <v>7141.8340349999999</v>
      </c>
      <c r="CF14" s="173">
        <v>98.142936559444692</v>
      </c>
      <c r="CG14" s="105">
        <v>127.01979300000001</v>
      </c>
      <c r="CH14" s="173">
        <v>92.174018328233288</v>
      </c>
      <c r="CI14" s="105">
        <v>0</v>
      </c>
      <c r="CJ14" s="173">
        <v>0</v>
      </c>
      <c r="CK14" s="105">
        <v>397.18133599999999</v>
      </c>
      <c r="CL14" s="173">
        <v>52.712991362214822</v>
      </c>
      <c r="CM14" s="105">
        <v>0</v>
      </c>
      <c r="CN14" s="173">
        <v>0</v>
      </c>
      <c r="CO14" s="105">
        <v>0</v>
      </c>
      <c r="CP14" s="173">
        <v>0</v>
      </c>
      <c r="CQ14" s="105">
        <v>6.6490154000000006</v>
      </c>
      <c r="CR14" s="173">
        <v>48.433151761614475</v>
      </c>
      <c r="CS14" s="105">
        <v>0</v>
      </c>
      <c r="CT14" s="173">
        <v>0</v>
      </c>
      <c r="CU14" s="105">
        <v>0</v>
      </c>
      <c r="CV14" s="173" t="s">
        <v>242</v>
      </c>
      <c r="CW14" s="105">
        <v>0</v>
      </c>
      <c r="CX14" s="173" t="s">
        <v>242</v>
      </c>
      <c r="CY14" s="173">
        <v>333.11492099999998</v>
      </c>
      <c r="CZ14" s="173">
        <v>87.234294075264216</v>
      </c>
      <c r="DA14" s="173">
        <v>0</v>
      </c>
      <c r="DB14" s="173" t="s">
        <v>242</v>
      </c>
      <c r="DC14" s="80"/>
      <c r="DD14" s="80"/>
      <c r="DE14" s="80"/>
      <c r="DF14" s="80"/>
      <c r="DG14" s="80"/>
      <c r="DH14" s="80"/>
      <c r="DI14" s="80"/>
      <c r="DJ14" s="80"/>
      <c r="DK14" s="80"/>
      <c r="DL14" s="80"/>
      <c r="DM14" s="80"/>
      <c r="DN14" s="80"/>
      <c r="DO14" s="80"/>
      <c r="DP14" s="80"/>
      <c r="DQ14" s="80"/>
      <c r="DR14" s="80"/>
      <c r="DS14" s="80"/>
      <c r="DT14" s="80"/>
      <c r="DU14" s="80"/>
      <c r="DV14" s="80"/>
      <c r="DW14" s="80"/>
      <c r="DX14" s="80"/>
      <c r="DY14" s="80"/>
      <c r="DZ14" s="80"/>
      <c r="EA14" s="80"/>
      <c r="EB14" s="80"/>
      <c r="EC14" s="80"/>
    </row>
    <row r="15" spans="1:133" s="138" customFormat="1" ht="20.100000000000001" customHeight="1">
      <c r="A15" s="177"/>
      <c r="B15" s="370" t="s">
        <v>250</v>
      </c>
      <c r="C15" s="172">
        <v>362445.90474910999</v>
      </c>
      <c r="D15" s="173">
        <v>17.98281009928553</v>
      </c>
      <c r="E15" s="105">
        <v>221780.91865499999</v>
      </c>
      <c r="F15" s="173">
        <v>23.739270967068631</v>
      </c>
      <c r="G15" s="105">
        <v>280802.67976780998</v>
      </c>
      <c r="H15" s="173">
        <v>24.439735160729182</v>
      </c>
      <c r="I15" s="105">
        <v>75596.813545280005</v>
      </c>
      <c r="J15" s="173">
        <v>15.545301734311872</v>
      </c>
      <c r="K15" s="105">
        <v>144381.80564000001</v>
      </c>
      <c r="L15" s="173">
        <v>29.242373249676319</v>
      </c>
      <c r="M15" s="105">
        <v>230050.67707000001</v>
      </c>
      <c r="N15" s="173">
        <v>43.571277496281887</v>
      </c>
      <c r="O15" s="105">
        <v>3766.02045</v>
      </c>
      <c r="P15" s="173">
        <v>0.81529432940438529</v>
      </c>
      <c r="Q15" s="105">
        <v>0</v>
      </c>
      <c r="R15" s="173">
        <v>0</v>
      </c>
      <c r="S15" s="105">
        <v>3210.8871696700003</v>
      </c>
      <c r="T15" s="173">
        <v>1.2158737103926964</v>
      </c>
      <c r="U15" s="105">
        <v>566.07341138000004</v>
      </c>
      <c r="V15" s="173">
        <v>0.28151707300871165</v>
      </c>
      <c r="W15" s="105">
        <v>12881.770759000001</v>
      </c>
      <c r="X15" s="173">
        <v>18.901905494734635</v>
      </c>
      <c r="Y15" s="105">
        <v>0</v>
      </c>
      <c r="Z15" s="173">
        <v>0</v>
      </c>
      <c r="AA15" s="105">
        <v>16299.69046308</v>
      </c>
      <c r="AB15" s="173">
        <v>8.8193108818046646</v>
      </c>
      <c r="AC15" s="105">
        <v>0</v>
      </c>
      <c r="AD15" s="173">
        <v>0</v>
      </c>
      <c r="AE15" s="105">
        <v>53.39593</v>
      </c>
      <c r="AF15" s="173">
        <v>0.10811814244883523</v>
      </c>
      <c r="AG15" s="105">
        <v>0</v>
      </c>
      <c r="AH15" s="173">
        <v>0</v>
      </c>
      <c r="AI15" s="105">
        <v>4155.0627283000003</v>
      </c>
      <c r="AJ15" s="173">
        <v>5.9488634480454081</v>
      </c>
      <c r="AK15" s="105">
        <v>15432.55812</v>
      </c>
      <c r="AL15" s="173">
        <v>18.518795923750115</v>
      </c>
      <c r="AM15" s="105">
        <v>143.49726100000001</v>
      </c>
      <c r="AN15" s="173">
        <v>0.17883179647380634</v>
      </c>
      <c r="AO15" s="105">
        <v>0</v>
      </c>
      <c r="AP15" s="173">
        <v>0</v>
      </c>
      <c r="AQ15" s="105">
        <v>0</v>
      </c>
      <c r="AR15" s="173" t="s">
        <v>242</v>
      </c>
      <c r="AS15" s="105">
        <v>44.715539</v>
      </c>
      <c r="AT15" s="173">
        <v>4.4686146383797115E-2</v>
      </c>
      <c r="AU15" s="105">
        <v>9562.2645460000003</v>
      </c>
      <c r="AV15" s="173">
        <v>15.931850166482384</v>
      </c>
      <c r="AW15" s="105">
        <v>553.51734999999996</v>
      </c>
      <c r="AX15" s="173">
        <v>3.3057812936878186</v>
      </c>
      <c r="AY15" s="105">
        <v>7.2918570000000003</v>
      </c>
      <c r="AZ15" s="173">
        <v>2.4526356103827297E-2</v>
      </c>
      <c r="BA15" s="105">
        <v>0</v>
      </c>
      <c r="BB15" s="173">
        <v>0</v>
      </c>
      <c r="BC15" s="105">
        <v>0</v>
      </c>
      <c r="BD15" s="173">
        <v>0</v>
      </c>
      <c r="BE15" s="105">
        <v>0</v>
      </c>
      <c r="BF15" s="173">
        <v>0</v>
      </c>
      <c r="BG15" s="105">
        <v>0</v>
      </c>
      <c r="BH15" s="173">
        <v>0</v>
      </c>
      <c r="BI15" s="105">
        <v>0</v>
      </c>
      <c r="BJ15" s="173">
        <v>0</v>
      </c>
      <c r="BK15" s="105">
        <v>0</v>
      </c>
      <c r="BL15" s="173">
        <v>0</v>
      </c>
      <c r="BM15" s="105">
        <v>0</v>
      </c>
      <c r="BN15" s="173">
        <v>0</v>
      </c>
      <c r="BO15" s="105">
        <v>0</v>
      </c>
      <c r="BP15" s="173" t="s">
        <v>242</v>
      </c>
      <c r="BQ15" s="105">
        <v>82.966091680000005</v>
      </c>
      <c r="BR15" s="173">
        <v>0.87209325152094153</v>
      </c>
      <c r="BS15" s="105">
        <v>0</v>
      </c>
      <c r="BT15" s="173">
        <v>0</v>
      </c>
      <c r="BU15" s="105">
        <v>209.27700887999998</v>
      </c>
      <c r="BV15" s="173">
        <v>1.6772019114845267</v>
      </c>
      <c r="BW15" s="105">
        <v>0</v>
      </c>
      <c r="BX15" s="173">
        <v>0</v>
      </c>
      <c r="BY15" s="105">
        <v>0</v>
      </c>
      <c r="BZ15" s="173">
        <v>0</v>
      </c>
      <c r="CA15" s="105">
        <v>0</v>
      </c>
      <c r="CB15" s="173">
        <v>0</v>
      </c>
      <c r="CC15" s="105">
        <v>0</v>
      </c>
      <c r="CD15" s="173">
        <v>0</v>
      </c>
      <c r="CE15" s="105">
        <v>0</v>
      </c>
      <c r="CF15" s="173">
        <v>0</v>
      </c>
      <c r="CG15" s="105">
        <v>0</v>
      </c>
      <c r="CH15" s="173">
        <v>0</v>
      </c>
      <c r="CI15" s="105">
        <v>0</v>
      </c>
      <c r="CJ15" s="173">
        <v>0</v>
      </c>
      <c r="CK15" s="105">
        <v>16.451281999999999</v>
      </c>
      <c r="CL15" s="173">
        <v>2.1833762248167679</v>
      </c>
      <c r="CM15" s="105">
        <v>0</v>
      </c>
      <c r="CN15" s="173">
        <v>0</v>
      </c>
      <c r="CO15" s="105">
        <v>0</v>
      </c>
      <c r="CP15" s="173">
        <v>0</v>
      </c>
      <c r="CQ15" s="105">
        <v>0</v>
      </c>
      <c r="CR15" s="173">
        <v>0</v>
      </c>
      <c r="CS15" s="105">
        <v>0</v>
      </c>
      <c r="CT15" s="173">
        <v>0</v>
      </c>
      <c r="CU15" s="105">
        <v>0</v>
      </c>
      <c r="CV15" s="173" t="s">
        <v>242</v>
      </c>
      <c r="CW15" s="105">
        <v>0</v>
      </c>
      <c r="CX15" s="173" t="s">
        <v>242</v>
      </c>
      <c r="CY15" s="173">
        <v>0</v>
      </c>
      <c r="CZ15" s="173">
        <v>0</v>
      </c>
      <c r="DA15" s="173">
        <v>0</v>
      </c>
      <c r="DB15" s="173" t="s">
        <v>242</v>
      </c>
      <c r="DC15" s="80"/>
      <c r="DD15" s="80"/>
      <c r="DE15" s="80"/>
      <c r="DF15" s="80"/>
      <c r="DG15" s="80"/>
      <c r="DH15" s="80"/>
      <c r="DI15" s="80"/>
      <c r="DJ15" s="80"/>
      <c r="DK15" s="80"/>
      <c r="DL15" s="80"/>
      <c r="DM15" s="80"/>
      <c r="DN15" s="80"/>
      <c r="DO15" s="80"/>
      <c r="DP15" s="80"/>
      <c r="DQ15" s="80"/>
      <c r="DR15" s="80"/>
      <c r="DS15" s="80"/>
      <c r="DT15" s="80"/>
      <c r="DU15" s="80"/>
      <c r="DV15" s="80"/>
      <c r="DW15" s="80"/>
      <c r="DX15" s="80"/>
      <c r="DY15" s="80"/>
      <c r="DZ15" s="80"/>
      <c r="EA15" s="80"/>
      <c r="EB15" s="80"/>
      <c r="EC15" s="80"/>
    </row>
    <row r="16" spans="1:133" s="135" customFormat="1" ht="20.100000000000001" customHeight="1">
      <c r="A16" s="177"/>
      <c r="B16" s="371" t="s">
        <v>251</v>
      </c>
      <c r="C16" s="367">
        <v>42136.128872460002</v>
      </c>
      <c r="D16" s="368">
        <v>2.0905906064988611</v>
      </c>
      <c r="E16" s="369">
        <v>42658.300733999997</v>
      </c>
      <c r="F16" s="368">
        <v>4.5661140113430498</v>
      </c>
      <c r="G16" s="369">
        <v>12392.03047892</v>
      </c>
      <c r="H16" s="368">
        <v>1.0785436351922135</v>
      </c>
      <c r="I16" s="369">
        <v>6076.4384890800002</v>
      </c>
      <c r="J16" s="368">
        <v>1.2495244885706229</v>
      </c>
      <c r="K16" s="369">
        <v>7122.0257840000004</v>
      </c>
      <c r="L16" s="368">
        <v>1.4424597015279896</v>
      </c>
      <c r="M16" s="369">
        <v>6900.3867749999999</v>
      </c>
      <c r="N16" s="368">
        <v>1.306923634542114</v>
      </c>
      <c r="O16" s="369">
        <v>9100.0871719999996</v>
      </c>
      <c r="P16" s="368">
        <v>1.9700502339059758</v>
      </c>
      <c r="Q16" s="369">
        <v>21.492367050000002</v>
      </c>
      <c r="R16" s="368">
        <v>1.2814540661034173E-2</v>
      </c>
      <c r="S16" s="369">
        <v>3255.5421823299998</v>
      </c>
      <c r="T16" s="368">
        <v>1.232783322304138</v>
      </c>
      <c r="U16" s="369">
        <v>9987.4278425400007</v>
      </c>
      <c r="V16" s="368">
        <v>4.9669025193450569</v>
      </c>
      <c r="W16" s="369">
        <v>1646.8170090000001</v>
      </c>
      <c r="X16" s="368">
        <v>2.416436377699986</v>
      </c>
      <c r="Y16" s="369">
        <v>136.52610527000002</v>
      </c>
      <c r="Z16" s="368">
        <v>0.24519919865053866</v>
      </c>
      <c r="AA16" s="369">
        <v>3074.9351278600002</v>
      </c>
      <c r="AB16" s="368">
        <v>1.6637621981475794</v>
      </c>
      <c r="AC16" s="369">
        <v>0</v>
      </c>
      <c r="AD16" s="368">
        <v>0</v>
      </c>
      <c r="AE16" s="369">
        <v>1335.008233</v>
      </c>
      <c r="AF16" s="368">
        <v>2.703176259049366</v>
      </c>
      <c r="AG16" s="369">
        <v>0</v>
      </c>
      <c r="AH16" s="368">
        <v>0</v>
      </c>
      <c r="AI16" s="369">
        <v>1417.9574828099999</v>
      </c>
      <c r="AJ16" s="368">
        <v>2.0301102515056546</v>
      </c>
      <c r="AK16" s="369">
        <v>1272.357753</v>
      </c>
      <c r="AL16" s="368">
        <v>1.5268067281257878</v>
      </c>
      <c r="AM16" s="369">
        <v>198.327438</v>
      </c>
      <c r="AN16" s="368">
        <v>0.24716326834689509</v>
      </c>
      <c r="AO16" s="369">
        <v>78.323038999999994</v>
      </c>
      <c r="AP16" s="368">
        <v>0.7443675126963365</v>
      </c>
      <c r="AQ16" s="369">
        <v>0</v>
      </c>
      <c r="AR16" s="368" t="s">
        <v>242</v>
      </c>
      <c r="AS16" s="369">
        <v>1766.938523</v>
      </c>
      <c r="AT16" s="368">
        <v>1.7657770711418299</v>
      </c>
      <c r="AU16" s="369">
        <v>2177.2676689999998</v>
      </c>
      <c r="AV16" s="368">
        <v>3.6275823690053306</v>
      </c>
      <c r="AW16" s="369">
        <v>271.92012999999997</v>
      </c>
      <c r="AX16" s="368">
        <v>1.6239933204102088</v>
      </c>
      <c r="AY16" s="369">
        <v>1173.973205</v>
      </c>
      <c r="AZ16" s="368">
        <v>3.9486902831722355</v>
      </c>
      <c r="BA16" s="369">
        <v>128.79076699999999</v>
      </c>
      <c r="BB16" s="368">
        <v>0.45387786185150691</v>
      </c>
      <c r="BC16" s="369">
        <v>3859.5840899999998</v>
      </c>
      <c r="BD16" s="368">
        <v>6.5545579581945637</v>
      </c>
      <c r="BE16" s="369">
        <v>0</v>
      </c>
      <c r="BF16" s="368">
        <v>0</v>
      </c>
      <c r="BG16" s="369">
        <v>278.297484</v>
      </c>
      <c r="BH16" s="368">
        <v>1.4649407024387524</v>
      </c>
      <c r="BI16" s="369">
        <v>1861.54613249</v>
      </c>
      <c r="BJ16" s="368">
        <v>4.3056114547662885</v>
      </c>
      <c r="BK16" s="369">
        <v>0</v>
      </c>
      <c r="BL16" s="368">
        <v>0</v>
      </c>
      <c r="BM16" s="369">
        <v>1912.4289349999999</v>
      </c>
      <c r="BN16" s="368">
        <v>6.2192585755125984</v>
      </c>
      <c r="BO16" s="369">
        <v>0</v>
      </c>
      <c r="BP16" s="368" t="s">
        <v>242</v>
      </c>
      <c r="BQ16" s="369">
        <v>80.572378540000003</v>
      </c>
      <c r="BR16" s="368">
        <v>0.84693187494889999</v>
      </c>
      <c r="BS16" s="369">
        <v>5.2661160000000002</v>
      </c>
      <c r="BT16" s="368">
        <v>4.1837918231323767E-2</v>
      </c>
      <c r="BU16" s="369">
        <v>92.255594989999992</v>
      </c>
      <c r="BV16" s="368">
        <v>0.73936100812246242</v>
      </c>
      <c r="BW16" s="369">
        <v>0</v>
      </c>
      <c r="BX16" s="368">
        <v>0</v>
      </c>
      <c r="BY16" s="369">
        <v>211.541607</v>
      </c>
      <c r="BZ16" s="368">
        <v>4.3636741985611982</v>
      </c>
      <c r="CA16" s="369">
        <v>230.92276313999997</v>
      </c>
      <c r="CB16" s="368">
        <v>3.3009435248437482</v>
      </c>
      <c r="CC16" s="369">
        <v>0</v>
      </c>
      <c r="CD16" s="368">
        <v>0</v>
      </c>
      <c r="CE16" s="369">
        <v>57.041407999999997</v>
      </c>
      <c r="CF16" s="368">
        <v>0.78386185665618047</v>
      </c>
      <c r="CG16" s="369">
        <v>9.5312280000000005</v>
      </c>
      <c r="CH16" s="368">
        <v>6.9164935921645716</v>
      </c>
      <c r="CI16" s="369">
        <v>0</v>
      </c>
      <c r="CJ16" s="368">
        <v>0</v>
      </c>
      <c r="CK16" s="369">
        <v>62.004635999999998</v>
      </c>
      <c r="CL16" s="368">
        <v>8.2291123616273705</v>
      </c>
      <c r="CM16" s="369">
        <v>0</v>
      </c>
      <c r="CN16" s="368">
        <v>0</v>
      </c>
      <c r="CO16" s="369">
        <v>0</v>
      </c>
      <c r="CP16" s="368">
        <v>0</v>
      </c>
      <c r="CQ16" s="369">
        <v>1.4291353100000002</v>
      </c>
      <c r="CR16" s="368">
        <v>10.410192064995359</v>
      </c>
      <c r="CS16" s="369">
        <v>8.7209120000000002</v>
      </c>
      <c r="CT16" s="368">
        <v>0.53161119462142203</v>
      </c>
      <c r="CU16" s="369">
        <v>0</v>
      </c>
      <c r="CV16" s="368" t="s">
        <v>242</v>
      </c>
      <c r="CW16" s="369">
        <v>0</v>
      </c>
      <c r="CX16" s="368" t="s">
        <v>242</v>
      </c>
      <c r="CY16" s="368">
        <v>11.693047999999999</v>
      </c>
      <c r="CZ16" s="368">
        <v>3.0621107718803753</v>
      </c>
      <c r="DA16" s="368">
        <v>0</v>
      </c>
      <c r="DB16" s="368" t="s">
        <v>242</v>
      </c>
      <c r="DC16" s="80"/>
      <c r="DD16" s="80"/>
      <c r="DE16" s="80"/>
      <c r="DF16" s="80"/>
      <c r="DG16" s="80"/>
      <c r="DH16" s="80"/>
      <c r="DI16" s="80"/>
      <c r="DJ16" s="80"/>
      <c r="DK16" s="80"/>
      <c r="DL16" s="80"/>
      <c r="DM16" s="80"/>
      <c r="DN16" s="80"/>
      <c r="DO16" s="80"/>
      <c r="DP16" s="80"/>
      <c r="DQ16" s="80"/>
      <c r="DR16" s="80"/>
      <c r="DS16" s="80"/>
      <c r="DT16" s="80"/>
      <c r="DU16" s="80"/>
      <c r="DV16" s="80"/>
      <c r="DW16" s="80"/>
      <c r="DX16" s="80"/>
      <c r="DY16" s="80"/>
      <c r="DZ16" s="80"/>
      <c r="EA16" s="80"/>
      <c r="EB16" s="80"/>
      <c r="EC16" s="80"/>
    </row>
    <row r="17" spans="1:133" s="138" customFormat="1" ht="20.100000000000001" customHeight="1">
      <c r="A17" s="177"/>
      <c r="B17" s="370" t="s">
        <v>245</v>
      </c>
      <c r="C17" s="172">
        <v>15452.87060242</v>
      </c>
      <c r="D17" s="173">
        <v>0.76669658531390317</v>
      </c>
      <c r="E17" s="105">
        <v>17013.071801999999</v>
      </c>
      <c r="F17" s="173">
        <v>1.8210670419223067</v>
      </c>
      <c r="G17" s="105">
        <v>5567.7621815399998</v>
      </c>
      <c r="H17" s="173">
        <v>0.48459164729937299</v>
      </c>
      <c r="I17" s="105">
        <v>300.90553439000001</v>
      </c>
      <c r="J17" s="173">
        <v>6.1876514448788764E-2</v>
      </c>
      <c r="K17" s="105">
        <v>1633.431096</v>
      </c>
      <c r="L17" s="173">
        <v>0.33082701504618661</v>
      </c>
      <c r="M17" s="105">
        <v>752.26459599999998</v>
      </c>
      <c r="N17" s="173">
        <v>0.14247786566162085</v>
      </c>
      <c r="O17" s="105">
        <v>7401.4848849999998</v>
      </c>
      <c r="P17" s="173">
        <v>1.602324983634321</v>
      </c>
      <c r="Q17" s="105">
        <v>21.492367050000002</v>
      </c>
      <c r="R17" s="173">
        <v>1.2814540661034173E-2</v>
      </c>
      <c r="S17" s="105">
        <v>2741.7222403699998</v>
      </c>
      <c r="T17" s="173">
        <v>1.0382139941739088</v>
      </c>
      <c r="U17" s="105">
        <v>1263.6411498900002</v>
      </c>
      <c r="V17" s="173">
        <v>0.62842831106157138</v>
      </c>
      <c r="W17" s="105">
        <v>299.86726499999997</v>
      </c>
      <c r="X17" s="173">
        <v>0.44000648746481441</v>
      </c>
      <c r="Y17" s="105">
        <v>136.52610527000002</v>
      </c>
      <c r="Z17" s="173">
        <v>0.24519919865053866</v>
      </c>
      <c r="AA17" s="105">
        <v>2178.96711246</v>
      </c>
      <c r="AB17" s="173">
        <v>1.1789787302734895</v>
      </c>
      <c r="AC17" s="105">
        <v>0</v>
      </c>
      <c r="AD17" s="173">
        <v>0</v>
      </c>
      <c r="AE17" s="105">
        <v>368.36829</v>
      </c>
      <c r="AF17" s="173">
        <v>0.7458863484886179</v>
      </c>
      <c r="AG17" s="105">
        <v>0</v>
      </c>
      <c r="AH17" s="173">
        <v>0</v>
      </c>
      <c r="AI17" s="105">
        <v>36.994014759999999</v>
      </c>
      <c r="AJ17" s="173">
        <v>5.2964866379347435E-2</v>
      </c>
      <c r="AK17" s="105">
        <v>757.71482200000003</v>
      </c>
      <c r="AL17" s="173">
        <v>0.90924434224768991</v>
      </c>
      <c r="AM17" s="105">
        <v>153.82747699999999</v>
      </c>
      <c r="AN17" s="173">
        <v>0.19170570829880246</v>
      </c>
      <c r="AO17" s="105">
        <v>78.323038999999994</v>
      </c>
      <c r="AP17" s="173">
        <v>0.7443675126963365</v>
      </c>
      <c r="AQ17" s="105">
        <v>0</v>
      </c>
      <c r="AR17" s="173" t="s">
        <v>242</v>
      </c>
      <c r="AS17" s="105">
        <v>1766.643693</v>
      </c>
      <c r="AT17" s="173">
        <v>1.7654824349407918</v>
      </c>
      <c r="AU17" s="105">
        <v>1160.752686</v>
      </c>
      <c r="AV17" s="173">
        <v>1.9339496188096754</v>
      </c>
      <c r="AW17" s="105">
        <v>50.357149</v>
      </c>
      <c r="AX17" s="173">
        <v>0.30074887655761873</v>
      </c>
      <c r="AY17" s="105">
        <v>1162.595208</v>
      </c>
      <c r="AZ17" s="173">
        <v>3.9104200858589468</v>
      </c>
      <c r="BA17" s="105">
        <v>119.904751</v>
      </c>
      <c r="BB17" s="173">
        <v>0.42256221682193523</v>
      </c>
      <c r="BC17" s="105">
        <v>0</v>
      </c>
      <c r="BD17" s="173">
        <v>0</v>
      </c>
      <c r="BE17" s="105">
        <v>0</v>
      </c>
      <c r="BF17" s="173">
        <v>0</v>
      </c>
      <c r="BG17" s="105">
        <v>209.44083800000001</v>
      </c>
      <c r="BH17" s="173">
        <v>1.1024835867329688</v>
      </c>
      <c r="BI17" s="105">
        <v>1853.0231451700001</v>
      </c>
      <c r="BJ17" s="173">
        <v>4.2858984478236488</v>
      </c>
      <c r="BK17" s="105">
        <v>0</v>
      </c>
      <c r="BL17" s="173">
        <v>0</v>
      </c>
      <c r="BM17" s="105">
        <v>37.395795999999997</v>
      </c>
      <c r="BN17" s="173">
        <v>0.12161190447639808</v>
      </c>
      <c r="BO17" s="105">
        <v>0</v>
      </c>
      <c r="BP17" s="173" t="s">
        <v>242</v>
      </c>
      <c r="BQ17" s="105">
        <v>64.655030080000003</v>
      </c>
      <c r="BR17" s="173">
        <v>0.6796175915713748</v>
      </c>
      <c r="BS17" s="105">
        <v>4.9599479999999998</v>
      </c>
      <c r="BT17" s="173">
        <v>3.9405493319102321E-2</v>
      </c>
      <c r="BU17" s="105">
        <v>86.809992480000005</v>
      </c>
      <c r="BV17" s="173">
        <v>0.69571849341032788</v>
      </c>
      <c r="BW17" s="105">
        <v>0</v>
      </c>
      <c r="BX17" s="173">
        <v>0</v>
      </c>
      <c r="BY17" s="105">
        <v>211.541607</v>
      </c>
      <c r="BZ17" s="173">
        <v>4.3636741985611982</v>
      </c>
      <c r="CA17" s="105">
        <v>230.92276313999997</v>
      </c>
      <c r="CB17" s="173">
        <v>3.3009435248437482</v>
      </c>
      <c r="CC17" s="105">
        <v>0</v>
      </c>
      <c r="CD17" s="173">
        <v>0</v>
      </c>
      <c r="CE17" s="105">
        <v>0</v>
      </c>
      <c r="CF17" s="173">
        <v>0</v>
      </c>
      <c r="CG17" s="105">
        <v>0</v>
      </c>
      <c r="CH17" s="173">
        <v>0</v>
      </c>
      <c r="CI17" s="105">
        <v>0</v>
      </c>
      <c r="CJ17" s="173">
        <v>0</v>
      </c>
      <c r="CK17" s="105">
        <v>11.651237</v>
      </c>
      <c r="CL17" s="173">
        <v>1.5463253171093561</v>
      </c>
      <c r="CM17" s="105">
        <v>0</v>
      </c>
      <c r="CN17" s="173">
        <v>0</v>
      </c>
      <c r="CO17" s="105">
        <v>0</v>
      </c>
      <c r="CP17" s="173">
        <v>0</v>
      </c>
      <c r="CQ17" s="105">
        <v>0</v>
      </c>
      <c r="CR17" s="173">
        <v>0</v>
      </c>
      <c r="CS17" s="105">
        <v>8.7209120000000002</v>
      </c>
      <c r="CT17" s="173">
        <v>0.53161119462142203</v>
      </c>
      <c r="CU17" s="105">
        <v>0</v>
      </c>
      <c r="CV17" s="173" t="s">
        <v>242</v>
      </c>
      <c r="CW17" s="105">
        <v>0</v>
      </c>
      <c r="CX17" s="173" t="s">
        <v>242</v>
      </c>
      <c r="CY17" s="173">
        <v>0</v>
      </c>
      <c r="CZ17" s="173">
        <v>0</v>
      </c>
      <c r="DA17" s="173">
        <v>0</v>
      </c>
      <c r="DB17" s="173" t="s">
        <v>242</v>
      </c>
      <c r="DC17" s="80"/>
      <c r="DD17" s="80"/>
      <c r="DE17" s="80"/>
      <c r="DF17" s="80"/>
      <c r="DG17" s="80"/>
      <c r="DH17" s="80"/>
      <c r="DI17" s="80"/>
      <c r="DJ17" s="80"/>
      <c r="DK17" s="80"/>
      <c r="DL17" s="80"/>
      <c r="DM17" s="80"/>
      <c r="DN17" s="80"/>
      <c r="DO17" s="80"/>
      <c r="DP17" s="80"/>
      <c r="DQ17" s="80"/>
      <c r="DR17" s="80"/>
      <c r="DS17" s="80"/>
      <c r="DT17" s="80"/>
      <c r="DU17" s="80"/>
      <c r="DV17" s="80"/>
      <c r="DW17" s="80"/>
      <c r="DX17" s="80"/>
      <c r="DY17" s="80"/>
      <c r="DZ17" s="80"/>
      <c r="EA17" s="80"/>
      <c r="EB17" s="80"/>
      <c r="EC17" s="80"/>
    </row>
    <row r="18" spans="1:133" s="138" customFormat="1" ht="20.100000000000001" customHeight="1">
      <c r="A18" s="177"/>
      <c r="B18" s="370" t="s">
        <v>246</v>
      </c>
      <c r="C18" s="172">
        <v>15452.87060242</v>
      </c>
      <c r="D18" s="173">
        <v>0.76669658531390317</v>
      </c>
      <c r="E18" s="105">
        <v>16968.987384</v>
      </c>
      <c r="F18" s="173">
        <v>1.8163482773384361</v>
      </c>
      <c r="G18" s="105">
        <v>5567.7621815399998</v>
      </c>
      <c r="H18" s="173">
        <v>0.48459164729937299</v>
      </c>
      <c r="I18" s="105">
        <v>300.90553439000001</v>
      </c>
      <c r="J18" s="173">
        <v>6.1876514448788764E-2</v>
      </c>
      <c r="K18" s="105">
        <v>807.85688700000003</v>
      </c>
      <c r="L18" s="173">
        <v>0.16361931835704105</v>
      </c>
      <c r="M18" s="105">
        <v>752.26459599999998</v>
      </c>
      <c r="N18" s="173">
        <v>0.14247786566162085</v>
      </c>
      <c r="O18" s="105">
        <v>7401.4848849999998</v>
      </c>
      <c r="P18" s="173">
        <v>1.602324983634321</v>
      </c>
      <c r="Q18" s="105">
        <v>20.053458299999999</v>
      </c>
      <c r="R18" s="173">
        <v>1.1956610278517608E-2</v>
      </c>
      <c r="S18" s="105">
        <v>2662.0488679699997</v>
      </c>
      <c r="T18" s="173">
        <v>1.0080439029185866</v>
      </c>
      <c r="U18" s="105">
        <v>1263.6411498900002</v>
      </c>
      <c r="V18" s="173">
        <v>0.62842831106157138</v>
      </c>
      <c r="W18" s="105">
        <v>299.86726499999997</v>
      </c>
      <c r="X18" s="173">
        <v>0.44000648746481441</v>
      </c>
      <c r="Y18" s="105">
        <v>136.52610527000002</v>
      </c>
      <c r="Z18" s="173">
        <v>0.24519919865053866</v>
      </c>
      <c r="AA18" s="105">
        <v>2178.96711246</v>
      </c>
      <c r="AB18" s="173">
        <v>1.1789787302734895</v>
      </c>
      <c r="AC18" s="105">
        <v>0</v>
      </c>
      <c r="AD18" s="173">
        <v>0</v>
      </c>
      <c r="AE18" s="105">
        <v>368.36829</v>
      </c>
      <c r="AF18" s="173">
        <v>0.7458863484886179</v>
      </c>
      <c r="AG18" s="105">
        <v>0</v>
      </c>
      <c r="AH18" s="173">
        <v>0</v>
      </c>
      <c r="AI18" s="105">
        <v>36.994014759999999</v>
      </c>
      <c r="AJ18" s="173">
        <v>5.2964866379347435E-2</v>
      </c>
      <c r="AK18" s="105">
        <v>731.92488800000001</v>
      </c>
      <c r="AL18" s="173">
        <v>0.87829687903910914</v>
      </c>
      <c r="AM18" s="105">
        <v>125.58096</v>
      </c>
      <c r="AN18" s="173">
        <v>0.15650381424148027</v>
      </c>
      <c r="AO18" s="105">
        <v>78.323038999999994</v>
      </c>
      <c r="AP18" s="173">
        <v>0.7443675126963365</v>
      </c>
      <c r="AQ18" s="105">
        <v>0</v>
      </c>
      <c r="AR18" s="173" t="s">
        <v>242</v>
      </c>
      <c r="AS18" s="105">
        <v>1766.643693</v>
      </c>
      <c r="AT18" s="173">
        <v>1.7654824349407918</v>
      </c>
      <c r="AU18" s="105">
        <v>1160.752686</v>
      </c>
      <c r="AV18" s="173">
        <v>1.9339496188096754</v>
      </c>
      <c r="AW18" s="105">
        <v>50.357149</v>
      </c>
      <c r="AX18" s="173">
        <v>0.30074887655761873</v>
      </c>
      <c r="AY18" s="105">
        <v>1151.5848599999999</v>
      </c>
      <c r="AZ18" s="173">
        <v>3.873386485793139</v>
      </c>
      <c r="BA18" s="105">
        <v>119.904751</v>
      </c>
      <c r="BB18" s="173">
        <v>0.42256221682193523</v>
      </c>
      <c r="BC18" s="105">
        <v>0</v>
      </c>
      <c r="BD18" s="173">
        <v>0</v>
      </c>
      <c r="BE18" s="105">
        <v>0</v>
      </c>
      <c r="BF18" s="173">
        <v>0</v>
      </c>
      <c r="BG18" s="105">
        <v>209.44083800000001</v>
      </c>
      <c r="BH18" s="173">
        <v>1.1024835867329688</v>
      </c>
      <c r="BI18" s="105">
        <v>1806.58906929</v>
      </c>
      <c r="BJ18" s="173">
        <v>4.1785000409235771</v>
      </c>
      <c r="BK18" s="105">
        <v>0</v>
      </c>
      <c r="BL18" s="173">
        <v>0</v>
      </c>
      <c r="BM18" s="105">
        <v>19.062148000000001</v>
      </c>
      <c r="BN18" s="173">
        <v>6.1990500795623203E-2</v>
      </c>
      <c r="BO18" s="105">
        <v>0</v>
      </c>
      <c r="BP18" s="173" t="s">
        <v>242</v>
      </c>
      <c r="BQ18" s="105">
        <v>64.655030080000003</v>
      </c>
      <c r="BR18" s="173">
        <v>0.6796175915713748</v>
      </c>
      <c r="BS18" s="105">
        <v>4.9599479999999998</v>
      </c>
      <c r="BT18" s="173">
        <v>3.9405493319102321E-2</v>
      </c>
      <c r="BU18" s="105">
        <v>86.809992480000005</v>
      </c>
      <c r="BV18" s="173">
        <v>0.69571849341032788</v>
      </c>
      <c r="BW18" s="105">
        <v>0</v>
      </c>
      <c r="BX18" s="173">
        <v>0</v>
      </c>
      <c r="BY18" s="105">
        <v>211.541607</v>
      </c>
      <c r="BZ18" s="173">
        <v>4.3636741985611982</v>
      </c>
      <c r="CA18" s="105">
        <v>230.92276313999997</v>
      </c>
      <c r="CB18" s="173">
        <v>3.3009435248437482</v>
      </c>
      <c r="CC18" s="105">
        <v>0</v>
      </c>
      <c r="CD18" s="173">
        <v>0</v>
      </c>
      <c r="CE18" s="105">
        <v>0</v>
      </c>
      <c r="CF18" s="173">
        <v>0</v>
      </c>
      <c r="CG18" s="105">
        <v>0</v>
      </c>
      <c r="CH18" s="173">
        <v>0</v>
      </c>
      <c r="CI18" s="105">
        <v>0</v>
      </c>
      <c r="CJ18" s="173">
        <v>0</v>
      </c>
      <c r="CK18" s="105">
        <v>11.651237</v>
      </c>
      <c r="CL18" s="173">
        <v>1.5463253171093561</v>
      </c>
      <c r="CM18" s="105">
        <v>0</v>
      </c>
      <c r="CN18" s="173">
        <v>0</v>
      </c>
      <c r="CO18" s="105">
        <v>0</v>
      </c>
      <c r="CP18" s="173">
        <v>0</v>
      </c>
      <c r="CQ18" s="105">
        <v>0</v>
      </c>
      <c r="CR18" s="173">
        <v>0</v>
      </c>
      <c r="CS18" s="105">
        <v>0</v>
      </c>
      <c r="CT18" s="173">
        <v>0</v>
      </c>
      <c r="CU18" s="105">
        <v>0</v>
      </c>
      <c r="CV18" s="173" t="s">
        <v>242</v>
      </c>
      <c r="CW18" s="105">
        <v>0</v>
      </c>
      <c r="CX18" s="173" t="s">
        <v>242</v>
      </c>
      <c r="CY18" s="173">
        <v>0</v>
      </c>
      <c r="CZ18" s="173">
        <v>0</v>
      </c>
      <c r="DA18" s="173">
        <v>0</v>
      </c>
      <c r="DB18" s="173" t="s">
        <v>242</v>
      </c>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row>
    <row r="19" spans="1:133" s="138" customFormat="1" ht="20.100000000000001" customHeight="1">
      <c r="A19" s="177"/>
      <c r="B19" s="370" t="s">
        <v>247</v>
      </c>
      <c r="C19" s="172">
        <v>0</v>
      </c>
      <c r="D19" s="173">
        <v>0</v>
      </c>
      <c r="E19" s="105">
        <v>44.084417999999999</v>
      </c>
      <c r="F19" s="173">
        <v>4.7187645838706778E-3</v>
      </c>
      <c r="G19" s="105">
        <v>0</v>
      </c>
      <c r="H19" s="173">
        <v>0</v>
      </c>
      <c r="I19" s="105">
        <v>0</v>
      </c>
      <c r="J19" s="173">
        <v>0</v>
      </c>
      <c r="K19" s="105">
        <v>825.574209</v>
      </c>
      <c r="L19" s="173">
        <v>0.16720769668914556</v>
      </c>
      <c r="M19" s="105">
        <v>0</v>
      </c>
      <c r="N19" s="173">
        <v>0</v>
      </c>
      <c r="O19" s="105">
        <v>0</v>
      </c>
      <c r="P19" s="173">
        <v>0</v>
      </c>
      <c r="Q19" s="105">
        <v>1.43890875</v>
      </c>
      <c r="R19" s="173">
        <v>8.5793038251656207E-4</v>
      </c>
      <c r="S19" s="105">
        <v>79.673372400000005</v>
      </c>
      <c r="T19" s="173">
        <v>3.017009125532218E-2</v>
      </c>
      <c r="U19" s="105">
        <v>0</v>
      </c>
      <c r="V19" s="173">
        <v>0</v>
      </c>
      <c r="W19" s="105">
        <v>0</v>
      </c>
      <c r="X19" s="173">
        <v>0</v>
      </c>
      <c r="Y19" s="105">
        <v>0</v>
      </c>
      <c r="Z19" s="173">
        <v>0</v>
      </c>
      <c r="AA19" s="105">
        <v>0</v>
      </c>
      <c r="AB19" s="173">
        <v>0</v>
      </c>
      <c r="AC19" s="105">
        <v>0</v>
      </c>
      <c r="AD19" s="173">
        <v>0</v>
      </c>
      <c r="AE19" s="105">
        <v>0</v>
      </c>
      <c r="AF19" s="173">
        <v>0</v>
      </c>
      <c r="AG19" s="105">
        <v>0</v>
      </c>
      <c r="AH19" s="173">
        <v>0</v>
      </c>
      <c r="AI19" s="105">
        <v>0</v>
      </c>
      <c r="AJ19" s="173">
        <v>0</v>
      </c>
      <c r="AK19" s="105">
        <v>25.789933999999999</v>
      </c>
      <c r="AL19" s="173">
        <v>3.0947463208580779E-2</v>
      </c>
      <c r="AM19" s="105">
        <v>28.246517000000001</v>
      </c>
      <c r="AN19" s="173">
        <v>3.5201894057322186E-2</v>
      </c>
      <c r="AO19" s="105">
        <v>0</v>
      </c>
      <c r="AP19" s="173">
        <v>0</v>
      </c>
      <c r="AQ19" s="105">
        <v>0</v>
      </c>
      <c r="AR19" s="173" t="s">
        <v>242</v>
      </c>
      <c r="AS19" s="105">
        <v>0</v>
      </c>
      <c r="AT19" s="173">
        <v>0</v>
      </c>
      <c r="AU19" s="105">
        <v>0</v>
      </c>
      <c r="AV19" s="173">
        <v>0</v>
      </c>
      <c r="AW19" s="105">
        <v>0</v>
      </c>
      <c r="AX19" s="173">
        <v>0</v>
      </c>
      <c r="AY19" s="105">
        <v>0</v>
      </c>
      <c r="AZ19" s="173">
        <v>0</v>
      </c>
      <c r="BA19" s="105">
        <v>0</v>
      </c>
      <c r="BB19" s="173">
        <v>0</v>
      </c>
      <c r="BC19" s="105">
        <v>0</v>
      </c>
      <c r="BD19" s="173">
        <v>0</v>
      </c>
      <c r="BE19" s="105">
        <v>0</v>
      </c>
      <c r="BF19" s="173">
        <v>0</v>
      </c>
      <c r="BG19" s="105">
        <v>0</v>
      </c>
      <c r="BH19" s="173">
        <v>0</v>
      </c>
      <c r="BI19" s="105">
        <v>46.434075880000002</v>
      </c>
      <c r="BJ19" s="173">
        <v>0.1073984069000713</v>
      </c>
      <c r="BK19" s="105">
        <v>0</v>
      </c>
      <c r="BL19" s="173">
        <v>0</v>
      </c>
      <c r="BM19" s="105">
        <v>18.333648</v>
      </c>
      <c r="BN19" s="173">
        <v>5.9621403680774898E-2</v>
      </c>
      <c r="BO19" s="105">
        <v>0</v>
      </c>
      <c r="BP19" s="173" t="s">
        <v>242</v>
      </c>
      <c r="BQ19" s="105">
        <v>0</v>
      </c>
      <c r="BR19" s="173">
        <v>0</v>
      </c>
      <c r="BS19" s="105">
        <v>0</v>
      </c>
      <c r="BT19" s="173">
        <v>0</v>
      </c>
      <c r="BU19" s="105">
        <v>0</v>
      </c>
      <c r="BV19" s="173">
        <v>0</v>
      </c>
      <c r="BW19" s="105">
        <v>0</v>
      </c>
      <c r="BX19" s="173">
        <v>0</v>
      </c>
      <c r="BY19" s="105">
        <v>0</v>
      </c>
      <c r="BZ19" s="173">
        <v>0</v>
      </c>
      <c r="CA19" s="105">
        <v>0</v>
      </c>
      <c r="CB19" s="173">
        <v>0</v>
      </c>
      <c r="CC19" s="105">
        <v>0</v>
      </c>
      <c r="CD19" s="173">
        <v>0</v>
      </c>
      <c r="CE19" s="105">
        <v>0</v>
      </c>
      <c r="CF19" s="173">
        <v>0</v>
      </c>
      <c r="CG19" s="105">
        <v>0</v>
      </c>
      <c r="CH19" s="173">
        <v>0</v>
      </c>
      <c r="CI19" s="105">
        <v>0</v>
      </c>
      <c r="CJ19" s="173">
        <v>0</v>
      </c>
      <c r="CK19" s="105">
        <v>0</v>
      </c>
      <c r="CL19" s="173">
        <v>0</v>
      </c>
      <c r="CM19" s="105">
        <v>0</v>
      </c>
      <c r="CN19" s="173">
        <v>0</v>
      </c>
      <c r="CO19" s="105">
        <v>0</v>
      </c>
      <c r="CP19" s="173">
        <v>0</v>
      </c>
      <c r="CQ19" s="105">
        <v>0</v>
      </c>
      <c r="CR19" s="173">
        <v>0</v>
      </c>
      <c r="CS19" s="105">
        <v>8.7209120000000002</v>
      </c>
      <c r="CT19" s="173">
        <v>0.53161119462142203</v>
      </c>
      <c r="CU19" s="105">
        <v>0</v>
      </c>
      <c r="CV19" s="173" t="s">
        <v>242</v>
      </c>
      <c r="CW19" s="105">
        <v>0</v>
      </c>
      <c r="CX19" s="173" t="s">
        <v>242</v>
      </c>
      <c r="CY19" s="173">
        <v>0</v>
      </c>
      <c r="CZ19" s="173">
        <v>0</v>
      </c>
      <c r="DA19" s="173">
        <v>0</v>
      </c>
      <c r="DB19" s="173" t="s">
        <v>242</v>
      </c>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row>
    <row r="20" spans="1:133" s="138" customFormat="1" ht="20.100000000000001" customHeight="1">
      <c r="A20" s="177"/>
      <c r="B20" s="370" t="s">
        <v>248</v>
      </c>
      <c r="C20" s="172">
        <v>0</v>
      </c>
      <c r="D20" s="173">
        <v>0</v>
      </c>
      <c r="E20" s="105">
        <v>0</v>
      </c>
      <c r="F20" s="173">
        <v>0</v>
      </c>
      <c r="G20" s="105">
        <v>0</v>
      </c>
      <c r="H20" s="173">
        <v>0</v>
      </c>
      <c r="I20" s="105">
        <v>0</v>
      </c>
      <c r="J20" s="173">
        <v>0</v>
      </c>
      <c r="K20" s="105">
        <v>0</v>
      </c>
      <c r="L20" s="173">
        <v>0</v>
      </c>
      <c r="M20" s="105">
        <v>0</v>
      </c>
      <c r="N20" s="173">
        <v>0</v>
      </c>
      <c r="O20" s="105">
        <v>0</v>
      </c>
      <c r="P20" s="173">
        <v>0</v>
      </c>
      <c r="Q20" s="105">
        <v>0</v>
      </c>
      <c r="R20" s="173">
        <v>0</v>
      </c>
      <c r="S20" s="105">
        <v>0</v>
      </c>
      <c r="T20" s="173">
        <v>0</v>
      </c>
      <c r="U20" s="105">
        <v>0</v>
      </c>
      <c r="V20" s="173">
        <v>0</v>
      </c>
      <c r="W20" s="105">
        <v>0</v>
      </c>
      <c r="X20" s="173">
        <v>0</v>
      </c>
      <c r="Y20" s="105">
        <v>0</v>
      </c>
      <c r="Z20" s="173">
        <v>0</v>
      </c>
      <c r="AA20" s="105">
        <v>0</v>
      </c>
      <c r="AB20" s="173">
        <v>0</v>
      </c>
      <c r="AC20" s="105">
        <v>0</v>
      </c>
      <c r="AD20" s="173">
        <v>0</v>
      </c>
      <c r="AE20" s="105">
        <v>0</v>
      </c>
      <c r="AF20" s="173">
        <v>0</v>
      </c>
      <c r="AG20" s="105">
        <v>0</v>
      </c>
      <c r="AH20" s="173">
        <v>0</v>
      </c>
      <c r="AI20" s="105">
        <v>0</v>
      </c>
      <c r="AJ20" s="173">
        <v>0</v>
      </c>
      <c r="AK20" s="105">
        <v>0</v>
      </c>
      <c r="AL20" s="173">
        <v>0</v>
      </c>
      <c r="AM20" s="105">
        <v>0</v>
      </c>
      <c r="AN20" s="173">
        <v>0</v>
      </c>
      <c r="AO20" s="105">
        <v>0</v>
      </c>
      <c r="AP20" s="173">
        <v>0</v>
      </c>
      <c r="AQ20" s="105">
        <v>0</v>
      </c>
      <c r="AR20" s="173" t="s">
        <v>242</v>
      </c>
      <c r="AS20" s="105">
        <v>0</v>
      </c>
      <c r="AT20" s="173">
        <v>0</v>
      </c>
      <c r="AU20" s="105">
        <v>0</v>
      </c>
      <c r="AV20" s="173">
        <v>0</v>
      </c>
      <c r="AW20" s="105">
        <v>0</v>
      </c>
      <c r="AX20" s="173">
        <v>0</v>
      </c>
      <c r="AY20" s="105">
        <v>11.010348</v>
      </c>
      <c r="AZ20" s="173">
        <v>3.7033600065808026E-2</v>
      </c>
      <c r="BA20" s="105">
        <v>0</v>
      </c>
      <c r="BB20" s="173">
        <v>0</v>
      </c>
      <c r="BC20" s="105">
        <v>0</v>
      </c>
      <c r="BD20" s="173">
        <v>0</v>
      </c>
      <c r="BE20" s="105">
        <v>0</v>
      </c>
      <c r="BF20" s="173">
        <v>0</v>
      </c>
      <c r="BG20" s="105">
        <v>0</v>
      </c>
      <c r="BH20" s="173">
        <v>0</v>
      </c>
      <c r="BI20" s="105">
        <v>0</v>
      </c>
      <c r="BJ20" s="173">
        <v>0</v>
      </c>
      <c r="BK20" s="105">
        <v>0</v>
      </c>
      <c r="BL20" s="173">
        <v>0</v>
      </c>
      <c r="BM20" s="105">
        <v>0</v>
      </c>
      <c r="BN20" s="173">
        <v>0</v>
      </c>
      <c r="BO20" s="105">
        <v>0</v>
      </c>
      <c r="BP20" s="173" t="s">
        <v>242</v>
      </c>
      <c r="BQ20" s="105">
        <v>0</v>
      </c>
      <c r="BR20" s="173">
        <v>0</v>
      </c>
      <c r="BS20" s="105">
        <v>0</v>
      </c>
      <c r="BT20" s="173">
        <v>0</v>
      </c>
      <c r="BU20" s="105">
        <v>0</v>
      </c>
      <c r="BV20" s="173">
        <v>0</v>
      </c>
      <c r="BW20" s="105">
        <v>0</v>
      </c>
      <c r="BX20" s="173">
        <v>0</v>
      </c>
      <c r="BY20" s="105">
        <v>0</v>
      </c>
      <c r="BZ20" s="173">
        <v>0</v>
      </c>
      <c r="CA20" s="105">
        <v>0</v>
      </c>
      <c r="CB20" s="173">
        <v>0</v>
      </c>
      <c r="CC20" s="105">
        <v>0</v>
      </c>
      <c r="CD20" s="173">
        <v>0</v>
      </c>
      <c r="CE20" s="105">
        <v>0</v>
      </c>
      <c r="CF20" s="173">
        <v>0</v>
      </c>
      <c r="CG20" s="105">
        <v>0</v>
      </c>
      <c r="CH20" s="173">
        <v>0</v>
      </c>
      <c r="CI20" s="105">
        <v>0</v>
      </c>
      <c r="CJ20" s="173">
        <v>0</v>
      </c>
      <c r="CK20" s="105">
        <v>0</v>
      </c>
      <c r="CL20" s="173">
        <v>0</v>
      </c>
      <c r="CM20" s="105">
        <v>0</v>
      </c>
      <c r="CN20" s="173">
        <v>0</v>
      </c>
      <c r="CO20" s="105">
        <v>0</v>
      </c>
      <c r="CP20" s="173">
        <v>0</v>
      </c>
      <c r="CQ20" s="105">
        <v>0</v>
      </c>
      <c r="CR20" s="173">
        <v>0</v>
      </c>
      <c r="CS20" s="105">
        <v>0</v>
      </c>
      <c r="CT20" s="173">
        <v>0</v>
      </c>
      <c r="CU20" s="105">
        <v>0</v>
      </c>
      <c r="CV20" s="173" t="s">
        <v>242</v>
      </c>
      <c r="CW20" s="105">
        <v>0</v>
      </c>
      <c r="CX20" s="173" t="s">
        <v>242</v>
      </c>
      <c r="CY20" s="173">
        <v>0</v>
      </c>
      <c r="CZ20" s="173">
        <v>0</v>
      </c>
      <c r="DA20" s="173">
        <v>0</v>
      </c>
      <c r="DB20" s="173" t="s">
        <v>242</v>
      </c>
      <c r="DC20" s="80"/>
      <c r="DD20" s="80"/>
      <c r="DE20" s="80"/>
      <c r="DF20" s="80"/>
      <c r="DG20" s="80"/>
      <c r="DH20" s="80"/>
      <c r="DI20" s="80"/>
      <c r="DJ20" s="80"/>
      <c r="DK20" s="80"/>
      <c r="DL20" s="80"/>
      <c r="DM20" s="80"/>
      <c r="DN20" s="80"/>
      <c r="DO20" s="80"/>
      <c r="DP20" s="80"/>
      <c r="DQ20" s="80"/>
      <c r="DR20" s="80"/>
      <c r="DS20" s="80"/>
      <c r="DT20" s="80"/>
      <c r="DU20" s="80"/>
      <c r="DV20" s="80"/>
      <c r="DW20" s="80"/>
      <c r="DX20" s="80"/>
      <c r="DY20" s="80"/>
      <c r="DZ20" s="80"/>
      <c r="EA20" s="80"/>
      <c r="EB20" s="80"/>
      <c r="EC20" s="80"/>
    </row>
    <row r="21" spans="1:133" s="138" customFormat="1" ht="20.100000000000001" customHeight="1">
      <c r="A21" s="177"/>
      <c r="B21" s="370" t="s">
        <v>249</v>
      </c>
      <c r="C21" s="172">
        <v>12997.91959198</v>
      </c>
      <c r="D21" s="173">
        <v>0.6448938080019323</v>
      </c>
      <c r="E21" s="105">
        <v>6733.0946819999999</v>
      </c>
      <c r="F21" s="173">
        <v>0.72070564082913846</v>
      </c>
      <c r="G21" s="105">
        <v>2934.1696558799999</v>
      </c>
      <c r="H21" s="173">
        <v>0.25537622848062164</v>
      </c>
      <c r="I21" s="105">
        <v>4763.9114295700001</v>
      </c>
      <c r="J21" s="173">
        <v>0.97962383776725326</v>
      </c>
      <c r="K21" s="105">
        <v>3035.8387929999999</v>
      </c>
      <c r="L21" s="173">
        <v>0.61486369918453421</v>
      </c>
      <c r="M21" s="105">
        <v>1502.3883430000001</v>
      </c>
      <c r="N21" s="173">
        <v>0.28455025750745178</v>
      </c>
      <c r="O21" s="105">
        <v>1551.2235559999999</v>
      </c>
      <c r="P21" s="173">
        <v>0.33581967640279431</v>
      </c>
      <c r="Q21" s="105">
        <v>0</v>
      </c>
      <c r="R21" s="173">
        <v>0</v>
      </c>
      <c r="S21" s="105">
        <v>197.02057812999999</v>
      </c>
      <c r="T21" s="173">
        <v>7.4606215882465063E-2</v>
      </c>
      <c r="U21" s="105">
        <v>8700.2518617400001</v>
      </c>
      <c r="V21" s="173">
        <v>4.3267699724399638</v>
      </c>
      <c r="W21" s="105">
        <v>614.40358100000003</v>
      </c>
      <c r="X21" s="173">
        <v>0.90153742377185997</v>
      </c>
      <c r="Y21" s="105">
        <v>0</v>
      </c>
      <c r="Z21" s="173">
        <v>0</v>
      </c>
      <c r="AA21" s="105">
        <v>319.11490232</v>
      </c>
      <c r="AB21" s="173">
        <v>0.17266423168903558</v>
      </c>
      <c r="AC21" s="105">
        <v>0</v>
      </c>
      <c r="AD21" s="173">
        <v>0</v>
      </c>
      <c r="AE21" s="105">
        <v>966.63994300000002</v>
      </c>
      <c r="AF21" s="173">
        <v>1.9572899105607482</v>
      </c>
      <c r="AG21" s="105">
        <v>0</v>
      </c>
      <c r="AH21" s="173">
        <v>0</v>
      </c>
      <c r="AI21" s="105">
        <v>1181.86627778</v>
      </c>
      <c r="AJ21" s="173">
        <v>1.6920950561050818</v>
      </c>
      <c r="AK21" s="105">
        <v>17.665241000000002</v>
      </c>
      <c r="AL21" s="173">
        <v>2.1197975765204085E-2</v>
      </c>
      <c r="AM21" s="105">
        <v>40.278737999999997</v>
      </c>
      <c r="AN21" s="173">
        <v>5.0196909864626389E-2</v>
      </c>
      <c r="AO21" s="105">
        <v>0</v>
      </c>
      <c r="AP21" s="173">
        <v>0</v>
      </c>
      <c r="AQ21" s="105">
        <v>0</v>
      </c>
      <c r="AR21" s="173" t="s">
        <v>242</v>
      </c>
      <c r="AS21" s="105">
        <v>0.29482999999999998</v>
      </c>
      <c r="AT21" s="173">
        <v>2.9463620103818727E-4</v>
      </c>
      <c r="AU21" s="105">
        <v>1.091391</v>
      </c>
      <c r="AV21" s="173">
        <v>1.8183849444241653E-3</v>
      </c>
      <c r="AW21" s="105">
        <v>67.462873000000002</v>
      </c>
      <c r="AX21" s="173">
        <v>0.40290968942859157</v>
      </c>
      <c r="AY21" s="105">
        <v>6.5868529999999996</v>
      </c>
      <c r="AZ21" s="173">
        <v>2.2155056288345087E-2</v>
      </c>
      <c r="BA21" s="105">
        <v>8.8860159999999997</v>
      </c>
      <c r="BB21" s="173">
        <v>3.1315645029571723E-2</v>
      </c>
      <c r="BC21" s="105">
        <v>3859.5840899999998</v>
      </c>
      <c r="BD21" s="173">
        <v>6.5545579581945637</v>
      </c>
      <c r="BE21" s="105">
        <v>0</v>
      </c>
      <c r="BF21" s="173">
        <v>0</v>
      </c>
      <c r="BG21" s="105">
        <v>68.856645999999998</v>
      </c>
      <c r="BH21" s="173">
        <v>0.36245711570578376</v>
      </c>
      <c r="BI21" s="105">
        <v>8.5229873200000004</v>
      </c>
      <c r="BJ21" s="173">
        <v>1.9713006942639905E-2</v>
      </c>
      <c r="BK21" s="105">
        <v>0</v>
      </c>
      <c r="BL21" s="173">
        <v>0</v>
      </c>
      <c r="BM21" s="105">
        <v>1875.0331389999999</v>
      </c>
      <c r="BN21" s="173">
        <v>6.0976466710362009</v>
      </c>
      <c r="BO21" s="105">
        <v>0</v>
      </c>
      <c r="BP21" s="173" t="s">
        <v>242</v>
      </c>
      <c r="BQ21" s="105">
        <v>15.917348460000001</v>
      </c>
      <c r="BR21" s="173">
        <v>0.16731428337752513</v>
      </c>
      <c r="BS21" s="105">
        <v>0.306168</v>
      </c>
      <c r="BT21" s="173">
        <v>2.4324249122214428E-3</v>
      </c>
      <c r="BU21" s="105">
        <v>0</v>
      </c>
      <c r="BV21" s="173">
        <v>0</v>
      </c>
      <c r="BW21" s="105">
        <v>0</v>
      </c>
      <c r="BX21" s="173">
        <v>0</v>
      </c>
      <c r="BY21" s="105">
        <v>0</v>
      </c>
      <c r="BZ21" s="173">
        <v>0</v>
      </c>
      <c r="CA21" s="105">
        <v>0</v>
      </c>
      <c r="CB21" s="173">
        <v>0</v>
      </c>
      <c r="CC21" s="105">
        <v>0</v>
      </c>
      <c r="CD21" s="173">
        <v>0</v>
      </c>
      <c r="CE21" s="105">
        <v>57.041407999999997</v>
      </c>
      <c r="CF21" s="173">
        <v>0.78386185665618047</v>
      </c>
      <c r="CG21" s="105">
        <v>9.5312280000000005</v>
      </c>
      <c r="CH21" s="173">
        <v>6.9164935921645716</v>
      </c>
      <c r="CI21" s="105">
        <v>0</v>
      </c>
      <c r="CJ21" s="173">
        <v>0</v>
      </c>
      <c r="CK21" s="105">
        <v>50.353399000000003</v>
      </c>
      <c r="CL21" s="173">
        <v>6.6827870445180144</v>
      </c>
      <c r="CM21" s="105">
        <v>0</v>
      </c>
      <c r="CN21" s="173">
        <v>0</v>
      </c>
      <c r="CO21" s="105">
        <v>0</v>
      </c>
      <c r="CP21" s="173">
        <v>0</v>
      </c>
      <c r="CQ21" s="105">
        <v>1.4291353100000002</v>
      </c>
      <c r="CR21" s="173">
        <v>10.410192064995359</v>
      </c>
      <c r="CS21" s="105">
        <v>0</v>
      </c>
      <c r="CT21" s="173">
        <v>0</v>
      </c>
      <c r="CU21" s="105">
        <v>0</v>
      </c>
      <c r="CV21" s="173" t="s">
        <v>242</v>
      </c>
      <c r="CW21" s="105">
        <v>0</v>
      </c>
      <c r="CX21" s="173" t="s">
        <v>242</v>
      </c>
      <c r="CY21" s="173">
        <v>11.693047999999999</v>
      </c>
      <c r="CZ21" s="173">
        <v>3.0621107718803753</v>
      </c>
      <c r="DA21" s="173">
        <v>0</v>
      </c>
      <c r="DB21" s="173" t="s">
        <v>242</v>
      </c>
      <c r="DC21" s="80"/>
      <c r="DD21" s="80"/>
      <c r="DE21" s="80"/>
      <c r="DF21" s="80"/>
      <c r="DG21" s="80"/>
      <c r="DH21" s="80"/>
      <c r="DI21" s="80"/>
      <c r="DJ21" s="80"/>
      <c r="DK21" s="80"/>
      <c r="DL21" s="80"/>
      <c r="DM21" s="80"/>
      <c r="DN21" s="80"/>
      <c r="DO21" s="80"/>
      <c r="DP21" s="80"/>
      <c r="DQ21" s="80"/>
      <c r="DR21" s="80"/>
      <c r="DS21" s="80"/>
      <c r="DT21" s="80"/>
      <c r="DU21" s="80"/>
      <c r="DV21" s="80"/>
      <c r="DW21" s="80"/>
      <c r="DX21" s="80"/>
      <c r="DY21" s="80"/>
      <c r="DZ21" s="80"/>
      <c r="EA21" s="80"/>
      <c r="EB21" s="80"/>
      <c r="EC21" s="80"/>
    </row>
    <row r="22" spans="1:133" s="138" customFormat="1" ht="20.100000000000001" customHeight="1">
      <c r="A22" s="177"/>
      <c r="B22" s="370" t="s">
        <v>250</v>
      </c>
      <c r="C22" s="172">
        <v>13685.338678059999</v>
      </c>
      <c r="D22" s="173">
        <v>0.6790002131830255</v>
      </c>
      <c r="E22" s="105">
        <v>18912.134249999999</v>
      </c>
      <c r="F22" s="173">
        <v>2.0243413285916048</v>
      </c>
      <c r="G22" s="105">
        <v>3890.0986415000002</v>
      </c>
      <c r="H22" s="173">
        <v>0.3385757594122189</v>
      </c>
      <c r="I22" s="105">
        <v>1011.62152512</v>
      </c>
      <c r="J22" s="173">
        <v>0.20802413635458095</v>
      </c>
      <c r="K22" s="105">
        <v>2452.7558949999998</v>
      </c>
      <c r="L22" s="173">
        <v>0.49676898729726882</v>
      </c>
      <c r="M22" s="105">
        <v>4645.7338360000003</v>
      </c>
      <c r="N22" s="173">
        <v>0.87989551137304167</v>
      </c>
      <c r="O22" s="105">
        <v>147.37873099999999</v>
      </c>
      <c r="P22" s="173">
        <v>3.1905573868860504E-2</v>
      </c>
      <c r="Q22" s="105">
        <v>0</v>
      </c>
      <c r="R22" s="173">
        <v>0</v>
      </c>
      <c r="S22" s="105">
        <v>316.79936383</v>
      </c>
      <c r="T22" s="173">
        <v>0.11996311224776414</v>
      </c>
      <c r="U22" s="105">
        <v>23.53483091</v>
      </c>
      <c r="V22" s="173">
        <v>1.1704235843521264E-2</v>
      </c>
      <c r="W22" s="105">
        <v>732.54616299999998</v>
      </c>
      <c r="X22" s="173">
        <v>1.0748924664633115</v>
      </c>
      <c r="Y22" s="105">
        <v>0</v>
      </c>
      <c r="Z22" s="173">
        <v>0</v>
      </c>
      <c r="AA22" s="105">
        <v>576.85311308000007</v>
      </c>
      <c r="AB22" s="173">
        <v>0.31211923618505416</v>
      </c>
      <c r="AC22" s="105">
        <v>0</v>
      </c>
      <c r="AD22" s="173">
        <v>0</v>
      </c>
      <c r="AE22" s="105">
        <v>0</v>
      </c>
      <c r="AF22" s="173">
        <v>0</v>
      </c>
      <c r="AG22" s="105">
        <v>0</v>
      </c>
      <c r="AH22" s="173">
        <v>0</v>
      </c>
      <c r="AI22" s="105">
        <v>199.09719027</v>
      </c>
      <c r="AJ22" s="173">
        <v>0.28505032902122523</v>
      </c>
      <c r="AK22" s="105">
        <v>496.97769</v>
      </c>
      <c r="AL22" s="173">
        <v>0.59636441011289387</v>
      </c>
      <c r="AM22" s="105">
        <v>4.2212230000000002</v>
      </c>
      <c r="AN22" s="173">
        <v>5.2606501834662209E-3</v>
      </c>
      <c r="AO22" s="105">
        <v>0</v>
      </c>
      <c r="AP22" s="173">
        <v>0</v>
      </c>
      <c r="AQ22" s="105">
        <v>0</v>
      </c>
      <c r="AR22" s="173" t="s">
        <v>242</v>
      </c>
      <c r="AS22" s="105">
        <v>0</v>
      </c>
      <c r="AT22" s="173">
        <v>0</v>
      </c>
      <c r="AU22" s="105">
        <v>1015.423592</v>
      </c>
      <c r="AV22" s="173">
        <v>1.6918143652512307</v>
      </c>
      <c r="AW22" s="105">
        <v>154.10010800000001</v>
      </c>
      <c r="AX22" s="173">
        <v>0.9203347544239987</v>
      </c>
      <c r="AY22" s="105">
        <v>4.7911440000000001</v>
      </c>
      <c r="AZ22" s="173">
        <v>1.611514102494269E-2</v>
      </c>
      <c r="BA22" s="105">
        <v>0</v>
      </c>
      <c r="BB22" s="173">
        <v>0</v>
      </c>
      <c r="BC22" s="105">
        <v>0</v>
      </c>
      <c r="BD22" s="173">
        <v>0</v>
      </c>
      <c r="BE22" s="105">
        <v>0</v>
      </c>
      <c r="BF22" s="173">
        <v>0</v>
      </c>
      <c r="BG22" s="105">
        <v>0</v>
      </c>
      <c r="BH22" s="173">
        <v>0</v>
      </c>
      <c r="BI22" s="105">
        <v>0</v>
      </c>
      <c r="BJ22" s="173">
        <v>0</v>
      </c>
      <c r="BK22" s="105">
        <v>0</v>
      </c>
      <c r="BL22" s="173">
        <v>0</v>
      </c>
      <c r="BM22" s="105">
        <v>0</v>
      </c>
      <c r="BN22" s="173">
        <v>0</v>
      </c>
      <c r="BO22" s="105">
        <v>0</v>
      </c>
      <c r="BP22" s="173" t="s">
        <v>242</v>
      </c>
      <c r="BQ22" s="105">
        <v>0</v>
      </c>
      <c r="BR22" s="173">
        <v>0</v>
      </c>
      <c r="BS22" s="105">
        <v>0</v>
      </c>
      <c r="BT22" s="173">
        <v>0</v>
      </c>
      <c r="BU22" s="105">
        <v>5.4456025099999996</v>
      </c>
      <c r="BV22" s="173">
        <v>4.3642514712134664E-2</v>
      </c>
      <c r="BW22" s="105">
        <v>0</v>
      </c>
      <c r="BX22" s="173">
        <v>0</v>
      </c>
      <c r="BY22" s="105">
        <v>0</v>
      </c>
      <c r="BZ22" s="173">
        <v>0</v>
      </c>
      <c r="CA22" s="105">
        <v>0</v>
      </c>
      <c r="CB22" s="173">
        <v>0</v>
      </c>
      <c r="CC22" s="105">
        <v>0</v>
      </c>
      <c r="CD22" s="173">
        <v>0</v>
      </c>
      <c r="CE22" s="105">
        <v>0</v>
      </c>
      <c r="CF22" s="173">
        <v>0</v>
      </c>
      <c r="CG22" s="105">
        <v>0</v>
      </c>
      <c r="CH22" s="173">
        <v>0</v>
      </c>
      <c r="CI22" s="105">
        <v>0</v>
      </c>
      <c r="CJ22" s="173">
        <v>0</v>
      </c>
      <c r="CK22" s="105">
        <v>0</v>
      </c>
      <c r="CL22" s="173">
        <v>0</v>
      </c>
      <c r="CM22" s="105">
        <v>0</v>
      </c>
      <c r="CN22" s="173">
        <v>0</v>
      </c>
      <c r="CO22" s="105">
        <v>0</v>
      </c>
      <c r="CP22" s="173">
        <v>0</v>
      </c>
      <c r="CQ22" s="105">
        <v>0</v>
      </c>
      <c r="CR22" s="173">
        <v>0</v>
      </c>
      <c r="CS22" s="105">
        <v>0</v>
      </c>
      <c r="CT22" s="173">
        <v>0</v>
      </c>
      <c r="CU22" s="105">
        <v>0</v>
      </c>
      <c r="CV22" s="173" t="s">
        <v>242</v>
      </c>
      <c r="CW22" s="105">
        <v>0</v>
      </c>
      <c r="CX22" s="173" t="s">
        <v>242</v>
      </c>
      <c r="CY22" s="173">
        <v>0</v>
      </c>
      <c r="CZ22" s="173">
        <v>0</v>
      </c>
      <c r="DA22" s="173">
        <v>0</v>
      </c>
      <c r="DB22" s="173" t="s">
        <v>242</v>
      </c>
      <c r="DC22" s="80"/>
      <c r="DD22" s="80"/>
      <c r="DE22" s="80"/>
      <c r="DF22" s="80"/>
      <c r="DG22" s="80"/>
      <c r="DH22" s="80"/>
      <c r="DI22" s="80"/>
      <c r="DJ22" s="80"/>
      <c r="DK22" s="80"/>
      <c r="DL22" s="80"/>
      <c r="DM22" s="80"/>
      <c r="DN22" s="80"/>
      <c r="DO22" s="80"/>
      <c r="DP22" s="80"/>
      <c r="DQ22" s="80"/>
      <c r="DR22" s="80"/>
      <c r="DS22" s="80"/>
      <c r="DT22" s="80"/>
      <c r="DU22" s="80"/>
      <c r="DV22" s="80"/>
      <c r="DW22" s="80"/>
      <c r="DX22" s="80"/>
      <c r="DY22" s="80"/>
      <c r="DZ22" s="80"/>
      <c r="EA22" s="80"/>
      <c r="EB22" s="80"/>
      <c r="EC22" s="80"/>
    </row>
    <row r="23" spans="1:133" s="135" customFormat="1" ht="20.100000000000001" customHeight="1">
      <c r="A23" s="177"/>
      <c r="B23" s="371" t="s">
        <v>252</v>
      </c>
      <c r="C23" s="367">
        <v>32796.919494430003</v>
      </c>
      <c r="D23" s="368">
        <v>1.6272242764562195</v>
      </c>
      <c r="E23" s="369">
        <v>21696.819748000002</v>
      </c>
      <c r="F23" s="368">
        <v>2.3224120733427478</v>
      </c>
      <c r="G23" s="369">
        <v>12679.70469049</v>
      </c>
      <c r="H23" s="368">
        <v>1.1035814359324199</v>
      </c>
      <c r="I23" s="369">
        <v>13758.93108409</v>
      </c>
      <c r="J23" s="368">
        <v>2.8293088718041099</v>
      </c>
      <c r="K23" s="369">
        <v>13522.540842</v>
      </c>
      <c r="L23" s="368">
        <v>2.7387882069553835</v>
      </c>
      <c r="M23" s="369">
        <v>21392.740947999999</v>
      </c>
      <c r="N23" s="368">
        <v>4.0517553094084464</v>
      </c>
      <c r="O23" s="369">
        <v>6829.97408</v>
      </c>
      <c r="P23" s="368">
        <v>1.4786003452007099</v>
      </c>
      <c r="Q23" s="369">
        <v>2264.8148435399999</v>
      </c>
      <c r="R23" s="368">
        <v>1.3503660083014017</v>
      </c>
      <c r="S23" s="369">
        <v>4939.3871061099999</v>
      </c>
      <c r="T23" s="368">
        <v>1.8704085850481764</v>
      </c>
      <c r="U23" s="369">
        <v>8504.6067702100008</v>
      </c>
      <c r="V23" s="368">
        <v>4.2294726388984065</v>
      </c>
      <c r="W23" s="369">
        <v>2694.9260490000001</v>
      </c>
      <c r="X23" s="368">
        <v>3.9543660919371129</v>
      </c>
      <c r="Y23" s="369">
        <v>826.20971051000004</v>
      </c>
      <c r="Z23" s="368">
        <v>1.4838624344677718</v>
      </c>
      <c r="AA23" s="369">
        <v>2762.2336178800001</v>
      </c>
      <c r="AB23" s="368">
        <v>1.4945680753530386</v>
      </c>
      <c r="AC23" s="369">
        <v>0</v>
      </c>
      <c r="AD23" s="368">
        <v>0</v>
      </c>
      <c r="AE23" s="369">
        <v>1071.827448</v>
      </c>
      <c r="AF23" s="368">
        <v>2.1702776354571509</v>
      </c>
      <c r="AG23" s="369">
        <v>0</v>
      </c>
      <c r="AH23" s="368">
        <v>0</v>
      </c>
      <c r="AI23" s="369">
        <v>4107.7513387399995</v>
      </c>
      <c r="AJ23" s="368">
        <v>5.8811270468323089</v>
      </c>
      <c r="AK23" s="369">
        <v>2210.5408990000001</v>
      </c>
      <c r="AL23" s="368">
        <v>2.6526098571196646</v>
      </c>
      <c r="AM23" s="369">
        <v>2102.4449129999998</v>
      </c>
      <c r="AN23" s="368">
        <v>2.6201475774440421</v>
      </c>
      <c r="AO23" s="369">
        <v>330.57277800000003</v>
      </c>
      <c r="AP23" s="368">
        <v>3.1417018500134839</v>
      </c>
      <c r="AQ23" s="369">
        <v>0</v>
      </c>
      <c r="AR23" s="368" t="s">
        <v>242</v>
      </c>
      <c r="AS23" s="369">
        <v>2253.4055279999998</v>
      </c>
      <c r="AT23" s="368">
        <v>2.2519243094948629</v>
      </c>
      <c r="AU23" s="369">
        <v>1724.873992</v>
      </c>
      <c r="AV23" s="368">
        <v>2.8738416370316484</v>
      </c>
      <c r="AW23" s="369">
        <v>557.11337200000003</v>
      </c>
      <c r="AX23" s="368">
        <v>3.327257878404251</v>
      </c>
      <c r="AY23" s="369">
        <v>1099.3128469999999</v>
      </c>
      <c r="AZ23" s="368">
        <v>3.6975681715966471</v>
      </c>
      <c r="BA23" s="369">
        <v>945.44657099999995</v>
      </c>
      <c r="BB23" s="368">
        <v>3.3318946546868453</v>
      </c>
      <c r="BC23" s="369">
        <v>1875.463573</v>
      </c>
      <c r="BD23" s="368">
        <v>3.1850153801704471</v>
      </c>
      <c r="BE23" s="369">
        <v>0</v>
      </c>
      <c r="BF23" s="368">
        <v>0</v>
      </c>
      <c r="BG23" s="369">
        <v>924.21367599999996</v>
      </c>
      <c r="BH23" s="368">
        <v>4.8650034928915904</v>
      </c>
      <c r="BI23" s="369">
        <v>447.56020641000003</v>
      </c>
      <c r="BJ23" s="368">
        <v>1.03517195614104</v>
      </c>
      <c r="BK23" s="369">
        <v>0</v>
      </c>
      <c r="BL23" s="368">
        <v>0</v>
      </c>
      <c r="BM23" s="369">
        <v>497.55817000000002</v>
      </c>
      <c r="BN23" s="368">
        <v>1.6180694921293144</v>
      </c>
      <c r="BO23" s="369">
        <v>0</v>
      </c>
      <c r="BP23" s="368" t="s">
        <v>242</v>
      </c>
      <c r="BQ23" s="369">
        <v>305.97665186</v>
      </c>
      <c r="BR23" s="368">
        <v>3.2162557956722897</v>
      </c>
      <c r="BS23" s="369">
        <v>110.860277</v>
      </c>
      <c r="BT23" s="368">
        <v>0.88075598870740834</v>
      </c>
      <c r="BU23" s="369">
        <v>358.18418864999995</v>
      </c>
      <c r="BV23" s="368">
        <v>2.8705838691138035</v>
      </c>
      <c r="BW23" s="369">
        <v>0</v>
      </c>
      <c r="BX23" s="368">
        <v>0</v>
      </c>
      <c r="BY23" s="369">
        <v>0</v>
      </c>
      <c r="BZ23" s="368">
        <v>0</v>
      </c>
      <c r="CA23" s="369">
        <v>358.38924693000001</v>
      </c>
      <c r="CB23" s="368">
        <v>5.1230231612549497</v>
      </c>
      <c r="CC23" s="369">
        <v>119.15744175</v>
      </c>
      <c r="CD23" s="368">
        <v>3.3687604462501435</v>
      </c>
      <c r="CE23" s="369">
        <v>78.096579000000006</v>
      </c>
      <c r="CF23" s="368">
        <v>1.0732015838991227</v>
      </c>
      <c r="CG23" s="369">
        <v>1.253314</v>
      </c>
      <c r="CH23" s="368">
        <v>0.90948807960214006</v>
      </c>
      <c r="CI23" s="369">
        <v>55.683566999999996</v>
      </c>
      <c r="CJ23" s="368">
        <v>1.2230661968581393</v>
      </c>
      <c r="CK23" s="369">
        <v>125.209537</v>
      </c>
      <c r="CL23" s="368">
        <v>16.617521127296669</v>
      </c>
      <c r="CM23" s="369">
        <v>0</v>
      </c>
      <c r="CN23" s="368">
        <v>0</v>
      </c>
      <c r="CO23" s="369">
        <v>57.716783999999997</v>
      </c>
      <c r="CP23" s="368">
        <v>1.4855819806563126</v>
      </c>
      <c r="CQ23" s="369">
        <v>5.6500812099999997</v>
      </c>
      <c r="CR23" s="368">
        <v>41.156656173390168</v>
      </c>
      <c r="CS23" s="369">
        <v>3.244675</v>
      </c>
      <c r="CT23" s="368">
        <v>0.1977895835789035</v>
      </c>
      <c r="CU23" s="369">
        <v>0</v>
      </c>
      <c r="CV23" s="368" t="s">
        <v>242</v>
      </c>
      <c r="CW23" s="369">
        <v>0</v>
      </c>
      <c r="CX23" s="368" t="s">
        <v>242</v>
      </c>
      <c r="CY23" s="368">
        <v>37.054375999999998</v>
      </c>
      <c r="CZ23" s="368">
        <v>9.7035951528554101</v>
      </c>
      <c r="DA23" s="368">
        <v>0</v>
      </c>
      <c r="DB23" s="368" t="s">
        <v>242</v>
      </c>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row>
    <row r="24" spans="1:133" s="138" customFormat="1" ht="20.100000000000001" customHeight="1">
      <c r="A24" s="177"/>
      <c r="B24" s="370" t="s">
        <v>245</v>
      </c>
      <c r="C24" s="172">
        <v>9198.5510114799999</v>
      </c>
      <c r="D24" s="173">
        <v>0.45638754324604314</v>
      </c>
      <c r="E24" s="105">
        <v>5987.0621590000001</v>
      </c>
      <c r="F24" s="173">
        <v>0.64085085295492661</v>
      </c>
      <c r="G24" s="105">
        <v>5431.6198962099998</v>
      </c>
      <c r="H24" s="173">
        <v>0.47274246765339212</v>
      </c>
      <c r="I24" s="105">
        <v>3851.76502553</v>
      </c>
      <c r="J24" s="173">
        <v>0.7920552034335292</v>
      </c>
      <c r="K24" s="105">
        <v>6237.3092120000001</v>
      </c>
      <c r="L24" s="173">
        <v>1.2632736046100363</v>
      </c>
      <c r="M24" s="105">
        <v>5583.1552330000004</v>
      </c>
      <c r="N24" s="173">
        <v>1.0574418169951327</v>
      </c>
      <c r="O24" s="105">
        <v>4803.441237</v>
      </c>
      <c r="P24" s="173">
        <v>1.0398824048215898</v>
      </c>
      <c r="Q24" s="105">
        <v>2264.8148435399999</v>
      </c>
      <c r="R24" s="173">
        <v>1.3503660083014017</v>
      </c>
      <c r="S24" s="105">
        <v>4608.2803810900004</v>
      </c>
      <c r="T24" s="173">
        <v>1.7450276728539258</v>
      </c>
      <c r="U24" s="105">
        <v>1228.5962652599999</v>
      </c>
      <c r="V24" s="173">
        <v>0.61099994727229789</v>
      </c>
      <c r="W24" s="105">
        <v>1795.0390540000001</v>
      </c>
      <c r="X24" s="173">
        <v>2.6339281448833818</v>
      </c>
      <c r="Y24" s="105">
        <v>826.20971051000004</v>
      </c>
      <c r="Z24" s="173">
        <v>1.4838624344677718</v>
      </c>
      <c r="AA24" s="105">
        <v>2239.95391754</v>
      </c>
      <c r="AB24" s="173">
        <v>1.2119770006950561</v>
      </c>
      <c r="AC24" s="105">
        <v>0</v>
      </c>
      <c r="AD24" s="173">
        <v>0</v>
      </c>
      <c r="AE24" s="105">
        <v>272.12173799999999</v>
      </c>
      <c r="AF24" s="173">
        <v>0.55100261073285217</v>
      </c>
      <c r="AG24" s="105">
        <v>0</v>
      </c>
      <c r="AH24" s="173">
        <v>0</v>
      </c>
      <c r="AI24" s="105">
        <v>1599.5634162700001</v>
      </c>
      <c r="AJ24" s="173">
        <v>2.2901180949854028</v>
      </c>
      <c r="AK24" s="105">
        <v>701.20461399999999</v>
      </c>
      <c r="AL24" s="173">
        <v>0.84143309530966959</v>
      </c>
      <c r="AM24" s="105">
        <v>1740.4715739999999</v>
      </c>
      <c r="AN24" s="173">
        <v>2.1690425038148522</v>
      </c>
      <c r="AO24" s="105">
        <v>330.57277800000003</v>
      </c>
      <c r="AP24" s="173">
        <v>3.1417018500134839</v>
      </c>
      <c r="AQ24" s="105">
        <v>0</v>
      </c>
      <c r="AR24" s="173" t="s">
        <v>242</v>
      </c>
      <c r="AS24" s="105">
        <v>2252.0054399999999</v>
      </c>
      <c r="AT24" s="173">
        <v>2.2505251418069103</v>
      </c>
      <c r="AU24" s="105">
        <v>1645.8614520000001</v>
      </c>
      <c r="AV24" s="173">
        <v>2.7421975120968525</v>
      </c>
      <c r="AW24" s="105">
        <v>332.42903799999999</v>
      </c>
      <c r="AX24" s="173">
        <v>1.9853717237572355</v>
      </c>
      <c r="AY24" s="105">
        <v>1053.9658870000001</v>
      </c>
      <c r="AZ24" s="173">
        <v>3.54504245843661</v>
      </c>
      <c r="BA24" s="105">
        <v>717.01137500000004</v>
      </c>
      <c r="BB24" s="173">
        <v>2.5268549709639441</v>
      </c>
      <c r="BC24" s="105">
        <v>0</v>
      </c>
      <c r="BD24" s="173">
        <v>0</v>
      </c>
      <c r="BE24" s="105">
        <v>0</v>
      </c>
      <c r="BF24" s="173">
        <v>0</v>
      </c>
      <c r="BG24" s="105">
        <v>921.87694099999999</v>
      </c>
      <c r="BH24" s="173">
        <v>4.8527030647198677</v>
      </c>
      <c r="BI24" s="105">
        <v>409.09763713999996</v>
      </c>
      <c r="BJ24" s="173">
        <v>0.94621102418329051</v>
      </c>
      <c r="BK24" s="105">
        <v>0</v>
      </c>
      <c r="BL24" s="173">
        <v>0</v>
      </c>
      <c r="BM24" s="105">
        <v>0</v>
      </c>
      <c r="BN24" s="173">
        <v>0</v>
      </c>
      <c r="BO24" s="105">
        <v>0</v>
      </c>
      <c r="BP24" s="173" t="s">
        <v>242</v>
      </c>
      <c r="BQ24" s="105">
        <v>262.63506794</v>
      </c>
      <c r="BR24" s="173">
        <v>2.7606732548838555</v>
      </c>
      <c r="BS24" s="105">
        <v>109.86327199999999</v>
      </c>
      <c r="BT24" s="173">
        <v>0.87283504399859047</v>
      </c>
      <c r="BU24" s="105">
        <v>351.50143888999997</v>
      </c>
      <c r="BV24" s="173">
        <v>2.8170265255172522</v>
      </c>
      <c r="BW24" s="105">
        <v>0</v>
      </c>
      <c r="BX24" s="173">
        <v>0</v>
      </c>
      <c r="BY24" s="105">
        <v>0</v>
      </c>
      <c r="BZ24" s="173">
        <v>0</v>
      </c>
      <c r="CA24" s="105">
        <v>358.38924693000001</v>
      </c>
      <c r="CB24" s="173">
        <v>5.1230231612549497</v>
      </c>
      <c r="CC24" s="105">
        <v>119.15744175</v>
      </c>
      <c r="CD24" s="173">
        <v>3.3687604462501435</v>
      </c>
      <c r="CE24" s="105">
        <v>0</v>
      </c>
      <c r="CF24" s="173">
        <v>0</v>
      </c>
      <c r="CG24" s="105">
        <v>0</v>
      </c>
      <c r="CH24" s="173">
        <v>0</v>
      </c>
      <c r="CI24" s="105">
        <v>55.683566999999996</v>
      </c>
      <c r="CJ24" s="173">
        <v>1.2230661968581393</v>
      </c>
      <c r="CK24" s="105">
        <v>72.462309000000005</v>
      </c>
      <c r="CL24" s="173">
        <v>9.6170306159681722</v>
      </c>
      <c r="CM24" s="105">
        <v>0</v>
      </c>
      <c r="CN24" s="173">
        <v>0</v>
      </c>
      <c r="CO24" s="105">
        <v>57.716783999999997</v>
      </c>
      <c r="CP24" s="173">
        <v>1.4855819806563126</v>
      </c>
      <c r="CQ24" s="105">
        <v>0</v>
      </c>
      <c r="CR24" s="173">
        <v>0</v>
      </c>
      <c r="CS24" s="105">
        <v>3.244675</v>
      </c>
      <c r="CT24" s="173">
        <v>0.1977895835789035</v>
      </c>
      <c r="CU24" s="105">
        <v>0</v>
      </c>
      <c r="CV24" s="173" t="s">
        <v>242</v>
      </c>
      <c r="CW24" s="105">
        <v>0</v>
      </c>
      <c r="CX24" s="173" t="s">
        <v>242</v>
      </c>
      <c r="CY24" s="173">
        <v>0</v>
      </c>
      <c r="CZ24" s="173">
        <v>0</v>
      </c>
      <c r="DA24" s="173">
        <v>0</v>
      </c>
      <c r="DB24" s="173" t="s">
        <v>242</v>
      </c>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row>
    <row r="25" spans="1:133" s="138" customFormat="1" ht="20.100000000000001" customHeight="1">
      <c r="A25" s="177"/>
      <c r="B25" s="370" t="s">
        <v>246</v>
      </c>
      <c r="C25" s="172">
        <v>9177.4407388099989</v>
      </c>
      <c r="D25" s="173">
        <v>0.45534015377469139</v>
      </c>
      <c r="E25" s="105">
        <v>5977.0388270000003</v>
      </c>
      <c r="F25" s="173">
        <v>0.63977796266398579</v>
      </c>
      <c r="G25" s="105">
        <v>5199.84993897</v>
      </c>
      <c r="H25" s="173">
        <v>0.4525703084067535</v>
      </c>
      <c r="I25" s="105">
        <v>3851.76502553</v>
      </c>
      <c r="J25" s="173">
        <v>0.7920552034335292</v>
      </c>
      <c r="K25" s="105">
        <v>6237.3061189999999</v>
      </c>
      <c r="L25" s="173">
        <v>1.2632729781691905</v>
      </c>
      <c r="M25" s="105">
        <v>5487.6986619999998</v>
      </c>
      <c r="N25" s="173">
        <v>1.0393624755349944</v>
      </c>
      <c r="O25" s="105">
        <v>4803.441237</v>
      </c>
      <c r="P25" s="173">
        <v>1.0398824048215898</v>
      </c>
      <c r="Q25" s="105">
        <v>8.9724445799999994</v>
      </c>
      <c r="R25" s="173">
        <v>5.3497018560961932E-3</v>
      </c>
      <c r="S25" s="105">
        <v>4495.2962997799996</v>
      </c>
      <c r="T25" s="173">
        <v>1.702243742152362</v>
      </c>
      <c r="U25" s="105">
        <v>1228.5962652599999</v>
      </c>
      <c r="V25" s="173">
        <v>0.61099994727229789</v>
      </c>
      <c r="W25" s="105">
        <v>1795.0390540000001</v>
      </c>
      <c r="X25" s="173">
        <v>2.6339281448833818</v>
      </c>
      <c r="Y25" s="105">
        <v>788.17265865999991</v>
      </c>
      <c r="Z25" s="173">
        <v>1.4155483591910751</v>
      </c>
      <c r="AA25" s="105">
        <v>2239.95391754</v>
      </c>
      <c r="AB25" s="173">
        <v>1.2119770006950561</v>
      </c>
      <c r="AC25" s="105">
        <v>0</v>
      </c>
      <c r="AD25" s="173">
        <v>0</v>
      </c>
      <c r="AE25" s="105">
        <v>272.12173799999999</v>
      </c>
      <c r="AF25" s="173">
        <v>0.55100261073285217</v>
      </c>
      <c r="AG25" s="105">
        <v>0</v>
      </c>
      <c r="AH25" s="173">
        <v>0</v>
      </c>
      <c r="AI25" s="105">
        <v>1562.2036137</v>
      </c>
      <c r="AJ25" s="173">
        <v>2.2366295249041039</v>
      </c>
      <c r="AK25" s="105">
        <v>701.20461399999999</v>
      </c>
      <c r="AL25" s="173">
        <v>0.84143309530966959</v>
      </c>
      <c r="AM25" s="105">
        <v>1660.5580460000001</v>
      </c>
      <c r="AN25" s="173">
        <v>2.0694511968086524</v>
      </c>
      <c r="AO25" s="105">
        <v>330.57277800000003</v>
      </c>
      <c r="AP25" s="173">
        <v>3.1417018500134839</v>
      </c>
      <c r="AQ25" s="105">
        <v>0</v>
      </c>
      <c r="AR25" s="173" t="s">
        <v>242</v>
      </c>
      <c r="AS25" s="105">
        <v>2252.0054399999999</v>
      </c>
      <c r="AT25" s="173">
        <v>2.2505251418069103</v>
      </c>
      <c r="AU25" s="105">
        <v>1614.190654</v>
      </c>
      <c r="AV25" s="173">
        <v>2.6894302616237415</v>
      </c>
      <c r="AW25" s="105">
        <v>332.42903799999999</v>
      </c>
      <c r="AX25" s="173">
        <v>1.9853717237572355</v>
      </c>
      <c r="AY25" s="105">
        <v>1022.041122</v>
      </c>
      <c r="AZ25" s="173">
        <v>3.4376626572527686</v>
      </c>
      <c r="BA25" s="105">
        <v>717.01137500000004</v>
      </c>
      <c r="BB25" s="173">
        <v>2.5268549709639441</v>
      </c>
      <c r="BC25" s="105">
        <v>0</v>
      </c>
      <c r="BD25" s="173">
        <v>0</v>
      </c>
      <c r="BE25" s="105">
        <v>0</v>
      </c>
      <c r="BF25" s="173">
        <v>0</v>
      </c>
      <c r="BG25" s="105">
        <v>921.87694099999999</v>
      </c>
      <c r="BH25" s="173">
        <v>4.8527030647198677</v>
      </c>
      <c r="BI25" s="105">
        <v>409.09763713999996</v>
      </c>
      <c r="BJ25" s="173">
        <v>0.94621102418329051</v>
      </c>
      <c r="BK25" s="105">
        <v>0</v>
      </c>
      <c r="BL25" s="173">
        <v>0</v>
      </c>
      <c r="BM25" s="105">
        <v>0</v>
      </c>
      <c r="BN25" s="173">
        <v>0</v>
      </c>
      <c r="BO25" s="105">
        <v>0</v>
      </c>
      <c r="BP25" s="173" t="s">
        <v>242</v>
      </c>
      <c r="BQ25" s="105">
        <v>262.63506794</v>
      </c>
      <c r="BR25" s="173">
        <v>2.7606732548838555</v>
      </c>
      <c r="BS25" s="105">
        <v>109.86327199999999</v>
      </c>
      <c r="BT25" s="173">
        <v>0.87283504399859047</v>
      </c>
      <c r="BU25" s="105">
        <v>351.50143888999997</v>
      </c>
      <c r="BV25" s="173">
        <v>2.8170265255172522</v>
      </c>
      <c r="BW25" s="105">
        <v>0</v>
      </c>
      <c r="BX25" s="173">
        <v>0</v>
      </c>
      <c r="BY25" s="105">
        <v>0</v>
      </c>
      <c r="BZ25" s="173">
        <v>0</v>
      </c>
      <c r="CA25" s="105">
        <v>358.38924693000001</v>
      </c>
      <c r="CB25" s="173">
        <v>5.1230231612549497</v>
      </c>
      <c r="CC25" s="105">
        <v>65.422081719999994</v>
      </c>
      <c r="CD25" s="173">
        <v>1.8495808400458593</v>
      </c>
      <c r="CE25" s="105">
        <v>0</v>
      </c>
      <c r="CF25" s="173">
        <v>0</v>
      </c>
      <c r="CG25" s="105">
        <v>0</v>
      </c>
      <c r="CH25" s="173">
        <v>0</v>
      </c>
      <c r="CI25" s="105">
        <v>55.683566999999996</v>
      </c>
      <c r="CJ25" s="173">
        <v>1.2230661968581393</v>
      </c>
      <c r="CK25" s="105">
        <v>72.462309000000005</v>
      </c>
      <c r="CL25" s="173">
        <v>9.6170306159681722</v>
      </c>
      <c r="CM25" s="105">
        <v>0</v>
      </c>
      <c r="CN25" s="173">
        <v>0</v>
      </c>
      <c r="CO25" s="105">
        <v>0</v>
      </c>
      <c r="CP25" s="173">
        <v>0</v>
      </c>
      <c r="CQ25" s="105">
        <v>0</v>
      </c>
      <c r="CR25" s="173">
        <v>0</v>
      </c>
      <c r="CS25" s="105">
        <v>3.244675</v>
      </c>
      <c r="CT25" s="173">
        <v>0.1977895835789035</v>
      </c>
      <c r="CU25" s="105">
        <v>0</v>
      </c>
      <c r="CV25" s="173" t="s">
        <v>242</v>
      </c>
      <c r="CW25" s="105">
        <v>0</v>
      </c>
      <c r="CX25" s="173" t="s">
        <v>242</v>
      </c>
      <c r="CY25" s="173">
        <v>0</v>
      </c>
      <c r="CZ25" s="173">
        <v>0</v>
      </c>
      <c r="DA25" s="173">
        <v>0</v>
      </c>
      <c r="DB25" s="173" t="s">
        <v>242</v>
      </c>
      <c r="DC25" s="80"/>
      <c r="DD25" s="80"/>
      <c r="DE25" s="80"/>
      <c r="DF25" s="80"/>
      <c r="DG25" s="80"/>
      <c r="DH25" s="80"/>
      <c r="DI25" s="80"/>
      <c r="DJ25" s="80"/>
      <c r="DK25" s="80"/>
      <c r="DL25" s="80"/>
      <c r="DM25" s="80"/>
      <c r="DN25" s="80"/>
      <c r="DO25" s="80"/>
      <c r="DP25" s="80"/>
      <c r="DQ25" s="80"/>
      <c r="DR25" s="80"/>
      <c r="DS25" s="80"/>
      <c r="DT25" s="80"/>
      <c r="DU25" s="80"/>
      <c r="DV25" s="80"/>
      <c r="DW25" s="80"/>
      <c r="DX25" s="80"/>
      <c r="DY25" s="80"/>
      <c r="DZ25" s="80"/>
      <c r="EA25" s="80"/>
      <c r="EB25" s="80"/>
      <c r="EC25" s="80"/>
    </row>
    <row r="26" spans="1:133" s="138" customFormat="1" ht="20.100000000000001" customHeight="1">
      <c r="A26" s="177"/>
      <c r="B26" s="370" t="s">
        <v>247</v>
      </c>
      <c r="C26" s="172">
        <v>21.110272670000001</v>
      </c>
      <c r="D26" s="173">
        <v>1.0473894713516681E-3</v>
      </c>
      <c r="E26" s="105">
        <v>10.023332</v>
      </c>
      <c r="F26" s="173">
        <v>1.0728902909408413E-3</v>
      </c>
      <c r="G26" s="105">
        <v>231.76995724</v>
      </c>
      <c r="H26" s="173">
        <v>2.0172159246638604E-2</v>
      </c>
      <c r="I26" s="105">
        <v>0</v>
      </c>
      <c r="J26" s="173">
        <v>0</v>
      </c>
      <c r="K26" s="105">
        <v>2.0769999999999999E-3</v>
      </c>
      <c r="L26" s="173">
        <v>4.2066525605738158E-7</v>
      </c>
      <c r="M26" s="105">
        <v>95.456570999999997</v>
      </c>
      <c r="N26" s="173">
        <v>1.807934146013828E-2</v>
      </c>
      <c r="O26" s="105">
        <v>0</v>
      </c>
      <c r="P26" s="173">
        <v>0</v>
      </c>
      <c r="Q26" s="105">
        <v>2255.8423989600001</v>
      </c>
      <c r="R26" s="173">
        <v>1.3450163064453058</v>
      </c>
      <c r="S26" s="105">
        <v>112.98408131000001</v>
      </c>
      <c r="T26" s="173">
        <v>4.2783930701563243E-2</v>
      </c>
      <c r="U26" s="105">
        <v>0</v>
      </c>
      <c r="V26" s="173">
        <v>0</v>
      </c>
      <c r="W26" s="105">
        <v>0</v>
      </c>
      <c r="X26" s="173">
        <v>0</v>
      </c>
      <c r="Y26" s="105">
        <v>38.037051850000005</v>
      </c>
      <c r="Z26" s="173">
        <v>6.8314075276696626E-2</v>
      </c>
      <c r="AA26" s="105">
        <v>0</v>
      </c>
      <c r="AB26" s="173">
        <v>0</v>
      </c>
      <c r="AC26" s="105">
        <v>0</v>
      </c>
      <c r="AD26" s="173">
        <v>0</v>
      </c>
      <c r="AE26" s="105">
        <v>0</v>
      </c>
      <c r="AF26" s="173">
        <v>0</v>
      </c>
      <c r="AG26" s="105">
        <v>0</v>
      </c>
      <c r="AH26" s="173">
        <v>0</v>
      </c>
      <c r="AI26" s="105">
        <v>37.359802569999999</v>
      </c>
      <c r="AJ26" s="173">
        <v>5.3488570081298495E-2</v>
      </c>
      <c r="AK26" s="105">
        <v>0</v>
      </c>
      <c r="AL26" s="173">
        <v>0</v>
      </c>
      <c r="AM26" s="105">
        <v>79.913527999999999</v>
      </c>
      <c r="AN26" s="173">
        <v>9.9591307006200086E-2</v>
      </c>
      <c r="AO26" s="105">
        <v>0</v>
      </c>
      <c r="AP26" s="173">
        <v>0</v>
      </c>
      <c r="AQ26" s="105">
        <v>0</v>
      </c>
      <c r="AR26" s="173" t="s">
        <v>242</v>
      </c>
      <c r="AS26" s="105">
        <v>0</v>
      </c>
      <c r="AT26" s="173">
        <v>0</v>
      </c>
      <c r="AU26" s="105">
        <v>31.670798000000001</v>
      </c>
      <c r="AV26" s="173">
        <v>5.2767250473110885E-2</v>
      </c>
      <c r="AW26" s="105">
        <v>0</v>
      </c>
      <c r="AX26" s="173">
        <v>0</v>
      </c>
      <c r="AY26" s="105">
        <v>7.1206820000000004</v>
      </c>
      <c r="AZ26" s="173">
        <v>2.3950604411758648E-2</v>
      </c>
      <c r="BA26" s="105">
        <v>0</v>
      </c>
      <c r="BB26" s="173">
        <v>0</v>
      </c>
      <c r="BC26" s="105">
        <v>0</v>
      </c>
      <c r="BD26" s="173">
        <v>0</v>
      </c>
      <c r="BE26" s="105">
        <v>0</v>
      </c>
      <c r="BF26" s="173">
        <v>0</v>
      </c>
      <c r="BG26" s="105">
        <v>0</v>
      </c>
      <c r="BH26" s="173">
        <v>0</v>
      </c>
      <c r="BI26" s="105">
        <v>0</v>
      </c>
      <c r="BJ26" s="173">
        <v>0</v>
      </c>
      <c r="BK26" s="105">
        <v>0</v>
      </c>
      <c r="BL26" s="173">
        <v>0</v>
      </c>
      <c r="BM26" s="105">
        <v>0</v>
      </c>
      <c r="BN26" s="173">
        <v>0</v>
      </c>
      <c r="BO26" s="105">
        <v>0</v>
      </c>
      <c r="BP26" s="173" t="s">
        <v>242</v>
      </c>
      <c r="BQ26" s="105">
        <v>0</v>
      </c>
      <c r="BR26" s="173">
        <v>0</v>
      </c>
      <c r="BS26" s="105">
        <v>0</v>
      </c>
      <c r="BT26" s="173">
        <v>0</v>
      </c>
      <c r="BU26" s="105">
        <v>0</v>
      </c>
      <c r="BV26" s="173">
        <v>0</v>
      </c>
      <c r="BW26" s="105">
        <v>0</v>
      </c>
      <c r="BX26" s="173">
        <v>0</v>
      </c>
      <c r="BY26" s="105">
        <v>0</v>
      </c>
      <c r="BZ26" s="173">
        <v>0</v>
      </c>
      <c r="CA26" s="105">
        <v>0</v>
      </c>
      <c r="CB26" s="173">
        <v>0</v>
      </c>
      <c r="CC26" s="105">
        <v>53.735360030000002</v>
      </c>
      <c r="CD26" s="173">
        <v>1.5191796062042842</v>
      </c>
      <c r="CE26" s="105">
        <v>0</v>
      </c>
      <c r="CF26" s="173">
        <v>0</v>
      </c>
      <c r="CG26" s="105">
        <v>0</v>
      </c>
      <c r="CH26" s="173">
        <v>0</v>
      </c>
      <c r="CI26" s="105">
        <v>0</v>
      </c>
      <c r="CJ26" s="173">
        <v>0</v>
      </c>
      <c r="CK26" s="105">
        <v>0</v>
      </c>
      <c r="CL26" s="173">
        <v>0</v>
      </c>
      <c r="CM26" s="105">
        <v>0</v>
      </c>
      <c r="CN26" s="173">
        <v>0</v>
      </c>
      <c r="CO26" s="105">
        <v>57.716783999999997</v>
      </c>
      <c r="CP26" s="173">
        <v>1.4855819806563126</v>
      </c>
      <c r="CQ26" s="105">
        <v>0</v>
      </c>
      <c r="CR26" s="173">
        <v>0</v>
      </c>
      <c r="CS26" s="105">
        <v>0</v>
      </c>
      <c r="CT26" s="173">
        <v>0</v>
      </c>
      <c r="CU26" s="105">
        <v>0</v>
      </c>
      <c r="CV26" s="173" t="s">
        <v>242</v>
      </c>
      <c r="CW26" s="105">
        <v>0</v>
      </c>
      <c r="CX26" s="173" t="s">
        <v>242</v>
      </c>
      <c r="CY26" s="173">
        <v>0</v>
      </c>
      <c r="CZ26" s="173">
        <v>0</v>
      </c>
      <c r="DA26" s="173">
        <v>0</v>
      </c>
      <c r="DB26" s="173" t="s">
        <v>242</v>
      </c>
      <c r="DC26" s="80"/>
      <c r="DD26" s="80"/>
      <c r="DE26" s="80"/>
      <c r="DF26" s="80"/>
      <c r="DG26" s="80"/>
      <c r="DH26" s="80"/>
      <c r="DI26" s="80"/>
      <c r="DJ26" s="80"/>
      <c r="DK26" s="80"/>
      <c r="DL26" s="80"/>
      <c r="DM26" s="80"/>
      <c r="DN26" s="80"/>
      <c r="DO26" s="80"/>
      <c r="DP26" s="80"/>
      <c r="DQ26" s="80"/>
      <c r="DR26" s="80"/>
      <c r="DS26" s="80"/>
      <c r="DT26" s="80"/>
      <c r="DU26" s="80"/>
      <c r="DV26" s="80"/>
      <c r="DW26" s="80"/>
      <c r="DX26" s="80"/>
      <c r="DY26" s="80"/>
      <c r="DZ26" s="80"/>
      <c r="EA26" s="80"/>
      <c r="EB26" s="80"/>
      <c r="EC26" s="80"/>
    </row>
    <row r="27" spans="1:133" s="138" customFormat="1" ht="20.100000000000001" customHeight="1">
      <c r="A27" s="177"/>
      <c r="B27" s="370" t="s">
        <v>248</v>
      </c>
      <c r="C27" s="172">
        <v>0</v>
      </c>
      <c r="D27" s="173">
        <v>0</v>
      </c>
      <c r="E27" s="105">
        <v>0</v>
      </c>
      <c r="F27" s="173">
        <v>0</v>
      </c>
      <c r="G27" s="105">
        <v>0</v>
      </c>
      <c r="H27" s="173">
        <v>0</v>
      </c>
      <c r="I27" s="105">
        <v>0</v>
      </c>
      <c r="J27" s="173">
        <v>0</v>
      </c>
      <c r="K27" s="105">
        <v>1.016E-3</v>
      </c>
      <c r="L27" s="173">
        <v>2.0577558986726035E-7</v>
      </c>
      <c r="M27" s="105">
        <v>0</v>
      </c>
      <c r="N27" s="173">
        <v>0</v>
      </c>
      <c r="O27" s="105">
        <v>0</v>
      </c>
      <c r="P27" s="173">
        <v>0</v>
      </c>
      <c r="Q27" s="105">
        <v>0</v>
      </c>
      <c r="R27" s="173">
        <v>0</v>
      </c>
      <c r="S27" s="105">
        <v>0</v>
      </c>
      <c r="T27" s="173">
        <v>0</v>
      </c>
      <c r="U27" s="105">
        <v>0</v>
      </c>
      <c r="V27" s="173">
        <v>0</v>
      </c>
      <c r="W27" s="105">
        <v>0</v>
      </c>
      <c r="X27" s="173">
        <v>0</v>
      </c>
      <c r="Y27" s="105">
        <v>0</v>
      </c>
      <c r="Z27" s="173">
        <v>0</v>
      </c>
      <c r="AA27" s="105">
        <v>0</v>
      </c>
      <c r="AB27" s="173">
        <v>0</v>
      </c>
      <c r="AC27" s="105">
        <v>0</v>
      </c>
      <c r="AD27" s="173">
        <v>0</v>
      </c>
      <c r="AE27" s="105">
        <v>0</v>
      </c>
      <c r="AF27" s="173">
        <v>0</v>
      </c>
      <c r="AG27" s="105">
        <v>0</v>
      </c>
      <c r="AH27" s="173">
        <v>0</v>
      </c>
      <c r="AI27" s="105">
        <v>0</v>
      </c>
      <c r="AJ27" s="173">
        <v>0</v>
      </c>
      <c r="AK27" s="105">
        <v>0</v>
      </c>
      <c r="AL27" s="173">
        <v>0</v>
      </c>
      <c r="AM27" s="105">
        <v>0</v>
      </c>
      <c r="AN27" s="173">
        <v>0</v>
      </c>
      <c r="AO27" s="105">
        <v>0</v>
      </c>
      <c r="AP27" s="173">
        <v>0</v>
      </c>
      <c r="AQ27" s="105">
        <v>0</v>
      </c>
      <c r="AR27" s="173" t="s">
        <v>242</v>
      </c>
      <c r="AS27" s="105">
        <v>0</v>
      </c>
      <c r="AT27" s="173">
        <v>0</v>
      </c>
      <c r="AU27" s="105">
        <v>0</v>
      </c>
      <c r="AV27" s="173">
        <v>0</v>
      </c>
      <c r="AW27" s="105">
        <v>0</v>
      </c>
      <c r="AX27" s="173">
        <v>0</v>
      </c>
      <c r="AY27" s="105">
        <v>24.804082999999999</v>
      </c>
      <c r="AZ27" s="173">
        <v>8.3429196772082728E-2</v>
      </c>
      <c r="BA27" s="105">
        <v>0</v>
      </c>
      <c r="BB27" s="173">
        <v>0</v>
      </c>
      <c r="BC27" s="105">
        <v>0</v>
      </c>
      <c r="BD27" s="173">
        <v>0</v>
      </c>
      <c r="BE27" s="105">
        <v>0</v>
      </c>
      <c r="BF27" s="173">
        <v>0</v>
      </c>
      <c r="BG27" s="105">
        <v>0</v>
      </c>
      <c r="BH27" s="173">
        <v>0</v>
      </c>
      <c r="BI27" s="105">
        <v>0</v>
      </c>
      <c r="BJ27" s="173">
        <v>0</v>
      </c>
      <c r="BK27" s="105">
        <v>0</v>
      </c>
      <c r="BL27" s="173">
        <v>0</v>
      </c>
      <c r="BM27" s="105">
        <v>0</v>
      </c>
      <c r="BN27" s="173">
        <v>0</v>
      </c>
      <c r="BO27" s="105">
        <v>0</v>
      </c>
      <c r="BP27" s="173" t="s">
        <v>242</v>
      </c>
      <c r="BQ27" s="105">
        <v>0</v>
      </c>
      <c r="BR27" s="173">
        <v>0</v>
      </c>
      <c r="BS27" s="105">
        <v>0</v>
      </c>
      <c r="BT27" s="173">
        <v>0</v>
      </c>
      <c r="BU27" s="105">
        <v>0</v>
      </c>
      <c r="BV27" s="173">
        <v>0</v>
      </c>
      <c r="BW27" s="105">
        <v>0</v>
      </c>
      <c r="BX27" s="173">
        <v>0</v>
      </c>
      <c r="BY27" s="105">
        <v>0</v>
      </c>
      <c r="BZ27" s="173">
        <v>0</v>
      </c>
      <c r="CA27" s="105">
        <v>0</v>
      </c>
      <c r="CB27" s="173">
        <v>0</v>
      </c>
      <c r="CC27" s="105">
        <v>0</v>
      </c>
      <c r="CD27" s="173">
        <v>0</v>
      </c>
      <c r="CE27" s="105">
        <v>0</v>
      </c>
      <c r="CF27" s="173">
        <v>0</v>
      </c>
      <c r="CG27" s="105">
        <v>0</v>
      </c>
      <c r="CH27" s="173">
        <v>0</v>
      </c>
      <c r="CI27" s="105">
        <v>0</v>
      </c>
      <c r="CJ27" s="173">
        <v>0</v>
      </c>
      <c r="CK27" s="105">
        <v>0</v>
      </c>
      <c r="CL27" s="173">
        <v>0</v>
      </c>
      <c r="CM27" s="105">
        <v>0</v>
      </c>
      <c r="CN27" s="173">
        <v>0</v>
      </c>
      <c r="CO27" s="105">
        <v>0</v>
      </c>
      <c r="CP27" s="173">
        <v>0</v>
      </c>
      <c r="CQ27" s="105">
        <v>0</v>
      </c>
      <c r="CR27" s="173">
        <v>0</v>
      </c>
      <c r="CS27" s="105">
        <v>0</v>
      </c>
      <c r="CT27" s="173">
        <v>0</v>
      </c>
      <c r="CU27" s="105">
        <v>0</v>
      </c>
      <c r="CV27" s="173" t="s">
        <v>242</v>
      </c>
      <c r="CW27" s="105">
        <v>0</v>
      </c>
      <c r="CX27" s="173" t="s">
        <v>242</v>
      </c>
      <c r="CY27" s="173">
        <v>0</v>
      </c>
      <c r="CZ27" s="173">
        <v>0</v>
      </c>
      <c r="DA27" s="173">
        <v>0</v>
      </c>
      <c r="DB27" s="173" t="s">
        <v>242</v>
      </c>
      <c r="DC27" s="80"/>
      <c r="DD27" s="80"/>
      <c r="DE27" s="80"/>
      <c r="DF27" s="80"/>
      <c r="DG27" s="80"/>
      <c r="DH27" s="80"/>
      <c r="DI27" s="80"/>
      <c r="DJ27" s="80"/>
      <c r="DK27" s="80"/>
      <c r="DL27" s="80"/>
      <c r="DM27" s="80"/>
      <c r="DN27" s="80"/>
      <c r="DO27" s="80"/>
      <c r="DP27" s="80"/>
      <c r="DQ27" s="80"/>
      <c r="DR27" s="80"/>
      <c r="DS27" s="80"/>
      <c r="DT27" s="80"/>
      <c r="DU27" s="80"/>
      <c r="DV27" s="80"/>
      <c r="DW27" s="80"/>
      <c r="DX27" s="80"/>
      <c r="DY27" s="80"/>
      <c r="DZ27" s="80"/>
      <c r="EA27" s="80"/>
      <c r="EB27" s="80"/>
      <c r="EC27" s="80"/>
    </row>
    <row r="28" spans="1:133" s="138" customFormat="1" ht="20.100000000000001" customHeight="1">
      <c r="A28" s="177"/>
      <c r="B28" s="370" t="s">
        <v>249</v>
      </c>
      <c r="C28" s="172">
        <v>14365.668479799999</v>
      </c>
      <c r="D28" s="173">
        <v>0.71275488241578644</v>
      </c>
      <c r="E28" s="105">
        <v>6686.0170049999997</v>
      </c>
      <c r="F28" s="173">
        <v>0.7156664799419854</v>
      </c>
      <c r="G28" s="105">
        <v>4796.7626991000006</v>
      </c>
      <c r="H28" s="173">
        <v>0.4174875043635799</v>
      </c>
      <c r="I28" s="105">
        <v>8010.6543789799998</v>
      </c>
      <c r="J28" s="173">
        <v>1.6472657188909505</v>
      </c>
      <c r="K28" s="105">
        <v>3043.0697909999999</v>
      </c>
      <c r="L28" s="173">
        <v>0.61632822957703315</v>
      </c>
      <c r="M28" s="105">
        <v>1462.1171750000001</v>
      </c>
      <c r="N28" s="173">
        <v>0.27692295443503578</v>
      </c>
      <c r="O28" s="105">
        <v>1502.3994709999999</v>
      </c>
      <c r="P28" s="173">
        <v>0.32524989852523184</v>
      </c>
      <c r="Q28" s="105">
        <v>0</v>
      </c>
      <c r="R28" s="173">
        <v>0</v>
      </c>
      <c r="S28" s="105">
        <v>191.37670537</v>
      </c>
      <c r="T28" s="173">
        <v>7.2469038164572619E-2</v>
      </c>
      <c r="U28" s="105">
        <v>7256.9395996800004</v>
      </c>
      <c r="V28" s="173">
        <v>3.6089884351263222</v>
      </c>
      <c r="W28" s="105">
        <v>307.058198</v>
      </c>
      <c r="X28" s="173">
        <v>0.45055801322380257</v>
      </c>
      <c r="Y28" s="105">
        <v>0</v>
      </c>
      <c r="Z28" s="173">
        <v>0</v>
      </c>
      <c r="AA28" s="105">
        <v>296.03584408</v>
      </c>
      <c r="AB28" s="173">
        <v>0.16017679274417512</v>
      </c>
      <c r="AC28" s="105">
        <v>0</v>
      </c>
      <c r="AD28" s="173">
        <v>0</v>
      </c>
      <c r="AE28" s="105">
        <v>799.70570999999995</v>
      </c>
      <c r="AF28" s="173">
        <v>1.6192750247242986</v>
      </c>
      <c r="AG28" s="105">
        <v>0</v>
      </c>
      <c r="AH28" s="173">
        <v>0</v>
      </c>
      <c r="AI28" s="105">
        <v>2350.9379697300001</v>
      </c>
      <c r="AJ28" s="173">
        <v>3.3658719184898711</v>
      </c>
      <c r="AK28" s="105">
        <v>22.990323</v>
      </c>
      <c r="AL28" s="173">
        <v>2.7587979682146085E-2</v>
      </c>
      <c r="AM28" s="105">
        <v>73.900326000000007</v>
      </c>
      <c r="AN28" s="173">
        <v>9.2097423786924676E-2</v>
      </c>
      <c r="AO28" s="105">
        <v>0</v>
      </c>
      <c r="AP28" s="173">
        <v>0</v>
      </c>
      <c r="AQ28" s="105">
        <v>0</v>
      </c>
      <c r="AR28" s="173" t="s">
        <v>242</v>
      </c>
      <c r="AS28" s="105">
        <v>0.15543999999999999</v>
      </c>
      <c r="AT28" s="173">
        <v>1.5533782549053974E-4</v>
      </c>
      <c r="AU28" s="105">
        <v>1.584052</v>
      </c>
      <c r="AV28" s="173">
        <v>2.6392157420988336E-3</v>
      </c>
      <c r="AW28" s="105">
        <v>221.58397299999999</v>
      </c>
      <c r="AX28" s="173">
        <v>1.3233698147391886</v>
      </c>
      <c r="AY28" s="105">
        <v>41.896469000000003</v>
      </c>
      <c r="AZ28" s="173">
        <v>0.14091989436805483</v>
      </c>
      <c r="BA28" s="105">
        <v>228.43519599999999</v>
      </c>
      <c r="BB28" s="173">
        <v>0.80503968372290169</v>
      </c>
      <c r="BC28" s="105">
        <v>1875.463573</v>
      </c>
      <c r="BD28" s="173">
        <v>3.1850153801704471</v>
      </c>
      <c r="BE28" s="105">
        <v>0</v>
      </c>
      <c r="BF28" s="173">
        <v>0</v>
      </c>
      <c r="BG28" s="105">
        <v>2.336735</v>
      </c>
      <c r="BH28" s="173">
        <v>1.2300428171722954E-2</v>
      </c>
      <c r="BI28" s="105">
        <v>38.462569270000003</v>
      </c>
      <c r="BJ28" s="173">
        <v>8.8960931957749081E-2</v>
      </c>
      <c r="BK28" s="105">
        <v>0</v>
      </c>
      <c r="BL28" s="173">
        <v>0</v>
      </c>
      <c r="BM28" s="105">
        <v>497.55817000000002</v>
      </c>
      <c r="BN28" s="173">
        <v>1.6180694921293144</v>
      </c>
      <c r="BO28" s="105">
        <v>0</v>
      </c>
      <c r="BP28" s="173" t="s">
        <v>242</v>
      </c>
      <c r="BQ28" s="105">
        <v>13.154137960000002</v>
      </c>
      <c r="BR28" s="173">
        <v>0.13826895677739662</v>
      </c>
      <c r="BS28" s="105">
        <v>0.99700500000000003</v>
      </c>
      <c r="BT28" s="173">
        <v>7.920944708817837E-3</v>
      </c>
      <c r="BU28" s="105">
        <v>0</v>
      </c>
      <c r="BV28" s="173">
        <v>0</v>
      </c>
      <c r="BW28" s="105">
        <v>0</v>
      </c>
      <c r="BX28" s="173">
        <v>0</v>
      </c>
      <c r="BY28" s="105">
        <v>0</v>
      </c>
      <c r="BZ28" s="173">
        <v>0</v>
      </c>
      <c r="CA28" s="105">
        <v>0</v>
      </c>
      <c r="CB28" s="173">
        <v>0</v>
      </c>
      <c r="CC28" s="105">
        <v>0</v>
      </c>
      <c r="CD28" s="173">
        <v>0</v>
      </c>
      <c r="CE28" s="105">
        <v>78.096579000000006</v>
      </c>
      <c r="CF28" s="173">
        <v>1.0732015838991227</v>
      </c>
      <c r="CG28" s="105">
        <v>1.253314</v>
      </c>
      <c r="CH28" s="173">
        <v>0.90948807960214006</v>
      </c>
      <c r="CI28" s="105">
        <v>0</v>
      </c>
      <c r="CJ28" s="173">
        <v>0</v>
      </c>
      <c r="CK28" s="105">
        <v>51.398708999999997</v>
      </c>
      <c r="CL28" s="173">
        <v>6.8215181781502263</v>
      </c>
      <c r="CM28" s="105">
        <v>0</v>
      </c>
      <c r="CN28" s="173">
        <v>0</v>
      </c>
      <c r="CO28" s="105">
        <v>0</v>
      </c>
      <c r="CP28" s="173">
        <v>0</v>
      </c>
      <c r="CQ28" s="105">
        <v>5.6500812099999997</v>
      </c>
      <c r="CR28" s="173">
        <v>41.156656173390168</v>
      </c>
      <c r="CS28" s="105">
        <v>0</v>
      </c>
      <c r="CT28" s="173">
        <v>0</v>
      </c>
      <c r="CU28" s="105">
        <v>0</v>
      </c>
      <c r="CV28" s="173" t="s">
        <v>242</v>
      </c>
      <c r="CW28" s="105">
        <v>0</v>
      </c>
      <c r="CX28" s="173" t="s">
        <v>242</v>
      </c>
      <c r="CY28" s="173">
        <v>37.054375999999998</v>
      </c>
      <c r="CZ28" s="173">
        <v>9.7035951528554101</v>
      </c>
      <c r="DA28" s="173">
        <v>0</v>
      </c>
      <c r="DB28" s="173" t="s">
        <v>242</v>
      </c>
      <c r="DC28" s="80"/>
      <c r="DD28" s="80"/>
      <c r="DE28" s="80"/>
      <c r="DF28" s="80"/>
      <c r="DG28" s="80"/>
      <c r="DH28" s="80"/>
      <c r="DI28" s="80"/>
      <c r="DJ28" s="80"/>
      <c r="DK28" s="80"/>
      <c r="DL28" s="80"/>
      <c r="DM28" s="80"/>
      <c r="DN28" s="80"/>
      <c r="DO28" s="80"/>
      <c r="DP28" s="80"/>
      <c r="DQ28" s="80"/>
      <c r="DR28" s="80"/>
      <c r="DS28" s="80"/>
      <c r="DT28" s="80"/>
      <c r="DU28" s="80"/>
      <c r="DV28" s="80"/>
      <c r="DW28" s="80"/>
      <c r="DX28" s="80"/>
      <c r="DY28" s="80"/>
      <c r="DZ28" s="80"/>
      <c r="EA28" s="80"/>
      <c r="EB28" s="80"/>
      <c r="EC28" s="80"/>
    </row>
    <row r="29" spans="1:133" s="138" customFormat="1" ht="20.100000000000001" customHeight="1">
      <c r="A29" s="177"/>
      <c r="B29" s="370" t="s">
        <v>250</v>
      </c>
      <c r="C29" s="172">
        <v>9232.7000031499992</v>
      </c>
      <c r="D29" s="173">
        <v>0.45808185079438957</v>
      </c>
      <c r="E29" s="105">
        <v>9023.7405839999992</v>
      </c>
      <c r="F29" s="173">
        <v>0.96589474044583534</v>
      </c>
      <c r="G29" s="105">
        <v>2451.3220951799999</v>
      </c>
      <c r="H29" s="173">
        <v>0.21335146391544785</v>
      </c>
      <c r="I29" s="105">
        <v>1896.51167958</v>
      </c>
      <c r="J29" s="173">
        <v>0.38998794947963039</v>
      </c>
      <c r="K29" s="105">
        <v>4242.1618390000003</v>
      </c>
      <c r="L29" s="173">
        <v>0.85918637276831389</v>
      </c>
      <c r="M29" s="105">
        <v>14347.46854</v>
      </c>
      <c r="N29" s="173">
        <v>2.7173905379782775</v>
      </c>
      <c r="O29" s="105">
        <v>524.13337200000001</v>
      </c>
      <c r="P29" s="173">
        <v>0.11346804185388829</v>
      </c>
      <c r="Q29" s="105">
        <v>0</v>
      </c>
      <c r="R29" s="173">
        <v>0</v>
      </c>
      <c r="S29" s="105">
        <v>139.73001965</v>
      </c>
      <c r="T29" s="173">
        <v>5.2911874029678466E-2</v>
      </c>
      <c r="U29" s="105">
        <v>19.070905270000001</v>
      </c>
      <c r="V29" s="173">
        <v>9.484256499786025E-3</v>
      </c>
      <c r="W29" s="105">
        <v>592.82879700000001</v>
      </c>
      <c r="X29" s="173">
        <v>0.86987993382992812</v>
      </c>
      <c r="Y29" s="105">
        <v>0</v>
      </c>
      <c r="Z29" s="173">
        <v>0</v>
      </c>
      <c r="AA29" s="105">
        <v>226.24385626</v>
      </c>
      <c r="AB29" s="173">
        <v>0.12241428191380713</v>
      </c>
      <c r="AC29" s="105">
        <v>0</v>
      </c>
      <c r="AD29" s="173">
        <v>0</v>
      </c>
      <c r="AE29" s="105">
        <v>0</v>
      </c>
      <c r="AF29" s="173">
        <v>0</v>
      </c>
      <c r="AG29" s="105">
        <v>0</v>
      </c>
      <c r="AH29" s="173">
        <v>0</v>
      </c>
      <c r="AI29" s="105">
        <v>157.24995274</v>
      </c>
      <c r="AJ29" s="173">
        <v>0.22513703335703592</v>
      </c>
      <c r="AK29" s="105">
        <v>1486.3459620000001</v>
      </c>
      <c r="AL29" s="173">
        <v>1.7835887821278491</v>
      </c>
      <c r="AM29" s="105">
        <v>288.073013</v>
      </c>
      <c r="AN29" s="173">
        <v>0.35900764984226535</v>
      </c>
      <c r="AO29" s="105">
        <v>0</v>
      </c>
      <c r="AP29" s="173">
        <v>0</v>
      </c>
      <c r="AQ29" s="105">
        <v>0</v>
      </c>
      <c r="AR29" s="173" t="s">
        <v>242</v>
      </c>
      <c r="AS29" s="105">
        <v>1.244648</v>
      </c>
      <c r="AT29" s="173">
        <v>1.2438298624623603E-3</v>
      </c>
      <c r="AU29" s="105">
        <v>77.428488000000002</v>
      </c>
      <c r="AV29" s="173">
        <v>0.12900490919269733</v>
      </c>
      <c r="AW29" s="105">
        <v>3.1003609999999999</v>
      </c>
      <c r="AX29" s="173">
        <v>1.8516339907826303E-2</v>
      </c>
      <c r="AY29" s="105">
        <v>3.450491</v>
      </c>
      <c r="AZ29" s="173">
        <v>1.1605818791982777E-2</v>
      </c>
      <c r="BA29" s="105">
        <v>0</v>
      </c>
      <c r="BB29" s="173">
        <v>0</v>
      </c>
      <c r="BC29" s="105">
        <v>0</v>
      </c>
      <c r="BD29" s="173">
        <v>0</v>
      </c>
      <c r="BE29" s="105">
        <v>0</v>
      </c>
      <c r="BF29" s="173">
        <v>0</v>
      </c>
      <c r="BG29" s="105">
        <v>0</v>
      </c>
      <c r="BH29" s="173">
        <v>0</v>
      </c>
      <c r="BI29" s="105">
        <v>0</v>
      </c>
      <c r="BJ29" s="173">
        <v>0</v>
      </c>
      <c r="BK29" s="105">
        <v>0</v>
      </c>
      <c r="BL29" s="173">
        <v>0</v>
      </c>
      <c r="BM29" s="105">
        <v>0</v>
      </c>
      <c r="BN29" s="173">
        <v>0</v>
      </c>
      <c r="BO29" s="105">
        <v>0</v>
      </c>
      <c r="BP29" s="173" t="s">
        <v>242</v>
      </c>
      <c r="BQ29" s="105">
        <v>30.187445960000002</v>
      </c>
      <c r="BR29" s="173">
        <v>0.31731358401103738</v>
      </c>
      <c r="BS29" s="105">
        <v>0</v>
      </c>
      <c r="BT29" s="173">
        <v>0</v>
      </c>
      <c r="BU29" s="105">
        <v>6.6827497600000001</v>
      </c>
      <c r="BV29" s="173">
        <v>5.3557343596551704E-2</v>
      </c>
      <c r="BW29" s="105">
        <v>0</v>
      </c>
      <c r="BX29" s="173">
        <v>0</v>
      </c>
      <c r="BY29" s="105">
        <v>0</v>
      </c>
      <c r="BZ29" s="173">
        <v>0</v>
      </c>
      <c r="CA29" s="105">
        <v>0</v>
      </c>
      <c r="CB29" s="173">
        <v>0</v>
      </c>
      <c r="CC29" s="105">
        <v>0</v>
      </c>
      <c r="CD29" s="173">
        <v>0</v>
      </c>
      <c r="CE29" s="105">
        <v>0</v>
      </c>
      <c r="CF29" s="173">
        <v>0</v>
      </c>
      <c r="CG29" s="105">
        <v>0</v>
      </c>
      <c r="CH29" s="173">
        <v>0</v>
      </c>
      <c r="CI29" s="105">
        <v>0</v>
      </c>
      <c r="CJ29" s="173">
        <v>0</v>
      </c>
      <c r="CK29" s="105">
        <v>1.348519</v>
      </c>
      <c r="CL29" s="173">
        <v>0.17897233317827041</v>
      </c>
      <c r="CM29" s="105">
        <v>0</v>
      </c>
      <c r="CN29" s="173">
        <v>0</v>
      </c>
      <c r="CO29" s="105">
        <v>0</v>
      </c>
      <c r="CP29" s="173">
        <v>0</v>
      </c>
      <c r="CQ29" s="105">
        <v>0</v>
      </c>
      <c r="CR29" s="173">
        <v>0</v>
      </c>
      <c r="CS29" s="105">
        <v>0</v>
      </c>
      <c r="CT29" s="173">
        <v>0</v>
      </c>
      <c r="CU29" s="105">
        <v>0</v>
      </c>
      <c r="CV29" s="173" t="s">
        <v>242</v>
      </c>
      <c r="CW29" s="105">
        <v>0</v>
      </c>
      <c r="CX29" s="173" t="s">
        <v>242</v>
      </c>
      <c r="CY29" s="173">
        <v>0</v>
      </c>
      <c r="CZ29" s="173">
        <v>0</v>
      </c>
      <c r="DA29" s="173">
        <v>0</v>
      </c>
      <c r="DB29" s="173" t="s">
        <v>242</v>
      </c>
      <c r="DC29" s="80"/>
      <c r="DD29" s="80"/>
      <c r="DE29" s="80"/>
      <c r="DF29" s="80"/>
      <c r="DG29" s="80"/>
      <c r="DH29" s="80"/>
      <c r="DI29" s="80"/>
      <c r="DJ29" s="80"/>
      <c r="DK29" s="80"/>
      <c r="DL29" s="80"/>
      <c r="DM29" s="80"/>
      <c r="DN29" s="80"/>
      <c r="DO29" s="80"/>
      <c r="DP29" s="80"/>
      <c r="DQ29" s="80"/>
      <c r="DR29" s="80"/>
      <c r="DS29" s="80"/>
      <c r="DT29" s="80"/>
      <c r="DU29" s="80"/>
      <c r="DV29" s="80"/>
      <c r="DW29" s="80"/>
      <c r="DX29" s="80"/>
      <c r="DY29" s="80"/>
      <c r="DZ29" s="80"/>
      <c r="EA29" s="80"/>
      <c r="EB29" s="80"/>
      <c r="EC29" s="80"/>
    </row>
    <row r="30" spans="1:133" s="135" customFormat="1" ht="20.100000000000001" customHeight="1">
      <c r="A30" s="177"/>
      <c r="B30" s="371" t="s">
        <v>253</v>
      </c>
      <c r="C30" s="367">
        <v>9146.6466672000006</v>
      </c>
      <c r="D30" s="368">
        <v>0.45381230110843018</v>
      </c>
      <c r="E30" s="369">
        <v>0</v>
      </c>
      <c r="F30" s="368">
        <v>0</v>
      </c>
      <c r="G30" s="369">
        <v>0</v>
      </c>
      <c r="H30" s="368">
        <v>0</v>
      </c>
      <c r="I30" s="369">
        <v>0</v>
      </c>
      <c r="J30" s="368">
        <v>0</v>
      </c>
      <c r="K30" s="369">
        <v>0</v>
      </c>
      <c r="L30" s="368">
        <v>0</v>
      </c>
      <c r="M30" s="369">
        <v>0</v>
      </c>
      <c r="N30" s="368">
        <v>0</v>
      </c>
      <c r="O30" s="369">
        <v>0</v>
      </c>
      <c r="P30" s="368">
        <v>0</v>
      </c>
      <c r="Q30" s="369">
        <v>0</v>
      </c>
      <c r="R30" s="368">
        <v>0</v>
      </c>
      <c r="S30" s="369">
        <v>0</v>
      </c>
      <c r="T30" s="368">
        <v>0</v>
      </c>
      <c r="U30" s="369">
        <v>0</v>
      </c>
      <c r="V30" s="368">
        <v>0</v>
      </c>
      <c r="W30" s="369">
        <v>0</v>
      </c>
      <c r="X30" s="368">
        <v>0</v>
      </c>
      <c r="Y30" s="369">
        <v>0</v>
      </c>
      <c r="Z30" s="368">
        <v>0</v>
      </c>
      <c r="AA30" s="369">
        <v>0</v>
      </c>
      <c r="AB30" s="368">
        <v>0</v>
      </c>
      <c r="AC30" s="369">
        <v>0</v>
      </c>
      <c r="AD30" s="368">
        <v>0</v>
      </c>
      <c r="AE30" s="369">
        <v>0</v>
      </c>
      <c r="AF30" s="368">
        <v>0</v>
      </c>
      <c r="AG30" s="369">
        <v>0</v>
      </c>
      <c r="AH30" s="368">
        <v>0</v>
      </c>
      <c r="AI30" s="369">
        <v>0</v>
      </c>
      <c r="AJ30" s="368">
        <v>0</v>
      </c>
      <c r="AK30" s="369">
        <v>0</v>
      </c>
      <c r="AL30" s="368">
        <v>0</v>
      </c>
      <c r="AM30" s="369">
        <v>0</v>
      </c>
      <c r="AN30" s="368">
        <v>0</v>
      </c>
      <c r="AO30" s="369">
        <v>0</v>
      </c>
      <c r="AP30" s="368">
        <v>0</v>
      </c>
      <c r="AQ30" s="369">
        <v>0</v>
      </c>
      <c r="AR30" s="368" t="s">
        <v>242</v>
      </c>
      <c r="AS30" s="369">
        <v>0</v>
      </c>
      <c r="AT30" s="368">
        <v>0</v>
      </c>
      <c r="AU30" s="369">
        <v>0</v>
      </c>
      <c r="AV30" s="368">
        <v>0</v>
      </c>
      <c r="AW30" s="369">
        <v>0</v>
      </c>
      <c r="AX30" s="368">
        <v>0</v>
      </c>
      <c r="AY30" s="369">
        <v>0</v>
      </c>
      <c r="AZ30" s="368">
        <v>0</v>
      </c>
      <c r="BA30" s="369">
        <v>0</v>
      </c>
      <c r="BB30" s="368">
        <v>0</v>
      </c>
      <c r="BC30" s="369">
        <v>0</v>
      </c>
      <c r="BD30" s="368">
        <v>0</v>
      </c>
      <c r="BE30" s="369">
        <v>0</v>
      </c>
      <c r="BF30" s="368">
        <v>0</v>
      </c>
      <c r="BG30" s="369">
        <v>0</v>
      </c>
      <c r="BH30" s="368">
        <v>0</v>
      </c>
      <c r="BI30" s="369">
        <v>0</v>
      </c>
      <c r="BJ30" s="368">
        <v>0</v>
      </c>
      <c r="BK30" s="369">
        <v>0</v>
      </c>
      <c r="BL30" s="368">
        <v>0</v>
      </c>
      <c r="BM30" s="369">
        <v>0</v>
      </c>
      <c r="BN30" s="368">
        <v>0</v>
      </c>
      <c r="BO30" s="369">
        <v>0</v>
      </c>
      <c r="BP30" s="368" t="s">
        <v>242</v>
      </c>
      <c r="BQ30" s="369">
        <v>0</v>
      </c>
      <c r="BR30" s="368">
        <v>0</v>
      </c>
      <c r="BS30" s="369">
        <v>0</v>
      </c>
      <c r="BT30" s="368">
        <v>0</v>
      </c>
      <c r="BU30" s="369">
        <v>0</v>
      </c>
      <c r="BV30" s="368">
        <v>0</v>
      </c>
      <c r="BW30" s="369">
        <v>0</v>
      </c>
      <c r="BX30" s="368">
        <v>0</v>
      </c>
      <c r="BY30" s="369">
        <v>0</v>
      </c>
      <c r="BZ30" s="368">
        <v>0</v>
      </c>
      <c r="CA30" s="369">
        <v>0</v>
      </c>
      <c r="CB30" s="368">
        <v>0</v>
      </c>
      <c r="CC30" s="369">
        <v>0</v>
      </c>
      <c r="CD30" s="368">
        <v>0</v>
      </c>
      <c r="CE30" s="369">
        <v>0</v>
      </c>
      <c r="CF30" s="368">
        <v>0</v>
      </c>
      <c r="CG30" s="369">
        <v>0</v>
      </c>
      <c r="CH30" s="368">
        <v>0</v>
      </c>
      <c r="CI30" s="369">
        <v>0</v>
      </c>
      <c r="CJ30" s="368">
        <v>0</v>
      </c>
      <c r="CK30" s="369">
        <v>0</v>
      </c>
      <c r="CL30" s="368">
        <v>0</v>
      </c>
      <c r="CM30" s="369">
        <v>0</v>
      </c>
      <c r="CN30" s="368">
        <v>0</v>
      </c>
      <c r="CO30" s="369">
        <v>0</v>
      </c>
      <c r="CP30" s="368">
        <v>0</v>
      </c>
      <c r="CQ30" s="369">
        <v>0</v>
      </c>
      <c r="CR30" s="368">
        <v>0</v>
      </c>
      <c r="CS30" s="369">
        <v>0</v>
      </c>
      <c r="CT30" s="368">
        <v>0</v>
      </c>
      <c r="CU30" s="369">
        <v>0</v>
      </c>
      <c r="CV30" s="368" t="s">
        <v>242</v>
      </c>
      <c r="CW30" s="369">
        <v>0</v>
      </c>
      <c r="CX30" s="368" t="s">
        <v>242</v>
      </c>
      <c r="CY30" s="368">
        <v>0</v>
      </c>
      <c r="CZ30" s="368">
        <v>0</v>
      </c>
      <c r="DA30" s="368">
        <v>0</v>
      </c>
      <c r="DB30" s="368" t="s">
        <v>242</v>
      </c>
      <c r="DC30" s="80"/>
      <c r="DD30" s="80"/>
      <c r="DE30" s="80"/>
      <c r="DF30" s="80"/>
      <c r="DG30" s="80"/>
      <c r="DH30" s="80"/>
      <c r="DI30" s="80"/>
      <c r="DJ30" s="80"/>
      <c r="DK30" s="80"/>
      <c r="DL30" s="80"/>
      <c r="DM30" s="80"/>
      <c r="DN30" s="80"/>
      <c r="DO30" s="80"/>
      <c r="DP30" s="80"/>
      <c r="DQ30" s="80"/>
      <c r="DR30" s="80"/>
      <c r="DS30" s="80"/>
      <c r="DT30" s="80"/>
      <c r="DU30" s="80"/>
      <c r="DV30" s="80"/>
      <c r="DW30" s="80"/>
      <c r="DX30" s="80"/>
      <c r="DY30" s="80"/>
      <c r="DZ30" s="80"/>
      <c r="EA30" s="80"/>
      <c r="EB30" s="80"/>
      <c r="EC30" s="80"/>
    </row>
    <row r="31" spans="1:133" s="138" customFormat="1" ht="20.100000000000001" customHeight="1">
      <c r="A31" s="177"/>
      <c r="B31" s="370" t="s">
        <v>245</v>
      </c>
      <c r="C31" s="172">
        <v>6670.7942431800002</v>
      </c>
      <c r="D31" s="173">
        <v>0.33097249690143632</v>
      </c>
      <c r="E31" s="105">
        <v>0</v>
      </c>
      <c r="F31" s="173">
        <v>0</v>
      </c>
      <c r="G31" s="105">
        <v>0</v>
      </c>
      <c r="H31" s="173">
        <v>0</v>
      </c>
      <c r="I31" s="105">
        <v>0</v>
      </c>
      <c r="J31" s="173">
        <v>0</v>
      </c>
      <c r="K31" s="105">
        <v>0</v>
      </c>
      <c r="L31" s="173">
        <v>0</v>
      </c>
      <c r="M31" s="105">
        <v>0</v>
      </c>
      <c r="N31" s="173">
        <v>0</v>
      </c>
      <c r="O31" s="105">
        <v>0</v>
      </c>
      <c r="P31" s="173">
        <v>0</v>
      </c>
      <c r="Q31" s="105">
        <v>0</v>
      </c>
      <c r="R31" s="173">
        <v>0</v>
      </c>
      <c r="S31" s="105">
        <v>0</v>
      </c>
      <c r="T31" s="173">
        <v>0</v>
      </c>
      <c r="U31" s="105">
        <v>0</v>
      </c>
      <c r="V31" s="173">
        <v>0</v>
      </c>
      <c r="W31" s="105">
        <v>0</v>
      </c>
      <c r="X31" s="173">
        <v>0</v>
      </c>
      <c r="Y31" s="105">
        <v>0</v>
      </c>
      <c r="Z31" s="173">
        <v>0</v>
      </c>
      <c r="AA31" s="105">
        <v>0</v>
      </c>
      <c r="AB31" s="173">
        <v>0</v>
      </c>
      <c r="AC31" s="105">
        <v>0</v>
      </c>
      <c r="AD31" s="173">
        <v>0</v>
      </c>
      <c r="AE31" s="105">
        <v>0</v>
      </c>
      <c r="AF31" s="173">
        <v>0</v>
      </c>
      <c r="AG31" s="105">
        <v>0</v>
      </c>
      <c r="AH31" s="173">
        <v>0</v>
      </c>
      <c r="AI31" s="105">
        <v>0</v>
      </c>
      <c r="AJ31" s="173">
        <v>0</v>
      </c>
      <c r="AK31" s="105">
        <v>0</v>
      </c>
      <c r="AL31" s="173">
        <v>0</v>
      </c>
      <c r="AM31" s="105">
        <v>0</v>
      </c>
      <c r="AN31" s="173">
        <v>0</v>
      </c>
      <c r="AO31" s="105">
        <v>0</v>
      </c>
      <c r="AP31" s="173">
        <v>0</v>
      </c>
      <c r="AQ31" s="105">
        <v>0</v>
      </c>
      <c r="AR31" s="173" t="s">
        <v>242</v>
      </c>
      <c r="AS31" s="105">
        <v>0</v>
      </c>
      <c r="AT31" s="173">
        <v>0</v>
      </c>
      <c r="AU31" s="105">
        <v>0</v>
      </c>
      <c r="AV31" s="173">
        <v>0</v>
      </c>
      <c r="AW31" s="105">
        <v>0</v>
      </c>
      <c r="AX31" s="173">
        <v>0</v>
      </c>
      <c r="AY31" s="105">
        <v>0</v>
      </c>
      <c r="AZ31" s="173">
        <v>0</v>
      </c>
      <c r="BA31" s="105">
        <v>0</v>
      </c>
      <c r="BB31" s="173">
        <v>0</v>
      </c>
      <c r="BC31" s="105">
        <v>0</v>
      </c>
      <c r="BD31" s="173">
        <v>0</v>
      </c>
      <c r="BE31" s="105">
        <v>0</v>
      </c>
      <c r="BF31" s="173">
        <v>0</v>
      </c>
      <c r="BG31" s="105">
        <v>0</v>
      </c>
      <c r="BH31" s="173">
        <v>0</v>
      </c>
      <c r="BI31" s="105">
        <v>0</v>
      </c>
      <c r="BJ31" s="173">
        <v>0</v>
      </c>
      <c r="BK31" s="105">
        <v>0</v>
      </c>
      <c r="BL31" s="173">
        <v>0</v>
      </c>
      <c r="BM31" s="105">
        <v>0</v>
      </c>
      <c r="BN31" s="173">
        <v>0</v>
      </c>
      <c r="BO31" s="105">
        <v>0</v>
      </c>
      <c r="BP31" s="173" t="s">
        <v>242</v>
      </c>
      <c r="BQ31" s="105">
        <v>0</v>
      </c>
      <c r="BR31" s="173">
        <v>0</v>
      </c>
      <c r="BS31" s="105">
        <v>0</v>
      </c>
      <c r="BT31" s="173">
        <v>0</v>
      </c>
      <c r="BU31" s="105">
        <v>0</v>
      </c>
      <c r="BV31" s="173">
        <v>0</v>
      </c>
      <c r="BW31" s="105">
        <v>0</v>
      </c>
      <c r="BX31" s="173">
        <v>0</v>
      </c>
      <c r="BY31" s="105">
        <v>0</v>
      </c>
      <c r="BZ31" s="173">
        <v>0</v>
      </c>
      <c r="CA31" s="105">
        <v>0</v>
      </c>
      <c r="CB31" s="173">
        <v>0</v>
      </c>
      <c r="CC31" s="105">
        <v>0</v>
      </c>
      <c r="CD31" s="173">
        <v>0</v>
      </c>
      <c r="CE31" s="105">
        <v>0</v>
      </c>
      <c r="CF31" s="173">
        <v>0</v>
      </c>
      <c r="CG31" s="105">
        <v>0</v>
      </c>
      <c r="CH31" s="173">
        <v>0</v>
      </c>
      <c r="CI31" s="105">
        <v>0</v>
      </c>
      <c r="CJ31" s="173">
        <v>0</v>
      </c>
      <c r="CK31" s="105">
        <v>0</v>
      </c>
      <c r="CL31" s="173">
        <v>0</v>
      </c>
      <c r="CM31" s="105">
        <v>0</v>
      </c>
      <c r="CN31" s="173">
        <v>0</v>
      </c>
      <c r="CO31" s="105">
        <v>0</v>
      </c>
      <c r="CP31" s="173">
        <v>0</v>
      </c>
      <c r="CQ31" s="105">
        <v>0</v>
      </c>
      <c r="CR31" s="173">
        <v>0</v>
      </c>
      <c r="CS31" s="105">
        <v>0</v>
      </c>
      <c r="CT31" s="173">
        <v>0</v>
      </c>
      <c r="CU31" s="105">
        <v>0</v>
      </c>
      <c r="CV31" s="173" t="s">
        <v>242</v>
      </c>
      <c r="CW31" s="105">
        <v>0</v>
      </c>
      <c r="CX31" s="173" t="s">
        <v>242</v>
      </c>
      <c r="CY31" s="173">
        <v>0</v>
      </c>
      <c r="CZ31" s="173">
        <v>0</v>
      </c>
      <c r="DA31" s="173">
        <v>0</v>
      </c>
      <c r="DB31" s="173" t="s">
        <v>242</v>
      </c>
      <c r="DC31" s="80"/>
      <c r="DD31" s="80"/>
      <c r="DE31" s="80"/>
      <c r="DF31" s="80"/>
      <c r="DG31" s="80"/>
      <c r="DH31" s="80"/>
      <c r="DI31" s="80"/>
      <c r="DJ31" s="80"/>
      <c r="DK31" s="80"/>
      <c r="DL31" s="80"/>
      <c r="DM31" s="80"/>
      <c r="DN31" s="80"/>
      <c r="DO31" s="80"/>
      <c r="DP31" s="80"/>
      <c r="DQ31" s="80"/>
      <c r="DR31" s="80"/>
      <c r="DS31" s="80"/>
      <c r="DT31" s="80"/>
      <c r="DU31" s="80"/>
      <c r="DV31" s="80"/>
      <c r="DW31" s="80"/>
      <c r="DX31" s="80"/>
      <c r="DY31" s="80"/>
      <c r="DZ31" s="80"/>
      <c r="EA31" s="80"/>
      <c r="EB31" s="80"/>
      <c r="EC31" s="80"/>
    </row>
    <row r="32" spans="1:133" s="138" customFormat="1" ht="20.100000000000001" customHeight="1">
      <c r="A32" s="177"/>
      <c r="B32" s="370" t="s">
        <v>246</v>
      </c>
      <c r="C32" s="172">
        <v>5448.0073916700003</v>
      </c>
      <c r="D32" s="173">
        <v>0.27030373653061962</v>
      </c>
      <c r="E32" s="105">
        <v>0</v>
      </c>
      <c r="F32" s="173">
        <v>0</v>
      </c>
      <c r="G32" s="105">
        <v>0</v>
      </c>
      <c r="H32" s="173">
        <v>0</v>
      </c>
      <c r="I32" s="105">
        <v>0</v>
      </c>
      <c r="J32" s="173">
        <v>0</v>
      </c>
      <c r="K32" s="105">
        <v>0</v>
      </c>
      <c r="L32" s="173">
        <v>0</v>
      </c>
      <c r="M32" s="105">
        <v>0</v>
      </c>
      <c r="N32" s="173">
        <v>0</v>
      </c>
      <c r="O32" s="105">
        <v>0</v>
      </c>
      <c r="P32" s="173">
        <v>0</v>
      </c>
      <c r="Q32" s="105">
        <v>0</v>
      </c>
      <c r="R32" s="173">
        <v>0</v>
      </c>
      <c r="S32" s="105">
        <v>0</v>
      </c>
      <c r="T32" s="173">
        <v>0</v>
      </c>
      <c r="U32" s="105">
        <v>0</v>
      </c>
      <c r="V32" s="173">
        <v>0</v>
      </c>
      <c r="W32" s="105">
        <v>0</v>
      </c>
      <c r="X32" s="173">
        <v>0</v>
      </c>
      <c r="Y32" s="105">
        <v>0</v>
      </c>
      <c r="Z32" s="173">
        <v>0</v>
      </c>
      <c r="AA32" s="105">
        <v>0</v>
      </c>
      <c r="AB32" s="173">
        <v>0</v>
      </c>
      <c r="AC32" s="105">
        <v>0</v>
      </c>
      <c r="AD32" s="173">
        <v>0</v>
      </c>
      <c r="AE32" s="105">
        <v>0</v>
      </c>
      <c r="AF32" s="173">
        <v>0</v>
      </c>
      <c r="AG32" s="105">
        <v>0</v>
      </c>
      <c r="AH32" s="173">
        <v>0</v>
      </c>
      <c r="AI32" s="105">
        <v>0</v>
      </c>
      <c r="AJ32" s="173">
        <v>0</v>
      </c>
      <c r="AK32" s="105">
        <v>0</v>
      </c>
      <c r="AL32" s="173">
        <v>0</v>
      </c>
      <c r="AM32" s="105">
        <v>0</v>
      </c>
      <c r="AN32" s="173">
        <v>0</v>
      </c>
      <c r="AO32" s="105">
        <v>0</v>
      </c>
      <c r="AP32" s="173">
        <v>0</v>
      </c>
      <c r="AQ32" s="105">
        <v>0</v>
      </c>
      <c r="AR32" s="173" t="s">
        <v>242</v>
      </c>
      <c r="AS32" s="105">
        <v>0</v>
      </c>
      <c r="AT32" s="173">
        <v>0</v>
      </c>
      <c r="AU32" s="105">
        <v>0</v>
      </c>
      <c r="AV32" s="173">
        <v>0</v>
      </c>
      <c r="AW32" s="105">
        <v>0</v>
      </c>
      <c r="AX32" s="173">
        <v>0</v>
      </c>
      <c r="AY32" s="105">
        <v>0</v>
      </c>
      <c r="AZ32" s="173">
        <v>0</v>
      </c>
      <c r="BA32" s="105">
        <v>0</v>
      </c>
      <c r="BB32" s="173">
        <v>0</v>
      </c>
      <c r="BC32" s="105">
        <v>0</v>
      </c>
      <c r="BD32" s="173">
        <v>0</v>
      </c>
      <c r="BE32" s="105">
        <v>0</v>
      </c>
      <c r="BF32" s="173">
        <v>0</v>
      </c>
      <c r="BG32" s="105">
        <v>0</v>
      </c>
      <c r="BH32" s="173">
        <v>0</v>
      </c>
      <c r="BI32" s="105">
        <v>0</v>
      </c>
      <c r="BJ32" s="173">
        <v>0</v>
      </c>
      <c r="BK32" s="105">
        <v>0</v>
      </c>
      <c r="BL32" s="173">
        <v>0</v>
      </c>
      <c r="BM32" s="105">
        <v>0</v>
      </c>
      <c r="BN32" s="173">
        <v>0</v>
      </c>
      <c r="BO32" s="105">
        <v>0</v>
      </c>
      <c r="BP32" s="173" t="s">
        <v>242</v>
      </c>
      <c r="BQ32" s="105">
        <v>0</v>
      </c>
      <c r="BR32" s="173">
        <v>0</v>
      </c>
      <c r="BS32" s="105">
        <v>0</v>
      </c>
      <c r="BT32" s="173">
        <v>0</v>
      </c>
      <c r="BU32" s="105">
        <v>0</v>
      </c>
      <c r="BV32" s="173">
        <v>0</v>
      </c>
      <c r="BW32" s="105">
        <v>0</v>
      </c>
      <c r="BX32" s="173">
        <v>0</v>
      </c>
      <c r="BY32" s="105">
        <v>0</v>
      </c>
      <c r="BZ32" s="173">
        <v>0</v>
      </c>
      <c r="CA32" s="105">
        <v>0</v>
      </c>
      <c r="CB32" s="173">
        <v>0</v>
      </c>
      <c r="CC32" s="105">
        <v>0</v>
      </c>
      <c r="CD32" s="173">
        <v>0</v>
      </c>
      <c r="CE32" s="105">
        <v>0</v>
      </c>
      <c r="CF32" s="173">
        <v>0</v>
      </c>
      <c r="CG32" s="105">
        <v>0</v>
      </c>
      <c r="CH32" s="173">
        <v>0</v>
      </c>
      <c r="CI32" s="105">
        <v>0</v>
      </c>
      <c r="CJ32" s="173">
        <v>0</v>
      </c>
      <c r="CK32" s="105">
        <v>0</v>
      </c>
      <c r="CL32" s="173">
        <v>0</v>
      </c>
      <c r="CM32" s="105">
        <v>0</v>
      </c>
      <c r="CN32" s="173">
        <v>0</v>
      </c>
      <c r="CO32" s="105">
        <v>0</v>
      </c>
      <c r="CP32" s="173">
        <v>0</v>
      </c>
      <c r="CQ32" s="105">
        <v>0</v>
      </c>
      <c r="CR32" s="173">
        <v>0</v>
      </c>
      <c r="CS32" s="105">
        <v>0</v>
      </c>
      <c r="CT32" s="173">
        <v>0</v>
      </c>
      <c r="CU32" s="105">
        <v>0</v>
      </c>
      <c r="CV32" s="173" t="s">
        <v>242</v>
      </c>
      <c r="CW32" s="105">
        <v>0</v>
      </c>
      <c r="CX32" s="173" t="s">
        <v>242</v>
      </c>
      <c r="CY32" s="173">
        <v>0</v>
      </c>
      <c r="CZ32" s="173">
        <v>0</v>
      </c>
      <c r="DA32" s="173">
        <v>0</v>
      </c>
      <c r="DB32" s="173" t="s">
        <v>242</v>
      </c>
      <c r="DC32" s="80"/>
      <c r="DD32" s="80"/>
      <c r="DE32" s="80"/>
      <c r="DF32" s="80"/>
      <c r="DG32" s="80"/>
      <c r="DH32" s="80"/>
      <c r="DI32" s="80"/>
      <c r="DJ32" s="80"/>
      <c r="DK32" s="80"/>
      <c r="DL32" s="80"/>
      <c r="DM32" s="80"/>
      <c r="DN32" s="80"/>
      <c r="DO32" s="80"/>
      <c r="DP32" s="80"/>
      <c r="DQ32" s="80"/>
      <c r="DR32" s="80"/>
      <c r="DS32" s="80"/>
      <c r="DT32" s="80"/>
      <c r="DU32" s="80"/>
      <c r="DV32" s="80"/>
      <c r="DW32" s="80"/>
      <c r="DX32" s="80"/>
      <c r="DY32" s="80"/>
      <c r="DZ32" s="80"/>
      <c r="EA32" s="80"/>
      <c r="EB32" s="80"/>
      <c r="EC32" s="80"/>
    </row>
    <row r="33" spans="1:133" s="138" customFormat="1" ht="20.100000000000001" customHeight="1">
      <c r="A33" s="177"/>
      <c r="B33" s="370" t="s">
        <v>247</v>
      </c>
      <c r="C33" s="172">
        <v>1222.7868515099999</v>
      </c>
      <c r="D33" s="173">
        <v>6.0668760370816623E-2</v>
      </c>
      <c r="E33" s="105">
        <v>0</v>
      </c>
      <c r="F33" s="173">
        <v>0</v>
      </c>
      <c r="G33" s="105">
        <v>0</v>
      </c>
      <c r="H33" s="173">
        <v>0</v>
      </c>
      <c r="I33" s="105">
        <v>0</v>
      </c>
      <c r="J33" s="173">
        <v>0</v>
      </c>
      <c r="K33" s="105">
        <v>0</v>
      </c>
      <c r="L33" s="173">
        <v>0</v>
      </c>
      <c r="M33" s="105">
        <v>0</v>
      </c>
      <c r="N33" s="173">
        <v>0</v>
      </c>
      <c r="O33" s="105">
        <v>0</v>
      </c>
      <c r="P33" s="173">
        <v>0</v>
      </c>
      <c r="Q33" s="105">
        <v>0</v>
      </c>
      <c r="R33" s="173">
        <v>0</v>
      </c>
      <c r="S33" s="105">
        <v>0</v>
      </c>
      <c r="T33" s="173">
        <v>0</v>
      </c>
      <c r="U33" s="105">
        <v>0</v>
      </c>
      <c r="V33" s="173">
        <v>0</v>
      </c>
      <c r="W33" s="105">
        <v>0</v>
      </c>
      <c r="X33" s="173">
        <v>0</v>
      </c>
      <c r="Y33" s="105">
        <v>0</v>
      </c>
      <c r="Z33" s="173">
        <v>0</v>
      </c>
      <c r="AA33" s="105">
        <v>0</v>
      </c>
      <c r="AB33" s="173">
        <v>0</v>
      </c>
      <c r="AC33" s="105">
        <v>0</v>
      </c>
      <c r="AD33" s="173">
        <v>0</v>
      </c>
      <c r="AE33" s="105">
        <v>0</v>
      </c>
      <c r="AF33" s="173">
        <v>0</v>
      </c>
      <c r="AG33" s="105">
        <v>0</v>
      </c>
      <c r="AH33" s="173">
        <v>0</v>
      </c>
      <c r="AI33" s="105">
        <v>0</v>
      </c>
      <c r="AJ33" s="173">
        <v>0</v>
      </c>
      <c r="AK33" s="105">
        <v>0</v>
      </c>
      <c r="AL33" s="173">
        <v>0</v>
      </c>
      <c r="AM33" s="105">
        <v>0</v>
      </c>
      <c r="AN33" s="173">
        <v>0</v>
      </c>
      <c r="AO33" s="105">
        <v>0</v>
      </c>
      <c r="AP33" s="173">
        <v>0</v>
      </c>
      <c r="AQ33" s="105">
        <v>0</v>
      </c>
      <c r="AR33" s="173" t="s">
        <v>242</v>
      </c>
      <c r="AS33" s="105">
        <v>0</v>
      </c>
      <c r="AT33" s="173">
        <v>0</v>
      </c>
      <c r="AU33" s="105">
        <v>0</v>
      </c>
      <c r="AV33" s="173">
        <v>0</v>
      </c>
      <c r="AW33" s="105">
        <v>0</v>
      </c>
      <c r="AX33" s="173">
        <v>0</v>
      </c>
      <c r="AY33" s="105">
        <v>0</v>
      </c>
      <c r="AZ33" s="173">
        <v>0</v>
      </c>
      <c r="BA33" s="105">
        <v>0</v>
      </c>
      <c r="BB33" s="173">
        <v>0</v>
      </c>
      <c r="BC33" s="105">
        <v>0</v>
      </c>
      <c r="BD33" s="173">
        <v>0</v>
      </c>
      <c r="BE33" s="105">
        <v>0</v>
      </c>
      <c r="BF33" s="173">
        <v>0</v>
      </c>
      <c r="BG33" s="105">
        <v>0</v>
      </c>
      <c r="BH33" s="173">
        <v>0</v>
      </c>
      <c r="BI33" s="105">
        <v>0</v>
      </c>
      <c r="BJ33" s="173">
        <v>0</v>
      </c>
      <c r="BK33" s="105">
        <v>0</v>
      </c>
      <c r="BL33" s="173">
        <v>0</v>
      </c>
      <c r="BM33" s="105">
        <v>0</v>
      </c>
      <c r="BN33" s="173">
        <v>0</v>
      </c>
      <c r="BO33" s="105">
        <v>0</v>
      </c>
      <c r="BP33" s="173" t="s">
        <v>242</v>
      </c>
      <c r="BQ33" s="105">
        <v>0</v>
      </c>
      <c r="BR33" s="173">
        <v>0</v>
      </c>
      <c r="BS33" s="105">
        <v>0</v>
      </c>
      <c r="BT33" s="173">
        <v>0</v>
      </c>
      <c r="BU33" s="105">
        <v>0</v>
      </c>
      <c r="BV33" s="173">
        <v>0</v>
      </c>
      <c r="BW33" s="105">
        <v>0</v>
      </c>
      <c r="BX33" s="173">
        <v>0</v>
      </c>
      <c r="BY33" s="105">
        <v>0</v>
      </c>
      <c r="BZ33" s="173">
        <v>0</v>
      </c>
      <c r="CA33" s="105">
        <v>0</v>
      </c>
      <c r="CB33" s="173">
        <v>0</v>
      </c>
      <c r="CC33" s="105">
        <v>0</v>
      </c>
      <c r="CD33" s="173">
        <v>0</v>
      </c>
      <c r="CE33" s="105">
        <v>0</v>
      </c>
      <c r="CF33" s="173">
        <v>0</v>
      </c>
      <c r="CG33" s="105">
        <v>0</v>
      </c>
      <c r="CH33" s="173">
        <v>0</v>
      </c>
      <c r="CI33" s="105">
        <v>0</v>
      </c>
      <c r="CJ33" s="173">
        <v>0</v>
      </c>
      <c r="CK33" s="105">
        <v>0</v>
      </c>
      <c r="CL33" s="173">
        <v>0</v>
      </c>
      <c r="CM33" s="105">
        <v>0</v>
      </c>
      <c r="CN33" s="173">
        <v>0</v>
      </c>
      <c r="CO33" s="105">
        <v>0</v>
      </c>
      <c r="CP33" s="173">
        <v>0</v>
      </c>
      <c r="CQ33" s="105">
        <v>0</v>
      </c>
      <c r="CR33" s="173">
        <v>0</v>
      </c>
      <c r="CS33" s="105">
        <v>0</v>
      </c>
      <c r="CT33" s="173">
        <v>0</v>
      </c>
      <c r="CU33" s="105">
        <v>0</v>
      </c>
      <c r="CV33" s="173" t="s">
        <v>242</v>
      </c>
      <c r="CW33" s="105">
        <v>0</v>
      </c>
      <c r="CX33" s="173" t="s">
        <v>242</v>
      </c>
      <c r="CY33" s="173">
        <v>0</v>
      </c>
      <c r="CZ33" s="173">
        <v>0</v>
      </c>
      <c r="DA33" s="173">
        <v>0</v>
      </c>
      <c r="DB33" s="173" t="s">
        <v>242</v>
      </c>
      <c r="DC33" s="80"/>
      <c r="DD33" s="80"/>
      <c r="DE33" s="80"/>
      <c r="DF33" s="80"/>
      <c r="DG33" s="80"/>
      <c r="DH33" s="80"/>
      <c r="DI33" s="80"/>
      <c r="DJ33" s="80"/>
      <c r="DK33" s="80"/>
      <c r="DL33" s="80"/>
      <c r="DM33" s="80"/>
      <c r="DN33" s="80"/>
      <c r="DO33" s="80"/>
      <c r="DP33" s="80"/>
      <c r="DQ33" s="80"/>
      <c r="DR33" s="80"/>
      <c r="DS33" s="80"/>
      <c r="DT33" s="80"/>
      <c r="DU33" s="80"/>
      <c r="DV33" s="80"/>
      <c r="DW33" s="80"/>
      <c r="DX33" s="80"/>
      <c r="DY33" s="80"/>
      <c r="DZ33" s="80"/>
      <c r="EA33" s="80"/>
      <c r="EB33" s="80"/>
      <c r="EC33" s="80"/>
    </row>
    <row r="34" spans="1:133" s="138" customFormat="1" ht="20.100000000000001" customHeight="1">
      <c r="A34" s="177"/>
      <c r="B34" s="370" t="s">
        <v>248</v>
      </c>
      <c r="C34" s="172">
        <v>0</v>
      </c>
      <c r="D34" s="173">
        <v>0</v>
      </c>
      <c r="E34" s="105">
        <v>0</v>
      </c>
      <c r="F34" s="173">
        <v>0</v>
      </c>
      <c r="G34" s="105">
        <v>0</v>
      </c>
      <c r="H34" s="173">
        <v>0</v>
      </c>
      <c r="I34" s="105">
        <v>0</v>
      </c>
      <c r="J34" s="173">
        <v>0</v>
      </c>
      <c r="K34" s="105">
        <v>0</v>
      </c>
      <c r="L34" s="173">
        <v>0</v>
      </c>
      <c r="M34" s="105">
        <v>0</v>
      </c>
      <c r="N34" s="173">
        <v>0</v>
      </c>
      <c r="O34" s="105">
        <v>0</v>
      </c>
      <c r="P34" s="173">
        <v>0</v>
      </c>
      <c r="Q34" s="105">
        <v>0</v>
      </c>
      <c r="R34" s="173">
        <v>0</v>
      </c>
      <c r="S34" s="105">
        <v>0</v>
      </c>
      <c r="T34" s="173">
        <v>0</v>
      </c>
      <c r="U34" s="105">
        <v>0</v>
      </c>
      <c r="V34" s="173">
        <v>0</v>
      </c>
      <c r="W34" s="105">
        <v>0</v>
      </c>
      <c r="X34" s="173">
        <v>0</v>
      </c>
      <c r="Y34" s="105">
        <v>0</v>
      </c>
      <c r="Z34" s="173">
        <v>0</v>
      </c>
      <c r="AA34" s="105">
        <v>0</v>
      </c>
      <c r="AB34" s="173">
        <v>0</v>
      </c>
      <c r="AC34" s="105">
        <v>0</v>
      </c>
      <c r="AD34" s="173">
        <v>0</v>
      </c>
      <c r="AE34" s="105">
        <v>0</v>
      </c>
      <c r="AF34" s="173">
        <v>0</v>
      </c>
      <c r="AG34" s="105">
        <v>0</v>
      </c>
      <c r="AH34" s="173">
        <v>0</v>
      </c>
      <c r="AI34" s="105">
        <v>0</v>
      </c>
      <c r="AJ34" s="173">
        <v>0</v>
      </c>
      <c r="AK34" s="105">
        <v>0</v>
      </c>
      <c r="AL34" s="173">
        <v>0</v>
      </c>
      <c r="AM34" s="105">
        <v>0</v>
      </c>
      <c r="AN34" s="173">
        <v>0</v>
      </c>
      <c r="AO34" s="105">
        <v>0</v>
      </c>
      <c r="AP34" s="173">
        <v>0</v>
      </c>
      <c r="AQ34" s="105">
        <v>0</v>
      </c>
      <c r="AR34" s="173" t="s">
        <v>242</v>
      </c>
      <c r="AS34" s="105">
        <v>0</v>
      </c>
      <c r="AT34" s="173">
        <v>0</v>
      </c>
      <c r="AU34" s="105">
        <v>0</v>
      </c>
      <c r="AV34" s="173">
        <v>0</v>
      </c>
      <c r="AW34" s="105">
        <v>0</v>
      </c>
      <c r="AX34" s="173">
        <v>0</v>
      </c>
      <c r="AY34" s="105">
        <v>0</v>
      </c>
      <c r="AZ34" s="173">
        <v>0</v>
      </c>
      <c r="BA34" s="105">
        <v>0</v>
      </c>
      <c r="BB34" s="173">
        <v>0</v>
      </c>
      <c r="BC34" s="105">
        <v>0</v>
      </c>
      <c r="BD34" s="173">
        <v>0</v>
      </c>
      <c r="BE34" s="105">
        <v>0</v>
      </c>
      <c r="BF34" s="173">
        <v>0</v>
      </c>
      <c r="BG34" s="105">
        <v>0</v>
      </c>
      <c r="BH34" s="173">
        <v>0</v>
      </c>
      <c r="BI34" s="105">
        <v>0</v>
      </c>
      <c r="BJ34" s="173">
        <v>0</v>
      </c>
      <c r="BK34" s="105">
        <v>0</v>
      </c>
      <c r="BL34" s="173">
        <v>0</v>
      </c>
      <c r="BM34" s="105">
        <v>0</v>
      </c>
      <c r="BN34" s="173">
        <v>0</v>
      </c>
      <c r="BO34" s="105">
        <v>0</v>
      </c>
      <c r="BP34" s="173" t="s">
        <v>242</v>
      </c>
      <c r="BQ34" s="105">
        <v>0</v>
      </c>
      <c r="BR34" s="173">
        <v>0</v>
      </c>
      <c r="BS34" s="105">
        <v>0</v>
      </c>
      <c r="BT34" s="173">
        <v>0</v>
      </c>
      <c r="BU34" s="105">
        <v>0</v>
      </c>
      <c r="BV34" s="173">
        <v>0</v>
      </c>
      <c r="BW34" s="105">
        <v>0</v>
      </c>
      <c r="BX34" s="173">
        <v>0</v>
      </c>
      <c r="BY34" s="105">
        <v>0</v>
      </c>
      <c r="BZ34" s="173">
        <v>0</v>
      </c>
      <c r="CA34" s="105">
        <v>0</v>
      </c>
      <c r="CB34" s="173">
        <v>0</v>
      </c>
      <c r="CC34" s="105">
        <v>0</v>
      </c>
      <c r="CD34" s="173">
        <v>0</v>
      </c>
      <c r="CE34" s="105">
        <v>0</v>
      </c>
      <c r="CF34" s="173">
        <v>0</v>
      </c>
      <c r="CG34" s="105">
        <v>0</v>
      </c>
      <c r="CH34" s="173">
        <v>0</v>
      </c>
      <c r="CI34" s="105">
        <v>0</v>
      </c>
      <c r="CJ34" s="173">
        <v>0</v>
      </c>
      <c r="CK34" s="105">
        <v>0</v>
      </c>
      <c r="CL34" s="173">
        <v>0</v>
      </c>
      <c r="CM34" s="105">
        <v>0</v>
      </c>
      <c r="CN34" s="173">
        <v>0</v>
      </c>
      <c r="CO34" s="105">
        <v>0</v>
      </c>
      <c r="CP34" s="173">
        <v>0</v>
      </c>
      <c r="CQ34" s="105">
        <v>0</v>
      </c>
      <c r="CR34" s="173">
        <v>0</v>
      </c>
      <c r="CS34" s="105">
        <v>0</v>
      </c>
      <c r="CT34" s="173">
        <v>0</v>
      </c>
      <c r="CU34" s="105">
        <v>0</v>
      </c>
      <c r="CV34" s="173" t="s">
        <v>242</v>
      </c>
      <c r="CW34" s="105">
        <v>0</v>
      </c>
      <c r="CX34" s="173" t="s">
        <v>242</v>
      </c>
      <c r="CY34" s="173">
        <v>0</v>
      </c>
      <c r="CZ34" s="173">
        <v>0</v>
      </c>
      <c r="DA34" s="173">
        <v>0</v>
      </c>
      <c r="DB34" s="173" t="s">
        <v>242</v>
      </c>
      <c r="DC34" s="80"/>
      <c r="DD34" s="80"/>
      <c r="DE34" s="80"/>
      <c r="DF34" s="80"/>
      <c r="DG34" s="80"/>
      <c r="DH34" s="80"/>
      <c r="DI34" s="80"/>
      <c r="DJ34" s="80"/>
      <c r="DK34" s="80"/>
      <c r="DL34" s="80"/>
      <c r="DM34" s="80"/>
      <c r="DN34" s="80"/>
      <c r="DO34" s="80"/>
      <c r="DP34" s="80"/>
      <c r="DQ34" s="80"/>
      <c r="DR34" s="80"/>
      <c r="DS34" s="80"/>
      <c r="DT34" s="80"/>
      <c r="DU34" s="80"/>
      <c r="DV34" s="80"/>
      <c r="DW34" s="80"/>
      <c r="DX34" s="80"/>
      <c r="DY34" s="80"/>
      <c r="DZ34" s="80"/>
      <c r="EA34" s="80"/>
      <c r="EB34" s="80"/>
      <c r="EC34" s="80"/>
    </row>
    <row r="35" spans="1:133" s="138" customFormat="1" ht="20.100000000000001" customHeight="1">
      <c r="A35" s="177"/>
      <c r="B35" s="370" t="s">
        <v>249</v>
      </c>
      <c r="C35" s="172">
        <v>2475.8524240199999</v>
      </c>
      <c r="D35" s="173">
        <v>0.12283980420699386</v>
      </c>
      <c r="E35" s="105">
        <v>0</v>
      </c>
      <c r="F35" s="173">
        <v>0</v>
      </c>
      <c r="G35" s="105">
        <v>0</v>
      </c>
      <c r="H35" s="173">
        <v>0</v>
      </c>
      <c r="I35" s="105">
        <v>0</v>
      </c>
      <c r="J35" s="173">
        <v>0</v>
      </c>
      <c r="K35" s="105">
        <v>0</v>
      </c>
      <c r="L35" s="173">
        <v>0</v>
      </c>
      <c r="M35" s="105">
        <v>0</v>
      </c>
      <c r="N35" s="173">
        <v>0</v>
      </c>
      <c r="O35" s="105">
        <v>0</v>
      </c>
      <c r="P35" s="173">
        <v>0</v>
      </c>
      <c r="Q35" s="105">
        <v>0</v>
      </c>
      <c r="R35" s="173">
        <v>0</v>
      </c>
      <c r="S35" s="105">
        <v>0</v>
      </c>
      <c r="T35" s="173">
        <v>0</v>
      </c>
      <c r="U35" s="105">
        <v>0</v>
      </c>
      <c r="V35" s="173">
        <v>0</v>
      </c>
      <c r="W35" s="105">
        <v>0</v>
      </c>
      <c r="X35" s="173">
        <v>0</v>
      </c>
      <c r="Y35" s="105">
        <v>0</v>
      </c>
      <c r="Z35" s="173">
        <v>0</v>
      </c>
      <c r="AA35" s="105">
        <v>0</v>
      </c>
      <c r="AB35" s="173">
        <v>0</v>
      </c>
      <c r="AC35" s="105">
        <v>0</v>
      </c>
      <c r="AD35" s="173">
        <v>0</v>
      </c>
      <c r="AE35" s="105">
        <v>0</v>
      </c>
      <c r="AF35" s="173">
        <v>0</v>
      </c>
      <c r="AG35" s="105">
        <v>0</v>
      </c>
      <c r="AH35" s="173">
        <v>0</v>
      </c>
      <c r="AI35" s="105">
        <v>0</v>
      </c>
      <c r="AJ35" s="173">
        <v>0</v>
      </c>
      <c r="AK35" s="105">
        <v>0</v>
      </c>
      <c r="AL35" s="173">
        <v>0</v>
      </c>
      <c r="AM35" s="105">
        <v>0</v>
      </c>
      <c r="AN35" s="173">
        <v>0</v>
      </c>
      <c r="AO35" s="105">
        <v>0</v>
      </c>
      <c r="AP35" s="173">
        <v>0</v>
      </c>
      <c r="AQ35" s="105">
        <v>0</v>
      </c>
      <c r="AR35" s="173" t="s">
        <v>242</v>
      </c>
      <c r="AS35" s="105">
        <v>0</v>
      </c>
      <c r="AT35" s="173">
        <v>0</v>
      </c>
      <c r="AU35" s="105">
        <v>0</v>
      </c>
      <c r="AV35" s="173">
        <v>0</v>
      </c>
      <c r="AW35" s="105">
        <v>0</v>
      </c>
      <c r="AX35" s="173">
        <v>0</v>
      </c>
      <c r="AY35" s="105">
        <v>0</v>
      </c>
      <c r="AZ35" s="173">
        <v>0</v>
      </c>
      <c r="BA35" s="105">
        <v>0</v>
      </c>
      <c r="BB35" s="173">
        <v>0</v>
      </c>
      <c r="BC35" s="105">
        <v>0</v>
      </c>
      <c r="BD35" s="173">
        <v>0</v>
      </c>
      <c r="BE35" s="105">
        <v>0</v>
      </c>
      <c r="BF35" s="173">
        <v>0</v>
      </c>
      <c r="BG35" s="105">
        <v>0</v>
      </c>
      <c r="BH35" s="173">
        <v>0</v>
      </c>
      <c r="BI35" s="105">
        <v>0</v>
      </c>
      <c r="BJ35" s="173">
        <v>0</v>
      </c>
      <c r="BK35" s="105">
        <v>0</v>
      </c>
      <c r="BL35" s="173">
        <v>0</v>
      </c>
      <c r="BM35" s="105">
        <v>0</v>
      </c>
      <c r="BN35" s="173">
        <v>0</v>
      </c>
      <c r="BO35" s="105">
        <v>0</v>
      </c>
      <c r="BP35" s="173" t="s">
        <v>242</v>
      </c>
      <c r="BQ35" s="105">
        <v>0</v>
      </c>
      <c r="BR35" s="173">
        <v>0</v>
      </c>
      <c r="BS35" s="105">
        <v>0</v>
      </c>
      <c r="BT35" s="173">
        <v>0</v>
      </c>
      <c r="BU35" s="105">
        <v>0</v>
      </c>
      <c r="BV35" s="173">
        <v>0</v>
      </c>
      <c r="BW35" s="105">
        <v>0</v>
      </c>
      <c r="BX35" s="173">
        <v>0</v>
      </c>
      <c r="BY35" s="105">
        <v>0</v>
      </c>
      <c r="BZ35" s="173">
        <v>0</v>
      </c>
      <c r="CA35" s="105">
        <v>0</v>
      </c>
      <c r="CB35" s="173">
        <v>0</v>
      </c>
      <c r="CC35" s="105">
        <v>0</v>
      </c>
      <c r="CD35" s="173">
        <v>0</v>
      </c>
      <c r="CE35" s="105">
        <v>0</v>
      </c>
      <c r="CF35" s="173">
        <v>0</v>
      </c>
      <c r="CG35" s="105">
        <v>0</v>
      </c>
      <c r="CH35" s="173">
        <v>0</v>
      </c>
      <c r="CI35" s="105">
        <v>0</v>
      </c>
      <c r="CJ35" s="173">
        <v>0</v>
      </c>
      <c r="CK35" s="105">
        <v>0</v>
      </c>
      <c r="CL35" s="173">
        <v>0</v>
      </c>
      <c r="CM35" s="105">
        <v>0</v>
      </c>
      <c r="CN35" s="173">
        <v>0</v>
      </c>
      <c r="CO35" s="105">
        <v>0</v>
      </c>
      <c r="CP35" s="173">
        <v>0</v>
      </c>
      <c r="CQ35" s="105">
        <v>0</v>
      </c>
      <c r="CR35" s="173">
        <v>0</v>
      </c>
      <c r="CS35" s="105">
        <v>0</v>
      </c>
      <c r="CT35" s="173">
        <v>0</v>
      </c>
      <c r="CU35" s="105">
        <v>0</v>
      </c>
      <c r="CV35" s="173" t="s">
        <v>242</v>
      </c>
      <c r="CW35" s="105">
        <v>0</v>
      </c>
      <c r="CX35" s="173" t="s">
        <v>242</v>
      </c>
      <c r="CY35" s="173">
        <v>0</v>
      </c>
      <c r="CZ35" s="173">
        <v>0</v>
      </c>
      <c r="DA35" s="173">
        <v>0</v>
      </c>
      <c r="DB35" s="173" t="s">
        <v>242</v>
      </c>
      <c r="DC35" s="80"/>
      <c r="DD35" s="80"/>
      <c r="DE35" s="80"/>
      <c r="DF35" s="80"/>
      <c r="DG35" s="80"/>
      <c r="DH35" s="80"/>
      <c r="DI35" s="80"/>
      <c r="DJ35" s="80"/>
      <c r="DK35" s="80"/>
      <c r="DL35" s="80"/>
      <c r="DM35" s="80"/>
      <c r="DN35" s="80"/>
      <c r="DO35" s="80"/>
      <c r="DP35" s="80"/>
      <c r="DQ35" s="80"/>
      <c r="DR35" s="80"/>
      <c r="DS35" s="80"/>
      <c r="DT35" s="80"/>
      <c r="DU35" s="80"/>
      <c r="DV35" s="80"/>
      <c r="DW35" s="80"/>
      <c r="DX35" s="80"/>
      <c r="DY35" s="80"/>
      <c r="DZ35" s="80"/>
      <c r="EA35" s="80"/>
      <c r="EB35" s="80"/>
      <c r="EC35" s="80"/>
    </row>
    <row r="36" spans="1:133" s="138" customFormat="1" ht="20.100000000000001" customHeight="1">
      <c r="A36" s="177"/>
      <c r="B36" s="370" t="s">
        <v>250</v>
      </c>
      <c r="C36" s="172">
        <v>0</v>
      </c>
      <c r="D36" s="173">
        <v>0</v>
      </c>
      <c r="E36" s="105">
        <v>0</v>
      </c>
      <c r="F36" s="173">
        <v>0</v>
      </c>
      <c r="G36" s="105">
        <v>0</v>
      </c>
      <c r="H36" s="173">
        <v>0</v>
      </c>
      <c r="I36" s="105">
        <v>0</v>
      </c>
      <c r="J36" s="173">
        <v>0</v>
      </c>
      <c r="K36" s="105">
        <v>0</v>
      </c>
      <c r="L36" s="173">
        <v>0</v>
      </c>
      <c r="M36" s="105">
        <v>0</v>
      </c>
      <c r="N36" s="173">
        <v>0</v>
      </c>
      <c r="O36" s="105">
        <v>0</v>
      </c>
      <c r="P36" s="173">
        <v>0</v>
      </c>
      <c r="Q36" s="105">
        <v>0</v>
      </c>
      <c r="R36" s="173">
        <v>0</v>
      </c>
      <c r="S36" s="105">
        <v>0</v>
      </c>
      <c r="T36" s="173">
        <v>0</v>
      </c>
      <c r="U36" s="105">
        <v>0</v>
      </c>
      <c r="V36" s="173">
        <v>0</v>
      </c>
      <c r="W36" s="105">
        <v>0</v>
      </c>
      <c r="X36" s="173">
        <v>0</v>
      </c>
      <c r="Y36" s="105">
        <v>0</v>
      </c>
      <c r="Z36" s="173">
        <v>0</v>
      </c>
      <c r="AA36" s="105">
        <v>0</v>
      </c>
      <c r="AB36" s="173">
        <v>0</v>
      </c>
      <c r="AC36" s="105">
        <v>0</v>
      </c>
      <c r="AD36" s="173">
        <v>0</v>
      </c>
      <c r="AE36" s="105">
        <v>0</v>
      </c>
      <c r="AF36" s="173">
        <v>0</v>
      </c>
      <c r="AG36" s="105">
        <v>0</v>
      </c>
      <c r="AH36" s="173">
        <v>0</v>
      </c>
      <c r="AI36" s="105">
        <v>0</v>
      </c>
      <c r="AJ36" s="173">
        <v>0</v>
      </c>
      <c r="AK36" s="105">
        <v>0</v>
      </c>
      <c r="AL36" s="173">
        <v>0</v>
      </c>
      <c r="AM36" s="105">
        <v>0</v>
      </c>
      <c r="AN36" s="173">
        <v>0</v>
      </c>
      <c r="AO36" s="105">
        <v>0</v>
      </c>
      <c r="AP36" s="173">
        <v>0</v>
      </c>
      <c r="AQ36" s="105">
        <v>0</v>
      </c>
      <c r="AR36" s="173" t="s">
        <v>242</v>
      </c>
      <c r="AS36" s="105">
        <v>0</v>
      </c>
      <c r="AT36" s="173">
        <v>0</v>
      </c>
      <c r="AU36" s="105">
        <v>0</v>
      </c>
      <c r="AV36" s="173">
        <v>0</v>
      </c>
      <c r="AW36" s="105">
        <v>0</v>
      </c>
      <c r="AX36" s="173">
        <v>0</v>
      </c>
      <c r="AY36" s="105">
        <v>0</v>
      </c>
      <c r="AZ36" s="173">
        <v>0</v>
      </c>
      <c r="BA36" s="105">
        <v>0</v>
      </c>
      <c r="BB36" s="173">
        <v>0</v>
      </c>
      <c r="BC36" s="105">
        <v>0</v>
      </c>
      <c r="BD36" s="173">
        <v>0</v>
      </c>
      <c r="BE36" s="105">
        <v>0</v>
      </c>
      <c r="BF36" s="173">
        <v>0</v>
      </c>
      <c r="BG36" s="105">
        <v>0</v>
      </c>
      <c r="BH36" s="173">
        <v>0</v>
      </c>
      <c r="BI36" s="105">
        <v>0</v>
      </c>
      <c r="BJ36" s="173">
        <v>0</v>
      </c>
      <c r="BK36" s="105">
        <v>0</v>
      </c>
      <c r="BL36" s="173">
        <v>0</v>
      </c>
      <c r="BM36" s="105">
        <v>0</v>
      </c>
      <c r="BN36" s="173">
        <v>0</v>
      </c>
      <c r="BO36" s="105">
        <v>0</v>
      </c>
      <c r="BP36" s="173" t="s">
        <v>242</v>
      </c>
      <c r="BQ36" s="105">
        <v>0</v>
      </c>
      <c r="BR36" s="173">
        <v>0</v>
      </c>
      <c r="BS36" s="105">
        <v>0</v>
      </c>
      <c r="BT36" s="173">
        <v>0</v>
      </c>
      <c r="BU36" s="105">
        <v>0</v>
      </c>
      <c r="BV36" s="173">
        <v>0</v>
      </c>
      <c r="BW36" s="105">
        <v>0</v>
      </c>
      <c r="BX36" s="173">
        <v>0</v>
      </c>
      <c r="BY36" s="105">
        <v>0</v>
      </c>
      <c r="BZ36" s="173">
        <v>0</v>
      </c>
      <c r="CA36" s="105">
        <v>0</v>
      </c>
      <c r="CB36" s="173">
        <v>0</v>
      </c>
      <c r="CC36" s="105">
        <v>0</v>
      </c>
      <c r="CD36" s="173">
        <v>0</v>
      </c>
      <c r="CE36" s="105">
        <v>0</v>
      </c>
      <c r="CF36" s="173">
        <v>0</v>
      </c>
      <c r="CG36" s="105">
        <v>0</v>
      </c>
      <c r="CH36" s="173">
        <v>0</v>
      </c>
      <c r="CI36" s="105">
        <v>0</v>
      </c>
      <c r="CJ36" s="173">
        <v>0</v>
      </c>
      <c r="CK36" s="105">
        <v>0</v>
      </c>
      <c r="CL36" s="173">
        <v>0</v>
      </c>
      <c r="CM36" s="105">
        <v>0</v>
      </c>
      <c r="CN36" s="173">
        <v>0</v>
      </c>
      <c r="CO36" s="105">
        <v>0</v>
      </c>
      <c r="CP36" s="173">
        <v>0</v>
      </c>
      <c r="CQ36" s="105">
        <v>0</v>
      </c>
      <c r="CR36" s="173">
        <v>0</v>
      </c>
      <c r="CS36" s="105">
        <v>0</v>
      </c>
      <c r="CT36" s="173">
        <v>0</v>
      </c>
      <c r="CU36" s="105">
        <v>0</v>
      </c>
      <c r="CV36" s="173" t="s">
        <v>242</v>
      </c>
      <c r="CW36" s="105">
        <v>0</v>
      </c>
      <c r="CX36" s="173" t="s">
        <v>242</v>
      </c>
      <c r="CY36" s="173">
        <v>0</v>
      </c>
      <c r="CZ36" s="173">
        <v>0</v>
      </c>
      <c r="DA36" s="173">
        <v>0</v>
      </c>
      <c r="DB36" s="173" t="s">
        <v>242</v>
      </c>
      <c r="DC36" s="80"/>
      <c r="DD36" s="80"/>
      <c r="DE36" s="80"/>
      <c r="DF36" s="80"/>
      <c r="DG36" s="80"/>
      <c r="DH36" s="80"/>
      <c r="DI36" s="80"/>
      <c r="DJ36" s="80"/>
      <c r="DK36" s="80"/>
      <c r="DL36" s="80"/>
      <c r="DM36" s="80"/>
      <c r="DN36" s="80"/>
      <c r="DO36" s="80"/>
      <c r="DP36" s="80"/>
      <c r="DQ36" s="80"/>
      <c r="DR36" s="80"/>
      <c r="DS36" s="80"/>
      <c r="DT36" s="80"/>
      <c r="DU36" s="80"/>
      <c r="DV36" s="80"/>
      <c r="DW36" s="80"/>
      <c r="DX36" s="80"/>
      <c r="DY36" s="80"/>
      <c r="DZ36" s="80"/>
      <c r="EA36" s="80"/>
      <c r="EB36" s="80"/>
      <c r="EC36" s="80"/>
    </row>
    <row r="37" spans="1:133" s="138" customFormat="1" ht="20.100000000000001" customHeight="1">
      <c r="A37" s="177"/>
      <c r="B37" s="371"/>
      <c r="C37" s="172"/>
      <c r="D37" s="173"/>
      <c r="E37" s="105"/>
      <c r="F37" s="173"/>
      <c r="G37" s="105"/>
      <c r="H37" s="173"/>
      <c r="I37" s="105"/>
      <c r="J37" s="173"/>
      <c r="K37" s="105"/>
      <c r="L37" s="173"/>
      <c r="M37" s="105"/>
      <c r="N37" s="173"/>
      <c r="O37" s="105"/>
      <c r="P37" s="173"/>
      <c r="Q37" s="105"/>
      <c r="R37" s="173"/>
      <c r="S37" s="105"/>
      <c r="T37" s="173"/>
      <c r="U37" s="172"/>
      <c r="V37" s="172"/>
      <c r="W37" s="172"/>
      <c r="X37" s="172"/>
      <c r="Y37" s="172"/>
      <c r="Z37" s="172"/>
      <c r="AA37" s="172"/>
      <c r="AB37" s="172"/>
      <c r="AC37" s="172"/>
      <c r="AD37" s="172"/>
      <c r="AE37" s="172"/>
      <c r="AF37" s="172"/>
      <c r="AG37" s="105"/>
      <c r="AH37" s="173"/>
      <c r="AI37" s="105"/>
      <c r="AJ37" s="173"/>
      <c r="AK37" s="105"/>
      <c r="AL37" s="173"/>
      <c r="AM37" s="105"/>
      <c r="AN37" s="173"/>
      <c r="AO37" s="105"/>
      <c r="AP37" s="173"/>
      <c r="AQ37" s="105"/>
      <c r="AR37" s="173"/>
      <c r="AS37" s="105"/>
      <c r="AT37" s="173"/>
      <c r="AU37" s="105"/>
      <c r="AV37" s="173"/>
      <c r="AW37" s="105"/>
      <c r="AX37" s="173"/>
      <c r="AY37" s="105"/>
      <c r="AZ37" s="173"/>
      <c r="BA37" s="105"/>
      <c r="BB37" s="173"/>
      <c r="BC37" s="105"/>
      <c r="BD37" s="173"/>
      <c r="BE37" s="105"/>
      <c r="BF37" s="173"/>
      <c r="BG37" s="105"/>
      <c r="BH37" s="173"/>
      <c r="BI37" s="105"/>
      <c r="BJ37" s="173"/>
      <c r="BK37" s="105"/>
      <c r="BL37" s="173"/>
      <c r="BM37" s="105"/>
      <c r="BN37" s="173"/>
      <c r="BO37" s="105"/>
      <c r="BP37" s="173"/>
      <c r="BQ37" s="105"/>
      <c r="BR37" s="173"/>
      <c r="BS37" s="105"/>
      <c r="BT37" s="173"/>
      <c r="BU37" s="105"/>
      <c r="BV37" s="173"/>
      <c r="BW37" s="105"/>
      <c r="BX37" s="173"/>
      <c r="BY37" s="105"/>
      <c r="BZ37" s="173"/>
      <c r="CA37" s="105"/>
      <c r="CB37" s="173"/>
      <c r="CC37" s="105"/>
      <c r="CD37" s="173"/>
      <c r="CE37" s="105"/>
      <c r="CF37" s="173"/>
      <c r="CG37" s="105"/>
      <c r="CH37" s="173"/>
      <c r="CI37" s="105"/>
      <c r="CJ37" s="173"/>
      <c r="CK37" s="105"/>
      <c r="CL37" s="173"/>
      <c r="CM37" s="105"/>
      <c r="CN37" s="173"/>
      <c r="CO37" s="105"/>
      <c r="CP37" s="173"/>
      <c r="CQ37" s="105"/>
      <c r="CR37" s="173"/>
      <c r="CS37" s="105"/>
      <c r="CT37" s="173"/>
      <c r="CU37" s="105"/>
      <c r="CV37" s="173"/>
      <c r="CW37" s="105"/>
      <c r="CX37" s="173"/>
      <c r="CY37" s="173"/>
      <c r="CZ37" s="173"/>
      <c r="DA37" s="173"/>
      <c r="DB37" s="173"/>
      <c r="DC37" s="80"/>
      <c r="DD37" s="80"/>
      <c r="DE37" s="80"/>
      <c r="DF37" s="80"/>
      <c r="DG37" s="80"/>
      <c r="DH37" s="80"/>
      <c r="DI37" s="80"/>
      <c r="DJ37" s="80"/>
      <c r="DK37" s="80"/>
      <c r="DL37" s="80"/>
      <c r="DM37" s="80"/>
      <c r="DN37" s="80"/>
      <c r="DO37" s="80"/>
      <c r="DP37" s="80"/>
      <c r="DQ37" s="80"/>
      <c r="DR37" s="80"/>
      <c r="DS37" s="80"/>
      <c r="DT37" s="80"/>
      <c r="DU37" s="80"/>
      <c r="DV37" s="80"/>
      <c r="DW37" s="80"/>
      <c r="DX37" s="80"/>
      <c r="DY37" s="80"/>
      <c r="DZ37" s="80"/>
      <c r="EA37" s="80"/>
      <c r="EB37" s="80"/>
      <c r="EC37" s="80"/>
    </row>
    <row r="38" spans="1:133" s="142" customFormat="1" ht="18" customHeight="1">
      <c r="A38" s="177"/>
      <c r="B38" s="371"/>
      <c r="C38" s="172"/>
      <c r="D38" s="173"/>
      <c r="E38" s="105"/>
      <c r="F38" s="173"/>
      <c r="G38" s="105"/>
      <c r="H38" s="173"/>
      <c r="I38" s="105"/>
      <c r="J38" s="173"/>
      <c r="K38" s="105"/>
      <c r="L38" s="173"/>
      <c r="M38" s="105"/>
      <c r="N38" s="173"/>
      <c r="O38" s="105"/>
      <c r="P38" s="173"/>
      <c r="Q38" s="105"/>
      <c r="R38" s="173"/>
      <c r="S38" s="105"/>
      <c r="T38" s="173"/>
      <c r="U38" s="172"/>
      <c r="V38" s="172"/>
      <c r="W38" s="172"/>
      <c r="X38" s="172"/>
      <c r="Y38" s="172"/>
      <c r="Z38" s="172"/>
      <c r="AA38" s="172"/>
      <c r="AB38" s="172"/>
      <c r="AC38" s="172"/>
      <c r="AD38" s="172"/>
      <c r="AE38" s="172"/>
      <c r="AF38" s="172"/>
      <c r="AG38" s="105"/>
      <c r="AH38" s="173"/>
      <c r="AI38" s="105"/>
      <c r="AJ38" s="173"/>
      <c r="AK38" s="105"/>
      <c r="AL38" s="173"/>
      <c r="AM38" s="105"/>
      <c r="AN38" s="173"/>
      <c r="AO38" s="105"/>
      <c r="AP38" s="173"/>
      <c r="AQ38" s="105"/>
      <c r="AR38" s="173"/>
      <c r="AS38" s="105"/>
      <c r="AT38" s="173"/>
      <c r="AU38" s="105"/>
      <c r="AV38" s="173"/>
      <c r="AW38" s="105"/>
      <c r="AX38" s="173"/>
      <c r="AY38" s="105"/>
      <c r="AZ38" s="173"/>
      <c r="BA38" s="105"/>
      <c r="BB38" s="173"/>
      <c r="BC38" s="105"/>
      <c r="BD38" s="173"/>
      <c r="BE38" s="105"/>
      <c r="BF38" s="173"/>
      <c r="BG38" s="105"/>
      <c r="BH38" s="173"/>
      <c r="BI38" s="105"/>
      <c r="BJ38" s="173"/>
      <c r="BK38" s="105"/>
      <c r="BL38" s="173"/>
      <c r="BM38" s="105"/>
      <c r="BN38" s="173"/>
      <c r="BO38" s="105"/>
      <c r="BP38" s="173"/>
      <c r="BQ38" s="105"/>
      <c r="BR38" s="173"/>
      <c r="BS38" s="105"/>
      <c r="BT38" s="173"/>
      <c r="BU38" s="105"/>
      <c r="BV38" s="173"/>
      <c r="BW38" s="105"/>
      <c r="BX38" s="173"/>
      <c r="BY38" s="105"/>
      <c r="BZ38" s="173"/>
      <c r="CA38" s="105"/>
      <c r="CB38" s="173"/>
      <c r="CC38" s="105"/>
      <c r="CD38" s="173"/>
      <c r="CE38" s="105"/>
      <c r="CF38" s="173"/>
      <c r="CG38" s="105"/>
      <c r="CH38" s="173"/>
      <c r="CI38" s="105"/>
      <c r="CJ38" s="173"/>
      <c r="CK38" s="105"/>
      <c r="CL38" s="173"/>
      <c r="CM38" s="105"/>
      <c r="CN38" s="173"/>
      <c r="CO38" s="105"/>
      <c r="CP38" s="173"/>
      <c r="CQ38" s="105"/>
      <c r="CR38" s="173"/>
      <c r="CS38" s="105"/>
      <c r="CT38" s="173"/>
      <c r="CU38" s="105"/>
      <c r="CV38" s="173"/>
      <c r="CW38" s="105"/>
      <c r="CX38" s="173"/>
      <c r="CY38" s="173"/>
      <c r="CZ38" s="173"/>
      <c r="DA38" s="173"/>
      <c r="DB38" s="173"/>
      <c r="DC38" s="80"/>
      <c r="DD38" s="80"/>
      <c r="DE38" s="80"/>
      <c r="DF38" s="80"/>
      <c r="DG38" s="80"/>
      <c r="DH38" s="80"/>
      <c r="DI38" s="80"/>
      <c r="DJ38" s="80"/>
      <c r="DK38" s="80"/>
      <c r="DL38" s="80"/>
      <c r="DM38" s="80"/>
      <c r="DN38" s="80"/>
      <c r="DO38" s="80"/>
      <c r="DP38" s="80"/>
      <c r="DQ38" s="80"/>
      <c r="DR38" s="80"/>
      <c r="DS38" s="80"/>
      <c r="DT38" s="80"/>
      <c r="DU38" s="80"/>
      <c r="DV38" s="80"/>
      <c r="DW38" s="80"/>
      <c r="DX38" s="80"/>
      <c r="DY38" s="80"/>
      <c r="DZ38" s="80"/>
      <c r="EA38" s="80"/>
      <c r="EB38" s="80"/>
      <c r="EC38" s="80"/>
    </row>
    <row r="39" spans="1:133" s="135" customFormat="1" ht="57.6" customHeight="1">
      <c r="A39" s="177"/>
      <c r="B39" s="371" t="s">
        <v>254</v>
      </c>
      <c r="C39" s="367"/>
      <c r="D39" s="368"/>
      <c r="E39" s="369"/>
      <c r="F39" s="368"/>
      <c r="G39" s="369"/>
      <c r="H39" s="368"/>
      <c r="I39" s="369"/>
      <c r="J39" s="368"/>
      <c r="K39" s="369"/>
      <c r="L39" s="368"/>
      <c r="M39" s="369"/>
      <c r="N39" s="368"/>
      <c r="O39" s="369"/>
      <c r="P39" s="368"/>
      <c r="Q39" s="369"/>
      <c r="R39" s="368"/>
      <c r="S39" s="369"/>
      <c r="T39" s="368"/>
      <c r="U39" s="367"/>
      <c r="V39" s="367"/>
      <c r="W39" s="367"/>
      <c r="X39" s="367"/>
      <c r="Y39" s="367"/>
      <c r="Z39" s="367"/>
      <c r="AA39" s="367"/>
      <c r="AB39" s="367"/>
      <c r="AC39" s="367"/>
      <c r="AD39" s="367"/>
      <c r="AE39" s="367"/>
      <c r="AF39" s="367"/>
      <c r="AG39" s="369"/>
      <c r="AH39" s="368"/>
      <c r="AI39" s="369"/>
      <c r="AJ39" s="368"/>
      <c r="AK39" s="369"/>
      <c r="AL39" s="368"/>
      <c r="AM39" s="369"/>
      <c r="AN39" s="368"/>
      <c r="AO39" s="369"/>
      <c r="AP39" s="368"/>
      <c r="AQ39" s="369"/>
      <c r="AR39" s="368"/>
      <c r="AS39" s="369"/>
      <c r="AT39" s="368"/>
      <c r="AU39" s="369"/>
      <c r="AV39" s="368"/>
      <c r="AW39" s="369"/>
      <c r="AX39" s="368"/>
      <c r="AY39" s="369"/>
      <c r="AZ39" s="368"/>
      <c r="BA39" s="369"/>
      <c r="BB39" s="368"/>
      <c r="BC39" s="369"/>
      <c r="BD39" s="368"/>
      <c r="BE39" s="369"/>
      <c r="BF39" s="368"/>
      <c r="BG39" s="369"/>
      <c r="BH39" s="368"/>
      <c r="BI39" s="369"/>
      <c r="BJ39" s="368"/>
      <c r="BK39" s="369"/>
      <c r="BL39" s="368"/>
      <c r="BM39" s="369"/>
      <c r="BN39" s="368"/>
      <c r="BO39" s="369"/>
      <c r="BP39" s="368"/>
      <c r="BQ39" s="369"/>
      <c r="BR39" s="368"/>
      <c r="BS39" s="369"/>
      <c r="BT39" s="368"/>
      <c r="BU39" s="369"/>
      <c r="BV39" s="368"/>
      <c r="BW39" s="369"/>
      <c r="BX39" s="368"/>
      <c r="BY39" s="369"/>
      <c r="BZ39" s="368"/>
      <c r="CA39" s="369"/>
      <c r="CB39" s="368"/>
      <c r="CC39" s="369"/>
      <c r="CD39" s="368"/>
      <c r="CE39" s="369"/>
      <c r="CF39" s="368"/>
      <c r="CG39" s="369"/>
      <c r="CH39" s="368"/>
      <c r="CI39" s="369"/>
      <c r="CJ39" s="368"/>
      <c r="CK39" s="369"/>
      <c r="CL39" s="368"/>
      <c r="CM39" s="369"/>
      <c r="CN39" s="368"/>
      <c r="CO39" s="369"/>
      <c r="CP39" s="368"/>
      <c r="CQ39" s="369"/>
      <c r="CR39" s="368"/>
      <c r="CS39" s="369"/>
      <c r="CT39" s="368"/>
      <c r="CU39" s="369"/>
      <c r="CV39" s="368"/>
      <c r="CW39" s="369"/>
      <c r="CX39" s="368"/>
      <c r="CY39" s="368"/>
      <c r="CZ39" s="368"/>
      <c r="DA39" s="368"/>
      <c r="DB39" s="368"/>
      <c r="DC39" s="80"/>
      <c r="DD39" s="80"/>
      <c r="DE39" s="80"/>
      <c r="DF39" s="80"/>
      <c r="DG39" s="80"/>
      <c r="DH39" s="80"/>
      <c r="DI39" s="80"/>
      <c r="DJ39" s="80"/>
      <c r="DK39" s="80"/>
      <c r="DL39" s="80"/>
      <c r="DM39" s="80"/>
      <c r="DN39" s="80"/>
      <c r="DO39" s="80"/>
      <c r="DP39" s="80"/>
      <c r="DQ39" s="80"/>
      <c r="DR39" s="80"/>
      <c r="DS39" s="80"/>
      <c r="DT39" s="80"/>
      <c r="DU39" s="80"/>
      <c r="DV39" s="80"/>
      <c r="DW39" s="80"/>
      <c r="DX39" s="80"/>
      <c r="DY39" s="80"/>
      <c r="DZ39" s="80"/>
      <c r="EA39" s="80"/>
      <c r="EB39" s="80"/>
      <c r="EC39" s="80"/>
    </row>
    <row r="40" spans="1:133" s="138" customFormat="1" ht="20.100000000000001" customHeight="1">
      <c r="A40" s="177"/>
      <c r="B40" s="371" t="s">
        <v>255</v>
      </c>
      <c r="C40" s="172">
        <v>1968422.2244931797</v>
      </c>
      <c r="D40" s="173">
        <v>100</v>
      </c>
      <c r="E40" s="105">
        <v>928327.7707799999</v>
      </c>
      <c r="F40" s="173">
        <v>100</v>
      </c>
      <c r="G40" s="105">
        <v>1146812.7536962698</v>
      </c>
      <c r="H40" s="173">
        <v>100</v>
      </c>
      <c r="I40" s="105">
        <v>414962.49922128994</v>
      </c>
      <c r="J40" s="173">
        <v>100</v>
      </c>
      <c r="K40" s="105">
        <v>511587.621109</v>
      </c>
      <c r="L40" s="173">
        <v>100</v>
      </c>
      <c r="M40" s="105">
        <v>522322.14555099991</v>
      </c>
      <c r="N40" s="173">
        <v>100</v>
      </c>
      <c r="O40" s="105">
        <v>426721.19081199996</v>
      </c>
      <c r="P40" s="173">
        <v>100</v>
      </c>
      <c r="Q40" s="105">
        <v>192234.88918939998</v>
      </c>
      <c r="R40" s="173">
        <v>100</v>
      </c>
      <c r="S40" s="105">
        <v>257395.26406090008</v>
      </c>
      <c r="T40" s="173">
        <v>100</v>
      </c>
      <c r="U40" s="172">
        <v>191217.58976009005</v>
      </c>
      <c r="V40" s="172">
        <v>100</v>
      </c>
      <c r="W40" s="172">
        <v>64771.820039999991</v>
      </c>
      <c r="X40" s="172">
        <v>100</v>
      </c>
      <c r="Y40" s="172">
        <v>54667.265813579994</v>
      </c>
      <c r="Z40" s="172">
        <v>100</v>
      </c>
      <c r="AA40" s="172">
        <v>172628.10153633999</v>
      </c>
      <c r="AB40" s="172">
        <v>100</v>
      </c>
      <c r="AC40" s="172">
        <v>26738.230945000003</v>
      </c>
      <c r="AD40" s="172">
        <v>100</v>
      </c>
      <c r="AE40" s="172">
        <v>45073.295709000013</v>
      </c>
      <c r="AF40" s="172">
        <v>100</v>
      </c>
      <c r="AG40" s="105">
        <v>37932.212852000011</v>
      </c>
      <c r="AH40" s="173">
        <v>100</v>
      </c>
      <c r="AI40" s="105">
        <v>68796.286596139995</v>
      </c>
      <c r="AJ40" s="173">
        <v>100</v>
      </c>
      <c r="AK40" s="105">
        <v>81973.792662000022</v>
      </c>
      <c r="AL40" s="173">
        <v>100</v>
      </c>
      <c r="AM40" s="105">
        <v>72482.495086000024</v>
      </c>
      <c r="AN40" s="173">
        <v>100</v>
      </c>
      <c r="AO40" s="105">
        <v>11055.88186</v>
      </c>
      <c r="AP40" s="173">
        <v>100</v>
      </c>
      <c r="AQ40" s="105" t="s">
        <v>242</v>
      </c>
      <c r="AR40" s="173" t="s">
        <v>242</v>
      </c>
      <c r="AS40" s="105">
        <v>99189.368008999969</v>
      </c>
      <c r="AT40" s="173">
        <v>100</v>
      </c>
      <c r="AU40" s="105">
        <v>57203.472316000014</v>
      </c>
      <c r="AV40" s="173">
        <v>100</v>
      </c>
      <c r="AW40" s="105">
        <v>16266.866125450002</v>
      </c>
      <c r="AX40" s="173">
        <v>100</v>
      </c>
      <c r="AY40" s="105">
        <v>26803.247274999998</v>
      </c>
      <c r="AZ40" s="173">
        <v>100</v>
      </c>
      <c r="BA40" s="105">
        <v>27547.244269999999</v>
      </c>
      <c r="BB40" s="173">
        <v>100</v>
      </c>
      <c r="BC40" s="105">
        <v>53456.657671000008</v>
      </c>
      <c r="BD40" s="173">
        <v>100</v>
      </c>
      <c r="BE40" s="105">
        <v>236.91925699999999</v>
      </c>
      <c r="BF40" s="173">
        <v>100</v>
      </c>
      <c r="BG40" s="105">
        <v>24197.856762000003</v>
      </c>
      <c r="BH40" s="173">
        <v>100</v>
      </c>
      <c r="BI40" s="105">
        <v>38941.396660460006</v>
      </c>
      <c r="BJ40" s="173">
        <v>100</v>
      </c>
      <c r="BK40" s="105">
        <v>12191.744270000001</v>
      </c>
      <c r="BL40" s="173">
        <v>100</v>
      </c>
      <c r="BM40" s="105">
        <v>27462.637161999999</v>
      </c>
      <c r="BN40" s="173">
        <v>100</v>
      </c>
      <c r="BO40" s="105" t="s">
        <v>242</v>
      </c>
      <c r="BP40" s="173" t="s">
        <v>242</v>
      </c>
      <c r="BQ40" s="105">
        <v>7654.23766127</v>
      </c>
      <c r="BR40" s="173">
        <v>100</v>
      </c>
      <c r="BS40" s="105">
        <v>10074.248033469999</v>
      </c>
      <c r="BT40" s="173">
        <v>100</v>
      </c>
      <c r="BU40" s="105">
        <v>12717.33176587</v>
      </c>
      <c r="BV40" s="173">
        <v>100</v>
      </c>
      <c r="BW40" s="105">
        <v>6416.0896573799992</v>
      </c>
      <c r="BX40" s="173">
        <v>100</v>
      </c>
      <c r="BY40" s="105">
        <v>4714.0168649999996</v>
      </c>
      <c r="BZ40" s="173">
        <v>100</v>
      </c>
      <c r="CA40" s="105">
        <v>5940.8852943699994</v>
      </c>
      <c r="CB40" s="173">
        <v>100</v>
      </c>
      <c r="CC40" s="105">
        <v>4482.6101826100003</v>
      </c>
      <c r="CD40" s="173">
        <v>100</v>
      </c>
      <c r="CE40" s="105">
        <v>6943.4155589999991</v>
      </c>
      <c r="CF40" s="173">
        <v>100</v>
      </c>
      <c r="CG40" s="105">
        <v>0</v>
      </c>
      <c r="CH40" s="173" t="e">
        <v>#DIV/0!</v>
      </c>
      <c r="CI40" s="105">
        <v>3978.1845910000002</v>
      </c>
      <c r="CJ40" s="173">
        <v>100</v>
      </c>
      <c r="CK40" s="105">
        <v>621.45344499999999</v>
      </c>
      <c r="CL40" s="173">
        <v>100</v>
      </c>
      <c r="CM40" s="105">
        <v>113.05757654</v>
      </c>
      <c r="CN40" s="173">
        <v>100</v>
      </c>
      <c r="CO40" s="105">
        <v>4007.9596710000001</v>
      </c>
      <c r="CP40" s="173">
        <v>100</v>
      </c>
      <c r="CQ40" s="105">
        <v>36.137407439999997</v>
      </c>
      <c r="CR40" s="173">
        <v>100</v>
      </c>
      <c r="CS40" s="105">
        <v>1371.5863899999999</v>
      </c>
      <c r="CT40" s="173">
        <v>100</v>
      </c>
      <c r="CU40" s="105" t="s">
        <v>242</v>
      </c>
      <c r="CV40" s="173" t="s">
        <v>242</v>
      </c>
      <c r="CW40" s="105" t="s">
        <v>242</v>
      </c>
      <c r="CX40" s="173" t="s">
        <v>242</v>
      </c>
      <c r="CY40" s="173">
        <v>412.15827100000001</v>
      </c>
      <c r="CZ40" s="173">
        <v>100</v>
      </c>
      <c r="DA40" s="173" t="s">
        <v>242</v>
      </c>
      <c r="DB40" s="173" t="s">
        <v>242</v>
      </c>
      <c r="DC40" s="436"/>
      <c r="DD40" s="436"/>
      <c r="DE40" s="436"/>
      <c r="DF40" s="436"/>
      <c r="DG40" s="436"/>
      <c r="DH40" s="436"/>
      <c r="DI40" s="436"/>
      <c r="DJ40" s="436"/>
      <c r="DK40" s="436"/>
      <c r="DL40" s="436"/>
      <c r="DM40" s="436"/>
      <c r="DN40" s="436"/>
      <c r="DO40" s="436"/>
      <c r="DP40" s="436"/>
      <c r="DQ40" s="436"/>
      <c r="DR40" s="436"/>
      <c r="DS40" s="436"/>
      <c r="DT40" s="436"/>
      <c r="DU40" s="436"/>
      <c r="DV40" s="436"/>
      <c r="DW40" s="436"/>
      <c r="DX40" s="436"/>
      <c r="DY40" s="436"/>
      <c r="DZ40" s="436"/>
      <c r="EA40" s="436"/>
      <c r="EB40" s="436"/>
      <c r="EC40" s="436"/>
    </row>
    <row r="41" spans="1:133" s="138" customFormat="1" ht="20.100000000000001" customHeight="1">
      <c r="A41" s="177"/>
      <c r="B41" s="370" t="s">
        <v>256</v>
      </c>
      <c r="C41" s="172">
        <v>1627211.2795118599</v>
      </c>
      <c r="D41" s="173">
        <v>82.665764451568663</v>
      </c>
      <c r="E41" s="105">
        <v>777987.38178099983</v>
      </c>
      <c r="F41" s="173">
        <v>83.805247054854235</v>
      </c>
      <c r="G41" s="105">
        <v>1016239.2274055599</v>
      </c>
      <c r="H41" s="173">
        <v>88.614224434646289</v>
      </c>
      <c r="I41" s="105">
        <v>329345.05533240992</v>
      </c>
      <c r="J41" s="173">
        <v>79.367426201271698</v>
      </c>
      <c r="K41" s="105">
        <v>402722.82598600001</v>
      </c>
      <c r="L41" s="173">
        <v>78.72020537029276</v>
      </c>
      <c r="M41" s="105">
        <v>468355.95085099991</v>
      </c>
      <c r="N41" s="173">
        <v>89.668024769834176</v>
      </c>
      <c r="O41" s="105">
        <v>411562.56131599995</v>
      </c>
      <c r="P41" s="173">
        <v>96.44765017009</v>
      </c>
      <c r="Q41" s="105">
        <v>165960.09854564001</v>
      </c>
      <c r="R41" s="173">
        <v>86.331934460724952</v>
      </c>
      <c r="S41" s="105">
        <v>231733.16506395006</v>
      </c>
      <c r="T41" s="173">
        <v>90.030081131998472</v>
      </c>
      <c r="U41" s="172">
        <v>110792.59623607002</v>
      </c>
      <c r="V41" s="172">
        <v>57.940588193311747</v>
      </c>
      <c r="W41" s="172">
        <v>52565.309367999987</v>
      </c>
      <c r="X41" s="172">
        <v>81.154596760656332</v>
      </c>
      <c r="Y41" s="172">
        <v>52257.575824379994</v>
      </c>
      <c r="Z41" s="172">
        <v>95.592078818397013</v>
      </c>
      <c r="AA41" s="172">
        <v>158628.24438906997</v>
      </c>
      <c r="AB41" s="172">
        <v>91.890163291679997</v>
      </c>
      <c r="AC41" s="172">
        <v>23963.837693000001</v>
      </c>
      <c r="AD41" s="172">
        <v>89.623871311056931</v>
      </c>
      <c r="AE41" s="172">
        <v>39388.978275000009</v>
      </c>
      <c r="AF41" s="172">
        <v>87.388724643747338</v>
      </c>
      <c r="AG41" s="105">
        <v>35623.883870000005</v>
      </c>
      <c r="AH41" s="173">
        <v>93.914594460896851</v>
      </c>
      <c r="AI41" s="105">
        <v>46888.585840389998</v>
      </c>
      <c r="AJ41" s="173">
        <v>68.155692930991435</v>
      </c>
      <c r="AK41" s="105">
        <v>68414.350544000001</v>
      </c>
      <c r="AL41" s="173">
        <v>83.458808385371114</v>
      </c>
      <c r="AM41" s="105">
        <v>66095.998922000013</v>
      </c>
      <c r="AN41" s="173">
        <v>91.188912362326278</v>
      </c>
      <c r="AO41" s="105">
        <v>10207.781311999999</v>
      </c>
      <c r="AP41" s="173">
        <v>92.328965172209237</v>
      </c>
      <c r="AQ41" s="105" t="s">
        <v>242</v>
      </c>
      <c r="AR41" s="173" t="s">
        <v>242</v>
      </c>
      <c r="AS41" s="105">
        <v>95772.691020999977</v>
      </c>
      <c r="AT41" s="173">
        <v>96.555399982294503</v>
      </c>
      <c r="AU41" s="105">
        <v>48417.949685000007</v>
      </c>
      <c r="AV41" s="173">
        <v>84.641627028395149</v>
      </c>
      <c r="AW41" s="105">
        <v>13874.186286950002</v>
      </c>
      <c r="AX41" s="173">
        <v>85.291082990124451</v>
      </c>
      <c r="AY41" s="105">
        <v>14564.762908999999</v>
      </c>
      <c r="AZ41" s="173">
        <v>54.339546098897088</v>
      </c>
      <c r="BA41" s="105">
        <v>23202.899753000002</v>
      </c>
      <c r="BB41" s="173">
        <v>84.229476914570526</v>
      </c>
      <c r="BC41" s="105">
        <v>29120.970565</v>
      </c>
      <c r="BD41" s="173">
        <v>54.475853586330736</v>
      </c>
      <c r="BE41" s="105">
        <v>236.91925699999999</v>
      </c>
      <c r="BF41" s="173">
        <v>100</v>
      </c>
      <c r="BG41" s="105">
        <v>22142.978545000002</v>
      </c>
      <c r="BH41" s="173">
        <v>91.508015618032118</v>
      </c>
      <c r="BI41" s="105">
        <v>34632.486919219999</v>
      </c>
      <c r="BJ41" s="173">
        <v>88.93488649415815</v>
      </c>
      <c r="BK41" s="105">
        <v>10756.332561000001</v>
      </c>
      <c r="BL41" s="173">
        <v>88.226363043620509</v>
      </c>
      <c r="BM41" s="105">
        <v>21385.598712999999</v>
      </c>
      <c r="BN41" s="173">
        <v>77.871613664951354</v>
      </c>
      <c r="BO41" s="105" t="s">
        <v>242</v>
      </c>
      <c r="BP41" s="173" t="s">
        <v>242</v>
      </c>
      <c r="BQ41" s="105">
        <v>4927.9084552000004</v>
      </c>
      <c r="BR41" s="173">
        <v>64.381440363877545</v>
      </c>
      <c r="BS41" s="105">
        <v>8411.0697303899997</v>
      </c>
      <c r="BT41" s="173">
        <v>83.490794572911369</v>
      </c>
      <c r="BU41" s="105">
        <v>11583.81955855</v>
      </c>
      <c r="BV41" s="173">
        <v>91.08687082960239</v>
      </c>
      <c r="BW41" s="105">
        <v>6416.0896573799992</v>
      </c>
      <c r="BX41" s="173">
        <v>100</v>
      </c>
      <c r="BY41" s="105">
        <v>4327.5886149999997</v>
      </c>
      <c r="BZ41" s="173">
        <v>91.80256963293661</v>
      </c>
      <c r="CA41" s="105">
        <v>4622.2037533399998</v>
      </c>
      <c r="CB41" s="173">
        <v>77.803282243478506</v>
      </c>
      <c r="CC41" s="105">
        <v>4303.3293032400006</v>
      </c>
      <c r="CD41" s="173">
        <v>96.000524871301366</v>
      </c>
      <c r="CE41" s="105">
        <v>6102.3952399999998</v>
      </c>
      <c r="CF41" s="173">
        <v>87.887512826308139</v>
      </c>
      <c r="CG41" s="105">
        <v>0</v>
      </c>
      <c r="CH41" s="173" t="e">
        <v>#DIV/0!</v>
      </c>
      <c r="CI41" s="105">
        <v>3922.5010240000001</v>
      </c>
      <c r="CJ41" s="173">
        <v>98.600276942252123</v>
      </c>
      <c r="CK41" s="105">
        <v>265.81383792000003</v>
      </c>
      <c r="CL41" s="173">
        <v>42.772928536907543</v>
      </c>
      <c r="CM41" s="105">
        <v>113.05757654</v>
      </c>
      <c r="CN41" s="173">
        <v>100</v>
      </c>
      <c r="CO41" s="105">
        <v>3950.9429020000002</v>
      </c>
      <c r="CP41" s="173">
        <v>98.577411608890415</v>
      </c>
      <c r="CQ41" s="105">
        <v>0.47835375999999996</v>
      </c>
      <c r="CR41" s="173">
        <v>1.3237080186071035</v>
      </c>
      <c r="CS41" s="105">
        <v>1356.836826</v>
      </c>
      <c r="CT41" s="173">
        <v>98.924634707114592</v>
      </c>
      <c r="CU41" s="105" t="s">
        <v>242</v>
      </c>
      <c r="CV41" s="173" t="s">
        <v>242</v>
      </c>
      <c r="CW41" s="105" t="s">
        <v>242</v>
      </c>
      <c r="CX41" s="173" t="s">
        <v>242</v>
      </c>
      <c r="CY41" s="173">
        <v>288.19141400000001</v>
      </c>
      <c r="CZ41" s="173">
        <v>69.922511393687401</v>
      </c>
      <c r="DA41" s="173" t="s">
        <v>242</v>
      </c>
      <c r="DB41" s="173" t="s">
        <v>242</v>
      </c>
      <c r="DC41" s="436"/>
      <c r="DD41" s="436"/>
      <c r="DE41" s="436"/>
      <c r="DF41" s="436"/>
      <c r="DG41" s="436"/>
      <c r="DH41" s="436"/>
      <c r="DI41" s="436"/>
      <c r="DJ41" s="436"/>
      <c r="DK41" s="436"/>
      <c r="DL41" s="436"/>
      <c r="DM41" s="436"/>
      <c r="DN41" s="436"/>
      <c r="DO41" s="436"/>
      <c r="DP41" s="436"/>
      <c r="DQ41" s="436"/>
      <c r="DR41" s="436"/>
      <c r="DS41" s="436"/>
      <c r="DT41" s="436"/>
      <c r="DU41" s="436"/>
      <c r="DV41" s="436"/>
      <c r="DW41" s="436"/>
      <c r="DX41" s="436"/>
      <c r="DY41" s="436"/>
      <c r="DZ41" s="436"/>
      <c r="EA41" s="436"/>
      <c r="EB41" s="436"/>
      <c r="EC41" s="436"/>
    </row>
    <row r="42" spans="1:133" s="138" customFormat="1" ht="20.100000000000001" customHeight="1">
      <c r="A42" s="177"/>
      <c r="B42" s="370" t="s">
        <v>257</v>
      </c>
      <c r="C42" s="172">
        <v>201496.74858140002</v>
      </c>
      <c r="D42" s="173">
        <v>10.236459742943641</v>
      </c>
      <c r="E42" s="105">
        <v>85217.090258000011</v>
      </c>
      <c r="F42" s="173">
        <v>9.1796338470407779</v>
      </c>
      <c r="G42" s="105">
        <v>82547.718220540002</v>
      </c>
      <c r="H42" s="173">
        <v>7.1980118772207637</v>
      </c>
      <c r="I42" s="105">
        <v>59098.638851609998</v>
      </c>
      <c r="J42" s="173">
        <v>14.241922815317837</v>
      </c>
      <c r="K42" s="105">
        <v>58650.932988000015</v>
      </c>
      <c r="L42" s="173">
        <v>11.464494168341833</v>
      </c>
      <c r="M42" s="105">
        <v>22993.120607999994</v>
      </c>
      <c r="N42" s="173">
        <v>4.4020956805774434</v>
      </c>
      <c r="O42" s="105">
        <v>6736.2535040000002</v>
      </c>
      <c r="P42" s="173">
        <v>1.578607683199821</v>
      </c>
      <c r="Q42" s="105">
        <v>22333.772357540001</v>
      </c>
      <c r="R42" s="173">
        <v>11.617959909210647</v>
      </c>
      <c r="S42" s="105">
        <v>15268.373248780001</v>
      </c>
      <c r="T42" s="173">
        <v>5.9318780803859248</v>
      </c>
      <c r="U42" s="172">
        <v>41695.178216990003</v>
      </c>
      <c r="V42" s="172">
        <v>21.805095582107587</v>
      </c>
      <c r="W42" s="172">
        <v>5094.7268699999995</v>
      </c>
      <c r="X42" s="172">
        <v>7.8656534073826219</v>
      </c>
      <c r="Y42" s="172">
        <v>1380.8590198699999</v>
      </c>
      <c r="Z42" s="172">
        <v>2.5259339374660623</v>
      </c>
      <c r="AA42" s="172">
        <v>7016.6602975299993</v>
      </c>
      <c r="AB42" s="172">
        <v>4.0646107065325747</v>
      </c>
      <c r="AC42" s="172">
        <v>2760.5694750000002</v>
      </c>
      <c r="AD42" s="172">
        <v>10.324428271557814</v>
      </c>
      <c r="AE42" s="172">
        <v>1785.617119</v>
      </c>
      <c r="AF42" s="172">
        <v>3.9615854374799064</v>
      </c>
      <c r="AG42" s="105">
        <v>2280.3892810000002</v>
      </c>
      <c r="AH42" s="173">
        <v>6.01174861560908</v>
      </c>
      <c r="AI42" s="105">
        <v>9518.3474841799998</v>
      </c>
      <c r="AJ42" s="173">
        <v>13.835554148520062</v>
      </c>
      <c r="AK42" s="105">
        <v>8432.572255000001</v>
      </c>
      <c r="AL42" s="173">
        <v>10.286912415739701</v>
      </c>
      <c r="AM42" s="105">
        <v>3990.4244629999998</v>
      </c>
      <c r="AN42" s="173">
        <v>5.5053629959418284</v>
      </c>
      <c r="AO42" s="105">
        <v>317.73463600000002</v>
      </c>
      <c r="AP42" s="173">
        <v>2.8738968091686901</v>
      </c>
      <c r="AQ42" s="105" t="s">
        <v>242</v>
      </c>
      <c r="AR42" s="173" t="s">
        <v>242</v>
      </c>
      <c r="AS42" s="105">
        <v>925.69818600000008</v>
      </c>
      <c r="AT42" s="173">
        <v>0.93326351864244828</v>
      </c>
      <c r="AU42" s="105">
        <v>4943.7625589999998</v>
      </c>
      <c r="AV42" s="173">
        <v>8.6424169003062623</v>
      </c>
      <c r="AW42" s="105">
        <v>1500.9602601199999</v>
      </c>
      <c r="AX42" s="173">
        <v>9.2271015728819599</v>
      </c>
      <c r="AY42" s="105">
        <v>9423.2590639999999</v>
      </c>
      <c r="AZ42" s="173">
        <v>35.157154531754401</v>
      </c>
      <c r="BA42" s="105">
        <v>1568.1025680000002</v>
      </c>
      <c r="BB42" s="173">
        <v>5.6924117440949402</v>
      </c>
      <c r="BC42" s="105">
        <v>8150.5189270000019</v>
      </c>
      <c r="BD42" s="173">
        <v>15.246966948742891</v>
      </c>
      <c r="BE42" s="105">
        <v>0</v>
      </c>
      <c r="BF42" s="173">
        <v>0</v>
      </c>
      <c r="BG42" s="105">
        <v>933.5298150000001</v>
      </c>
      <c r="BH42" s="173">
        <v>3.8579028885979811</v>
      </c>
      <c r="BI42" s="105">
        <v>3161.4750960199999</v>
      </c>
      <c r="BJ42" s="173">
        <v>8.1185457306159545</v>
      </c>
      <c r="BK42" s="105">
        <v>1435.411709</v>
      </c>
      <c r="BL42" s="173">
        <v>11.773636956379498</v>
      </c>
      <c r="BM42" s="105">
        <v>4800.3299639999996</v>
      </c>
      <c r="BN42" s="173">
        <v>17.479493814389418</v>
      </c>
      <c r="BO42" s="105" t="s">
        <v>242</v>
      </c>
      <c r="BP42" s="173" t="s">
        <v>242</v>
      </c>
      <c r="BQ42" s="105">
        <v>1961.0671756999996</v>
      </c>
      <c r="BR42" s="173">
        <v>25.620672658531184</v>
      </c>
      <c r="BS42" s="105">
        <v>1309.3866755999998</v>
      </c>
      <c r="BT42" s="173">
        <v>12.997363885123555</v>
      </c>
      <c r="BU42" s="105">
        <v>563.32921284999998</v>
      </c>
      <c r="BV42" s="173">
        <v>4.429617967204635</v>
      </c>
      <c r="BW42" s="105">
        <v>0</v>
      </c>
      <c r="BX42" s="173">
        <v>0</v>
      </c>
      <c r="BY42" s="105">
        <v>311.347489</v>
      </c>
      <c r="BZ42" s="173">
        <v>6.6047173337806893</v>
      </c>
      <c r="CA42" s="105">
        <v>768.20090737999999</v>
      </c>
      <c r="CB42" s="173">
        <v>12.930748016764456</v>
      </c>
      <c r="CC42" s="105">
        <v>0</v>
      </c>
      <c r="CD42" s="173">
        <v>0</v>
      </c>
      <c r="CE42" s="105">
        <v>393.00036399999999</v>
      </c>
      <c r="CF42" s="173">
        <v>5.660043830886603</v>
      </c>
      <c r="CG42" s="105">
        <v>0</v>
      </c>
      <c r="CH42" s="173" t="e">
        <v>#DIV/0!</v>
      </c>
      <c r="CI42" s="105">
        <v>0</v>
      </c>
      <c r="CJ42" s="173">
        <v>0</v>
      </c>
      <c r="CK42" s="105">
        <v>141.61448780000001</v>
      </c>
      <c r="CL42" s="173">
        <v>22.787626159188804</v>
      </c>
      <c r="CM42" s="105">
        <v>0</v>
      </c>
      <c r="CN42" s="173">
        <v>0</v>
      </c>
      <c r="CO42" s="105">
        <v>0</v>
      </c>
      <c r="CP42" s="173">
        <v>0</v>
      </c>
      <c r="CQ42" s="105">
        <v>9.0960514899999989</v>
      </c>
      <c r="CR42" s="173">
        <v>25.17073618272822</v>
      </c>
      <c r="CS42" s="105">
        <v>0</v>
      </c>
      <c r="CT42" s="173">
        <v>0</v>
      </c>
      <c r="CU42" s="105" t="s">
        <v>242</v>
      </c>
      <c r="CV42" s="173" t="s">
        <v>242</v>
      </c>
      <c r="CW42" s="105" t="s">
        <v>242</v>
      </c>
      <c r="CX42" s="173" t="s">
        <v>242</v>
      </c>
      <c r="CY42" s="173">
        <v>30.241588</v>
      </c>
      <c r="CZ42" s="173">
        <v>7.3373725890848371</v>
      </c>
      <c r="DA42" s="173" t="s">
        <v>242</v>
      </c>
      <c r="DB42" s="173" t="s">
        <v>242</v>
      </c>
      <c r="DC42" s="436"/>
      <c r="DD42" s="436"/>
      <c r="DE42" s="436"/>
      <c r="DF42" s="436"/>
      <c r="DG42" s="436"/>
      <c r="DH42" s="436"/>
      <c r="DI42" s="436"/>
      <c r="DJ42" s="436"/>
      <c r="DK42" s="436"/>
      <c r="DL42" s="436"/>
      <c r="DM42" s="436"/>
      <c r="DN42" s="436"/>
      <c r="DO42" s="436"/>
      <c r="DP42" s="436"/>
      <c r="DQ42" s="436"/>
      <c r="DR42" s="436"/>
      <c r="DS42" s="436"/>
      <c r="DT42" s="436"/>
      <c r="DU42" s="436"/>
      <c r="DV42" s="436"/>
      <c r="DW42" s="436"/>
      <c r="DX42" s="436"/>
      <c r="DY42" s="436"/>
      <c r="DZ42" s="436"/>
      <c r="EA42" s="436"/>
      <c r="EB42" s="436"/>
      <c r="EC42" s="436"/>
    </row>
    <row r="43" spans="1:133" s="138" customFormat="1" ht="20.100000000000001" customHeight="1">
      <c r="A43" s="177"/>
      <c r="B43" s="370" t="s">
        <v>258</v>
      </c>
      <c r="C43" s="172">
        <v>87640.738100760005</v>
      </c>
      <c r="D43" s="173">
        <v>4.4523343117265064</v>
      </c>
      <c r="E43" s="105">
        <v>35582.673020999995</v>
      </c>
      <c r="F43" s="173">
        <v>3.8329859496826977</v>
      </c>
      <c r="G43" s="105">
        <v>32290.101328519999</v>
      </c>
      <c r="H43" s="173">
        <v>2.8156384923734414</v>
      </c>
      <c r="I43" s="105">
        <v>15182.203459</v>
      </c>
      <c r="J43" s="173">
        <v>3.6586928909216159</v>
      </c>
      <c r="K43" s="105">
        <v>27102.000553000002</v>
      </c>
      <c r="L43" s="173">
        <v>5.2976263370582197</v>
      </c>
      <c r="M43" s="105">
        <v>9568.9551290000018</v>
      </c>
      <c r="N43" s="173">
        <v>1.8320025697753384</v>
      </c>
      <c r="O43" s="105">
        <v>2753.1287929999999</v>
      </c>
      <c r="P43" s="173">
        <v>0.64518211241422563</v>
      </c>
      <c r="Q43" s="105">
        <v>1485.5669279499998</v>
      </c>
      <c r="R43" s="173">
        <v>0.77278736144838966</v>
      </c>
      <c r="S43" s="105">
        <v>5953.4548478200013</v>
      </c>
      <c r="T43" s="173">
        <v>2.312962077814845</v>
      </c>
      <c r="U43" s="172">
        <v>19823.787339070004</v>
      </c>
      <c r="V43" s="172">
        <v>10.367135870681036</v>
      </c>
      <c r="W43" s="172">
        <v>4397.106863</v>
      </c>
      <c r="X43" s="172">
        <v>6.7886109426669758</v>
      </c>
      <c r="Y43" s="172">
        <v>160.27180503</v>
      </c>
      <c r="Z43" s="172">
        <v>0.29317691793209566</v>
      </c>
      <c r="AA43" s="172">
        <v>3454.5802055999998</v>
      </c>
      <c r="AB43" s="172">
        <v>2.00116908826271</v>
      </c>
      <c r="AC43" s="172">
        <v>13.823777</v>
      </c>
      <c r="AD43" s="172">
        <v>5.1700417385260933E-2</v>
      </c>
      <c r="AE43" s="172">
        <v>1738.2071330000001</v>
      </c>
      <c r="AF43" s="172">
        <v>3.8564012363820193</v>
      </c>
      <c r="AG43" s="105">
        <v>27.939700999999999</v>
      </c>
      <c r="AH43" s="173">
        <v>7.3656923494055671E-2</v>
      </c>
      <c r="AI43" s="105">
        <v>5868.7772524699994</v>
      </c>
      <c r="AJ43" s="173">
        <v>8.5306599277980268</v>
      </c>
      <c r="AK43" s="105">
        <v>2403.1761409999999</v>
      </c>
      <c r="AL43" s="173">
        <v>2.9316395679152492</v>
      </c>
      <c r="AM43" s="105">
        <v>219.964831</v>
      </c>
      <c r="AN43" s="173">
        <v>0.30347303957874672</v>
      </c>
      <c r="AO43" s="105">
        <v>30.016937999999996</v>
      </c>
      <c r="AP43" s="173">
        <v>0.27150197858572267</v>
      </c>
      <c r="AQ43" s="105" t="s">
        <v>242</v>
      </c>
      <c r="AR43" s="173" t="s">
        <v>242</v>
      </c>
      <c r="AS43" s="105">
        <v>152.30572599999999</v>
      </c>
      <c r="AT43" s="173">
        <v>0.15355045511145962</v>
      </c>
      <c r="AU43" s="105">
        <v>1470.2258180000001</v>
      </c>
      <c r="AV43" s="173">
        <v>2.5701688349935581</v>
      </c>
      <c r="AW43" s="105">
        <v>301.71757551999997</v>
      </c>
      <c r="AX43" s="173">
        <v>1.8547984177969827</v>
      </c>
      <c r="AY43" s="105">
        <v>836.77467899999999</v>
      </c>
      <c r="AZ43" s="173">
        <v>3.1219153053163038</v>
      </c>
      <c r="BA43" s="105">
        <v>1372.714332</v>
      </c>
      <c r="BB43" s="173">
        <v>4.9831275990641952</v>
      </c>
      <c r="BC43" s="105">
        <v>11518.090101</v>
      </c>
      <c r="BD43" s="173">
        <v>21.546596070200085</v>
      </c>
      <c r="BE43" s="105">
        <v>0</v>
      </c>
      <c r="BF43" s="173">
        <v>0</v>
      </c>
      <c r="BG43" s="105">
        <v>52.302734999999998</v>
      </c>
      <c r="BH43" s="173">
        <v>0.21614614680311495</v>
      </c>
      <c r="BI43" s="105">
        <v>614.15331863000006</v>
      </c>
      <c r="BJ43" s="173">
        <v>1.5771219609429006</v>
      </c>
      <c r="BK43" s="105">
        <v>0</v>
      </c>
      <c r="BL43" s="173">
        <v>0</v>
      </c>
      <c r="BM43" s="105">
        <v>516.08351700000003</v>
      </c>
      <c r="BN43" s="173">
        <v>1.8792205349969222</v>
      </c>
      <c r="BO43" s="105" t="s">
        <v>242</v>
      </c>
      <c r="BP43" s="173" t="s">
        <v>242</v>
      </c>
      <c r="BQ43" s="105">
        <v>298.30849488000001</v>
      </c>
      <c r="BR43" s="173">
        <v>3.8972985695155997</v>
      </c>
      <c r="BS43" s="105">
        <v>7.8402879199999997</v>
      </c>
      <c r="BT43" s="173">
        <v>7.7825043556124074E-2</v>
      </c>
      <c r="BU43" s="105">
        <v>171.95303034999998</v>
      </c>
      <c r="BV43" s="173">
        <v>1.3521156286216975</v>
      </c>
      <c r="BW43" s="105">
        <v>0</v>
      </c>
      <c r="BX43" s="173">
        <v>0</v>
      </c>
      <c r="BY43" s="105">
        <v>0</v>
      </c>
      <c r="BZ43" s="173">
        <v>0</v>
      </c>
      <c r="CA43" s="105">
        <v>62.756411390000004</v>
      </c>
      <c r="CB43" s="173">
        <v>1.0563478047534833</v>
      </c>
      <c r="CC43" s="105">
        <v>0</v>
      </c>
      <c r="CD43" s="173">
        <v>0</v>
      </c>
      <c r="CE43" s="105">
        <v>273.36182200000002</v>
      </c>
      <c r="CF43" s="173">
        <v>3.9369935398101101</v>
      </c>
      <c r="CG43" s="105">
        <v>0</v>
      </c>
      <c r="CH43" s="173" t="e">
        <v>#DIV/0!</v>
      </c>
      <c r="CI43" s="105">
        <v>0</v>
      </c>
      <c r="CJ43" s="173">
        <v>0</v>
      </c>
      <c r="CK43" s="105">
        <v>40.109199770000004</v>
      </c>
      <c r="CL43" s="173">
        <v>6.4540956515254333</v>
      </c>
      <c r="CM43" s="105">
        <v>0</v>
      </c>
      <c r="CN43" s="173">
        <v>0</v>
      </c>
      <c r="CO43" s="105">
        <v>0</v>
      </c>
      <c r="CP43" s="173">
        <v>0</v>
      </c>
      <c r="CQ43" s="105">
        <v>8.7962479299999998</v>
      </c>
      <c r="CR43" s="173">
        <v>24.341115074745385</v>
      </c>
      <c r="CS43" s="105">
        <v>0</v>
      </c>
      <c r="CT43" s="173">
        <v>0</v>
      </c>
      <c r="CU43" s="105" t="s">
        <v>242</v>
      </c>
      <c r="CV43" s="173" t="s">
        <v>242</v>
      </c>
      <c r="CW43" s="105" t="s">
        <v>242</v>
      </c>
      <c r="CX43" s="173" t="s">
        <v>242</v>
      </c>
      <c r="CY43" s="173">
        <v>28.944785999999997</v>
      </c>
      <c r="CZ43" s="173">
        <v>7.0227356907754483</v>
      </c>
      <c r="DA43" s="173" t="s">
        <v>242</v>
      </c>
      <c r="DB43" s="173" t="s">
        <v>242</v>
      </c>
      <c r="DC43" s="436"/>
      <c r="DD43" s="436"/>
      <c r="DE43" s="436"/>
      <c r="DF43" s="436"/>
      <c r="DG43" s="436"/>
      <c r="DH43" s="436"/>
      <c r="DI43" s="436"/>
      <c r="DJ43" s="436"/>
      <c r="DK43" s="436"/>
      <c r="DL43" s="436"/>
      <c r="DM43" s="436"/>
      <c r="DN43" s="436"/>
      <c r="DO43" s="436"/>
      <c r="DP43" s="436"/>
      <c r="DQ43" s="436"/>
      <c r="DR43" s="436"/>
      <c r="DS43" s="436"/>
      <c r="DT43" s="436"/>
      <c r="DU43" s="436"/>
      <c r="DV43" s="436"/>
      <c r="DW43" s="436"/>
      <c r="DX43" s="436"/>
      <c r="DY43" s="436"/>
      <c r="DZ43" s="436"/>
      <c r="EA43" s="436"/>
      <c r="EB43" s="436"/>
      <c r="EC43" s="436"/>
    </row>
    <row r="44" spans="1:133" s="138" customFormat="1" ht="20.100000000000001" customHeight="1">
      <c r="A44" s="177"/>
      <c r="B44" s="370" t="s">
        <v>259</v>
      </c>
      <c r="C44" s="172">
        <v>22761.720767170002</v>
      </c>
      <c r="D44" s="173">
        <v>1.1563434147381966</v>
      </c>
      <c r="E44" s="105">
        <v>15810.511313999999</v>
      </c>
      <c r="F44" s="173">
        <v>1.7031173483817774</v>
      </c>
      <c r="G44" s="105">
        <v>8098.4754153800013</v>
      </c>
      <c r="H44" s="173">
        <v>0.70617242346476905</v>
      </c>
      <c r="I44" s="105">
        <v>4142.2653403099994</v>
      </c>
      <c r="J44" s="173">
        <v>0.99822642963720543</v>
      </c>
      <c r="K44" s="105">
        <v>15106.117898</v>
      </c>
      <c r="L44" s="173">
        <v>2.9527919118241246</v>
      </c>
      <c r="M44" s="105">
        <v>11380.359118</v>
      </c>
      <c r="N44" s="173">
        <v>2.1788008061566697</v>
      </c>
      <c r="O44" s="105">
        <v>1600.0707030000001</v>
      </c>
      <c r="P44" s="173">
        <v>0.37496865340932678</v>
      </c>
      <c r="Q44" s="105">
        <v>149.52468907999997</v>
      </c>
      <c r="R44" s="173">
        <v>7.7782284844599855E-2</v>
      </c>
      <c r="S44" s="105">
        <v>3116.2771746100002</v>
      </c>
      <c r="T44" s="173">
        <v>1.2106971687997665</v>
      </c>
      <c r="U44" s="172">
        <v>2861.8371051700001</v>
      </c>
      <c r="V44" s="172">
        <v>1.4966390428624199</v>
      </c>
      <c r="W44" s="172">
        <v>1347.9177130000003</v>
      </c>
      <c r="X44" s="172">
        <v>2.0810249151059681</v>
      </c>
      <c r="Y44" s="172">
        <v>157.50952533999998</v>
      </c>
      <c r="Z44" s="172">
        <v>0.28812402265941156</v>
      </c>
      <c r="AA44" s="172">
        <v>2272.1607215099998</v>
      </c>
      <c r="AB44" s="172">
        <v>1.3162171751229543</v>
      </c>
      <c r="AC44" s="172">
        <v>0</v>
      </c>
      <c r="AD44" s="172">
        <v>0</v>
      </c>
      <c r="AE44" s="172">
        <v>1277.8022430000001</v>
      </c>
      <c r="AF44" s="172">
        <v>2.834943003169069</v>
      </c>
      <c r="AG44" s="105">
        <v>0</v>
      </c>
      <c r="AH44" s="173">
        <v>0</v>
      </c>
      <c r="AI44" s="105">
        <v>2323.7351269200003</v>
      </c>
      <c r="AJ44" s="173">
        <v>3.3777042946535718</v>
      </c>
      <c r="AK44" s="105">
        <v>1861.188789</v>
      </c>
      <c r="AL44" s="173">
        <v>2.2704680710262872</v>
      </c>
      <c r="AM44" s="105">
        <v>433.042416</v>
      </c>
      <c r="AN44" s="173">
        <v>0.59744413528562712</v>
      </c>
      <c r="AO44" s="105">
        <v>249.72707000000003</v>
      </c>
      <c r="AP44" s="173">
        <v>2.2587711515216933</v>
      </c>
      <c r="AQ44" s="105" t="s">
        <v>242</v>
      </c>
      <c r="AR44" s="173" t="s">
        <v>242</v>
      </c>
      <c r="AS44" s="105">
        <v>1728.586873</v>
      </c>
      <c r="AT44" s="173">
        <v>1.7427138691348012</v>
      </c>
      <c r="AU44" s="105">
        <v>1216.1300390000001</v>
      </c>
      <c r="AV44" s="173">
        <v>2.1259724099997412</v>
      </c>
      <c r="AW44" s="105">
        <v>216.67191815000001</v>
      </c>
      <c r="AX44" s="173">
        <v>1.3319831642986861</v>
      </c>
      <c r="AY44" s="105">
        <v>593.72513400000014</v>
      </c>
      <c r="AZ44" s="173">
        <v>2.2151238911778468</v>
      </c>
      <c r="BA44" s="105">
        <v>561.54391999999996</v>
      </c>
      <c r="BB44" s="173">
        <v>2.0384758435221877</v>
      </c>
      <c r="BC44" s="105">
        <v>1452.698384</v>
      </c>
      <c r="BD44" s="173">
        <v>2.7175256502953462</v>
      </c>
      <c r="BE44" s="105">
        <v>0</v>
      </c>
      <c r="BF44" s="173">
        <v>0</v>
      </c>
      <c r="BG44" s="105">
        <v>123.884807</v>
      </c>
      <c r="BH44" s="173">
        <v>0.51196603161378773</v>
      </c>
      <c r="BI44" s="105">
        <v>447.30138133999998</v>
      </c>
      <c r="BJ44" s="173">
        <v>1.1486526414040439</v>
      </c>
      <c r="BK44" s="105">
        <v>0</v>
      </c>
      <c r="BL44" s="173">
        <v>0</v>
      </c>
      <c r="BM44" s="105">
        <v>229.56858199999999</v>
      </c>
      <c r="BN44" s="173">
        <v>0.83593057959362194</v>
      </c>
      <c r="BO44" s="105" t="s">
        <v>242</v>
      </c>
      <c r="BP44" s="173" t="s">
        <v>242</v>
      </c>
      <c r="BQ44" s="105">
        <v>175.30489324999999</v>
      </c>
      <c r="BR44" s="173">
        <v>2.2902985379854695</v>
      </c>
      <c r="BS44" s="105">
        <v>289.93898737999996</v>
      </c>
      <c r="BT44" s="173">
        <v>2.8780211328600038</v>
      </c>
      <c r="BU44" s="105">
        <v>351.5506244</v>
      </c>
      <c r="BV44" s="173">
        <v>2.7643426378438138</v>
      </c>
      <c r="BW44" s="105">
        <v>0</v>
      </c>
      <c r="BX44" s="173">
        <v>0</v>
      </c>
      <c r="BY44" s="105">
        <v>75.080760999999995</v>
      </c>
      <c r="BZ44" s="173">
        <v>1.5927130332827097</v>
      </c>
      <c r="CA44" s="105">
        <v>370.47143351</v>
      </c>
      <c r="CB44" s="173">
        <v>6.2359634154371699</v>
      </c>
      <c r="CC44" s="105">
        <v>0</v>
      </c>
      <c r="CD44" s="173">
        <v>0</v>
      </c>
      <c r="CE44" s="105">
        <v>65.679219000000003</v>
      </c>
      <c r="CF44" s="173">
        <v>0.94592090077148161</v>
      </c>
      <c r="CG44" s="105">
        <v>0</v>
      </c>
      <c r="CH44" s="173" t="e">
        <v>#DIV/0!</v>
      </c>
      <c r="CI44" s="105">
        <v>55.683566999999996</v>
      </c>
      <c r="CJ44" s="173">
        <v>1.399723057747875</v>
      </c>
      <c r="CK44" s="105">
        <v>127.07040864</v>
      </c>
      <c r="CL44" s="173">
        <v>20.447293302879672</v>
      </c>
      <c r="CM44" s="105">
        <v>0</v>
      </c>
      <c r="CN44" s="173">
        <v>0</v>
      </c>
      <c r="CO44" s="105">
        <v>0</v>
      </c>
      <c r="CP44" s="173">
        <v>0</v>
      </c>
      <c r="CQ44" s="105">
        <v>3.9791122100000003</v>
      </c>
      <c r="CR44" s="173">
        <v>11.011061644659035</v>
      </c>
      <c r="CS44" s="105">
        <v>11.504889</v>
      </c>
      <c r="CT44" s="173">
        <v>0.83880163027864396</v>
      </c>
      <c r="CU44" s="105" t="s">
        <v>242</v>
      </c>
      <c r="CV44" s="173" t="s">
        <v>242</v>
      </c>
      <c r="CW44" s="105" t="s">
        <v>242</v>
      </c>
      <c r="CX44" s="173" t="s">
        <v>242</v>
      </c>
      <c r="CY44" s="173">
        <v>2.0395219999999998</v>
      </c>
      <c r="CZ44" s="173">
        <v>0.49483951760851591</v>
      </c>
      <c r="DA44" s="173" t="s">
        <v>242</v>
      </c>
      <c r="DB44" s="173" t="s">
        <v>242</v>
      </c>
      <c r="DC44" s="436"/>
      <c r="DD44" s="436"/>
      <c r="DE44" s="436"/>
      <c r="DF44" s="436"/>
      <c r="DG44" s="436"/>
      <c r="DH44" s="436"/>
      <c r="DI44" s="436"/>
      <c r="DJ44" s="436"/>
      <c r="DK44" s="436"/>
      <c r="DL44" s="436"/>
      <c r="DM44" s="436"/>
      <c r="DN44" s="436"/>
      <c r="DO44" s="436"/>
      <c r="DP44" s="436"/>
      <c r="DQ44" s="436"/>
      <c r="DR44" s="436"/>
      <c r="DS44" s="436"/>
      <c r="DT44" s="436"/>
      <c r="DU44" s="436"/>
      <c r="DV44" s="436"/>
      <c r="DW44" s="436"/>
      <c r="DX44" s="436"/>
      <c r="DY44" s="436"/>
      <c r="DZ44" s="436"/>
      <c r="EA44" s="436"/>
      <c r="EB44" s="436"/>
      <c r="EC44" s="436"/>
    </row>
    <row r="45" spans="1:133" s="138" customFormat="1" ht="20.100000000000001" customHeight="1">
      <c r="A45" s="177"/>
      <c r="B45" s="370" t="s">
        <v>260</v>
      </c>
      <c r="C45" s="172">
        <v>29311.737531990002</v>
      </c>
      <c r="D45" s="173">
        <v>1.4890980790230131</v>
      </c>
      <c r="E45" s="105">
        <v>13730.114405999999</v>
      </c>
      <c r="F45" s="173">
        <v>1.4790158000405047</v>
      </c>
      <c r="G45" s="105">
        <v>7637.23132627</v>
      </c>
      <c r="H45" s="173">
        <v>0.6659527722947437</v>
      </c>
      <c r="I45" s="105">
        <v>7194.3362379600012</v>
      </c>
      <c r="J45" s="173">
        <v>1.7337316628516417</v>
      </c>
      <c r="K45" s="105">
        <v>8005.7436840000009</v>
      </c>
      <c r="L45" s="173">
        <v>1.5648822124830652</v>
      </c>
      <c r="M45" s="105">
        <v>10023.759845000002</v>
      </c>
      <c r="N45" s="173">
        <v>1.9190761736563735</v>
      </c>
      <c r="O45" s="105">
        <v>4069.176496</v>
      </c>
      <c r="P45" s="173">
        <v>0.95359138088662498</v>
      </c>
      <c r="Q45" s="105">
        <v>2305.9266691900002</v>
      </c>
      <c r="R45" s="173">
        <v>1.1995359837714368</v>
      </c>
      <c r="S45" s="105">
        <v>1323.9937257399999</v>
      </c>
      <c r="T45" s="173">
        <v>0.51438154100098021</v>
      </c>
      <c r="U45" s="172">
        <v>16044.190862790003</v>
      </c>
      <c r="V45" s="172">
        <v>8.3905413110372038</v>
      </c>
      <c r="W45" s="172">
        <v>1366.7592259999997</v>
      </c>
      <c r="X45" s="172">
        <v>2.1101139741880872</v>
      </c>
      <c r="Y45" s="172">
        <v>711.04963896000015</v>
      </c>
      <c r="Z45" s="172">
        <v>1.3006863035454155</v>
      </c>
      <c r="AA45" s="172">
        <v>1256.4559226299998</v>
      </c>
      <c r="AB45" s="172">
        <v>0.72783973840174743</v>
      </c>
      <c r="AC45" s="172">
        <v>0</v>
      </c>
      <c r="AD45" s="172">
        <v>0</v>
      </c>
      <c r="AE45" s="172">
        <v>882.69093899999996</v>
      </c>
      <c r="AF45" s="172">
        <v>1.9583456792216518</v>
      </c>
      <c r="AG45" s="105">
        <v>0</v>
      </c>
      <c r="AH45" s="173">
        <v>0</v>
      </c>
      <c r="AI45" s="105">
        <v>4196.8408921800001</v>
      </c>
      <c r="AJ45" s="173">
        <v>6.1003886980369018</v>
      </c>
      <c r="AK45" s="105">
        <v>862.50493300000016</v>
      </c>
      <c r="AL45" s="173">
        <v>1.0521715599476285</v>
      </c>
      <c r="AM45" s="105">
        <v>1743.0644539999998</v>
      </c>
      <c r="AN45" s="173">
        <v>2.4048074668675037</v>
      </c>
      <c r="AO45" s="105">
        <v>250.621904</v>
      </c>
      <c r="AP45" s="173">
        <v>2.2668648885146463</v>
      </c>
      <c r="AQ45" s="105" t="s">
        <v>242</v>
      </c>
      <c r="AR45" s="173" t="s">
        <v>242</v>
      </c>
      <c r="AS45" s="105">
        <v>610.08620299999995</v>
      </c>
      <c r="AT45" s="173">
        <v>0.61507217481680465</v>
      </c>
      <c r="AU45" s="105">
        <v>1155.4042150000002</v>
      </c>
      <c r="AV45" s="173">
        <v>2.0198148263052724</v>
      </c>
      <c r="AW45" s="105">
        <v>373.33008471000005</v>
      </c>
      <c r="AX45" s="173">
        <v>2.2950338548979259</v>
      </c>
      <c r="AY45" s="105">
        <v>1384.7254889999999</v>
      </c>
      <c r="AZ45" s="173">
        <v>5.1662601728543729</v>
      </c>
      <c r="BA45" s="105">
        <v>841.98369700000001</v>
      </c>
      <c r="BB45" s="173">
        <v>3.0565078987481606</v>
      </c>
      <c r="BC45" s="105">
        <v>3214.3796940000002</v>
      </c>
      <c r="BD45" s="173">
        <v>6.0130577444309363</v>
      </c>
      <c r="BE45" s="105">
        <v>0</v>
      </c>
      <c r="BF45" s="173">
        <v>0</v>
      </c>
      <c r="BG45" s="105">
        <v>945.16085999999996</v>
      </c>
      <c r="BH45" s="173">
        <v>3.9059693149530013</v>
      </c>
      <c r="BI45" s="105">
        <v>85.97994525</v>
      </c>
      <c r="BJ45" s="173">
        <v>0.22079317287893169</v>
      </c>
      <c r="BK45" s="105">
        <v>0</v>
      </c>
      <c r="BL45" s="173">
        <v>0</v>
      </c>
      <c r="BM45" s="105">
        <v>531.05638599999997</v>
      </c>
      <c r="BN45" s="173">
        <v>1.9337414060686848</v>
      </c>
      <c r="BO45" s="105" t="s">
        <v>242</v>
      </c>
      <c r="BP45" s="173" t="s">
        <v>242</v>
      </c>
      <c r="BQ45" s="105">
        <v>291.64864223999996</v>
      </c>
      <c r="BR45" s="173">
        <v>3.8102898700902013</v>
      </c>
      <c r="BS45" s="105">
        <v>56.012352180000001</v>
      </c>
      <c r="BT45" s="173">
        <v>0.55599536554895568</v>
      </c>
      <c r="BU45" s="105">
        <v>46.679339720000002</v>
      </c>
      <c r="BV45" s="173">
        <v>0.36705293672746014</v>
      </c>
      <c r="BW45" s="105">
        <v>0</v>
      </c>
      <c r="BX45" s="173">
        <v>0</v>
      </c>
      <c r="BY45" s="105">
        <v>0</v>
      </c>
      <c r="BZ45" s="173">
        <v>0</v>
      </c>
      <c r="CA45" s="105">
        <v>117.25278874999999</v>
      </c>
      <c r="CB45" s="173">
        <v>1.9736585195663847</v>
      </c>
      <c r="CC45" s="105">
        <v>179.28087937000001</v>
      </c>
      <c r="CD45" s="173">
        <v>3.9994751286986476</v>
      </c>
      <c r="CE45" s="105">
        <v>108.978914</v>
      </c>
      <c r="CF45" s="173">
        <v>1.5695289022236671</v>
      </c>
      <c r="CG45" s="105">
        <v>0</v>
      </c>
      <c r="CH45" s="173" t="e">
        <v>#DIV/0!</v>
      </c>
      <c r="CI45" s="105">
        <v>0</v>
      </c>
      <c r="CJ45" s="173">
        <v>0</v>
      </c>
      <c r="CK45" s="105">
        <v>46.845510869999998</v>
      </c>
      <c r="CL45" s="173">
        <v>7.5380563494985537</v>
      </c>
      <c r="CM45" s="105">
        <v>0</v>
      </c>
      <c r="CN45" s="173">
        <v>0</v>
      </c>
      <c r="CO45" s="105">
        <v>57.016768999999996</v>
      </c>
      <c r="CP45" s="173">
        <v>1.4225883911095871</v>
      </c>
      <c r="CQ45" s="105">
        <v>13.787642050000001</v>
      </c>
      <c r="CR45" s="173">
        <v>38.153379079260262</v>
      </c>
      <c r="CS45" s="105">
        <v>3.244675</v>
      </c>
      <c r="CT45" s="173">
        <v>0.23656366260677172</v>
      </c>
      <c r="CU45" s="105" t="s">
        <v>242</v>
      </c>
      <c r="CV45" s="173" t="s">
        <v>242</v>
      </c>
      <c r="CW45" s="105" t="s">
        <v>242</v>
      </c>
      <c r="CX45" s="173" t="s">
        <v>242</v>
      </c>
      <c r="CY45" s="173">
        <v>62.740960999999999</v>
      </c>
      <c r="CZ45" s="173">
        <v>15.222540808843792</v>
      </c>
      <c r="DA45" s="173" t="s">
        <v>242</v>
      </c>
      <c r="DB45" s="173" t="s">
        <v>242</v>
      </c>
      <c r="DC45" s="436"/>
      <c r="DD45" s="436"/>
      <c r="DE45" s="436"/>
      <c r="DF45" s="436"/>
      <c r="DG45" s="436"/>
      <c r="DH45" s="436"/>
      <c r="DI45" s="436"/>
      <c r="DJ45" s="436"/>
      <c r="DK45" s="436"/>
      <c r="DL45" s="436"/>
      <c r="DM45" s="436"/>
      <c r="DN45" s="436"/>
      <c r="DO45" s="436"/>
      <c r="DP45" s="436"/>
      <c r="DQ45" s="436"/>
      <c r="DR45" s="436"/>
      <c r="DS45" s="436"/>
      <c r="DT45" s="436"/>
      <c r="DU45" s="436"/>
      <c r="DV45" s="436"/>
      <c r="DW45" s="436"/>
      <c r="DX45" s="436"/>
      <c r="DY45" s="436"/>
      <c r="DZ45" s="436"/>
      <c r="EA45" s="436"/>
      <c r="EB45" s="436"/>
      <c r="EC45" s="436"/>
    </row>
    <row r="46" spans="1:133" s="138" customFormat="1" ht="20.100000000000001" customHeight="1">
      <c r="A46" s="177"/>
      <c r="B46" s="370" t="s">
        <v>261</v>
      </c>
      <c r="C46" s="172">
        <v>0</v>
      </c>
      <c r="D46" s="173">
        <v>0</v>
      </c>
      <c r="E46" s="105">
        <v>0</v>
      </c>
      <c r="F46" s="173">
        <v>0</v>
      </c>
      <c r="G46" s="105">
        <v>0</v>
      </c>
      <c r="H46" s="173">
        <v>0</v>
      </c>
      <c r="I46" s="105">
        <v>0</v>
      </c>
      <c r="J46" s="173">
        <v>0</v>
      </c>
      <c r="K46" s="105">
        <v>0</v>
      </c>
      <c r="L46" s="173">
        <v>0</v>
      </c>
      <c r="M46" s="105">
        <v>0</v>
      </c>
      <c r="N46" s="173">
        <v>0</v>
      </c>
      <c r="O46" s="105">
        <v>0</v>
      </c>
      <c r="P46" s="173">
        <v>0</v>
      </c>
      <c r="Q46" s="105">
        <v>0</v>
      </c>
      <c r="R46" s="173">
        <v>0</v>
      </c>
      <c r="S46" s="105">
        <v>0</v>
      </c>
      <c r="T46" s="173">
        <v>0</v>
      </c>
      <c r="U46" s="172">
        <v>0</v>
      </c>
      <c r="V46" s="172">
        <v>0</v>
      </c>
      <c r="W46" s="172">
        <v>0</v>
      </c>
      <c r="X46" s="172">
        <v>0</v>
      </c>
      <c r="Y46" s="172">
        <v>0</v>
      </c>
      <c r="Z46" s="172">
        <v>0</v>
      </c>
      <c r="AA46" s="172">
        <v>0</v>
      </c>
      <c r="AB46" s="172">
        <v>0</v>
      </c>
      <c r="AC46" s="172">
        <v>0</v>
      </c>
      <c r="AD46" s="172">
        <v>0</v>
      </c>
      <c r="AE46" s="172">
        <v>0</v>
      </c>
      <c r="AF46" s="172">
        <v>0</v>
      </c>
      <c r="AG46" s="105">
        <v>0</v>
      </c>
      <c r="AH46" s="173">
        <v>0</v>
      </c>
      <c r="AI46" s="105">
        <v>0</v>
      </c>
      <c r="AJ46" s="173">
        <v>0</v>
      </c>
      <c r="AK46" s="105">
        <v>0</v>
      </c>
      <c r="AL46" s="173">
        <v>0</v>
      </c>
      <c r="AM46" s="105">
        <v>0</v>
      </c>
      <c r="AN46" s="173">
        <v>0</v>
      </c>
      <c r="AO46" s="105">
        <v>0</v>
      </c>
      <c r="AP46" s="173">
        <v>0</v>
      </c>
      <c r="AQ46" s="105" t="s">
        <v>242</v>
      </c>
      <c r="AR46" s="173" t="s">
        <v>242</v>
      </c>
      <c r="AS46" s="105">
        <v>0</v>
      </c>
      <c r="AT46" s="173">
        <v>0</v>
      </c>
      <c r="AU46" s="105">
        <v>0</v>
      </c>
      <c r="AV46" s="173">
        <v>0</v>
      </c>
      <c r="AW46" s="105">
        <v>0</v>
      </c>
      <c r="AX46" s="173">
        <v>0</v>
      </c>
      <c r="AY46" s="105">
        <v>0</v>
      </c>
      <c r="AZ46" s="173">
        <v>0</v>
      </c>
      <c r="BA46" s="105">
        <v>0</v>
      </c>
      <c r="BB46" s="173">
        <v>0</v>
      </c>
      <c r="BC46" s="105">
        <v>0</v>
      </c>
      <c r="BD46" s="173">
        <v>0</v>
      </c>
      <c r="BE46" s="105">
        <v>0</v>
      </c>
      <c r="BF46" s="173">
        <v>0</v>
      </c>
      <c r="BG46" s="105">
        <v>0</v>
      </c>
      <c r="BH46" s="173">
        <v>0</v>
      </c>
      <c r="BI46" s="105">
        <v>0</v>
      </c>
      <c r="BJ46" s="173">
        <v>0</v>
      </c>
      <c r="BK46" s="105">
        <v>0</v>
      </c>
      <c r="BL46" s="173">
        <v>0</v>
      </c>
      <c r="BM46" s="105">
        <v>0</v>
      </c>
      <c r="BN46" s="173">
        <v>0</v>
      </c>
      <c r="BO46" s="105" t="s">
        <v>242</v>
      </c>
      <c r="BP46" s="173" t="s">
        <v>242</v>
      </c>
      <c r="BQ46" s="105">
        <v>0</v>
      </c>
      <c r="BR46" s="173">
        <v>0</v>
      </c>
      <c r="BS46" s="105">
        <v>0</v>
      </c>
      <c r="BT46" s="173">
        <v>0</v>
      </c>
      <c r="BU46" s="105">
        <v>0</v>
      </c>
      <c r="BV46" s="173">
        <v>0</v>
      </c>
      <c r="BW46" s="105">
        <v>0</v>
      </c>
      <c r="BX46" s="173">
        <v>0</v>
      </c>
      <c r="BY46" s="105">
        <v>0</v>
      </c>
      <c r="BZ46" s="173">
        <v>0</v>
      </c>
      <c r="CA46" s="105">
        <v>0</v>
      </c>
      <c r="CB46" s="173">
        <v>0</v>
      </c>
      <c r="CC46" s="105">
        <v>0</v>
      </c>
      <c r="CD46" s="173">
        <v>0</v>
      </c>
      <c r="CE46" s="105">
        <v>0</v>
      </c>
      <c r="CF46" s="173">
        <v>0</v>
      </c>
      <c r="CG46" s="105">
        <v>0</v>
      </c>
      <c r="CH46" s="173" t="e">
        <v>#DIV/0!</v>
      </c>
      <c r="CI46" s="105">
        <v>0</v>
      </c>
      <c r="CJ46" s="173">
        <v>0</v>
      </c>
      <c r="CK46" s="105">
        <v>0</v>
      </c>
      <c r="CL46" s="173">
        <v>0</v>
      </c>
      <c r="CM46" s="105">
        <v>0</v>
      </c>
      <c r="CN46" s="173">
        <v>0</v>
      </c>
      <c r="CO46" s="105">
        <v>0</v>
      </c>
      <c r="CP46" s="173">
        <v>0</v>
      </c>
      <c r="CQ46" s="105">
        <v>0</v>
      </c>
      <c r="CR46" s="173">
        <v>0</v>
      </c>
      <c r="CS46" s="105">
        <v>0</v>
      </c>
      <c r="CT46" s="173">
        <v>0</v>
      </c>
      <c r="CU46" s="105" t="s">
        <v>242</v>
      </c>
      <c r="CV46" s="173" t="s">
        <v>242</v>
      </c>
      <c r="CW46" s="105" t="s">
        <v>242</v>
      </c>
      <c r="CX46" s="173" t="s">
        <v>242</v>
      </c>
      <c r="CY46" s="173">
        <v>0</v>
      </c>
      <c r="CZ46" s="173">
        <v>0</v>
      </c>
      <c r="DA46" s="173" t="s">
        <v>242</v>
      </c>
      <c r="DB46" s="173" t="s">
        <v>242</v>
      </c>
      <c r="DC46" s="436"/>
      <c r="DD46" s="436"/>
      <c r="DE46" s="436"/>
      <c r="DF46" s="436"/>
      <c r="DG46" s="436"/>
      <c r="DH46" s="436"/>
      <c r="DI46" s="436"/>
      <c r="DJ46" s="436"/>
      <c r="DK46" s="436"/>
      <c r="DL46" s="436"/>
      <c r="DM46" s="436"/>
      <c r="DN46" s="436"/>
      <c r="DO46" s="436"/>
      <c r="DP46" s="436"/>
      <c r="DQ46" s="436"/>
      <c r="DR46" s="436"/>
      <c r="DS46" s="436"/>
      <c r="DT46" s="436"/>
      <c r="DU46" s="436"/>
      <c r="DV46" s="436"/>
      <c r="DW46" s="436"/>
      <c r="DX46" s="436"/>
      <c r="DY46" s="436"/>
      <c r="DZ46" s="436"/>
      <c r="EA46" s="436"/>
      <c r="EB46" s="436"/>
      <c r="EC46" s="436"/>
    </row>
    <row r="47" spans="1:133" s="138" customFormat="1" ht="20.100000000000001" customHeight="1">
      <c r="A47" s="177"/>
      <c r="B47" s="370" t="s">
        <v>262</v>
      </c>
      <c r="C47" s="172">
        <v>0</v>
      </c>
      <c r="D47" s="173">
        <v>0</v>
      </c>
      <c r="E47" s="105">
        <v>0</v>
      </c>
      <c r="F47" s="173">
        <v>0</v>
      </c>
      <c r="G47" s="105">
        <v>0</v>
      </c>
      <c r="H47" s="173">
        <v>0</v>
      </c>
      <c r="I47" s="105">
        <v>0</v>
      </c>
      <c r="J47" s="173">
        <v>0</v>
      </c>
      <c r="K47" s="105">
        <v>0</v>
      </c>
      <c r="L47" s="173">
        <v>0</v>
      </c>
      <c r="M47" s="105">
        <v>0</v>
      </c>
      <c r="N47" s="173">
        <v>0</v>
      </c>
      <c r="O47" s="105">
        <v>0</v>
      </c>
      <c r="P47" s="173">
        <v>0</v>
      </c>
      <c r="Q47" s="105">
        <v>0</v>
      </c>
      <c r="R47" s="173">
        <v>0</v>
      </c>
      <c r="S47" s="105">
        <v>0</v>
      </c>
      <c r="T47" s="173">
        <v>0</v>
      </c>
      <c r="U47" s="172">
        <v>0</v>
      </c>
      <c r="V47" s="172">
        <v>0</v>
      </c>
      <c r="W47" s="172">
        <v>0</v>
      </c>
      <c r="X47" s="172">
        <v>0</v>
      </c>
      <c r="Y47" s="172">
        <v>0</v>
      </c>
      <c r="Z47" s="172">
        <v>0</v>
      </c>
      <c r="AA47" s="172">
        <v>0</v>
      </c>
      <c r="AB47" s="172">
        <v>0</v>
      </c>
      <c r="AC47" s="172">
        <v>0</v>
      </c>
      <c r="AD47" s="172">
        <v>0</v>
      </c>
      <c r="AE47" s="172">
        <v>0</v>
      </c>
      <c r="AF47" s="172">
        <v>0</v>
      </c>
      <c r="AG47" s="105">
        <v>0</v>
      </c>
      <c r="AH47" s="173">
        <v>0</v>
      </c>
      <c r="AI47" s="105">
        <v>0</v>
      </c>
      <c r="AJ47" s="173">
        <v>0</v>
      </c>
      <c r="AK47" s="105">
        <v>0</v>
      </c>
      <c r="AL47" s="173">
        <v>0</v>
      </c>
      <c r="AM47" s="105">
        <v>0</v>
      </c>
      <c r="AN47" s="173">
        <v>0</v>
      </c>
      <c r="AO47" s="105">
        <v>0</v>
      </c>
      <c r="AP47" s="173">
        <v>0</v>
      </c>
      <c r="AQ47" s="105" t="s">
        <v>242</v>
      </c>
      <c r="AR47" s="173" t="s">
        <v>242</v>
      </c>
      <c r="AS47" s="105">
        <v>0</v>
      </c>
      <c r="AT47" s="173">
        <v>0</v>
      </c>
      <c r="AU47" s="105">
        <v>0</v>
      </c>
      <c r="AV47" s="173">
        <v>0</v>
      </c>
      <c r="AW47" s="105">
        <v>0</v>
      </c>
      <c r="AX47" s="173">
        <v>0</v>
      </c>
      <c r="AY47" s="105">
        <v>0</v>
      </c>
      <c r="AZ47" s="173">
        <v>0</v>
      </c>
      <c r="BA47" s="105">
        <v>0</v>
      </c>
      <c r="BB47" s="173">
        <v>0</v>
      </c>
      <c r="BC47" s="105">
        <v>0</v>
      </c>
      <c r="BD47" s="173">
        <v>0</v>
      </c>
      <c r="BE47" s="105">
        <v>0</v>
      </c>
      <c r="BF47" s="173">
        <v>0</v>
      </c>
      <c r="BG47" s="105">
        <v>0</v>
      </c>
      <c r="BH47" s="173">
        <v>0</v>
      </c>
      <c r="BI47" s="105">
        <v>0</v>
      </c>
      <c r="BJ47" s="173">
        <v>0</v>
      </c>
      <c r="BK47" s="105">
        <v>0</v>
      </c>
      <c r="BL47" s="173">
        <v>0</v>
      </c>
      <c r="BM47" s="105">
        <v>0</v>
      </c>
      <c r="BN47" s="173">
        <v>0</v>
      </c>
      <c r="BO47" s="105" t="s">
        <v>242</v>
      </c>
      <c r="BP47" s="173" t="s">
        <v>242</v>
      </c>
      <c r="BQ47" s="105">
        <v>0</v>
      </c>
      <c r="BR47" s="173">
        <v>0</v>
      </c>
      <c r="BS47" s="105">
        <v>0</v>
      </c>
      <c r="BT47" s="173">
        <v>0</v>
      </c>
      <c r="BU47" s="105">
        <v>0</v>
      </c>
      <c r="BV47" s="173">
        <v>0</v>
      </c>
      <c r="BW47" s="105">
        <v>0</v>
      </c>
      <c r="BX47" s="173">
        <v>0</v>
      </c>
      <c r="BY47" s="105">
        <v>0</v>
      </c>
      <c r="BZ47" s="173">
        <v>0</v>
      </c>
      <c r="CA47" s="105">
        <v>0</v>
      </c>
      <c r="CB47" s="173">
        <v>0</v>
      </c>
      <c r="CC47" s="105">
        <v>0</v>
      </c>
      <c r="CD47" s="173">
        <v>0</v>
      </c>
      <c r="CE47" s="105">
        <v>0</v>
      </c>
      <c r="CF47" s="173">
        <v>0</v>
      </c>
      <c r="CG47" s="105">
        <v>0</v>
      </c>
      <c r="CH47" s="173" t="e">
        <v>#DIV/0!</v>
      </c>
      <c r="CI47" s="105">
        <v>0</v>
      </c>
      <c r="CJ47" s="173">
        <v>0</v>
      </c>
      <c r="CK47" s="105">
        <v>0</v>
      </c>
      <c r="CL47" s="173">
        <v>0</v>
      </c>
      <c r="CM47" s="105">
        <v>0</v>
      </c>
      <c r="CN47" s="173">
        <v>0</v>
      </c>
      <c r="CO47" s="105">
        <v>0</v>
      </c>
      <c r="CP47" s="173">
        <v>0</v>
      </c>
      <c r="CQ47" s="105">
        <v>0</v>
      </c>
      <c r="CR47" s="173">
        <v>0</v>
      </c>
      <c r="CS47" s="105">
        <v>0</v>
      </c>
      <c r="CT47" s="173">
        <v>0</v>
      </c>
      <c r="CU47" s="105" t="s">
        <v>242</v>
      </c>
      <c r="CV47" s="173" t="s">
        <v>242</v>
      </c>
      <c r="CW47" s="105" t="s">
        <v>242</v>
      </c>
      <c r="CX47" s="173" t="s">
        <v>242</v>
      </c>
      <c r="CY47" s="173">
        <v>0</v>
      </c>
      <c r="CZ47" s="173">
        <v>0</v>
      </c>
      <c r="DA47" s="173" t="s">
        <v>242</v>
      </c>
      <c r="DB47" s="173" t="s">
        <v>242</v>
      </c>
      <c r="DC47" s="436"/>
      <c r="DD47" s="436"/>
      <c r="DE47" s="436"/>
      <c r="DF47" s="436"/>
      <c r="DG47" s="436"/>
      <c r="DH47" s="436"/>
      <c r="DI47" s="436"/>
      <c r="DJ47" s="436"/>
      <c r="DK47" s="436"/>
      <c r="DL47" s="436"/>
      <c r="DM47" s="436"/>
      <c r="DN47" s="436"/>
      <c r="DO47" s="436"/>
      <c r="DP47" s="436"/>
      <c r="DQ47" s="436"/>
      <c r="DR47" s="436"/>
      <c r="DS47" s="436"/>
      <c r="DT47" s="436"/>
      <c r="DU47" s="436"/>
      <c r="DV47" s="436"/>
      <c r="DW47" s="436"/>
      <c r="DX47" s="436"/>
      <c r="DY47" s="436"/>
      <c r="DZ47" s="436"/>
      <c r="EA47" s="436"/>
      <c r="EB47" s="436"/>
      <c r="EC47" s="436"/>
    </row>
    <row r="48" spans="1:133" s="135" customFormat="1" ht="20.100000000000001" customHeight="1">
      <c r="A48" s="177"/>
      <c r="B48" s="371"/>
      <c r="C48" s="367"/>
      <c r="D48" s="368"/>
      <c r="E48" s="369"/>
      <c r="F48" s="368"/>
      <c r="G48" s="369"/>
      <c r="H48" s="368"/>
      <c r="I48" s="369"/>
      <c r="J48" s="368"/>
      <c r="K48" s="369"/>
      <c r="L48" s="368"/>
      <c r="M48" s="369"/>
      <c r="N48" s="368"/>
      <c r="O48" s="369"/>
      <c r="P48" s="368"/>
      <c r="Q48" s="369"/>
      <c r="R48" s="368"/>
      <c r="S48" s="369"/>
      <c r="T48" s="368"/>
      <c r="U48" s="367"/>
      <c r="V48" s="367"/>
      <c r="W48" s="367"/>
      <c r="X48" s="367"/>
      <c r="Y48" s="367"/>
      <c r="Z48" s="367"/>
      <c r="AA48" s="367"/>
      <c r="AB48" s="367"/>
      <c r="AC48" s="367"/>
      <c r="AD48" s="367"/>
      <c r="AE48" s="367"/>
      <c r="AF48" s="367"/>
      <c r="AG48" s="369"/>
      <c r="AH48" s="368"/>
      <c r="AI48" s="369"/>
      <c r="AJ48" s="368"/>
      <c r="AK48" s="369"/>
      <c r="AL48" s="368"/>
      <c r="AM48" s="369"/>
      <c r="AN48" s="368"/>
      <c r="AO48" s="369"/>
      <c r="AP48" s="368"/>
      <c r="AQ48" s="369"/>
      <c r="AR48" s="368"/>
      <c r="AS48" s="369"/>
      <c r="AT48" s="368"/>
      <c r="AU48" s="369"/>
      <c r="AV48" s="368"/>
      <c r="AW48" s="369"/>
      <c r="AX48" s="368"/>
      <c r="AY48" s="369"/>
      <c r="AZ48" s="368"/>
      <c r="BA48" s="369"/>
      <c r="BB48" s="368"/>
      <c r="BC48" s="369"/>
      <c r="BD48" s="368"/>
      <c r="BE48" s="369"/>
      <c r="BF48" s="368"/>
      <c r="BG48" s="369"/>
      <c r="BH48" s="368"/>
      <c r="BI48" s="369"/>
      <c r="BJ48" s="368"/>
      <c r="BK48" s="369"/>
      <c r="BL48" s="368"/>
      <c r="BM48" s="369"/>
      <c r="BN48" s="368"/>
      <c r="BO48" s="369"/>
      <c r="BP48" s="368"/>
      <c r="BQ48" s="369"/>
      <c r="BR48" s="368"/>
      <c r="BS48" s="369"/>
      <c r="BT48" s="368"/>
      <c r="BU48" s="369"/>
      <c r="BV48" s="368"/>
      <c r="BW48" s="369"/>
      <c r="BX48" s="368"/>
      <c r="BY48" s="369"/>
      <c r="BZ48" s="368"/>
      <c r="CA48" s="369"/>
      <c r="CB48" s="368"/>
      <c r="CC48" s="369"/>
      <c r="CD48" s="368"/>
      <c r="CE48" s="369"/>
      <c r="CF48" s="368"/>
      <c r="CG48" s="369"/>
      <c r="CH48" s="368"/>
      <c r="CI48" s="369"/>
      <c r="CJ48" s="368"/>
      <c r="CK48" s="369"/>
      <c r="CL48" s="368"/>
      <c r="CM48" s="369"/>
      <c r="CN48" s="368"/>
      <c r="CO48" s="369"/>
      <c r="CP48" s="368"/>
      <c r="CQ48" s="369"/>
      <c r="CR48" s="368"/>
      <c r="CS48" s="369"/>
      <c r="CT48" s="368"/>
      <c r="CU48" s="369"/>
      <c r="CV48" s="368"/>
      <c r="CW48" s="369"/>
      <c r="CX48" s="368"/>
      <c r="CY48" s="368"/>
      <c r="CZ48" s="368"/>
      <c r="DA48" s="368"/>
      <c r="DB48" s="368"/>
      <c r="DC48" s="436"/>
      <c r="DD48" s="436"/>
      <c r="DE48" s="436"/>
      <c r="DF48" s="436"/>
      <c r="DG48" s="436"/>
      <c r="DH48" s="436"/>
      <c r="DI48" s="436"/>
      <c r="DJ48" s="436"/>
      <c r="DK48" s="436"/>
      <c r="DL48" s="436"/>
      <c r="DM48" s="436"/>
      <c r="DN48" s="436"/>
      <c r="DO48" s="436"/>
      <c r="DP48" s="436"/>
      <c r="DQ48" s="436"/>
      <c r="DR48" s="436"/>
      <c r="DS48" s="436"/>
      <c r="DT48" s="436"/>
      <c r="DU48" s="436"/>
      <c r="DV48" s="436"/>
      <c r="DW48" s="436"/>
      <c r="DX48" s="436"/>
      <c r="DY48" s="436"/>
      <c r="DZ48" s="436"/>
      <c r="EA48" s="436"/>
      <c r="EB48" s="436"/>
      <c r="EC48" s="436"/>
    </row>
    <row r="49" spans="1:133" s="135" customFormat="1" ht="20.100000000000001" customHeight="1">
      <c r="A49" s="177"/>
      <c r="B49" s="371" t="s">
        <v>263</v>
      </c>
      <c r="C49" s="367"/>
      <c r="D49" s="368"/>
      <c r="E49" s="369"/>
      <c r="F49" s="368"/>
      <c r="G49" s="369"/>
      <c r="H49" s="368"/>
      <c r="I49" s="369"/>
      <c r="J49" s="368"/>
      <c r="K49" s="369"/>
      <c r="L49" s="368"/>
      <c r="M49" s="369"/>
      <c r="N49" s="368"/>
      <c r="O49" s="369"/>
      <c r="P49" s="368"/>
      <c r="Q49" s="369"/>
      <c r="R49" s="368"/>
      <c r="S49" s="369"/>
      <c r="T49" s="368"/>
      <c r="U49" s="367"/>
      <c r="V49" s="367"/>
      <c r="W49" s="367"/>
      <c r="X49" s="367"/>
      <c r="Y49" s="367"/>
      <c r="Z49" s="367"/>
      <c r="AA49" s="367"/>
      <c r="AB49" s="367"/>
      <c r="AC49" s="367"/>
      <c r="AD49" s="367"/>
      <c r="AE49" s="367"/>
      <c r="AF49" s="367"/>
      <c r="AG49" s="369"/>
      <c r="AH49" s="368"/>
      <c r="AI49" s="369"/>
      <c r="AJ49" s="368"/>
      <c r="AK49" s="369"/>
      <c r="AL49" s="368"/>
      <c r="AM49" s="369"/>
      <c r="AN49" s="368"/>
      <c r="AO49" s="369"/>
      <c r="AP49" s="368"/>
      <c r="AQ49" s="369"/>
      <c r="AR49" s="368"/>
      <c r="AS49" s="369"/>
      <c r="AT49" s="368"/>
      <c r="AU49" s="369"/>
      <c r="AV49" s="368"/>
      <c r="AW49" s="369"/>
      <c r="AX49" s="368"/>
      <c r="AY49" s="369"/>
      <c r="AZ49" s="368"/>
      <c r="BA49" s="369"/>
      <c r="BB49" s="368"/>
      <c r="BC49" s="369"/>
      <c r="BD49" s="368"/>
      <c r="BE49" s="369"/>
      <c r="BF49" s="368"/>
      <c r="BG49" s="369"/>
      <c r="BH49" s="368"/>
      <c r="BI49" s="369"/>
      <c r="BJ49" s="368"/>
      <c r="BK49" s="369"/>
      <c r="BL49" s="368"/>
      <c r="BM49" s="369"/>
      <c r="BN49" s="368"/>
      <c r="BO49" s="369"/>
      <c r="BP49" s="368"/>
      <c r="BQ49" s="369"/>
      <c r="BR49" s="368"/>
      <c r="BS49" s="369"/>
      <c r="BT49" s="368"/>
      <c r="BU49" s="369"/>
      <c r="BV49" s="368"/>
      <c r="BW49" s="369"/>
      <c r="BX49" s="368"/>
      <c r="BY49" s="369"/>
      <c r="BZ49" s="368"/>
      <c r="CA49" s="369"/>
      <c r="CB49" s="368"/>
      <c r="CC49" s="369"/>
      <c r="CD49" s="368"/>
      <c r="CE49" s="369"/>
      <c r="CF49" s="368"/>
      <c r="CG49" s="369"/>
      <c r="CH49" s="368"/>
      <c r="CI49" s="369"/>
      <c r="CJ49" s="368"/>
      <c r="CK49" s="369"/>
      <c r="CL49" s="368"/>
      <c r="CM49" s="369"/>
      <c r="CN49" s="368"/>
      <c r="CO49" s="369"/>
      <c r="CP49" s="368"/>
      <c r="CQ49" s="369"/>
      <c r="CR49" s="368"/>
      <c r="CS49" s="369"/>
      <c r="CT49" s="368"/>
      <c r="CU49" s="369"/>
      <c r="CV49" s="368"/>
      <c r="CW49" s="369"/>
      <c r="CX49" s="368"/>
      <c r="CY49" s="368"/>
      <c r="CZ49" s="368"/>
      <c r="DA49" s="368"/>
      <c r="DB49" s="368"/>
      <c r="DC49" s="436"/>
      <c r="DD49" s="436"/>
      <c r="DE49" s="436"/>
      <c r="DF49" s="436"/>
      <c r="DG49" s="436"/>
      <c r="DH49" s="436"/>
      <c r="DI49" s="436"/>
      <c r="DJ49" s="436"/>
      <c r="DK49" s="436"/>
      <c r="DL49" s="436"/>
      <c r="DM49" s="436"/>
      <c r="DN49" s="436"/>
      <c r="DO49" s="436"/>
      <c r="DP49" s="436"/>
      <c r="DQ49" s="436"/>
      <c r="DR49" s="436"/>
      <c r="DS49" s="436"/>
      <c r="DT49" s="436"/>
      <c r="DU49" s="436"/>
      <c r="DV49" s="436"/>
      <c r="DW49" s="436"/>
      <c r="DX49" s="436"/>
      <c r="DY49" s="436"/>
      <c r="DZ49" s="436"/>
      <c r="EA49" s="436"/>
      <c r="EB49" s="436"/>
      <c r="EC49" s="436"/>
    </row>
    <row r="50" spans="1:133" s="138" customFormat="1" ht="20.100000000000001" customHeight="1">
      <c r="A50" s="177"/>
      <c r="B50" s="371" t="s">
        <v>255</v>
      </c>
      <c r="C50" s="172">
        <v>58426.223400560004</v>
      </c>
      <c r="D50" s="176">
        <v>100</v>
      </c>
      <c r="E50" s="105">
        <v>29488.678818999997</v>
      </c>
      <c r="F50" s="176">
        <v>100</v>
      </c>
      <c r="G50" s="105">
        <v>18631.392086450003</v>
      </c>
      <c r="H50" s="176">
        <v>100</v>
      </c>
      <c r="I50" s="105">
        <v>11467.915351740001</v>
      </c>
      <c r="J50" s="176">
        <v>100</v>
      </c>
      <c r="K50" s="105">
        <v>19143.943178999998</v>
      </c>
      <c r="L50" s="176">
        <v>100</v>
      </c>
      <c r="M50" s="105">
        <v>13868.215967000002</v>
      </c>
      <c r="N50" s="176">
        <v>100</v>
      </c>
      <c r="O50" s="105">
        <v>6457.7650239999984</v>
      </c>
      <c r="P50" s="176">
        <v>100</v>
      </c>
      <c r="Q50" s="105">
        <v>4209.6367130799999</v>
      </c>
      <c r="R50" s="176">
        <v>100</v>
      </c>
      <c r="S50" s="105">
        <v>5066.0144855999997</v>
      </c>
      <c r="T50" s="176">
        <v>100</v>
      </c>
      <c r="U50" s="175">
        <v>23664.775063219997</v>
      </c>
      <c r="V50" s="175">
        <v>100</v>
      </c>
      <c r="W50" s="175">
        <v>2197.6195270000003</v>
      </c>
      <c r="X50" s="175">
        <v>100</v>
      </c>
      <c r="Y50" s="175">
        <v>1016.7369077200001</v>
      </c>
      <c r="Z50" s="175">
        <v>100</v>
      </c>
      <c r="AA50" s="175">
        <v>3338.3555109999998</v>
      </c>
      <c r="AB50" s="175">
        <v>100</v>
      </c>
      <c r="AC50" s="175">
        <v>180.43182899999996</v>
      </c>
      <c r="AD50" s="175">
        <v>100</v>
      </c>
      <c r="AE50" s="175">
        <v>2769.0987480000003</v>
      </c>
      <c r="AF50" s="175">
        <v>100</v>
      </c>
      <c r="AG50" s="105">
        <v>261.826505</v>
      </c>
      <c r="AH50" s="176">
        <v>100</v>
      </c>
      <c r="AI50" s="105">
        <v>6158.1484394500003</v>
      </c>
      <c r="AJ50" s="176">
        <v>100</v>
      </c>
      <c r="AK50" s="105">
        <v>1868.9699419999999</v>
      </c>
      <c r="AL50" s="176">
        <v>100</v>
      </c>
      <c r="AM50" s="105">
        <v>2264.829013</v>
      </c>
      <c r="AN50" s="176">
        <v>100</v>
      </c>
      <c r="AO50" s="105">
        <v>350.69726099999997</v>
      </c>
      <c r="AP50" s="176">
        <v>100</v>
      </c>
      <c r="AQ50" s="105" t="s">
        <v>242</v>
      </c>
      <c r="AR50" s="176" t="s">
        <v>242</v>
      </c>
      <c r="AS50" s="105">
        <v>1474.9537780000001</v>
      </c>
      <c r="AT50" s="176">
        <v>100</v>
      </c>
      <c r="AU50" s="105">
        <v>1652.5143000000003</v>
      </c>
      <c r="AV50" s="176">
        <v>100</v>
      </c>
      <c r="AW50" s="105">
        <v>503.80829126999998</v>
      </c>
      <c r="AX50" s="176">
        <v>100</v>
      </c>
      <c r="AY50" s="105">
        <v>1761.1365350000001</v>
      </c>
      <c r="AZ50" s="176">
        <v>100</v>
      </c>
      <c r="BA50" s="105">
        <v>1172.1217780000002</v>
      </c>
      <c r="BB50" s="176">
        <v>100</v>
      </c>
      <c r="BC50" s="105">
        <v>4258.2217449999998</v>
      </c>
      <c r="BD50" s="176">
        <v>100</v>
      </c>
      <c r="BE50" s="105">
        <v>1.0233300000000001</v>
      </c>
      <c r="BF50" s="176">
        <v>100</v>
      </c>
      <c r="BG50" s="105">
        <v>1512.3179110000001</v>
      </c>
      <c r="BH50" s="176">
        <v>100</v>
      </c>
      <c r="BI50" s="105">
        <v>509.36748735999998</v>
      </c>
      <c r="BJ50" s="176">
        <v>100</v>
      </c>
      <c r="BK50" s="105">
        <v>82.541446000000008</v>
      </c>
      <c r="BL50" s="176">
        <v>100</v>
      </c>
      <c r="BM50" s="105">
        <v>981.83371200000011</v>
      </c>
      <c r="BN50" s="176">
        <v>100</v>
      </c>
      <c r="BO50" s="105" t="s">
        <v>242</v>
      </c>
      <c r="BP50" s="176" t="s">
        <v>242</v>
      </c>
      <c r="BQ50" s="105">
        <v>338.34384506999999</v>
      </c>
      <c r="BR50" s="176">
        <v>100</v>
      </c>
      <c r="BS50" s="105">
        <v>255.03869363000001</v>
      </c>
      <c r="BT50" s="176">
        <v>100</v>
      </c>
      <c r="BU50" s="105">
        <v>227.20311609000001</v>
      </c>
      <c r="BV50" s="176">
        <v>100</v>
      </c>
      <c r="BW50" s="105">
        <v>28.89324839</v>
      </c>
      <c r="BX50" s="176">
        <v>100</v>
      </c>
      <c r="BY50" s="105">
        <v>117.53078599999999</v>
      </c>
      <c r="BZ50" s="176">
        <v>100</v>
      </c>
      <c r="CA50" s="105">
        <v>218.19495775999997</v>
      </c>
      <c r="CB50" s="176">
        <v>100</v>
      </c>
      <c r="CC50" s="105">
        <v>191.40442554999998</v>
      </c>
      <c r="CD50" s="176">
        <v>100</v>
      </c>
      <c r="CE50" s="105">
        <v>163.80353700000001</v>
      </c>
      <c r="CF50" s="176">
        <v>100</v>
      </c>
      <c r="CG50" s="105">
        <v>0</v>
      </c>
      <c r="CH50" s="176" t="e">
        <v>#DIV/0!</v>
      </c>
      <c r="CI50" s="105">
        <v>36.572570999999996</v>
      </c>
      <c r="CJ50" s="176">
        <v>100</v>
      </c>
      <c r="CK50" s="105">
        <v>117.761253</v>
      </c>
      <c r="CL50" s="176">
        <v>100</v>
      </c>
      <c r="CM50" s="105">
        <v>0.89122391000000001</v>
      </c>
      <c r="CN50" s="176">
        <v>100</v>
      </c>
      <c r="CO50" s="105">
        <v>70.713894999999994</v>
      </c>
      <c r="CP50" s="176">
        <v>100</v>
      </c>
      <c r="CQ50" s="105">
        <v>11.426660929999999</v>
      </c>
      <c r="CR50" s="176">
        <v>100</v>
      </c>
      <c r="CS50" s="105">
        <v>12.384975000000001</v>
      </c>
      <c r="CT50" s="176">
        <v>100</v>
      </c>
      <c r="CU50" s="105" t="s">
        <v>242</v>
      </c>
      <c r="CV50" s="176" t="s">
        <v>242</v>
      </c>
      <c r="CW50" s="105" t="s">
        <v>242</v>
      </c>
      <c r="CX50" s="176" t="s">
        <v>242</v>
      </c>
      <c r="CY50" s="176">
        <v>56.333578000000003</v>
      </c>
      <c r="CZ50" s="176">
        <v>100</v>
      </c>
      <c r="DA50" s="176" t="s">
        <v>242</v>
      </c>
      <c r="DB50" s="176" t="s">
        <v>242</v>
      </c>
      <c r="DC50" s="436"/>
      <c r="DD50" s="436"/>
      <c r="DE50" s="436"/>
      <c r="DF50" s="436"/>
      <c r="DG50" s="436"/>
      <c r="DH50" s="436"/>
      <c r="DI50" s="436"/>
      <c r="DJ50" s="436"/>
      <c r="DK50" s="436"/>
      <c r="DL50" s="436"/>
      <c r="DM50" s="436"/>
      <c r="DN50" s="436"/>
      <c r="DO50" s="436"/>
      <c r="DP50" s="436"/>
      <c r="DQ50" s="436"/>
      <c r="DR50" s="436"/>
      <c r="DS50" s="436"/>
      <c r="DT50" s="436"/>
      <c r="DU50" s="436"/>
      <c r="DV50" s="436"/>
      <c r="DW50" s="436"/>
      <c r="DX50" s="436"/>
      <c r="DY50" s="436"/>
      <c r="DZ50" s="436"/>
      <c r="EA50" s="436"/>
      <c r="EB50" s="436"/>
      <c r="EC50" s="436"/>
    </row>
    <row r="51" spans="1:133" s="138" customFormat="1" ht="20.100000000000001" customHeight="1">
      <c r="A51" s="177"/>
      <c r="B51" s="370" t="s">
        <v>256</v>
      </c>
      <c r="C51" s="172">
        <v>8366.6501314299985</v>
      </c>
      <c r="D51" s="173">
        <v>14.320025571513845</v>
      </c>
      <c r="E51" s="105">
        <v>6347.7217389999987</v>
      </c>
      <c r="F51" s="173">
        <v>21.525961803721319</v>
      </c>
      <c r="G51" s="105">
        <v>3608.7052939599998</v>
      </c>
      <c r="H51" s="173">
        <v>19.368951483686995</v>
      </c>
      <c r="I51" s="105">
        <v>1969.1077480700001</v>
      </c>
      <c r="J51" s="173">
        <v>17.170581467286745</v>
      </c>
      <c r="K51" s="105">
        <v>3791.699880000001</v>
      </c>
      <c r="L51" s="173">
        <v>19.806263759491916</v>
      </c>
      <c r="M51" s="105">
        <v>2675.4202059999993</v>
      </c>
      <c r="N51" s="173">
        <v>19.291740281275352</v>
      </c>
      <c r="O51" s="105">
        <v>2426.9136349999999</v>
      </c>
      <c r="P51" s="173">
        <v>37.581324591100525</v>
      </c>
      <c r="Q51" s="105">
        <v>1105.96724705</v>
      </c>
      <c r="R51" s="173">
        <v>26.272272940170506</v>
      </c>
      <c r="S51" s="105">
        <v>1449.37173564</v>
      </c>
      <c r="T51" s="173">
        <v>28.60970373771724</v>
      </c>
      <c r="U51" s="172">
        <v>1277.66507591</v>
      </c>
      <c r="V51" s="172">
        <v>5.3990163544624536</v>
      </c>
      <c r="W51" s="172">
        <v>309.70727800000003</v>
      </c>
      <c r="X51" s="172">
        <v>14.092852479463794</v>
      </c>
      <c r="Y51" s="172">
        <v>287.88163641</v>
      </c>
      <c r="Z51" s="172">
        <v>28.314270311635028</v>
      </c>
      <c r="AA51" s="172">
        <v>1077.63044212</v>
      </c>
      <c r="AB51" s="172">
        <v>32.280278076111713</v>
      </c>
      <c r="AC51" s="172">
        <v>135.03485799999999</v>
      </c>
      <c r="AD51" s="172">
        <v>74.839821082786912</v>
      </c>
      <c r="AE51" s="172">
        <v>959.13961100000006</v>
      </c>
      <c r="AF51" s="172">
        <v>34.637248371613502</v>
      </c>
      <c r="AG51" s="105">
        <v>202.28996699999999</v>
      </c>
      <c r="AH51" s="173">
        <v>77.261072938356634</v>
      </c>
      <c r="AI51" s="105">
        <v>837.5687244500001</v>
      </c>
      <c r="AJ51" s="173">
        <v>13.600983033867978</v>
      </c>
      <c r="AK51" s="105">
        <v>482.385895</v>
      </c>
      <c r="AL51" s="173">
        <v>25.810254309590174</v>
      </c>
      <c r="AM51" s="105">
        <v>511.57757999999995</v>
      </c>
      <c r="AN51" s="173">
        <v>22.587911805419807</v>
      </c>
      <c r="AO51" s="105">
        <v>46.868553000000006</v>
      </c>
      <c r="AP51" s="173">
        <v>13.364390946868562</v>
      </c>
      <c r="AQ51" s="105" t="s">
        <v>242</v>
      </c>
      <c r="AR51" s="173" t="s">
        <v>242</v>
      </c>
      <c r="AS51" s="105">
        <v>478.88076799999999</v>
      </c>
      <c r="AT51" s="173">
        <v>32.467510178478278</v>
      </c>
      <c r="AU51" s="105">
        <v>271.09657900000002</v>
      </c>
      <c r="AV51" s="173">
        <v>16.405097311412071</v>
      </c>
      <c r="AW51" s="105">
        <v>73.317469610000003</v>
      </c>
      <c r="AX51" s="173">
        <v>14.55265244348824</v>
      </c>
      <c r="AY51" s="105">
        <v>105.575774</v>
      </c>
      <c r="AZ51" s="173">
        <v>5.9947523602989694</v>
      </c>
      <c r="BA51" s="105">
        <v>136.07692500000002</v>
      </c>
      <c r="BB51" s="173">
        <v>11.609452836222278</v>
      </c>
      <c r="BC51" s="105">
        <v>364.15384299999999</v>
      </c>
      <c r="BD51" s="173">
        <v>8.5517820538018974</v>
      </c>
      <c r="BE51" s="105">
        <v>1.0233300000000001</v>
      </c>
      <c r="BF51" s="173">
        <v>100</v>
      </c>
      <c r="BG51" s="105">
        <v>130.14074600000001</v>
      </c>
      <c r="BH51" s="173">
        <v>8.6053828400369987</v>
      </c>
      <c r="BI51" s="105">
        <v>170.19236072000001</v>
      </c>
      <c r="BJ51" s="173">
        <v>33.412489988728915</v>
      </c>
      <c r="BK51" s="105">
        <v>57.108269000000007</v>
      </c>
      <c r="BL51" s="173">
        <v>69.187386176878945</v>
      </c>
      <c r="BM51" s="105">
        <v>330.60670399999998</v>
      </c>
      <c r="BN51" s="173">
        <v>33.672372414932923</v>
      </c>
      <c r="BO51" s="105" t="s">
        <v>242</v>
      </c>
      <c r="BP51" s="173" t="s">
        <v>242</v>
      </c>
      <c r="BQ51" s="105">
        <v>37.513033460000003</v>
      </c>
      <c r="BR51" s="173">
        <v>11.087251624819398</v>
      </c>
      <c r="BS51" s="105">
        <v>84.51269004000001</v>
      </c>
      <c r="BT51" s="173">
        <v>33.137203158124571</v>
      </c>
      <c r="BU51" s="105">
        <v>48.13152616</v>
      </c>
      <c r="BV51" s="173">
        <v>21.184360051177322</v>
      </c>
      <c r="BW51" s="105">
        <v>28.89324839</v>
      </c>
      <c r="BX51" s="173">
        <v>100</v>
      </c>
      <c r="BY51" s="105">
        <v>24.877844</v>
      </c>
      <c r="BZ51" s="173">
        <v>21.167087234488505</v>
      </c>
      <c r="CA51" s="105">
        <v>23.608487759999996</v>
      </c>
      <c r="CB51" s="173">
        <v>10.819905282122868</v>
      </c>
      <c r="CC51" s="105">
        <v>23.01448431</v>
      </c>
      <c r="CD51" s="173">
        <v>12.02400845428101</v>
      </c>
      <c r="CE51" s="105">
        <v>38.178269999999998</v>
      </c>
      <c r="CF51" s="173">
        <v>23.307353857688675</v>
      </c>
      <c r="CG51" s="105">
        <v>0</v>
      </c>
      <c r="CH51" s="173" t="e">
        <v>#DIV/0!</v>
      </c>
      <c r="CI51" s="105">
        <v>16.752061999999999</v>
      </c>
      <c r="CJ51" s="173">
        <v>45.804988662131521</v>
      </c>
      <c r="CK51" s="105">
        <v>11.0455691</v>
      </c>
      <c r="CL51" s="173">
        <v>9.3796293930398313</v>
      </c>
      <c r="CM51" s="105">
        <v>0.89122391000000001</v>
      </c>
      <c r="CN51" s="173">
        <v>100</v>
      </c>
      <c r="CO51" s="105">
        <v>18.828635999999999</v>
      </c>
      <c r="CP51" s="173">
        <v>26.626501057536149</v>
      </c>
      <c r="CQ51" s="105">
        <v>1.6326739999999999E-2</v>
      </c>
      <c r="CR51" s="173">
        <v>0.14288286053133109</v>
      </c>
      <c r="CS51" s="105">
        <v>7.2520340000000001</v>
      </c>
      <c r="CT51" s="173">
        <v>58.555095993330632</v>
      </c>
      <c r="CU51" s="105" t="s">
        <v>242</v>
      </c>
      <c r="CV51" s="173" t="s">
        <v>242</v>
      </c>
      <c r="CW51" s="105" t="s">
        <v>242</v>
      </c>
      <c r="CX51" s="173" t="s">
        <v>242</v>
      </c>
      <c r="CY51" s="173">
        <v>4.4143279999999994</v>
      </c>
      <c r="CZ51" s="173">
        <v>7.836051173600227</v>
      </c>
      <c r="DA51" s="173" t="s">
        <v>242</v>
      </c>
      <c r="DB51" s="173" t="s">
        <v>242</v>
      </c>
      <c r="DC51" s="436"/>
      <c r="DD51" s="436"/>
      <c r="DE51" s="436"/>
      <c r="DF51" s="436"/>
      <c r="DG51" s="436"/>
      <c r="DH51" s="436"/>
      <c r="DI51" s="436"/>
      <c r="DJ51" s="436"/>
      <c r="DK51" s="436"/>
      <c r="DL51" s="436"/>
      <c r="DM51" s="436"/>
      <c r="DN51" s="436"/>
      <c r="DO51" s="436"/>
      <c r="DP51" s="436"/>
      <c r="DQ51" s="436"/>
      <c r="DR51" s="436"/>
      <c r="DS51" s="436"/>
      <c r="DT51" s="436"/>
      <c r="DU51" s="436"/>
      <c r="DV51" s="436"/>
      <c r="DW51" s="436"/>
      <c r="DX51" s="436"/>
      <c r="DY51" s="436"/>
      <c r="DZ51" s="436"/>
      <c r="EA51" s="436"/>
      <c r="EB51" s="436"/>
      <c r="EC51" s="436"/>
    </row>
    <row r="52" spans="1:133" s="138" customFormat="1" ht="20.100000000000001" customHeight="1">
      <c r="A52" s="177"/>
      <c r="B52" s="370" t="s">
        <v>257</v>
      </c>
      <c r="C52" s="172">
        <v>9015.5192937400025</v>
      </c>
      <c r="D52" s="176">
        <v>15.43060422018239</v>
      </c>
      <c r="E52" s="105">
        <v>3693.9096879999997</v>
      </c>
      <c r="F52" s="176">
        <v>12.526535049850922</v>
      </c>
      <c r="G52" s="105">
        <v>3338.3434732699998</v>
      </c>
      <c r="H52" s="176">
        <v>17.917842412311568</v>
      </c>
      <c r="I52" s="105">
        <v>2058.6850072800003</v>
      </c>
      <c r="J52" s="176">
        <v>17.951693434566906</v>
      </c>
      <c r="K52" s="105">
        <v>1861.9208659999999</v>
      </c>
      <c r="L52" s="176">
        <v>9.725900503311351</v>
      </c>
      <c r="M52" s="105">
        <v>625.02133900000013</v>
      </c>
      <c r="N52" s="176">
        <v>4.5068618810614458</v>
      </c>
      <c r="O52" s="105">
        <v>190.91510699999998</v>
      </c>
      <c r="P52" s="176">
        <v>2.956365031717203</v>
      </c>
      <c r="Q52" s="105">
        <v>592.40402843999993</v>
      </c>
      <c r="R52" s="176">
        <v>14.072568936870677</v>
      </c>
      <c r="S52" s="105">
        <v>500.76642295000005</v>
      </c>
      <c r="T52" s="176">
        <v>9.8848201949168164</v>
      </c>
      <c r="U52" s="175">
        <v>1759.9104256000003</v>
      </c>
      <c r="V52" s="175">
        <v>7.4368356381940375</v>
      </c>
      <c r="W52" s="175">
        <v>162.70192800000001</v>
      </c>
      <c r="X52" s="175">
        <v>7.4035530719053346</v>
      </c>
      <c r="Y52" s="175">
        <v>30.754371650000003</v>
      </c>
      <c r="Z52" s="175">
        <v>3.0248111794196295</v>
      </c>
      <c r="AA52" s="175">
        <v>236.03699566999995</v>
      </c>
      <c r="AB52" s="175">
        <v>7.0704571425137228</v>
      </c>
      <c r="AC52" s="175">
        <v>44.543365999999999</v>
      </c>
      <c r="AD52" s="175">
        <v>24.68708888385763</v>
      </c>
      <c r="AE52" s="175">
        <v>137.32264699999999</v>
      </c>
      <c r="AF52" s="175">
        <v>4.9591097861418687</v>
      </c>
      <c r="AG52" s="105">
        <v>57.782718000000003</v>
      </c>
      <c r="AH52" s="176">
        <v>22.069086550271145</v>
      </c>
      <c r="AI52" s="105">
        <v>387.02597833999999</v>
      </c>
      <c r="AJ52" s="176">
        <v>6.2847783249370046</v>
      </c>
      <c r="AK52" s="105">
        <v>140.22518299999999</v>
      </c>
      <c r="AL52" s="176">
        <v>7.5028056818262083</v>
      </c>
      <c r="AM52" s="105">
        <v>86.611230000000006</v>
      </c>
      <c r="AN52" s="176">
        <v>3.8241840555227822</v>
      </c>
      <c r="AO52" s="105">
        <v>7.9849549999999994</v>
      </c>
      <c r="AP52" s="176">
        <v>2.2768797729503794</v>
      </c>
      <c r="AQ52" s="105" t="s">
        <v>242</v>
      </c>
      <c r="AR52" s="176" t="s">
        <v>242</v>
      </c>
      <c r="AS52" s="105">
        <v>16.752447</v>
      </c>
      <c r="AT52" s="176">
        <v>1.1357947109851736</v>
      </c>
      <c r="AU52" s="105">
        <v>66.316887000000008</v>
      </c>
      <c r="AV52" s="176">
        <v>4.0130900531390257</v>
      </c>
      <c r="AW52" s="105">
        <v>61.129040660000001</v>
      </c>
      <c r="AX52" s="176">
        <v>12.133393141646382</v>
      </c>
      <c r="AY52" s="105">
        <v>299.04991300000006</v>
      </c>
      <c r="AZ52" s="176">
        <v>16.980507022415502</v>
      </c>
      <c r="BA52" s="105">
        <v>54.248325999999999</v>
      </c>
      <c r="BB52" s="176">
        <v>4.6282158576188479</v>
      </c>
      <c r="BC52" s="105">
        <v>362.54778299999998</v>
      </c>
      <c r="BD52" s="176">
        <v>8.514065370731414</v>
      </c>
      <c r="BE52" s="105">
        <v>0</v>
      </c>
      <c r="BF52" s="176">
        <v>0</v>
      </c>
      <c r="BG52" s="105">
        <v>29.103656000000001</v>
      </c>
      <c r="BH52" s="176">
        <v>1.9244403434166562</v>
      </c>
      <c r="BI52" s="105">
        <v>84.454098859999988</v>
      </c>
      <c r="BJ52" s="176">
        <v>16.580190325400824</v>
      </c>
      <c r="BK52" s="105">
        <v>25.433177000000001</v>
      </c>
      <c r="BL52" s="176">
        <v>30.812613823121048</v>
      </c>
      <c r="BM52" s="105">
        <v>177.43879500000003</v>
      </c>
      <c r="BN52" s="176">
        <v>18.07218399932065</v>
      </c>
      <c r="BO52" s="105" t="s">
        <v>242</v>
      </c>
      <c r="BP52" s="176" t="s">
        <v>242</v>
      </c>
      <c r="BQ52" s="105">
        <v>49.223022190000002</v>
      </c>
      <c r="BR52" s="176">
        <v>14.548224508064051</v>
      </c>
      <c r="BS52" s="105">
        <v>26.703033359999999</v>
      </c>
      <c r="BT52" s="176">
        <v>10.470189044623831</v>
      </c>
      <c r="BU52" s="105">
        <v>16.33184266</v>
      </c>
      <c r="BV52" s="176">
        <v>7.1882124422671252</v>
      </c>
      <c r="BW52" s="105">
        <v>0</v>
      </c>
      <c r="BX52" s="176">
        <v>0</v>
      </c>
      <c r="BY52" s="105">
        <v>9.1228909999999992</v>
      </c>
      <c r="BZ52" s="176">
        <v>7.7621288093827605</v>
      </c>
      <c r="CA52" s="105">
        <v>19.46078713</v>
      </c>
      <c r="CB52" s="176">
        <v>8.9189903056355586</v>
      </c>
      <c r="CC52" s="105">
        <v>0</v>
      </c>
      <c r="CD52" s="176">
        <v>0</v>
      </c>
      <c r="CE52" s="105">
        <v>16.114451000000003</v>
      </c>
      <c r="CF52" s="176">
        <v>9.8376697445794488</v>
      </c>
      <c r="CG52" s="105">
        <v>0</v>
      </c>
      <c r="CH52" s="176" t="e">
        <v>#DIV/0!</v>
      </c>
      <c r="CI52" s="105">
        <v>0</v>
      </c>
      <c r="CJ52" s="176">
        <v>0</v>
      </c>
      <c r="CK52" s="105">
        <v>8.8039279000000015</v>
      </c>
      <c r="CL52" s="176">
        <v>7.4760820522179747</v>
      </c>
      <c r="CM52" s="105">
        <v>0</v>
      </c>
      <c r="CN52" s="176">
        <v>0</v>
      </c>
      <c r="CO52" s="105">
        <v>0</v>
      </c>
      <c r="CP52" s="176">
        <v>0</v>
      </c>
      <c r="CQ52" s="105">
        <v>0.40279045000000002</v>
      </c>
      <c r="CR52" s="176">
        <v>3.5250057078573005</v>
      </c>
      <c r="CS52" s="105">
        <v>0</v>
      </c>
      <c r="CT52" s="176">
        <v>0</v>
      </c>
      <c r="CU52" s="105" t="s">
        <v>242</v>
      </c>
      <c r="CV52" s="176" t="s">
        <v>242</v>
      </c>
      <c r="CW52" s="105" t="s">
        <v>242</v>
      </c>
      <c r="CX52" s="176" t="s">
        <v>242</v>
      </c>
      <c r="CY52" s="176">
        <v>1.5577659999999998</v>
      </c>
      <c r="CZ52" s="176">
        <v>2.7652530787233145</v>
      </c>
      <c r="DA52" s="176" t="s">
        <v>242</v>
      </c>
      <c r="DB52" s="176" t="s">
        <v>242</v>
      </c>
      <c r="DC52" s="436"/>
      <c r="DD52" s="436"/>
      <c r="DE52" s="436"/>
      <c r="DF52" s="436"/>
      <c r="DG52" s="436"/>
      <c r="DH52" s="436"/>
      <c r="DI52" s="436"/>
      <c r="DJ52" s="436"/>
      <c r="DK52" s="436"/>
      <c r="DL52" s="436"/>
      <c r="DM52" s="436"/>
      <c r="DN52" s="436"/>
      <c r="DO52" s="436"/>
      <c r="DP52" s="436"/>
      <c r="DQ52" s="436"/>
      <c r="DR52" s="436"/>
      <c r="DS52" s="436"/>
      <c r="DT52" s="436"/>
      <c r="DU52" s="436"/>
      <c r="DV52" s="436"/>
      <c r="DW52" s="436"/>
      <c r="DX52" s="436"/>
      <c r="DY52" s="436"/>
      <c r="DZ52" s="436"/>
      <c r="EA52" s="436"/>
      <c r="EB52" s="436"/>
      <c r="EC52" s="436"/>
    </row>
    <row r="53" spans="1:133" s="138" customFormat="1" ht="19.5" customHeight="1">
      <c r="A53" s="177"/>
      <c r="B53" s="370" t="s">
        <v>258</v>
      </c>
      <c r="C53" s="172">
        <v>9498.7141268100022</v>
      </c>
      <c r="D53" s="173">
        <v>16.257621276816874</v>
      </c>
      <c r="E53" s="105">
        <v>4404.4886559999995</v>
      </c>
      <c r="F53" s="173">
        <v>14.936202069392548</v>
      </c>
      <c r="G53" s="105">
        <v>4040.2034576200003</v>
      </c>
      <c r="H53" s="173">
        <v>21.684925307102024</v>
      </c>
      <c r="I53" s="105">
        <v>1204.10897043</v>
      </c>
      <c r="J53" s="173">
        <v>10.499806926524821</v>
      </c>
      <c r="K53" s="105">
        <v>2640.1542929999996</v>
      </c>
      <c r="L53" s="173">
        <v>13.791068372455911</v>
      </c>
      <c r="M53" s="105">
        <v>828.00724700000001</v>
      </c>
      <c r="N53" s="173">
        <v>5.9705390294633265</v>
      </c>
      <c r="O53" s="105">
        <v>247.659629</v>
      </c>
      <c r="P53" s="173">
        <v>3.8350672110178041</v>
      </c>
      <c r="Q53" s="105">
        <v>182.39983746999999</v>
      </c>
      <c r="R53" s="173">
        <v>4.3329116002636319</v>
      </c>
      <c r="S53" s="105">
        <v>494.74073254000007</v>
      </c>
      <c r="T53" s="173">
        <v>9.7658767843298975</v>
      </c>
      <c r="U53" s="172">
        <v>2111.4939963399997</v>
      </c>
      <c r="V53" s="172">
        <v>8.9225187676586124</v>
      </c>
      <c r="W53" s="172">
        <v>385.89153900000002</v>
      </c>
      <c r="X53" s="172">
        <v>17.55952448815313</v>
      </c>
      <c r="Y53" s="172">
        <v>11.94340948</v>
      </c>
      <c r="Z53" s="172">
        <v>1.1746804300418987</v>
      </c>
      <c r="AA53" s="172">
        <v>346.24885804999997</v>
      </c>
      <c r="AB53" s="172">
        <v>10.371838976079621</v>
      </c>
      <c r="AC53" s="172">
        <v>0.85360499999999995</v>
      </c>
      <c r="AD53" s="172">
        <v>0.47309003335547861</v>
      </c>
      <c r="AE53" s="172">
        <v>304.68045500000005</v>
      </c>
      <c r="AF53" s="172">
        <v>11.002874318586779</v>
      </c>
      <c r="AG53" s="105">
        <v>1.7538199999999999</v>
      </c>
      <c r="AH53" s="173">
        <v>0.66984051137221567</v>
      </c>
      <c r="AI53" s="105">
        <v>727.48702548000006</v>
      </c>
      <c r="AJ53" s="173">
        <v>11.813405159570557</v>
      </c>
      <c r="AK53" s="105">
        <v>211.096102</v>
      </c>
      <c r="AL53" s="173">
        <v>11.294783145313955</v>
      </c>
      <c r="AM53" s="105">
        <v>22.568238999999998</v>
      </c>
      <c r="AN53" s="173">
        <v>0.99646546694957938</v>
      </c>
      <c r="AO53" s="105">
        <v>2.1245159999999998</v>
      </c>
      <c r="AP53" s="173">
        <v>0.60579771679482841</v>
      </c>
      <c r="AQ53" s="105" t="s">
        <v>242</v>
      </c>
      <c r="AR53" s="173" t="s">
        <v>242</v>
      </c>
      <c r="AS53" s="105">
        <v>14.545359000000001</v>
      </c>
      <c r="AT53" s="173">
        <v>0.98615693704809781</v>
      </c>
      <c r="AU53" s="105">
        <v>101.51737800000001</v>
      </c>
      <c r="AV53" s="173">
        <v>6.1432072327604059</v>
      </c>
      <c r="AW53" s="105">
        <v>17.79217401</v>
      </c>
      <c r="AX53" s="173">
        <v>3.5315365622803636</v>
      </c>
      <c r="AY53" s="105">
        <v>87.338140999999993</v>
      </c>
      <c r="AZ53" s="173">
        <v>4.959191934542428</v>
      </c>
      <c r="BA53" s="105">
        <v>127.34035700000001</v>
      </c>
      <c r="BB53" s="173">
        <v>10.864089328438363</v>
      </c>
      <c r="BC53" s="105">
        <v>984.22977800000012</v>
      </c>
      <c r="BD53" s="173">
        <v>23.113633740555713</v>
      </c>
      <c r="BE53" s="105">
        <v>0</v>
      </c>
      <c r="BF53" s="173">
        <v>0</v>
      </c>
      <c r="BG53" s="105">
        <v>3.5669490000000001</v>
      </c>
      <c r="BH53" s="173">
        <v>0.23585973385988682</v>
      </c>
      <c r="BI53" s="105">
        <v>46.540726639999995</v>
      </c>
      <c r="BJ53" s="173">
        <v>9.1369645285402612</v>
      </c>
      <c r="BK53" s="105">
        <v>0</v>
      </c>
      <c r="BL53" s="173">
        <v>0</v>
      </c>
      <c r="BM53" s="105">
        <v>46.269826000000002</v>
      </c>
      <c r="BN53" s="173">
        <v>4.7125929202153936</v>
      </c>
      <c r="BO53" s="105" t="s">
        <v>242</v>
      </c>
      <c r="BP53" s="173" t="s">
        <v>242</v>
      </c>
      <c r="BQ53" s="105">
        <v>25.909952579999999</v>
      </c>
      <c r="BR53" s="173">
        <v>7.6578761391800949</v>
      </c>
      <c r="BS53" s="105">
        <v>1.0442771399999999</v>
      </c>
      <c r="BT53" s="173">
        <v>0.40945831596635912</v>
      </c>
      <c r="BU53" s="105">
        <v>14.426306030000001</v>
      </c>
      <c r="BV53" s="173">
        <v>6.3495194424558132</v>
      </c>
      <c r="BW53" s="105">
        <v>0</v>
      </c>
      <c r="BX53" s="173">
        <v>0</v>
      </c>
      <c r="BY53" s="105">
        <v>0</v>
      </c>
      <c r="BZ53" s="173">
        <v>0</v>
      </c>
      <c r="CA53" s="105">
        <v>4.6388712900000009</v>
      </c>
      <c r="CB53" s="173">
        <v>2.1260213057271713</v>
      </c>
      <c r="CC53" s="105">
        <v>0</v>
      </c>
      <c r="CD53" s="173">
        <v>0</v>
      </c>
      <c r="CE53" s="105">
        <v>24.146057999999996</v>
      </c>
      <c r="CF53" s="173">
        <v>14.740864844695018</v>
      </c>
      <c r="CG53" s="105">
        <v>0</v>
      </c>
      <c r="CH53" s="173" t="e">
        <v>#DIV/0!</v>
      </c>
      <c r="CI53" s="105">
        <v>0</v>
      </c>
      <c r="CJ53" s="173">
        <v>0</v>
      </c>
      <c r="CK53" s="105">
        <v>6.75961166</v>
      </c>
      <c r="CL53" s="173">
        <v>5.740098281732787</v>
      </c>
      <c r="CM53" s="105">
        <v>0</v>
      </c>
      <c r="CN53" s="173">
        <v>0</v>
      </c>
      <c r="CO53" s="105">
        <v>0</v>
      </c>
      <c r="CP53" s="173">
        <v>0</v>
      </c>
      <c r="CQ53" s="105">
        <v>0.73958891999999998</v>
      </c>
      <c r="CR53" s="173">
        <v>6.4724850464255441</v>
      </c>
      <c r="CS53" s="105">
        <v>0</v>
      </c>
      <c r="CT53" s="173">
        <v>0</v>
      </c>
      <c r="CU53" s="105" t="s">
        <v>242</v>
      </c>
      <c r="CV53" s="173" t="s">
        <v>242</v>
      </c>
      <c r="CW53" s="105" t="s">
        <v>242</v>
      </c>
      <c r="CX53" s="173" t="s">
        <v>242</v>
      </c>
      <c r="CY53" s="173">
        <v>2.339267</v>
      </c>
      <c r="CZ53" s="173">
        <v>4.1525269351788729</v>
      </c>
      <c r="DA53" s="173" t="s">
        <v>242</v>
      </c>
      <c r="DB53" s="173" t="s">
        <v>242</v>
      </c>
      <c r="DC53" s="436"/>
      <c r="DD53" s="436"/>
      <c r="DE53" s="436"/>
      <c r="DF53" s="436"/>
      <c r="DG53" s="436"/>
      <c r="DH53" s="436"/>
      <c r="DI53" s="436"/>
      <c r="DJ53" s="436"/>
      <c r="DK53" s="436"/>
      <c r="DL53" s="436"/>
      <c r="DM53" s="436"/>
      <c r="DN53" s="436"/>
      <c r="DO53" s="436"/>
      <c r="DP53" s="436"/>
      <c r="DQ53" s="436"/>
      <c r="DR53" s="436"/>
      <c r="DS53" s="436"/>
      <c r="DT53" s="436"/>
      <c r="DU53" s="436"/>
      <c r="DV53" s="436"/>
      <c r="DW53" s="436"/>
      <c r="DX53" s="436"/>
      <c r="DY53" s="436"/>
      <c r="DZ53" s="436"/>
      <c r="EA53" s="436"/>
      <c r="EB53" s="436"/>
      <c r="EC53" s="436"/>
    </row>
    <row r="54" spans="1:133" s="138" customFormat="1" ht="19.5" customHeight="1">
      <c r="A54" s="177"/>
      <c r="B54" s="370" t="s">
        <v>259</v>
      </c>
      <c r="C54" s="172">
        <v>7632.3685957099988</v>
      </c>
      <c r="D54" s="176">
        <v>13.063258501895305</v>
      </c>
      <c r="E54" s="105">
        <v>5915.7312179999999</v>
      </c>
      <c r="F54" s="176">
        <v>20.061024959139253</v>
      </c>
      <c r="G54" s="105">
        <v>2235.6461601000001</v>
      </c>
      <c r="H54" s="176">
        <v>11.999351147389097</v>
      </c>
      <c r="I54" s="105">
        <v>939.79982943000005</v>
      </c>
      <c r="J54" s="176">
        <v>8.1950363305341831</v>
      </c>
      <c r="K54" s="105">
        <v>4995.509528999999</v>
      </c>
      <c r="L54" s="176">
        <v>26.094464877433595</v>
      </c>
      <c r="M54" s="105">
        <v>3303.4556570000004</v>
      </c>
      <c r="N54" s="176">
        <v>23.820336118652254</v>
      </c>
      <c r="O54" s="105">
        <v>496.54774499999996</v>
      </c>
      <c r="P54" s="176">
        <v>7.6891578302183836</v>
      </c>
      <c r="Q54" s="105">
        <v>123.91160726000001</v>
      </c>
      <c r="R54" s="176">
        <v>2.9435225817702335</v>
      </c>
      <c r="S54" s="105">
        <v>1017.0820512399998</v>
      </c>
      <c r="T54" s="176">
        <v>20.076572108726225</v>
      </c>
      <c r="U54" s="175">
        <v>1056.3412565400001</v>
      </c>
      <c r="V54" s="175">
        <v>4.4637705353970389</v>
      </c>
      <c r="W54" s="175">
        <v>379.13644499999998</v>
      </c>
      <c r="X54" s="175">
        <v>17.252142163005086</v>
      </c>
      <c r="Y54" s="175">
        <v>57.854151220000006</v>
      </c>
      <c r="Z54" s="175">
        <v>5.6901791191721447</v>
      </c>
      <c r="AA54" s="175">
        <v>787.55352363999987</v>
      </c>
      <c r="AB54" s="175">
        <v>23.591062157549818</v>
      </c>
      <c r="AC54" s="175">
        <v>0</v>
      </c>
      <c r="AD54" s="175">
        <v>0</v>
      </c>
      <c r="AE54" s="175">
        <v>675.3128999999999</v>
      </c>
      <c r="AF54" s="175">
        <v>24.387461822650746</v>
      </c>
      <c r="AG54" s="105">
        <v>0</v>
      </c>
      <c r="AH54" s="176">
        <v>0</v>
      </c>
      <c r="AI54" s="105">
        <v>1033.0987515900001</v>
      </c>
      <c r="AJ54" s="176">
        <v>16.776126164348661</v>
      </c>
      <c r="AK54" s="105">
        <v>508.88237500000002</v>
      </c>
      <c r="AL54" s="176">
        <v>27.2279592926701</v>
      </c>
      <c r="AM54" s="105">
        <v>151.701335</v>
      </c>
      <c r="AN54" s="176">
        <v>6.6981363329965431</v>
      </c>
      <c r="AO54" s="105">
        <v>72.414529999999999</v>
      </c>
      <c r="AP54" s="176">
        <v>20.648729845654543</v>
      </c>
      <c r="AQ54" s="105" t="s">
        <v>242</v>
      </c>
      <c r="AR54" s="176" t="s">
        <v>242</v>
      </c>
      <c r="AS54" s="105">
        <v>534.09615299999996</v>
      </c>
      <c r="AT54" s="176">
        <v>36.211043421592557</v>
      </c>
      <c r="AU54" s="105">
        <v>383.87708700000002</v>
      </c>
      <c r="AV54" s="176">
        <v>23.229879886667241</v>
      </c>
      <c r="AW54" s="105">
        <v>61.171010979999998</v>
      </c>
      <c r="AX54" s="176">
        <v>12.141723754843357</v>
      </c>
      <c r="AY54" s="105">
        <v>166.93878700000002</v>
      </c>
      <c r="AZ54" s="176">
        <v>9.4790371832244116</v>
      </c>
      <c r="BA54" s="105">
        <v>169.64467399999998</v>
      </c>
      <c r="BB54" s="176">
        <v>14.47329767129367</v>
      </c>
      <c r="BC54" s="105">
        <v>324.56507699999997</v>
      </c>
      <c r="BD54" s="176">
        <v>7.6220802117950761</v>
      </c>
      <c r="BE54" s="105">
        <v>0</v>
      </c>
      <c r="BF54" s="176">
        <v>0</v>
      </c>
      <c r="BG54" s="105">
        <v>52.367118000000005</v>
      </c>
      <c r="BH54" s="176">
        <v>3.4627056665204039</v>
      </c>
      <c r="BI54" s="105">
        <v>145.35395742999998</v>
      </c>
      <c r="BJ54" s="176">
        <v>28.536167116467286</v>
      </c>
      <c r="BK54" s="105">
        <v>0</v>
      </c>
      <c r="BL54" s="176">
        <v>0</v>
      </c>
      <c r="BM54" s="105">
        <v>55.259034999999997</v>
      </c>
      <c r="BN54" s="176">
        <v>5.628146021533226</v>
      </c>
      <c r="BO54" s="105" t="s">
        <v>242</v>
      </c>
      <c r="BP54" s="176" t="s">
        <v>242</v>
      </c>
      <c r="BQ54" s="105">
        <v>47.1316177</v>
      </c>
      <c r="BR54" s="176">
        <v>13.930094602503834</v>
      </c>
      <c r="BS54" s="105">
        <v>95.898262770000002</v>
      </c>
      <c r="BT54" s="176">
        <v>37.601456235940958</v>
      </c>
      <c r="BU54" s="105">
        <v>121.11514069</v>
      </c>
      <c r="BV54" s="176">
        <v>53.306989258907741</v>
      </c>
      <c r="BW54" s="105">
        <v>0</v>
      </c>
      <c r="BX54" s="176">
        <v>0</v>
      </c>
      <c r="BY54" s="105">
        <v>33.786341999999998</v>
      </c>
      <c r="BZ54" s="176">
        <v>28.746801710319541</v>
      </c>
      <c r="CA54" s="105">
        <v>101.44421523999999</v>
      </c>
      <c r="CB54" s="176">
        <v>46.492465399490086</v>
      </c>
      <c r="CC54" s="105">
        <v>0</v>
      </c>
      <c r="CD54" s="176">
        <v>0</v>
      </c>
      <c r="CE54" s="105">
        <v>13.009655</v>
      </c>
      <c r="CF54" s="176">
        <v>7.9422308200829628</v>
      </c>
      <c r="CG54" s="105">
        <v>0</v>
      </c>
      <c r="CH54" s="176" t="e">
        <v>#DIV/0!</v>
      </c>
      <c r="CI54" s="105">
        <v>19.820509000000001</v>
      </c>
      <c r="CJ54" s="176">
        <v>54.195011337868493</v>
      </c>
      <c r="CK54" s="105">
        <v>51.28954719</v>
      </c>
      <c r="CL54" s="176">
        <v>43.553839555358678</v>
      </c>
      <c r="CM54" s="105">
        <v>0</v>
      </c>
      <c r="CN54" s="176">
        <v>0</v>
      </c>
      <c r="CO54" s="105">
        <v>0</v>
      </c>
      <c r="CP54" s="176">
        <v>0</v>
      </c>
      <c r="CQ54" s="105">
        <v>0.80181800000000003</v>
      </c>
      <c r="CR54" s="176">
        <v>7.0170805357046691</v>
      </c>
      <c r="CS54" s="105">
        <v>2.7457660000000002</v>
      </c>
      <c r="CT54" s="176">
        <v>22.170137606252737</v>
      </c>
      <c r="CU54" s="105" t="s">
        <v>242</v>
      </c>
      <c r="CV54" s="176" t="s">
        <v>242</v>
      </c>
      <c r="CW54" s="105" t="s">
        <v>242</v>
      </c>
      <c r="CX54" s="176" t="s">
        <v>242</v>
      </c>
      <c r="CY54" s="176">
        <v>0.47073799999999999</v>
      </c>
      <c r="CZ54" s="176">
        <v>0.83562595651211791</v>
      </c>
      <c r="DA54" s="176" t="s">
        <v>242</v>
      </c>
      <c r="DB54" s="176" t="s">
        <v>242</v>
      </c>
      <c r="DC54" s="436"/>
      <c r="DD54" s="436"/>
      <c r="DE54" s="436"/>
      <c r="DF54" s="436"/>
      <c r="DG54" s="436"/>
      <c r="DH54" s="436"/>
      <c r="DI54" s="436"/>
      <c r="DJ54" s="436"/>
      <c r="DK54" s="436"/>
      <c r="DL54" s="436"/>
      <c r="DM54" s="436"/>
      <c r="DN54" s="436"/>
      <c r="DO54" s="436"/>
      <c r="DP54" s="436"/>
      <c r="DQ54" s="436"/>
      <c r="DR54" s="436"/>
      <c r="DS54" s="436"/>
      <c r="DT54" s="436"/>
      <c r="DU54" s="436"/>
      <c r="DV54" s="436"/>
      <c r="DW54" s="436"/>
      <c r="DX54" s="436"/>
      <c r="DY54" s="436"/>
      <c r="DZ54" s="436"/>
      <c r="EA54" s="436"/>
      <c r="EB54" s="436"/>
      <c r="EC54" s="436"/>
    </row>
    <row r="55" spans="1:133" s="138" customFormat="1" ht="19.5" customHeight="1">
      <c r="A55" s="177"/>
      <c r="B55" s="370" t="s">
        <v>260</v>
      </c>
      <c r="C55" s="172">
        <v>20453.840909620001</v>
      </c>
      <c r="D55" s="173">
        <v>35.007980525100919</v>
      </c>
      <c r="E55" s="105">
        <v>9049.4556890000003</v>
      </c>
      <c r="F55" s="173">
        <v>30.687898038922317</v>
      </c>
      <c r="G55" s="105">
        <v>5408.4906444999997</v>
      </c>
      <c r="H55" s="173">
        <v>29.02891324171862</v>
      </c>
      <c r="I55" s="105">
        <v>5032.66269809</v>
      </c>
      <c r="J55" s="173">
        <v>43.88472136155422</v>
      </c>
      <c r="K55" s="105">
        <v>5821.6970199999987</v>
      </c>
      <c r="L55" s="173">
        <v>30.410124839829894</v>
      </c>
      <c r="M55" s="105">
        <v>6372.2948350000015</v>
      </c>
      <c r="N55" s="173">
        <v>45.948915492541673</v>
      </c>
      <c r="O55" s="105">
        <v>3095.7289079999996</v>
      </c>
      <c r="P55" s="173">
        <v>47.938085335946099</v>
      </c>
      <c r="Q55" s="105">
        <v>2146.4110753099999</v>
      </c>
      <c r="R55" s="173">
        <v>50.988035823632117</v>
      </c>
      <c r="S55" s="105">
        <v>839.03806301999998</v>
      </c>
      <c r="T55" s="173">
        <v>16.562093641953481</v>
      </c>
      <c r="U55" s="172">
        <v>8206.5457710999981</v>
      </c>
      <c r="V55" s="172">
        <v>34.678317242299443</v>
      </c>
      <c r="W55" s="172">
        <v>903.70189100000016</v>
      </c>
      <c r="X55" s="172">
        <v>41.121853892227456</v>
      </c>
      <c r="Y55" s="172">
        <v>528.30333896000002</v>
      </c>
      <c r="Z55" s="172">
        <v>51.960672908461966</v>
      </c>
      <c r="AA55" s="172">
        <v>843.78880594000009</v>
      </c>
      <c r="AB55" s="172">
        <v>25.275582638208725</v>
      </c>
      <c r="AC55" s="172">
        <v>0</v>
      </c>
      <c r="AD55" s="172">
        <v>0</v>
      </c>
      <c r="AE55" s="172">
        <v>692.64313500000003</v>
      </c>
      <c r="AF55" s="172">
        <v>25.013305701007088</v>
      </c>
      <c r="AG55" s="105">
        <v>0</v>
      </c>
      <c r="AH55" s="173">
        <v>0</v>
      </c>
      <c r="AI55" s="105">
        <v>3098.7865174199997</v>
      </c>
      <c r="AJ55" s="173">
        <v>50.320101048047484</v>
      </c>
      <c r="AK55" s="105">
        <v>469.71094800000003</v>
      </c>
      <c r="AL55" s="173">
        <v>25.132076094137634</v>
      </c>
      <c r="AM55" s="105">
        <v>1483.4873020000002</v>
      </c>
      <c r="AN55" s="173">
        <v>65.501072861786071</v>
      </c>
      <c r="AO55" s="105">
        <v>151.18404899999999</v>
      </c>
      <c r="AP55" s="173">
        <v>43.109560812908661</v>
      </c>
      <c r="AQ55" s="105" t="s">
        <v>242</v>
      </c>
      <c r="AR55" s="173" t="s">
        <v>242</v>
      </c>
      <c r="AS55" s="105">
        <v>430.67905100000002</v>
      </c>
      <c r="AT55" s="173">
        <v>29.199494751895877</v>
      </c>
      <c r="AU55" s="105">
        <v>758.75786400000015</v>
      </c>
      <c r="AV55" s="173">
        <v>45.915358432904334</v>
      </c>
      <c r="AW55" s="105">
        <v>289.91816614999993</v>
      </c>
      <c r="AX55" s="173">
        <v>57.545334440442453</v>
      </c>
      <c r="AY55" s="105">
        <v>1102.2339200000001</v>
      </c>
      <c r="AZ55" s="173">
        <v>62.586511499518693</v>
      </c>
      <c r="BA55" s="105">
        <v>671.78451800000005</v>
      </c>
      <c r="BB55" s="173">
        <v>57.313542893663382</v>
      </c>
      <c r="BC55" s="105">
        <v>2221.2129569999997</v>
      </c>
      <c r="BD55" s="173">
        <v>52.162923633747958</v>
      </c>
      <c r="BE55" s="105">
        <v>0</v>
      </c>
      <c r="BF55" s="173">
        <v>0</v>
      </c>
      <c r="BG55" s="105">
        <v>656.49193100000002</v>
      </c>
      <c r="BH55" s="173">
        <v>43.409651252883954</v>
      </c>
      <c r="BI55" s="105">
        <v>62.826343710000003</v>
      </c>
      <c r="BJ55" s="173">
        <v>12.334188040862712</v>
      </c>
      <c r="BK55" s="105">
        <v>0</v>
      </c>
      <c r="BL55" s="173">
        <v>0</v>
      </c>
      <c r="BM55" s="105">
        <v>372.25935199999998</v>
      </c>
      <c r="BN55" s="173">
        <v>37.914704643997794</v>
      </c>
      <c r="BO55" s="105" t="s">
        <v>242</v>
      </c>
      <c r="BP55" s="173" t="s">
        <v>242</v>
      </c>
      <c r="BQ55" s="105">
        <v>178.56621913999999</v>
      </c>
      <c r="BR55" s="173">
        <v>52.776553125432621</v>
      </c>
      <c r="BS55" s="105">
        <v>35.733176890000003</v>
      </c>
      <c r="BT55" s="173">
        <v>14.010884537324472</v>
      </c>
      <c r="BU55" s="105">
        <v>27.198300549999999</v>
      </c>
      <c r="BV55" s="173">
        <v>11.970918805191989</v>
      </c>
      <c r="BW55" s="105">
        <v>0</v>
      </c>
      <c r="BX55" s="173">
        <v>0</v>
      </c>
      <c r="BY55" s="105">
        <v>0</v>
      </c>
      <c r="BZ55" s="173">
        <v>0</v>
      </c>
      <c r="CA55" s="105">
        <v>69.042596340000003</v>
      </c>
      <c r="CB55" s="173">
        <v>31.642617707024328</v>
      </c>
      <c r="CC55" s="105">
        <v>164.89371389999999</v>
      </c>
      <c r="CD55" s="173">
        <v>86.149373728521923</v>
      </c>
      <c r="CE55" s="105">
        <v>72.355103</v>
      </c>
      <c r="CF55" s="173">
        <v>44.171880732953888</v>
      </c>
      <c r="CG55" s="105">
        <v>0</v>
      </c>
      <c r="CH55" s="173" t="e">
        <v>#DIV/0!</v>
      </c>
      <c r="CI55" s="105">
        <v>0</v>
      </c>
      <c r="CJ55" s="173">
        <v>0</v>
      </c>
      <c r="CK55" s="105">
        <v>39.862597149999999</v>
      </c>
      <c r="CL55" s="173">
        <v>33.850350717650734</v>
      </c>
      <c r="CM55" s="105">
        <v>0</v>
      </c>
      <c r="CN55" s="173">
        <v>0</v>
      </c>
      <c r="CO55" s="105">
        <v>51.885258999999998</v>
      </c>
      <c r="CP55" s="173">
        <v>73.373498942463854</v>
      </c>
      <c r="CQ55" s="105">
        <v>9.4661368199999991</v>
      </c>
      <c r="CR55" s="173">
        <v>82.842545849481155</v>
      </c>
      <c r="CS55" s="105">
        <v>2.336166</v>
      </c>
      <c r="CT55" s="173">
        <v>18.862904446718705</v>
      </c>
      <c r="CU55" s="105" t="s">
        <v>242</v>
      </c>
      <c r="CV55" s="173" t="s">
        <v>242</v>
      </c>
      <c r="CW55" s="105" t="s">
        <v>242</v>
      </c>
      <c r="CX55" s="173" t="s">
        <v>242</v>
      </c>
      <c r="CY55" s="173">
        <v>43.017263999999997</v>
      </c>
      <c r="CZ55" s="173">
        <v>76.36167544692438</v>
      </c>
      <c r="DA55" s="173" t="s">
        <v>242</v>
      </c>
      <c r="DB55" s="173" t="s">
        <v>242</v>
      </c>
      <c r="DC55" s="436"/>
      <c r="DD55" s="436"/>
      <c r="DE55" s="436"/>
      <c r="DF55" s="436"/>
      <c r="DG55" s="436"/>
      <c r="DH55" s="436"/>
      <c r="DI55" s="436"/>
      <c r="DJ55" s="436"/>
      <c r="DK55" s="436"/>
      <c r="DL55" s="436"/>
      <c r="DM55" s="436"/>
      <c r="DN55" s="436"/>
      <c r="DO55" s="436"/>
      <c r="DP55" s="436"/>
      <c r="DQ55" s="436"/>
      <c r="DR55" s="436"/>
      <c r="DS55" s="436"/>
      <c r="DT55" s="436"/>
      <c r="DU55" s="436"/>
      <c r="DV55" s="436"/>
      <c r="DW55" s="436"/>
      <c r="DX55" s="436"/>
      <c r="DY55" s="436"/>
      <c r="DZ55" s="436"/>
      <c r="EA55" s="436"/>
      <c r="EB55" s="436"/>
      <c r="EC55" s="436"/>
    </row>
    <row r="56" spans="1:133" s="138" customFormat="1" ht="19.5" customHeight="1">
      <c r="A56" s="177"/>
      <c r="B56" s="370" t="s">
        <v>261</v>
      </c>
      <c r="C56" s="172">
        <v>0</v>
      </c>
      <c r="D56" s="173">
        <v>0</v>
      </c>
      <c r="E56" s="105">
        <v>0</v>
      </c>
      <c r="F56" s="173">
        <v>0</v>
      </c>
      <c r="G56" s="105">
        <v>0</v>
      </c>
      <c r="H56" s="173">
        <v>0</v>
      </c>
      <c r="I56" s="105">
        <v>0</v>
      </c>
      <c r="J56" s="173">
        <v>0</v>
      </c>
      <c r="K56" s="105">
        <v>0</v>
      </c>
      <c r="L56" s="173">
        <v>0</v>
      </c>
      <c r="M56" s="105">
        <v>0</v>
      </c>
      <c r="N56" s="173">
        <v>0</v>
      </c>
      <c r="O56" s="105">
        <v>0</v>
      </c>
      <c r="P56" s="173">
        <v>0</v>
      </c>
      <c r="Q56" s="105">
        <v>0</v>
      </c>
      <c r="R56" s="173">
        <v>0</v>
      </c>
      <c r="S56" s="105">
        <v>0</v>
      </c>
      <c r="T56" s="173">
        <v>0</v>
      </c>
      <c r="U56" s="172">
        <v>0</v>
      </c>
      <c r="V56" s="172">
        <v>0</v>
      </c>
      <c r="W56" s="172">
        <v>0</v>
      </c>
      <c r="X56" s="172">
        <v>0</v>
      </c>
      <c r="Y56" s="172">
        <v>0</v>
      </c>
      <c r="Z56" s="172">
        <v>0</v>
      </c>
      <c r="AA56" s="172">
        <v>0</v>
      </c>
      <c r="AB56" s="172">
        <v>0</v>
      </c>
      <c r="AC56" s="172">
        <v>0</v>
      </c>
      <c r="AD56" s="172">
        <v>0</v>
      </c>
      <c r="AE56" s="172">
        <v>0</v>
      </c>
      <c r="AF56" s="172">
        <v>0</v>
      </c>
      <c r="AG56" s="105">
        <v>0</v>
      </c>
      <c r="AH56" s="173">
        <v>0</v>
      </c>
      <c r="AI56" s="105">
        <v>0</v>
      </c>
      <c r="AJ56" s="173">
        <v>0</v>
      </c>
      <c r="AK56" s="105">
        <v>0</v>
      </c>
      <c r="AL56" s="173">
        <v>0</v>
      </c>
      <c r="AM56" s="105">
        <v>0</v>
      </c>
      <c r="AN56" s="173">
        <v>0</v>
      </c>
      <c r="AO56" s="105">
        <v>0</v>
      </c>
      <c r="AP56" s="173">
        <v>0</v>
      </c>
      <c r="AQ56" s="105" t="s">
        <v>242</v>
      </c>
      <c r="AR56" s="173" t="s">
        <v>242</v>
      </c>
      <c r="AS56" s="105">
        <v>0</v>
      </c>
      <c r="AT56" s="173">
        <v>0</v>
      </c>
      <c r="AU56" s="105">
        <v>0</v>
      </c>
      <c r="AV56" s="173">
        <v>0</v>
      </c>
      <c r="AW56" s="105">
        <v>0</v>
      </c>
      <c r="AX56" s="173">
        <v>0</v>
      </c>
      <c r="AY56" s="105">
        <v>0</v>
      </c>
      <c r="AZ56" s="173">
        <v>0</v>
      </c>
      <c r="BA56" s="105">
        <v>0</v>
      </c>
      <c r="BB56" s="173">
        <v>0</v>
      </c>
      <c r="BC56" s="105">
        <v>0</v>
      </c>
      <c r="BD56" s="173">
        <v>0</v>
      </c>
      <c r="BE56" s="105">
        <v>0</v>
      </c>
      <c r="BF56" s="173">
        <v>0</v>
      </c>
      <c r="BG56" s="105">
        <v>0</v>
      </c>
      <c r="BH56" s="173">
        <v>0</v>
      </c>
      <c r="BI56" s="105">
        <v>0</v>
      </c>
      <c r="BJ56" s="173">
        <v>0</v>
      </c>
      <c r="BK56" s="105">
        <v>0</v>
      </c>
      <c r="BL56" s="173">
        <v>0</v>
      </c>
      <c r="BM56" s="105">
        <v>0</v>
      </c>
      <c r="BN56" s="173">
        <v>0</v>
      </c>
      <c r="BO56" s="105" t="s">
        <v>242</v>
      </c>
      <c r="BP56" s="173" t="s">
        <v>242</v>
      </c>
      <c r="BQ56" s="105">
        <v>0</v>
      </c>
      <c r="BR56" s="173">
        <v>0</v>
      </c>
      <c r="BS56" s="105">
        <v>0</v>
      </c>
      <c r="BT56" s="173">
        <v>0</v>
      </c>
      <c r="BU56" s="105">
        <v>0</v>
      </c>
      <c r="BV56" s="173">
        <v>0</v>
      </c>
      <c r="BW56" s="105">
        <v>0</v>
      </c>
      <c r="BX56" s="173">
        <v>0</v>
      </c>
      <c r="BY56" s="105">
        <v>0</v>
      </c>
      <c r="BZ56" s="173">
        <v>0</v>
      </c>
      <c r="CA56" s="105">
        <v>0</v>
      </c>
      <c r="CB56" s="173">
        <v>0</v>
      </c>
      <c r="CC56" s="105">
        <v>0</v>
      </c>
      <c r="CD56" s="173">
        <v>0</v>
      </c>
      <c r="CE56" s="105">
        <v>0</v>
      </c>
      <c r="CF56" s="173">
        <v>0</v>
      </c>
      <c r="CG56" s="105">
        <v>0</v>
      </c>
      <c r="CH56" s="173" t="e">
        <v>#DIV/0!</v>
      </c>
      <c r="CI56" s="105">
        <v>0</v>
      </c>
      <c r="CJ56" s="173">
        <v>0</v>
      </c>
      <c r="CK56" s="105">
        <v>0</v>
      </c>
      <c r="CL56" s="173">
        <v>0</v>
      </c>
      <c r="CM56" s="105">
        <v>0</v>
      </c>
      <c r="CN56" s="173">
        <v>0</v>
      </c>
      <c r="CO56" s="105">
        <v>0</v>
      </c>
      <c r="CP56" s="173">
        <v>0</v>
      </c>
      <c r="CQ56" s="105">
        <v>0</v>
      </c>
      <c r="CR56" s="173">
        <v>0</v>
      </c>
      <c r="CS56" s="105">
        <v>0</v>
      </c>
      <c r="CT56" s="173">
        <v>0</v>
      </c>
      <c r="CU56" s="105" t="s">
        <v>242</v>
      </c>
      <c r="CV56" s="173" t="s">
        <v>242</v>
      </c>
      <c r="CW56" s="105" t="s">
        <v>242</v>
      </c>
      <c r="CX56" s="173" t="s">
        <v>242</v>
      </c>
      <c r="CY56" s="173">
        <v>0</v>
      </c>
      <c r="CZ56" s="173">
        <v>0</v>
      </c>
      <c r="DA56" s="173" t="s">
        <v>242</v>
      </c>
      <c r="DB56" s="173" t="s">
        <v>242</v>
      </c>
      <c r="DC56" s="436"/>
      <c r="DD56" s="436"/>
      <c r="DE56" s="436"/>
      <c r="DF56" s="436"/>
      <c r="DG56" s="436"/>
      <c r="DH56" s="436"/>
      <c r="DI56" s="436"/>
      <c r="DJ56" s="436"/>
      <c r="DK56" s="436"/>
      <c r="DL56" s="436"/>
      <c r="DM56" s="436"/>
      <c r="DN56" s="436"/>
      <c r="DO56" s="436"/>
      <c r="DP56" s="436"/>
      <c r="DQ56" s="436"/>
      <c r="DR56" s="436"/>
      <c r="DS56" s="436"/>
      <c r="DT56" s="436"/>
      <c r="DU56" s="436"/>
      <c r="DV56" s="436"/>
      <c r="DW56" s="436"/>
      <c r="DX56" s="436"/>
      <c r="DY56" s="436"/>
      <c r="DZ56" s="436"/>
      <c r="EA56" s="436"/>
      <c r="EB56" s="436"/>
      <c r="EC56" s="436"/>
    </row>
    <row r="57" spans="1:133" s="138" customFormat="1" ht="19.5" customHeight="1">
      <c r="A57" s="177"/>
      <c r="B57" s="370" t="s">
        <v>262</v>
      </c>
      <c r="C57" s="172">
        <v>0</v>
      </c>
      <c r="D57" s="176">
        <v>0</v>
      </c>
      <c r="E57" s="105">
        <v>0</v>
      </c>
      <c r="F57" s="176">
        <v>0</v>
      </c>
      <c r="G57" s="105">
        <v>0</v>
      </c>
      <c r="H57" s="176">
        <v>0</v>
      </c>
      <c r="I57" s="105">
        <v>0</v>
      </c>
      <c r="J57" s="176">
        <v>0</v>
      </c>
      <c r="K57" s="105">
        <v>0</v>
      </c>
      <c r="L57" s="176">
        <v>0</v>
      </c>
      <c r="M57" s="105">
        <v>0</v>
      </c>
      <c r="N57" s="176">
        <v>0</v>
      </c>
      <c r="O57" s="105">
        <v>0</v>
      </c>
      <c r="P57" s="176">
        <v>0</v>
      </c>
      <c r="Q57" s="105">
        <v>0</v>
      </c>
      <c r="R57" s="176">
        <v>0</v>
      </c>
      <c r="S57" s="105">
        <v>0</v>
      </c>
      <c r="T57" s="176">
        <v>0</v>
      </c>
      <c r="U57" s="175">
        <v>0</v>
      </c>
      <c r="V57" s="175">
        <v>0</v>
      </c>
      <c r="W57" s="175">
        <v>0</v>
      </c>
      <c r="X57" s="175">
        <v>0</v>
      </c>
      <c r="Y57" s="175">
        <v>0</v>
      </c>
      <c r="Z57" s="175">
        <v>0</v>
      </c>
      <c r="AA57" s="175">
        <v>0</v>
      </c>
      <c r="AB57" s="175">
        <v>0</v>
      </c>
      <c r="AC57" s="175">
        <v>0</v>
      </c>
      <c r="AD57" s="175">
        <v>0</v>
      </c>
      <c r="AE57" s="175">
        <v>0</v>
      </c>
      <c r="AF57" s="175">
        <v>0</v>
      </c>
      <c r="AG57" s="105">
        <v>0</v>
      </c>
      <c r="AH57" s="176">
        <v>0</v>
      </c>
      <c r="AI57" s="105">
        <v>0</v>
      </c>
      <c r="AJ57" s="176">
        <v>0</v>
      </c>
      <c r="AK57" s="105">
        <v>0</v>
      </c>
      <c r="AL57" s="176">
        <v>0</v>
      </c>
      <c r="AM57" s="105">
        <v>0</v>
      </c>
      <c r="AN57" s="176">
        <v>0</v>
      </c>
      <c r="AO57" s="105">
        <v>0</v>
      </c>
      <c r="AP57" s="176">
        <v>0</v>
      </c>
      <c r="AQ57" s="105" t="s">
        <v>242</v>
      </c>
      <c r="AR57" s="176" t="s">
        <v>242</v>
      </c>
      <c r="AS57" s="105">
        <v>0</v>
      </c>
      <c r="AT57" s="176">
        <v>0</v>
      </c>
      <c r="AU57" s="105">
        <v>0</v>
      </c>
      <c r="AV57" s="176">
        <v>0</v>
      </c>
      <c r="AW57" s="105">
        <v>0</v>
      </c>
      <c r="AX57" s="176">
        <v>0</v>
      </c>
      <c r="AY57" s="105">
        <v>0</v>
      </c>
      <c r="AZ57" s="176">
        <v>0</v>
      </c>
      <c r="BA57" s="105">
        <v>0</v>
      </c>
      <c r="BB57" s="176">
        <v>0</v>
      </c>
      <c r="BC57" s="105">
        <v>0</v>
      </c>
      <c r="BD57" s="176">
        <v>0</v>
      </c>
      <c r="BE57" s="105">
        <v>0</v>
      </c>
      <c r="BF57" s="176">
        <v>0</v>
      </c>
      <c r="BG57" s="105">
        <v>0</v>
      </c>
      <c r="BH57" s="176">
        <v>0</v>
      </c>
      <c r="BI57" s="105">
        <v>0</v>
      </c>
      <c r="BJ57" s="176">
        <v>0</v>
      </c>
      <c r="BK57" s="105">
        <v>0</v>
      </c>
      <c r="BL57" s="176">
        <v>0</v>
      </c>
      <c r="BM57" s="105">
        <v>0</v>
      </c>
      <c r="BN57" s="176">
        <v>0</v>
      </c>
      <c r="BO57" s="105" t="s">
        <v>242</v>
      </c>
      <c r="BP57" s="176" t="s">
        <v>242</v>
      </c>
      <c r="BQ57" s="105">
        <v>0</v>
      </c>
      <c r="BR57" s="176">
        <v>0</v>
      </c>
      <c r="BS57" s="105">
        <v>0</v>
      </c>
      <c r="BT57" s="176">
        <v>0</v>
      </c>
      <c r="BU57" s="105">
        <v>0</v>
      </c>
      <c r="BV57" s="176">
        <v>0</v>
      </c>
      <c r="BW57" s="105">
        <v>0</v>
      </c>
      <c r="BX57" s="176">
        <v>0</v>
      </c>
      <c r="BY57" s="105">
        <v>0</v>
      </c>
      <c r="BZ57" s="176">
        <v>0</v>
      </c>
      <c r="CA57" s="105">
        <v>0</v>
      </c>
      <c r="CB57" s="176">
        <v>0</v>
      </c>
      <c r="CC57" s="105">
        <v>0</v>
      </c>
      <c r="CD57" s="176">
        <v>0</v>
      </c>
      <c r="CE57" s="105">
        <v>0</v>
      </c>
      <c r="CF57" s="176">
        <v>0</v>
      </c>
      <c r="CG57" s="105">
        <v>0</v>
      </c>
      <c r="CH57" s="176" t="e">
        <v>#DIV/0!</v>
      </c>
      <c r="CI57" s="105">
        <v>0</v>
      </c>
      <c r="CJ57" s="176">
        <v>0</v>
      </c>
      <c r="CK57" s="105">
        <v>0</v>
      </c>
      <c r="CL57" s="176">
        <v>0</v>
      </c>
      <c r="CM57" s="105">
        <v>0</v>
      </c>
      <c r="CN57" s="176">
        <v>0</v>
      </c>
      <c r="CO57" s="105">
        <v>0</v>
      </c>
      <c r="CP57" s="176">
        <v>0</v>
      </c>
      <c r="CQ57" s="105">
        <v>0</v>
      </c>
      <c r="CR57" s="176">
        <v>0</v>
      </c>
      <c r="CS57" s="105">
        <v>0</v>
      </c>
      <c r="CT57" s="176">
        <v>0</v>
      </c>
      <c r="CU57" s="105" t="s">
        <v>242</v>
      </c>
      <c r="CV57" s="176" t="s">
        <v>242</v>
      </c>
      <c r="CW57" s="105" t="s">
        <v>242</v>
      </c>
      <c r="CX57" s="176" t="s">
        <v>242</v>
      </c>
      <c r="CY57" s="176">
        <v>0</v>
      </c>
      <c r="CZ57" s="176">
        <v>0</v>
      </c>
      <c r="DA57" s="176" t="s">
        <v>242</v>
      </c>
      <c r="DB57" s="176" t="s">
        <v>242</v>
      </c>
      <c r="DC57" s="436"/>
      <c r="DD57" s="436"/>
      <c r="DE57" s="436"/>
      <c r="DF57" s="436"/>
      <c r="DG57" s="436"/>
      <c r="DH57" s="436"/>
      <c r="DI57" s="436"/>
      <c r="DJ57" s="436"/>
      <c r="DK57" s="436"/>
      <c r="DL57" s="436"/>
      <c r="DM57" s="436"/>
      <c r="DN57" s="436"/>
      <c r="DO57" s="436"/>
      <c r="DP57" s="436"/>
      <c r="DQ57" s="436"/>
      <c r="DR57" s="436"/>
      <c r="DS57" s="436"/>
      <c r="DT57" s="436"/>
      <c r="DU57" s="436"/>
      <c r="DV57" s="436"/>
      <c r="DW57" s="436"/>
      <c r="DX57" s="436"/>
      <c r="DY57" s="436"/>
      <c r="DZ57" s="436"/>
      <c r="EA57" s="436"/>
      <c r="EB57" s="436"/>
      <c r="EC57" s="436"/>
    </row>
    <row r="58" spans="1:133" s="138" customFormat="1" ht="16.5" customHeight="1">
      <c r="A58" s="137"/>
      <c r="B58" s="372" t="s">
        <v>264</v>
      </c>
      <c r="C58" s="172">
        <v>3459.1303432499999</v>
      </c>
      <c r="D58" s="176">
        <v>5.9205099044906691</v>
      </c>
      <c r="E58" s="105">
        <v>77.371829000000005</v>
      </c>
      <c r="F58" s="176">
        <v>0.26237807897364385</v>
      </c>
      <c r="G58" s="105">
        <v>3.0569999999999998E-3</v>
      </c>
      <c r="H58" s="176">
        <v>1.6407791676625467E-5</v>
      </c>
      <c r="I58" s="105">
        <v>263.55109843999998</v>
      </c>
      <c r="J58" s="176">
        <v>2.298160479533117</v>
      </c>
      <c r="K58" s="105">
        <v>32.961590999999999</v>
      </c>
      <c r="L58" s="176">
        <v>0.17217764747733533</v>
      </c>
      <c r="M58" s="105">
        <v>64.016683</v>
      </c>
      <c r="N58" s="176">
        <v>0.46160719700594777</v>
      </c>
      <c r="O58" s="105">
        <v>0</v>
      </c>
      <c r="P58" s="176">
        <v>0</v>
      </c>
      <c r="Q58" s="105">
        <v>58.542917549999999</v>
      </c>
      <c r="R58" s="176">
        <v>1.3906881172928294</v>
      </c>
      <c r="S58" s="105">
        <v>765.01548020999996</v>
      </c>
      <c r="T58" s="176">
        <v>15.100933532356342</v>
      </c>
      <c r="U58" s="175">
        <v>9252.8185377299997</v>
      </c>
      <c r="V58" s="175">
        <v>39.099541461988423</v>
      </c>
      <c r="W58" s="175">
        <v>56.480446000000001</v>
      </c>
      <c r="X58" s="175">
        <v>2.5700739052452</v>
      </c>
      <c r="Y58" s="175">
        <v>100</v>
      </c>
      <c r="Z58" s="175">
        <v>9.8353860512693299</v>
      </c>
      <c r="AA58" s="175">
        <v>47.096885579999999</v>
      </c>
      <c r="AB58" s="175">
        <v>1.4107810095364046</v>
      </c>
      <c r="AC58" s="175">
        <v>0</v>
      </c>
      <c r="AD58" s="175">
        <v>0</v>
      </c>
      <c r="AE58" s="175">
        <v>0</v>
      </c>
      <c r="AF58" s="175">
        <v>0</v>
      </c>
      <c r="AG58" s="105">
        <v>0</v>
      </c>
      <c r="AH58" s="176">
        <v>0</v>
      </c>
      <c r="AI58" s="105">
        <v>74.181442169999997</v>
      </c>
      <c r="AJ58" s="176">
        <v>1.2046062692283093</v>
      </c>
      <c r="AK58" s="105">
        <v>56.669438999999997</v>
      </c>
      <c r="AL58" s="176">
        <v>3.032121476461926</v>
      </c>
      <c r="AM58" s="105">
        <v>8.8833269999999995</v>
      </c>
      <c r="AN58" s="176">
        <v>0.39222947732522712</v>
      </c>
      <c r="AO58" s="105">
        <v>70.120658000000006</v>
      </c>
      <c r="AP58" s="176">
        <v>19.99464090482304</v>
      </c>
      <c r="AQ58" s="105" t="s">
        <v>242</v>
      </c>
      <c r="AR58" s="176" t="s">
        <v>242</v>
      </c>
      <c r="AS58" s="105">
        <v>0</v>
      </c>
      <c r="AT58" s="176">
        <v>0</v>
      </c>
      <c r="AU58" s="105">
        <v>70.948504999999997</v>
      </c>
      <c r="AV58" s="176">
        <v>4.2933670831169195</v>
      </c>
      <c r="AW58" s="105">
        <v>0.48042985999999999</v>
      </c>
      <c r="AX58" s="176">
        <v>9.5359657299194572E-2</v>
      </c>
      <c r="AY58" s="105">
        <v>0</v>
      </c>
      <c r="AZ58" s="176">
        <v>0</v>
      </c>
      <c r="BA58" s="105">
        <v>13.026978</v>
      </c>
      <c r="BB58" s="176">
        <v>1.111401412763444</v>
      </c>
      <c r="BC58" s="105">
        <v>1.5123070000000001</v>
      </c>
      <c r="BD58" s="176">
        <v>3.5514989367938614E-2</v>
      </c>
      <c r="BE58" s="105">
        <v>0</v>
      </c>
      <c r="BF58" s="176">
        <v>0</v>
      </c>
      <c r="BG58" s="105">
        <v>640.64751100000001</v>
      </c>
      <c r="BH58" s="176">
        <v>42.361960163282099</v>
      </c>
      <c r="BI58" s="105">
        <v>0</v>
      </c>
      <c r="BJ58" s="176">
        <v>0</v>
      </c>
      <c r="BK58" s="105">
        <v>0</v>
      </c>
      <c r="BL58" s="176">
        <v>0</v>
      </c>
      <c r="BM58" s="105">
        <v>0</v>
      </c>
      <c r="BN58" s="176">
        <v>0</v>
      </c>
      <c r="BO58" s="105" t="s">
        <v>242</v>
      </c>
      <c r="BP58" s="176" t="s">
        <v>242</v>
      </c>
      <c r="BQ58" s="105">
        <v>0</v>
      </c>
      <c r="BR58" s="176">
        <v>0</v>
      </c>
      <c r="BS58" s="105">
        <v>11.147253429999999</v>
      </c>
      <c r="BT58" s="176">
        <v>4.3708087080198075</v>
      </c>
      <c r="BU58" s="105">
        <v>0</v>
      </c>
      <c r="BV58" s="176">
        <v>0</v>
      </c>
      <c r="BW58" s="105">
        <v>0</v>
      </c>
      <c r="BX58" s="176">
        <v>0</v>
      </c>
      <c r="BY58" s="105">
        <v>49.743708999999996</v>
      </c>
      <c r="BZ58" s="176">
        <v>42.323982245809191</v>
      </c>
      <c r="CA58" s="105">
        <v>0</v>
      </c>
      <c r="CB58" s="176">
        <v>0</v>
      </c>
      <c r="CC58" s="105">
        <v>3.4962273399999999</v>
      </c>
      <c r="CD58" s="176">
        <v>1.8266178171970695</v>
      </c>
      <c r="CE58" s="105">
        <v>0</v>
      </c>
      <c r="CF58" s="176">
        <v>0</v>
      </c>
      <c r="CG58" s="105">
        <v>0</v>
      </c>
      <c r="CH58" s="176" t="e">
        <v>#DIV/0!</v>
      </c>
      <c r="CI58" s="105">
        <v>0</v>
      </c>
      <c r="CJ58" s="176">
        <v>0</v>
      </c>
      <c r="CK58" s="105">
        <v>0</v>
      </c>
      <c r="CL58" s="176">
        <v>0</v>
      </c>
      <c r="CM58" s="105">
        <v>0</v>
      </c>
      <c r="CN58" s="176">
        <v>0</v>
      </c>
      <c r="CO58" s="105">
        <v>0</v>
      </c>
      <c r="CP58" s="176">
        <v>0</v>
      </c>
      <c r="CQ58" s="105">
        <v>0</v>
      </c>
      <c r="CR58" s="176">
        <v>0</v>
      </c>
      <c r="CS58" s="105">
        <v>5.1008999999999999E-2</v>
      </c>
      <c r="CT58" s="176">
        <v>0.41186195369792827</v>
      </c>
      <c r="CU58" s="105" t="s">
        <v>242</v>
      </c>
      <c r="CV58" s="176" t="s">
        <v>242</v>
      </c>
      <c r="CW58" s="105" t="s">
        <v>242</v>
      </c>
      <c r="CX58" s="176" t="s">
        <v>242</v>
      </c>
      <c r="CY58" s="176">
        <v>4.5342149999999997</v>
      </c>
      <c r="CZ58" s="176">
        <v>8.0488674090610743</v>
      </c>
      <c r="DA58" s="176" t="s">
        <v>242</v>
      </c>
      <c r="DB58" s="176" t="s">
        <v>242</v>
      </c>
      <c r="DC58" s="436"/>
      <c r="DD58" s="436"/>
      <c r="DE58" s="436"/>
      <c r="DF58" s="436"/>
      <c r="DG58" s="436"/>
      <c r="DH58" s="436"/>
      <c r="DI58" s="436"/>
      <c r="DJ58" s="436"/>
      <c r="DK58" s="436"/>
      <c r="DL58" s="436"/>
      <c r="DM58" s="436"/>
      <c r="DN58" s="436"/>
      <c r="DO58" s="436"/>
      <c r="DP58" s="436"/>
      <c r="DQ58" s="436"/>
      <c r="DR58" s="436"/>
      <c r="DS58" s="436"/>
      <c r="DT58" s="436"/>
      <c r="DU58" s="436"/>
      <c r="DV58" s="436"/>
      <c r="DW58" s="436"/>
      <c r="DX58" s="436"/>
      <c r="DY58" s="436"/>
      <c r="DZ58" s="436"/>
      <c r="EA58" s="436"/>
      <c r="EB58" s="436"/>
      <c r="EC58" s="436"/>
    </row>
    <row r="59" spans="1:133" s="138" customFormat="1" ht="16.5" customHeight="1">
      <c r="A59" s="137"/>
      <c r="B59" s="373"/>
      <c r="C59" s="374"/>
      <c r="D59" s="358"/>
      <c r="E59" s="374"/>
      <c r="F59" s="358"/>
      <c r="G59" s="374"/>
      <c r="H59" s="358"/>
      <c r="I59" s="374"/>
      <c r="J59" s="358"/>
      <c r="K59" s="374"/>
      <c r="L59" s="358"/>
      <c r="M59" s="374"/>
      <c r="N59" s="358"/>
      <c r="O59" s="374"/>
      <c r="P59" s="358"/>
      <c r="Q59" s="374"/>
      <c r="R59" s="358"/>
      <c r="S59" s="374"/>
      <c r="T59" s="358"/>
      <c r="U59" s="357"/>
      <c r="V59" s="357"/>
      <c r="W59" s="357"/>
      <c r="X59" s="357"/>
      <c r="Y59" s="357"/>
      <c r="Z59" s="357"/>
      <c r="AA59" s="357"/>
      <c r="AB59" s="357"/>
      <c r="AC59" s="357"/>
      <c r="AD59" s="357"/>
      <c r="AE59" s="357"/>
      <c r="AF59" s="357"/>
      <c r="AG59" s="374"/>
      <c r="AH59" s="358"/>
      <c r="AI59" s="374"/>
      <c r="AJ59" s="358"/>
      <c r="AK59" s="374"/>
      <c r="AL59" s="358"/>
      <c r="AM59" s="374"/>
      <c r="AN59" s="358"/>
      <c r="AO59" s="374"/>
      <c r="AP59" s="358"/>
      <c r="AQ59" s="374"/>
      <c r="AR59" s="358"/>
      <c r="AS59" s="374"/>
      <c r="AT59" s="358"/>
      <c r="AU59" s="374"/>
      <c r="AV59" s="358"/>
      <c r="AW59" s="374"/>
      <c r="AX59" s="358"/>
      <c r="AY59" s="374"/>
      <c r="AZ59" s="358"/>
      <c r="BA59" s="374"/>
      <c r="BB59" s="358"/>
      <c r="BC59" s="374"/>
      <c r="BD59" s="358"/>
      <c r="BE59" s="374"/>
      <c r="BF59" s="358"/>
      <c r="BG59" s="374"/>
      <c r="BH59" s="358"/>
      <c r="BI59" s="374"/>
      <c r="BJ59" s="358"/>
      <c r="BK59" s="374"/>
      <c r="BL59" s="358"/>
      <c r="BM59" s="374"/>
      <c r="BN59" s="358"/>
      <c r="BO59" s="374"/>
      <c r="BP59" s="358"/>
      <c r="BQ59" s="374"/>
      <c r="BR59" s="358"/>
      <c r="BS59" s="374"/>
      <c r="BT59" s="358"/>
      <c r="BU59" s="374"/>
      <c r="BV59" s="358"/>
      <c r="BW59" s="374"/>
      <c r="BX59" s="358"/>
      <c r="BY59" s="374"/>
      <c r="BZ59" s="358"/>
      <c r="CA59" s="374"/>
      <c r="CB59" s="358"/>
      <c r="CC59" s="374"/>
      <c r="CD59" s="358"/>
      <c r="CE59" s="374"/>
      <c r="CF59" s="358"/>
      <c r="CG59" s="374"/>
      <c r="CH59" s="358"/>
      <c r="CI59" s="374"/>
      <c r="CJ59" s="358"/>
      <c r="CK59" s="374"/>
      <c r="CL59" s="358"/>
      <c r="CM59" s="374"/>
      <c r="CN59" s="358"/>
      <c r="CO59" s="374"/>
      <c r="CP59" s="358"/>
      <c r="CQ59" s="374"/>
      <c r="CR59" s="358"/>
      <c r="CS59" s="374"/>
      <c r="CT59" s="358"/>
      <c r="CU59" s="374"/>
      <c r="CV59" s="358"/>
      <c r="CW59" s="374"/>
      <c r="CX59" s="358"/>
      <c r="CY59" s="358"/>
      <c r="CZ59" s="358"/>
      <c r="DA59" s="358"/>
      <c r="DB59" s="358"/>
      <c r="DC59" s="80"/>
      <c r="DD59" s="80"/>
      <c r="DE59" s="80"/>
      <c r="DF59" s="80"/>
      <c r="DG59" s="80"/>
      <c r="DH59" s="80"/>
      <c r="DI59" s="80"/>
      <c r="DJ59" s="80"/>
      <c r="DK59" s="80"/>
      <c r="DL59" s="80"/>
      <c r="DM59" s="80"/>
      <c r="DN59" s="80"/>
      <c r="DO59" s="80"/>
      <c r="DP59" s="80"/>
      <c r="DQ59" s="80"/>
      <c r="DR59" s="80"/>
      <c r="DS59" s="80"/>
      <c r="DT59" s="80"/>
      <c r="DU59" s="80"/>
      <c r="DV59" s="80"/>
      <c r="DW59" s="80"/>
      <c r="DX59" s="80"/>
      <c r="DY59" s="80"/>
      <c r="DZ59" s="80"/>
      <c r="EA59" s="80"/>
      <c r="EB59" s="80"/>
      <c r="EC59" s="80"/>
    </row>
    <row r="60" spans="1:133" ht="31.8" customHeight="1">
      <c r="B60" s="450" t="s">
        <v>92</v>
      </c>
      <c r="C60" s="450"/>
      <c r="D60" s="450"/>
      <c r="E60" s="450"/>
      <c r="F60" s="450"/>
      <c r="G60" s="450"/>
      <c r="H60" s="450"/>
      <c r="I60" s="450"/>
      <c r="J60" s="450"/>
      <c r="K60" s="450"/>
      <c r="L60" s="450"/>
      <c r="M60" s="450"/>
      <c r="N60" s="450"/>
      <c r="O60" s="450"/>
      <c r="P60" s="450"/>
      <c r="Q60" s="450"/>
      <c r="R60" s="450"/>
      <c r="S60" s="450"/>
      <c r="T60" s="450"/>
      <c r="U60" s="450"/>
      <c r="V60" s="450"/>
      <c r="W60" s="450"/>
      <c r="X60" s="450"/>
      <c r="Y60" s="450"/>
      <c r="Z60" s="450"/>
      <c r="AA60" s="450"/>
      <c r="AB60" s="450"/>
      <c r="AC60" s="450"/>
      <c r="AD60" s="450"/>
      <c r="AE60" s="450"/>
      <c r="AF60" s="450"/>
      <c r="AG60" s="450"/>
      <c r="AH60" s="450"/>
      <c r="AI60" s="450"/>
      <c r="AJ60" s="450"/>
      <c r="AK60" s="450"/>
      <c r="AL60" s="450"/>
      <c r="AM60" s="450"/>
      <c r="AN60" s="450"/>
      <c r="AO60" s="450"/>
      <c r="AP60" s="450"/>
      <c r="AQ60" s="450"/>
      <c r="AR60" s="450"/>
      <c r="AS60" s="450"/>
      <c r="AT60" s="450"/>
      <c r="AU60" s="450"/>
      <c r="AV60" s="450"/>
      <c r="AW60" s="450"/>
      <c r="AX60" s="450"/>
      <c r="AY60" s="450"/>
      <c r="AZ60" s="450"/>
      <c r="BA60" s="450"/>
      <c r="BB60" s="450"/>
      <c r="BC60" s="450"/>
      <c r="BD60" s="450"/>
      <c r="BE60" s="450"/>
      <c r="BF60" s="450"/>
      <c r="BG60" s="450"/>
      <c r="BH60" s="450"/>
      <c r="BI60" s="450"/>
      <c r="BJ60" s="450"/>
      <c r="BK60" s="450"/>
      <c r="BL60" s="450"/>
      <c r="BM60" s="450"/>
      <c r="BN60" s="450"/>
      <c r="BO60" s="450"/>
      <c r="BP60" s="450"/>
      <c r="BQ60" s="450"/>
      <c r="BR60" s="450"/>
      <c r="BS60" s="450"/>
      <c r="BT60" s="450"/>
      <c r="BU60" s="450"/>
      <c r="BV60" s="450"/>
      <c r="BW60" s="450"/>
      <c r="BX60" s="450"/>
      <c r="BY60" s="450"/>
      <c r="BZ60" s="450"/>
      <c r="CA60" s="450"/>
      <c r="CB60" s="450"/>
      <c r="CC60" s="450"/>
      <c r="CD60" s="450"/>
      <c r="CE60" s="450"/>
      <c r="CF60" s="450"/>
      <c r="CG60" s="450"/>
      <c r="CH60" s="450"/>
      <c r="CI60" s="450"/>
      <c r="CJ60" s="450"/>
      <c r="CK60" s="450"/>
      <c r="CL60" s="450"/>
      <c r="CM60" s="450"/>
      <c r="CN60" s="450"/>
      <c r="CO60" s="450"/>
      <c r="CP60" s="450"/>
      <c r="CQ60" s="450"/>
      <c r="CR60" s="450"/>
      <c r="CS60" s="450"/>
      <c r="CT60" s="450"/>
      <c r="CU60" s="450"/>
      <c r="CV60" s="450"/>
      <c r="CW60" s="450"/>
      <c r="CX60" s="450"/>
      <c r="CY60" s="449"/>
      <c r="CZ60" s="449"/>
      <c r="DA60" s="449"/>
      <c r="DB60" s="449"/>
      <c r="DC60" s="80"/>
      <c r="DD60" s="80"/>
      <c r="DE60" s="80"/>
      <c r="DF60" s="80"/>
      <c r="DG60" s="80"/>
      <c r="DH60" s="80"/>
      <c r="DI60" s="80"/>
      <c r="DJ60" s="80"/>
      <c r="DK60" s="80"/>
      <c r="DL60" s="80"/>
      <c r="DM60" s="80"/>
      <c r="DN60" s="80"/>
      <c r="DO60" s="80"/>
      <c r="DP60" s="80"/>
      <c r="DQ60" s="80"/>
      <c r="DR60" s="80"/>
      <c r="DS60" s="80"/>
      <c r="DT60" s="80"/>
      <c r="DU60" s="80"/>
      <c r="DV60" s="80"/>
      <c r="DW60" s="80"/>
      <c r="DX60" s="80"/>
      <c r="DY60" s="80"/>
      <c r="DZ60" s="80"/>
      <c r="EA60" s="80"/>
      <c r="EB60" s="80"/>
      <c r="EC60" s="80"/>
    </row>
    <row r="61" spans="1:133" ht="20.100000000000001" customHeight="1">
      <c r="B61" s="307"/>
      <c r="D61" s="63"/>
      <c r="E61" s="63"/>
      <c r="F61" s="63"/>
      <c r="I61" s="63"/>
      <c r="J61" s="63"/>
      <c r="N61" s="63"/>
      <c r="O61" s="63"/>
      <c r="P61" s="63"/>
      <c r="V61" s="63"/>
      <c r="W61" s="63"/>
      <c r="X61" s="63"/>
      <c r="AB61" s="63"/>
      <c r="AC61" s="63"/>
      <c r="AD61" s="63"/>
      <c r="AH61" s="63"/>
      <c r="AI61" s="63"/>
      <c r="AJ61" s="63"/>
      <c r="AN61" s="63"/>
      <c r="AO61" s="63"/>
      <c r="AP61" s="63"/>
      <c r="AT61" s="63"/>
      <c r="AU61" s="63"/>
      <c r="AV61" s="63"/>
      <c r="AZ61" s="63"/>
      <c r="BA61" s="63"/>
      <c r="BB61" s="63"/>
      <c r="BF61" s="63"/>
      <c r="BG61" s="63"/>
      <c r="BH61" s="63"/>
      <c r="BL61" s="63"/>
      <c r="BM61" s="63"/>
      <c r="BN61" s="63"/>
      <c r="BR61" s="63"/>
      <c r="BS61" s="63"/>
      <c r="BT61" s="63"/>
      <c r="BX61" s="63"/>
      <c r="BY61" s="63"/>
      <c r="BZ61" s="63"/>
      <c r="CD61" s="63"/>
      <c r="CE61" s="63"/>
      <c r="CF61" s="63"/>
      <c r="CJ61" s="63"/>
      <c r="CK61" s="63"/>
      <c r="CL61" s="63"/>
      <c r="CP61" s="63"/>
      <c r="CQ61" s="63"/>
      <c r="CR61" s="63"/>
      <c r="CV61" s="63"/>
      <c r="CW61" s="63"/>
      <c r="CX61" s="63"/>
      <c r="CY61" s="63"/>
      <c r="CZ61" s="63"/>
      <c r="DA61" s="63"/>
      <c r="DB61" s="63"/>
      <c r="DC61" s="80"/>
      <c r="DD61" s="80"/>
      <c r="DE61" s="80"/>
      <c r="DF61" s="80"/>
      <c r="DG61" s="80"/>
      <c r="DH61" s="80"/>
      <c r="DI61" s="80"/>
      <c r="DJ61" s="80"/>
      <c r="DK61" s="80"/>
      <c r="DL61" s="80"/>
      <c r="DM61" s="80"/>
      <c r="DN61" s="80"/>
      <c r="DO61" s="80"/>
      <c r="DP61" s="80"/>
      <c r="DQ61" s="80"/>
      <c r="DR61" s="80"/>
      <c r="DS61" s="80"/>
      <c r="DT61" s="80"/>
      <c r="DU61" s="80"/>
      <c r="DV61" s="80"/>
      <c r="DW61" s="80"/>
      <c r="DX61" s="80"/>
      <c r="DY61" s="80"/>
      <c r="DZ61" s="80"/>
      <c r="EA61" s="80"/>
      <c r="EB61" s="80"/>
      <c r="EC61" s="80"/>
    </row>
    <row r="62" spans="1:133" ht="20.100000000000001" customHeight="1">
      <c r="B62" s="63"/>
    </row>
    <row r="63" spans="1:133" ht="17.399999999999999" hidden="1"/>
    <row r="64" spans="1:133" ht="17.399999999999999" hidden="1"/>
    <row r="65" ht="17.399999999999999" hidden="1"/>
    <row r="66" ht="17.399999999999999" hidden="1"/>
    <row r="67" ht="17.399999999999999" hidden="1"/>
    <row r="68" ht="17.399999999999999" hidden="1"/>
    <row r="69" ht="17.399999999999999" hidden="1"/>
    <row r="70" ht="17.399999999999999" hidden="1"/>
    <row r="71" ht="17.399999999999999" hidden="1"/>
    <row r="72" ht="17.399999999999999" hidden="1"/>
    <row r="73" ht="17.399999999999999" hidden="1"/>
    <row r="74" ht="17.399999999999999" hidden="1"/>
    <row r="75" ht="17.399999999999999" hidden="1"/>
    <row r="76" ht="17.399999999999999" hidden="1"/>
    <row r="77" ht="17.399999999999999" hidden="1"/>
    <row r="78" ht="17.399999999999999" hidden="1"/>
    <row r="79" ht="17.399999999999999" hidden="1"/>
    <row r="80" ht="14.4" customHeight="1"/>
    <row r="81" ht="14.4" customHeight="1"/>
  </sheetData>
  <mergeCells count="52">
    <mergeCell ref="CE6:CF6"/>
    <mergeCell ref="CG6:CH6"/>
    <mergeCell ref="CY6:CZ6"/>
    <mergeCell ref="CS6:CT6"/>
    <mergeCell ref="CU6:CV6"/>
    <mergeCell ref="CW6:CX6"/>
    <mergeCell ref="CI6:CJ6"/>
    <mergeCell ref="CK6:CL6"/>
    <mergeCell ref="CM6:CN6"/>
    <mergeCell ref="CO6:CP6"/>
    <mergeCell ref="CQ6:CR6"/>
    <mergeCell ref="BU6:BV6"/>
    <mergeCell ref="BW6:BX6"/>
    <mergeCell ref="BY6:BZ6"/>
    <mergeCell ref="CA6:CB6"/>
    <mergeCell ref="CC6:CD6"/>
    <mergeCell ref="BK6:BL6"/>
    <mergeCell ref="BM6:BN6"/>
    <mergeCell ref="BO6:BP6"/>
    <mergeCell ref="BQ6:BR6"/>
    <mergeCell ref="BS6:BT6"/>
    <mergeCell ref="BA6:BB6"/>
    <mergeCell ref="BC6:BD6"/>
    <mergeCell ref="BE6:BF6"/>
    <mergeCell ref="BG6:BH6"/>
    <mergeCell ref="BI6:BJ6"/>
    <mergeCell ref="AQ6:AR6"/>
    <mergeCell ref="AS6:AT6"/>
    <mergeCell ref="AU6:AV6"/>
    <mergeCell ref="AW6:AX6"/>
    <mergeCell ref="AY6:AZ6"/>
    <mergeCell ref="C6:D6"/>
    <mergeCell ref="E6:F6"/>
    <mergeCell ref="G6:H6"/>
    <mergeCell ref="I6:J6"/>
    <mergeCell ref="K6:L6"/>
    <mergeCell ref="DA6:DB6"/>
    <mergeCell ref="W6:X6"/>
    <mergeCell ref="Y6:Z6"/>
    <mergeCell ref="M6:N6"/>
    <mergeCell ref="O6:P6"/>
    <mergeCell ref="Q6:R6"/>
    <mergeCell ref="S6:T6"/>
    <mergeCell ref="U6:V6"/>
    <mergeCell ref="AA6:AB6"/>
    <mergeCell ref="AC6:AD6"/>
    <mergeCell ref="AE6:AF6"/>
    <mergeCell ref="AG6:AH6"/>
    <mergeCell ref="AI6:AJ6"/>
    <mergeCell ref="AK6:AL6"/>
    <mergeCell ref="AM6:AN6"/>
    <mergeCell ref="AO6:AP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election activeCell="E1" sqref="E1"/>
    </sheetView>
  </sheetViews>
  <sheetFormatPr baseColWidth="10" defaultColWidth="0" defaultRowHeight="17.399999999999999" zeroHeight="1"/>
  <cols>
    <col min="1" max="1" width="11.6640625" style="44" customWidth="1"/>
    <col min="2" max="2" width="107.88671875" style="44" customWidth="1"/>
    <col min="3" max="3" width="11.6640625" style="44" customWidth="1"/>
    <col min="4" max="5" width="11.44140625" style="44" customWidth="1"/>
    <col min="6" max="102" width="0" style="44" hidden="1" customWidth="1"/>
    <col min="103" max="16384" width="11.44140625" style="52" hidden="1"/>
  </cols>
  <sheetData>
    <row r="1" spans="1:102" s="195" customFormat="1" ht="90" customHeight="1">
      <c r="A1" s="194"/>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194"/>
      <c r="AU1" s="194"/>
      <c r="AV1" s="194"/>
      <c r="AW1" s="194"/>
      <c r="AX1" s="194"/>
      <c r="AY1" s="194"/>
      <c r="AZ1" s="194"/>
      <c r="BA1" s="194"/>
      <c r="BB1" s="194"/>
      <c r="BC1" s="194"/>
      <c r="BD1" s="194"/>
      <c r="BE1" s="194"/>
      <c r="BF1" s="194"/>
      <c r="BG1" s="194"/>
      <c r="BH1" s="194"/>
      <c r="BI1" s="194"/>
      <c r="BJ1" s="194"/>
      <c r="BK1" s="194"/>
      <c r="BL1" s="194"/>
      <c r="BM1" s="194"/>
      <c r="BN1" s="194"/>
      <c r="BO1" s="194"/>
      <c r="BP1" s="194"/>
      <c r="BQ1" s="194"/>
      <c r="BR1" s="194"/>
      <c r="BS1" s="194"/>
      <c r="BT1" s="194"/>
      <c r="BU1" s="194"/>
      <c r="BV1" s="194"/>
      <c r="BW1" s="194"/>
      <c r="BX1" s="194"/>
      <c r="BY1" s="194"/>
      <c r="BZ1" s="194"/>
      <c r="CA1" s="194"/>
      <c r="CB1" s="194"/>
      <c r="CC1" s="194"/>
      <c r="CD1" s="194"/>
      <c r="CE1" s="194"/>
      <c r="CF1" s="194"/>
      <c r="CG1" s="194"/>
      <c r="CH1" s="194"/>
      <c r="CI1" s="194"/>
      <c r="CJ1" s="194"/>
      <c r="CK1" s="194"/>
      <c r="CL1" s="194"/>
      <c r="CM1" s="194"/>
      <c r="CN1" s="194"/>
      <c r="CO1" s="194"/>
      <c r="CP1" s="194"/>
      <c r="CQ1" s="194"/>
      <c r="CR1" s="194"/>
      <c r="CS1" s="194"/>
      <c r="CT1" s="194"/>
      <c r="CU1" s="194"/>
      <c r="CV1" s="194"/>
      <c r="CW1" s="194"/>
      <c r="CX1" s="194"/>
    </row>
    <row r="2" spans="1:102" s="195" customFormat="1" ht="26.25" customHeight="1">
      <c r="A2" s="194"/>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row>
    <row r="3" spans="1:102" ht="75.75" customHeight="1">
      <c r="B3" s="419" t="s">
        <v>213</v>
      </c>
      <c r="F3" s="74"/>
    </row>
    <row r="4" spans="1:102" ht="118.2" customHeight="1">
      <c r="B4" s="734" t="s">
        <v>480</v>
      </c>
      <c r="F4" s="74"/>
    </row>
    <row r="5" spans="1:102" ht="20.100000000000001" customHeight="1">
      <c r="B5" s="734"/>
      <c r="F5" s="74"/>
    </row>
    <row r="6" spans="1:102" ht="36.75" customHeight="1">
      <c r="B6" s="734"/>
      <c r="F6" s="74"/>
    </row>
    <row r="7" spans="1:102" ht="121.2" customHeight="1">
      <c r="B7" s="734"/>
      <c r="F7" s="74"/>
    </row>
    <row r="8" spans="1:102" ht="83.25" customHeight="1">
      <c r="B8" s="420"/>
      <c r="F8" s="74"/>
    </row>
    <row r="9" spans="1:102" ht="20.100000000000001" hidden="1" customHeight="1">
      <c r="B9" s="735"/>
      <c r="F9" s="74"/>
    </row>
    <row r="10" spans="1:102" ht="20.100000000000001" hidden="1" customHeight="1">
      <c r="B10" s="735"/>
      <c r="F10" s="74"/>
    </row>
    <row r="11" spans="1:102" ht="20.100000000000001" hidden="1" customHeight="1">
      <c r="B11" s="735"/>
      <c r="F11" s="74"/>
    </row>
    <row r="12" spans="1:102" ht="20.100000000000001" hidden="1" customHeight="1">
      <c r="B12" s="735"/>
      <c r="F12" s="74"/>
    </row>
    <row r="13" spans="1:102" ht="20.100000000000001" hidden="1" customHeight="1">
      <c r="B13" s="735"/>
      <c r="F13" s="74"/>
    </row>
    <row r="14" spans="1:102" ht="20.100000000000001" hidden="1" customHeight="1">
      <c r="B14" s="735"/>
      <c r="F14" s="74"/>
    </row>
    <row r="15" spans="1:102" ht="20.100000000000001" hidden="1" customHeight="1">
      <c r="B15" s="735"/>
      <c r="F15" s="74"/>
    </row>
    <row r="16" spans="1:102" ht="20.100000000000001" hidden="1" customHeight="1">
      <c r="F16" s="74"/>
    </row>
    <row r="17" spans="6:6" ht="20.100000000000001" hidden="1" customHeight="1">
      <c r="F17" s="74"/>
    </row>
    <row r="18" spans="6:6" ht="20.100000000000001" hidden="1" customHeight="1">
      <c r="F18" s="74"/>
    </row>
    <row r="19" spans="6:6" ht="20.100000000000001" hidden="1" customHeight="1">
      <c r="F19" s="74"/>
    </row>
    <row r="20" spans="6:6" ht="20.100000000000001" hidden="1" customHeight="1">
      <c r="F20" s="74"/>
    </row>
    <row r="21" spans="6:6" ht="20.100000000000001" hidden="1" customHeight="1">
      <c r="F21" s="74"/>
    </row>
    <row r="22" spans="6:6" ht="20.100000000000001" hidden="1" customHeight="1">
      <c r="F22" s="74"/>
    </row>
    <row r="23" spans="6:6" ht="20.100000000000001" hidden="1" customHeight="1">
      <c r="F23" s="74"/>
    </row>
    <row r="24" spans="6:6" ht="20.100000000000001" hidden="1" customHeight="1">
      <c r="F24" s="74"/>
    </row>
    <row r="25" spans="6:6" ht="20.100000000000001" hidden="1" customHeight="1">
      <c r="F25" s="74"/>
    </row>
    <row r="26" spans="6:6" ht="20.100000000000001" hidden="1" customHeight="1">
      <c r="F26" s="74"/>
    </row>
    <row r="27" spans="6:6" ht="20.100000000000001" hidden="1" customHeight="1">
      <c r="F27" s="74"/>
    </row>
    <row r="28" spans="6:6" ht="27" hidden="1" customHeight="1">
      <c r="F28" s="74"/>
    </row>
    <row r="29" spans="6:6" ht="20.100000000000001" hidden="1" customHeight="1">
      <c r="F29" s="74"/>
    </row>
    <row r="30" spans="6:6" ht="20.100000000000001" hidden="1" customHeight="1">
      <c r="F30" s="74"/>
    </row>
    <row r="31" spans="6:6" ht="20.100000000000001" hidden="1" customHeight="1">
      <c r="F31" s="74"/>
    </row>
    <row r="32" spans="6:6" ht="20.100000000000001" hidden="1" customHeight="1">
      <c r="F32" s="74"/>
    </row>
    <row r="33" spans="6:6" ht="20.100000000000001" hidden="1" customHeight="1">
      <c r="F33" s="74"/>
    </row>
    <row r="34" spans="6:6" ht="20.100000000000001" hidden="1" customHeight="1">
      <c r="F34" s="74"/>
    </row>
    <row r="35" spans="6:6" ht="20.100000000000001" hidden="1" customHeight="1">
      <c r="F35" s="74"/>
    </row>
    <row r="36" spans="6:6" ht="20.100000000000001" hidden="1" customHeight="1">
      <c r="F36" s="74"/>
    </row>
    <row r="37" spans="6:6" ht="20.100000000000001" hidden="1" customHeight="1">
      <c r="F37" s="74"/>
    </row>
    <row r="38" spans="6:6" ht="20.100000000000001" hidden="1" customHeight="1">
      <c r="F38" s="74"/>
    </row>
    <row r="39" spans="6:6" ht="20.100000000000001" hidden="1" customHeight="1">
      <c r="F39" s="74"/>
    </row>
    <row r="40" spans="6:6" ht="20.100000000000001" hidden="1" customHeight="1">
      <c r="F40" s="74"/>
    </row>
    <row r="41" spans="6:6" ht="16.5" hidden="1" customHeight="1">
      <c r="F41" s="74"/>
    </row>
    <row r="54" spans="7:7" ht="19.8" hidden="1">
      <c r="G54" s="85"/>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L200"/>
  <sheetViews>
    <sheetView showGridLines="0" zoomScale="85" zoomScaleNormal="85" zoomScaleSheetLayoutView="85" workbookViewId="0">
      <pane xSplit="3" ySplit="9" topLeftCell="D10" activePane="bottomRight" state="frozen"/>
      <selection pane="topRight" activeCell="D1" sqref="D1"/>
      <selection pane="bottomLeft" activeCell="A10" sqref="A10"/>
      <selection pane="bottomRight" activeCell="B9" sqref="B9"/>
    </sheetView>
  </sheetViews>
  <sheetFormatPr baseColWidth="10" defaultColWidth="0" defaultRowHeight="0" customHeight="1" zeroHeight="1"/>
  <cols>
    <col min="1" max="1" width="7.6640625" style="85" customWidth="1"/>
    <col min="2" max="2" width="101.88671875" style="85" customWidth="1"/>
    <col min="3" max="55" width="17.88671875" style="85" customWidth="1"/>
    <col min="56" max="56" width="11.44140625" style="85" customWidth="1"/>
    <col min="57" max="104" width="11.44140625" style="85" hidden="1" customWidth="1"/>
    <col min="105" max="255" width="11.44140625" style="86" hidden="1" customWidth="1"/>
    <col min="256" max="256" width="8.6640625" style="86" hidden="1" customWidth="1"/>
    <col min="257" max="257" width="101.33203125" style="86" hidden="1" customWidth="1"/>
    <col min="258" max="258" width="16.6640625" style="86" hidden="1" customWidth="1"/>
    <col min="259" max="281" width="18" style="86" hidden="1" customWidth="1"/>
    <col min="282" max="282" width="19.44140625" style="86" hidden="1" customWidth="1"/>
    <col min="283" max="283" width="17.88671875" style="86" hidden="1" customWidth="1"/>
    <col min="284" max="284" width="19.88671875" style="86" hidden="1" customWidth="1"/>
    <col min="285" max="292" width="18" style="86" hidden="1" customWidth="1"/>
    <col min="293" max="293" width="20.109375" style="86" hidden="1" customWidth="1"/>
    <col min="294" max="294" width="19.88671875" style="86" hidden="1" customWidth="1"/>
    <col min="295" max="309" width="18" style="86" hidden="1" customWidth="1"/>
    <col min="310" max="357" width="11.44140625" style="86" hidden="1" customWidth="1"/>
    <col min="358" max="511" width="11.44140625" style="86" hidden="1"/>
    <col min="512" max="512" width="8.6640625" style="86" hidden="1" customWidth="1"/>
    <col min="513" max="513" width="101.33203125" style="86" hidden="1" customWidth="1"/>
    <col min="514" max="514" width="16.6640625" style="86" hidden="1" customWidth="1"/>
    <col min="515" max="537" width="18" style="86" hidden="1" customWidth="1"/>
    <col min="538" max="538" width="19.44140625" style="86" hidden="1" customWidth="1"/>
    <col min="539" max="539" width="17.88671875" style="86" hidden="1" customWidth="1"/>
    <col min="540" max="540" width="19.88671875" style="86" hidden="1" customWidth="1"/>
    <col min="541" max="548" width="18" style="86" hidden="1" customWidth="1"/>
    <col min="549" max="549" width="20.109375" style="86" hidden="1" customWidth="1"/>
    <col min="550" max="550" width="19.88671875" style="86" hidden="1" customWidth="1"/>
    <col min="551" max="565" width="18" style="86" hidden="1" customWidth="1"/>
    <col min="566" max="613" width="11.44140625" style="86" hidden="1" customWidth="1"/>
    <col min="614" max="767" width="11.44140625" style="86" hidden="1"/>
    <col min="768" max="768" width="8.6640625" style="86" hidden="1" customWidth="1"/>
    <col min="769" max="769" width="101.33203125" style="86" hidden="1" customWidth="1"/>
    <col min="770" max="770" width="16.6640625" style="86" hidden="1" customWidth="1"/>
    <col min="771" max="793" width="18" style="86" hidden="1" customWidth="1"/>
    <col min="794" max="794" width="19.44140625" style="86" hidden="1" customWidth="1"/>
    <col min="795" max="795" width="17.88671875" style="86" hidden="1" customWidth="1"/>
    <col min="796" max="796" width="19.88671875" style="86" hidden="1" customWidth="1"/>
    <col min="797" max="804" width="18" style="86" hidden="1" customWidth="1"/>
    <col min="805" max="805" width="20.109375" style="86" hidden="1" customWidth="1"/>
    <col min="806" max="806" width="19.88671875" style="86" hidden="1" customWidth="1"/>
    <col min="807" max="821" width="18" style="86" hidden="1" customWidth="1"/>
    <col min="822" max="869" width="11.44140625" style="86" hidden="1" customWidth="1"/>
    <col min="870" max="1023" width="11.44140625" style="86" hidden="1"/>
    <col min="1024" max="1024" width="8.6640625" style="86" hidden="1" customWidth="1"/>
    <col min="1025" max="1025" width="101.33203125" style="86" hidden="1" customWidth="1"/>
    <col min="1026" max="1026" width="16.6640625" style="86" hidden="1" customWidth="1"/>
    <col min="1027" max="1049" width="18" style="86" hidden="1" customWidth="1"/>
    <col min="1050" max="1050" width="19.44140625" style="86" hidden="1" customWidth="1"/>
    <col min="1051" max="1051" width="17.88671875" style="86" hidden="1" customWidth="1"/>
    <col min="1052" max="1052" width="19.88671875" style="86" hidden="1" customWidth="1"/>
    <col min="1053" max="1060" width="18" style="86" hidden="1" customWidth="1"/>
    <col min="1061" max="1061" width="20.109375" style="86" hidden="1" customWidth="1"/>
    <col min="1062" max="1062" width="19.88671875" style="86" hidden="1" customWidth="1"/>
    <col min="1063" max="1077" width="18" style="86" hidden="1" customWidth="1"/>
    <col min="1078" max="1125" width="11.44140625" style="86" hidden="1" customWidth="1"/>
    <col min="1126" max="1279" width="11.44140625" style="86" hidden="1"/>
    <col min="1280" max="1280" width="8.6640625" style="86" hidden="1" customWidth="1"/>
    <col min="1281" max="1281" width="101.33203125" style="86" hidden="1" customWidth="1"/>
    <col min="1282" max="1282" width="16.6640625" style="86" hidden="1" customWidth="1"/>
    <col min="1283" max="1305" width="18" style="86" hidden="1" customWidth="1"/>
    <col min="1306" max="1306" width="19.44140625" style="86" hidden="1" customWidth="1"/>
    <col min="1307" max="1307" width="17.88671875" style="86" hidden="1" customWidth="1"/>
    <col min="1308" max="1308" width="19.88671875" style="86" hidden="1" customWidth="1"/>
    <col min="1309" max="1316" width="18" style="86" hidden="1" customWidth="1"/>
    <col min="1317" max="1317" width="20.109375" style="86" hidden="1" customWidth="1"/>
    <col min="1318" max="1318" width="19.88671875" style="86" hidden="1" customWidth="1"/>
    <col min="1319" max="1333" width="18" style="86" hidden="1" customWidth="1"/>
    <col min="1334" max="1381" width="11.44140625" style="86" hidden="1" customWidth="1"/>
    <col min="1382" max="1535" width="11.44140625" style="86" hidden="1"/>
    <col min="1536" max="1536" width="8.6640625" style="86" hidden="1" customWidth="1"/>
    <col min="1537" max="1537" width="101.33203125" style="86" hidden="1" customWidth="1"/>
    <col min="1538" max="1538" width="16.6640625" style="86" hidden="1" customWidth="1"/>
    <col min="1539" max="1561" width="18" style="86" hidden="1" customWidth="1"/>
    <col min="1562" max="1562" width="19.44140625" style="86" hidden="1" customWidth="1"/>
    <col min="1563" max="1563" width="17.88671875" style="86" hidden="1" customWidth="1"/>
    <col min="1564" max="1564" width="19.88671875" style="86" hidden="1" customWidth="1"/>
    <col min="1565" max="1572" width="18" style="86" hidden="1" customWidth="1"/>
    <col min="1573" max="1573" width="20.109375" style="86" hidden="1" customWidth="1"/>
    <col min="1574" max="1574" width="19.88671875" style="86" hidden="1" customWidth="1"/>
    <col min="1575" max="1589" width="18" style="86" hidden="1" customWidth="1"/>
    <col min="1590" max="1637" width="11.44140625" style="86" hidden="1" customWidth="1"/>
    <col min="1638" max="1791" width="11.44140625" style="86" hidden="1"/>
    <col min="1792" max="1792" width="8.6640625" style="86" hidden="1" customWidth="1"/>
    <col min="1793" max="1793" width="101.33203125" style="86" hidden="1" customWidth="1"/>
    <col min="1794" max="1794" width="16.6640625" style="86" hidden="1" customWidth="1"/>
    <col min="1795" max="1817" width="18" style="86" hidden="1" customWidth="1"/>
    <col min="1818" max="1818" width="19.44140625" style="86" hidden="1" customWidth="1"/>
    <col min="1819" max="1819" width="17.88671875" style="86" hidden="1" customWidth="1"/>
    <col min="1820" max="1820" width="19.88671875" style="86" hidden="1" customWidth="1"/>
    <col min="1821" max="1828" width="18" style="86" hidden="1" customWidth="1"/>
    <col min="1829" max="1829" width="20.109375" style="86" hidden="1" customWidth="1"/>
    <col min="1830" max="1830" width="19.88671875" style="86" hidden="1" customWidth="1"/>
    <col min="1831" max="1845" width="18" style="86" hidden="1" customWidth="1"/>
    <col min="1846" max="1893" width="11.44140625" style="86" hidden="1" customWidth="1"/>
    <col min="1894" max="2047" width="11.44140625" style="86" hidden="1"/>
    <col min="2048" max="2048" width="8.6640625" style="86" hidden="1" customWidth="1"/>
    <col min="2049" max="2049" width="101.33203125" style="86" hidden="1" customWidth="1"/>
    <col min="2050" max="2050" width="16.6640625" style="86" hidden="1" customWidth="1"/>
    <col min="2051" max="2073" width="18" style="86" hidden="1" customWidth="1"/>
    <col min="2074" max="2074" width="19.44140625" style="86" hidden="1" customWidth="1"/>
    <col min="2075" max="2075" width="17.88671875" style="86" hidden="1" customWidth="1"/>
    <col min="2076" max="2076" width="19.88671875" style="86" hidden="1" customWidth="1"/>
    <col min="2077" max="2084" width="18" style="86" hidden="1" customWidth="1"/>
    <col min="2085" max="2085" width="20.109375" style="86" hidden="1" customWidth="1"/>
    <col min="2086" max="2086" width="19.88671875" style="86" hidden="1" customWidth="1"/>
    <col min="2087" max="2101" width="18" style="86" hidden="1" customWidth="1"/>
    <col min="2102" max="2149" width="11.44140625" style="86" hidden="1" customWidth="1"/>
    <col min="2150" max="2303" width="11.44140625" style="86" hidden="1"/>
    <col min="2304" max="2304" width="8.6640625" style="86" hidden="1" customWidth="1"/>
    <col min="2305" max="2305" width="101.33203125" style="86" hidden="1" customWidth="1"/>
    <col min="2306" max="2306" width="16.6640625" style="86" hidden="1" customWidth="1"/>
    <col min="2307" max="2329" width="18" style="86" hidden="1" customWidth="1"/>
    <col min="2330" max="2330" width="19.44140625" style="86" hidden="1" customWidth="1"/>
    <col min="2331" max="2331" width="17.88671875" style="86" hidden="1" customWidth="1"/>
    <col min="2332" max="2332" width="19.88671875" style="86" hidden="1" customWidth="1"/>
    <col min="2333" max="2340" width="18" style="86" hidden="1" customWidth="1"/>
    <col min="2341" max="2341" width="20.109375" style="86" hidden="1" customWidth="1"/>
    <col min="2342" max="2342" width="19.88671875" style="86" hidden="1" customWidth="1"/>
    <col min="2343" max="2357" width="18" style="86" hidden="1" customWidth="1"/>
    <col min="2358" max="2405" width="11.44140625" style="86" hidden="1" customWidth="1"/>
    <col min="2406" max="2559" width="11.44140625" style="86" hidden="1"/>
    <col min="2560" max="2560" width="8.6640625" style="86" hidden="1" customWidth="1"/>
    <col min="2561" max="2561" width="101.33203125" style="86" hidden="1" customWidth="1"/>
    <col min="2562" max="2562" width="16.6640625" style="86" hidden="1" customWidth="1"/>
    <col min="2563" max="2585" width="18" style="86" hidden="1" customWidth="1"/>
    <col min="2586" max="2586" width="19.44140625" style="86" hidden="1" customWidth="1"/>
    <col min="2587" max="2587" width="17.88671875" style="86" hidden="1" customWidth="1"/>
    <col min="2588" max="2588" width="19.88671875" style="86" hidden="1" customWidth="1"/>
    <col min="2589" max="2596" width="18" style="86" hidden="1" customWidth="1"/>
    <col min="2597" max="2597" width="20.109375" style="86" hidden="1" customWidth="1"/>
    <col min="2598" max="2598" width="19.88671875" style="86" hidden="1" customWidth="1"/>
    <col min="2599" max="2613" width="18" style="86" hidden="1" customWidth="1"/>
    <col min="2614" max="2661" width="11.44140625" style="86" hidden="1" customWidth="1"/>
    <col min="2662" max="2815" width="11.44140625" style="86" hidden="1"/>
    <col min="2816" max="2816" width="8.6640625" style="86" hidden="1" customWidth="1"/>
    <col min="2817" max="2817" width="101.33203125" style="86" hidden="1" customWidth="1"/>
    <col min="2818" max="2818" width="16.6640625" style="86" hidden="1" customWidth="1"/>
    <col min="2819" max="2841" width="18" style="86" hidden="1" customWidth="1"/>
    <col min="2842" max="2842" width="19.44140625" style="86" hidden="1" customWidth="1"/>
    <col min="2843" max="2843" width="17.88671875" style="86" hidden="1" customWidth="1"/>
    <col min="2844" max="2844" width="19.88671875" style="86" hidden="1" customWidth="1"/>
    <col min="2845" max="2852" width="18" style="86" hidden="1" customWidth="1"/>
    <col min="2853" max="2853" width="20.109375" style="86" hidden="1" customWidth="1"/>
    <col min="2854" max="2854" width="19.88671875" style="86" hidden="1" customWidth="1"/>
    <col min="2855" max="2869" width="18" style="86" hidden="1" customWidth="1"/>
    <col min="2870" max="2917" width="11.44140625" style="86" hidden="1" customWidth="1"/>
    <col min="2918" max="3071" width="11.44140625" style="86" hidden="1"/>
    <col min="3072" max="3072" width="8.6640625" style="86" hidden="1" customWidth="1"/>
    <col min="3073" max="3073" width="101.33203125" style="86" hidden="1" customWidth="1"/>
    <col min="3074" max="3074" width="16.6640625" style="86" hidden="1" customWidth="1"/>
    <col min="3075" max="3097" width="18" style="86" hidden="1" customWidth="1"/>
    <col min="3098" max="3098" width="19.44140625" style="86" hidden="1" customWidth="1"/>
    <col min="3099" max="3099" width="17.88671875" style="86" hidden="1" customWidth="1"/>
    <col min="3100" max="3100" width="19.88671875" style="86" hidden="1" customWidth="1"/>
    <col min="3101" max="3108" width="18" style="86" hidden="1" customWidth="1"/>
    <col min="3109" max="3109" width="20.109375" style="86" hidden="1" customWidth="1"/>
    <col min="3110" max="3110" width="19.88671875" style="86" hidden="1" customWidth="1"/>
    <col min="3111" max="3125" width="18" style="86" hidden="1" customWidth="1"/>
    <col min="3126" max="3173" width="11.44140625" style="86" hidden="1" customWidth="1"/>
    <col min="3174" max="3327" width="11.44140625" style="86" hidden="1"/>
    <col min="3328" max="3328" width="8.6640625" style="86" hidden="1" customWidth="1"/>
    <col min="3329" max="3329" width="101.33203125" style="86" hidden="1" customWidth="1"/>
    <col min="3330" max="3330" width="16.6640625" style="86" hidden="1" customWidth="1"/>
    <col min="3331" max="3353" width="18" style="86" hidden="1" customWidth="1"/>
    <col min="3354" max="3354" width="19.44140625" style="86" hidden="1" customWidth="1"/>
    <col min="3355" max="3355" width="17.88671875" style="86" hidden="1" customWidth="1"/>
    <col min="3356" max="3356" width="19.88671875" style="86" hidden="1" customWidth="1"/>
    <col min="3357" max="3364" width="18" style="86" hidden="1" customWidth="1"/>
    <col min="3365" max="3365" width="20.109375" style="86" hidden="1" customWidth="1"/>
    <col min="3366" max="3366" width="19.88671875" style="86" hidden="1" customWidth="1"/>
    <col min="3367" max="3381" width="18" style="86" hidden="1" customWidth="1"/>
    <col min="3382" max="3429" width="11.44140625" style="86" hidden="1" customWidth="1"/>
    <col min="3430" max="3583" width="11.44140625" style="86" hidden="1"/>
    <col min="3584" max="3584" width="8.6640625" style="86" hidden="1" customWidth="1"/>
    <col min="3585" max="3585" width="101.33203125" style="86" hidden="1" customWidth="1"/>
    <col min="3586" max="3586" width="16.6640625" style="86" hidden="1" customWidth="1"/>
    <col min="3587" max="3609" width="18" style="86" hidden="1" customWidth="1"/>
    <col min="3610" max="3610" width="19.44140625" style="86" hidden="1" customWidth="1"/>
    <col min="3611" max="3611" width="17.88671875" style="86" hidden="1" customWidth="1"/>
    <col min="3612" max="3612" width="19.88671875" style="86" hidden="1" customWidth="1"/>
    <col min="3613" max="3620" width="18" style="86" hidden="1" customWidth="1"/>
    <col min="3621" max="3621" width="20.109375" style="86" hidden="1" customWidth="1"/>
    <col min="3622" max="3622" width="19.88671875" style="86" hidden="1" customWidth="1"/>
    <col min="3623" max="3637" width="18" style="86" hidden="1" customWidth="1"/>
    <col min="3638" max="3685" width="11.44140625" style="86" hidden="1" customWidth="1"/>
    <col min="3686" max="3839" width="11.44140625" style="86" hidden="1"/>
    <col min="3840" max="3840" width="8.6640625" style="86" hidden="1" customWidth="1"/>
    <col min="3841" max="3841" width="101.33203125" style="86" hidden="1" customWidth="1"/>
    <col min="3842" max="3842" width="16.6640625" style="86" hidden="1" customWidth="1"/>
    <col min="3843" max="3865" width="18" style="86" hidden="1" customWidth="1"/>
    <col min="3866" max="3866" width="19.44140625" style="86" hidden="1" customWidth="1"/>
    <col min="3867" max="3867" width="17.88671875" style="86" hidden="1" customWidth="1"/>
    <col min="3868" max="3868" width="19.88671875" style="86" hidden="1" customWidth="1"/>
    <col min="3869" max="3876" width="18" style="86" hidden="1" customWidth="1"/>
    <col min="3877" max="3877" width="20.109375" style="86" hidden="1" customWidth="1"/>
    <col min="3878" max="3878" width="19.88671875" style="86" hidden="1" customWidth="1"/>
    <col min="3879" max="3893" width="18" style="86" hidden="1" customWidth="1"/>
    <col min="3894" max="3941" width="11.44140625" style="86" hidden="1" customWidth="1"/>
    <col min="3942" max="4095" width="11.44140625" style="86" hidden="1"/>
    <col min="4096" max="4096" width="8.6640625" style="86" hidden="1" customWidth="1"/>
    <col min="4097" max="4097" width="101.33203125" style="86" hidden="1" customWidth="1"/>
    <col min="4098" max="4098" width="16.6640625" style="86" hidden="1" customWidth="1"/>
    <col min="4099" max="4121" width="18" style="86" hidden="1" customWidth="1"/>
    <col min="4122" max="4122" width="19.44140625" style="86" hidden="1" customWidth="1"/>
    <col min="4123" max="4123" width="17.88671875" style="86" hidden="1" customWidth="1"/>
    <col min="4124" max="4124" width="19.88671875" style="86" hidden="1" customWidth="1"/>
    <col min="4125" max="4132" width="18" style="86" hidden="1" customWidth="1"/>
    <col min="4133" max="4133" width="20.109375" style="86" hidden="1" customWidth="1"/>
    <col min="4134" max="4134" width="19.88671875" style="86" hidden="1" customWidth="1"/>
    <col min="4135" max="4149" width="18" style="86" hidden="1" customWidth="1"/>
    <col min="4150" max="4197" width="11.44140625" style="86" hidden="1" customWidth="1"/>
    <col min="4198" max="4351" width="11.44140625" style="86" hidden="1"/>
    <col min="4352" max="4352" width="8.6640625" style="86" hidden="1" customWidth="1"/>
    <col min="4353" max="4353" width="101.33203125" style="86" hidden="1" customWidth="1"/>
    <col min="4354" max="4354" width="16.6640625" style="86" hidden="1" customWidth="1"/>
    <col min="4355" max="4377" width="18" style="86" hidden="1" customWidth="1"/>
    <col min="4378" max="4378" width="19.44140625" style="86" hidden="1" customWidth="1"/>
    <col min="4379" max="4379" width="17.88671875" style="86" hidden="1" customWidth="1"/>
    <col min="4380" max="4380" width="19.88671875" style="86" hidden="1" customWidth="1"/>
    <col min="4381" max="4388" width="18" style="86" hidden="1" customWidth="1"/>
    <col min="4389" max="4389" width="20.109375" style="86" hidden="1" customWidth="1"/>
    <col min="4390" max="4390" width="19.88671875" style="86" hidden="1" customWidth="1"/>
    <col min="4391" max="4405" width="18" style="86" hidden="1" customWidth="1"/>
    <col min="4406" max="4453" width="11.44140625" style="86" hidden="1" customWidth="1"/>
    <col min="4454" max="4607" width="11.44140625" style="86" hidden="1"/>
    <col min="4608" max="4608" width="8.6640625" style="86" hidden="1" customWidth="1"/>
    <col min="4609" max="4609" width="101.33203125" style="86" hidden="1" customWidth="1"/>
    <col min="4610" max="4610" width="16.6640625" style="86" hidden="1" customWidth="1"/>
    <col min="4611" max="4633" width="18" style="86" hidden="1" customWidth="1"/>
    <col min="4634" max="4634" width="19.44140625" style="86" hidden="1" customWidth="1"/>
    <col min="4635" max="4635" width="17.88671875" style="86" hidden="1" customWidth="1"/>
    <col min="4636" max="4636" width="19.88671875" style="86" hidden="1" customWidth="1"/>
    <col min="4637" max="4644" width="18" style="86" hidden="1" customWidth="1"/>
    <col min="4645" max="4645" width="20.109375" style="86" hidden="1" customWidth="1"/>
    <col min="4646" max="4646" width="19.88671875" style="86" hidden="1" customWidth="1"/>
    <col min="4647" max="4661" width="18" style="86" hidden="1" customWidth="1"/>
    <col min="4662" max="4709" width="11.44140625" style="86" hidden="1" customWidth="1"/>
    <col min="4710" max="4863" width="11.44140625" style="86" hidden="1"/>
    <col min="4864" max="4864" width="8.6640625" style="86" hidden="1" customWidth="1"/>
    <col min="4865" max="4865" width="101.33203125" style="86" hidden="1" customWidth="1"/>
    <col min="4866" max="4866" width="16.6640625" style="86" hidden="1" customWidth="1"/>
    <col min="4867" max="4889" width="18" style="86" hidden="1" customWidth="1"/>
    <col min="4890" max="4890" width="19.44140625" style="86" hidden="1" customWidth="1"/>
    <col min="4891" max="4891" width="17.88671875" style="86" hidden="1" customWidth="1"/>
    <col min="4892" max="4892" width="19.88671875" style="86" hidden="1" customWidth="1"/>
    <col min="4893" max="4900" width="18" style="86" hidden="1" customWidth="1"/>
    <col min="4901" max="4901" width="20.109375" style="86" hidden="1" customWidth="1"/>
    <col min="4902" max="4902" width="19.88671875" style="86" hidden="1" customWidth="1"/>
    <col min="4903" max="4917" width="18" style="86" hidden="1" customWidth="1"/>
    <col min="4918" max="4965" width="11.44140625" style="86" hidden="1" customWidth="1"/>
    <col min="4966" max="5119" width="11.44140625" style="86" hidden="1"/>
    <col min="5120" max="5120" width="8.6640625" style="86" hidden="1" customWidth="1"/>
    <col min="5121" max="5121" width="101.33203125" style="86" hidden="1" customWidth="1"/>
    <col min="5122" max="5122" width="16.6640625" style="86" hidden="1" customWidth="1"/>
    <col min="5123" max="5145" width="18" style="86" hidden="1" customWidth="1"/>
    <col min="5146" max="5146" width="19.44140625" style="86" hidden="1" customWidth="1"/>
    <col min="5147" max="5147" width="17.88671875" style="86" hidden="1" customWidth="1"/>
    <col min="5148" max="5148" width="19.88671875" style="86" hidden="1" customWidth="1"/>
    <col min="5149" max="5156" width="18" style="86" hidden="1" customWidth="1"/>
    <col min="5157" max="5157" width="20.109375" style="86" hidden="1" customWidth="1"/>
    <col min="5158" max="5158" width="19.88671875" style="86" hidden="1" customWidth="1"/>
    <col min="5159" max="5173" width="18" style="86" hidden="1" customWidth="1"/>
    <col min="5174" max="5221" width="11.44140625" style="86" hidden="1" customWidth="1"/>
    <col min="5222" max="5375" width="11.44140625" style="86" hidden="1"/>
    <col min="5376" max="5376" width="8.6640625" style="86" hidden="1" customWidth="1"/>
    <col min="5377" max="5377" width="101.33203125" style="86" hidden="1" customWidth="1"/>
    <col min="5378" max="5378" width="16.6640625" style="86" hidden="1" customWidth="1"/>
    <col min="5379" max="5401" width="18" style="86" hidden="1" customWidth="1"/>
    <col min="5402" max="5402" width="19.44140625" style="86" hidden="1" customWidth="1"/>
    <col min="5403" max="5403" width="17.88671875" style="86" hidden="1" customWidth="1"/>
    <col min="5404" max="5404" width="19.88671875" style="86" hidden="1" customWidth="1"/>
    <col min="5405" max="5412" width="18" style="86" hidden="1" customWidth="1"/>
    <col min="5413" max="5413" width="20.109375" style="86" hidden="1" customWidth="1"/>
    <col min="5414" max="5414" width="19.88671875" style="86" hidden="1" customWidth="1"/>
    <col min="5415" max="5429" width="18" style="86" hidden="1" customWidth="1"/>
    <col min="5430" max="5477" width="11.44140625" style="86" hidden="1" customWidth="1"/>
    <col min="5478" max="5631" width="11.44140625" style="86" hidden="1"/>
    <col min="5632" max="5632" width="8.6640625" style="86" hidden="1" customWidth="1"/>
    <col min="5633" max="5633" width="101.33203125" style="86" hidden="1" customWidth="1"/>
    <col min="5634" max="5634" width="16.6640625" style="86" hidden="1" customWidth="1"/>
    <col min="5635" max="5657" width="18" style="86" hidden="1" customWidth="1"/>
    <col min="5658" max="5658" width="19.44140625" style="86" hidden="1" customWidth="1"/>
    <col min="5659" max="5659" width="17.88671875" style="86" hidden="1" customWidth="1"/>
    <col min="5660" max="5660" width="19.88671875" style="86" hidden="1" customWidth="1"/>
    <col min="5661" max="5668" width="18" style="86" hidden="1" customWidth="1"/>
    <col min="5669" max="5669" width="20.109375" style="86" hidden="1" customWidth="1"/>
    <col min="5670" max="5670" width="19.88671875" style="86" hidden="1" customWidth="1"/>
    <col min="5671" max="5685" width="18" style="86" hidden="1" customWidth="1"/>
    <col min="5686" max="5733" width="11.44140625" style="86" hidden="1" customWidth="1"/>
    <col min="5734" max="5887" width="11.44140625" style="86" hidden="1"/>
    <col min="5888" max="5888" width="8.6640625" style="86" hidden="1" customWidth="1"/>
    <col min="5889" max="5889" width="101.33203125" style="86" hidden="1" customWidth="1"/>
    <col min="5890" max="5890" width="16.6640625" style="86" hidden="1" customWidth="1"/>
    <col min="5891" max="5913" width="18" style="86" hidden="1" customWidth="1"/>
    <col min="5914" max="5914" width="19.44140625" style="86" hidden="1" customWidth="1"/>
    <col min="5915" max="5915" width="17.88671875" style="86" hidden="1" customWidth="1"/>
    <col min="5916" max="5916" width="19.88671875" style="86" hidden="1" customWidth="1"/>
    <col min="5917" max="5924" width="18" style="86" hidden="1" customWidth="1"/>
    <col min="5925" max="5925" width="20.109375" style="86" hidden="1" customWidth="1"/>
    <col min="5926" max="5926" width="19.88671875" style="86" hidden="1" customWidth="1"/>
    <col min="5927" max="5941" width="18" style="86" hidden="1" customWidth="1"/>
    <col min="5942" max="5989" width="11.44140625" style="86" hidden="1" customWidth="1"/>
    <col min="5990" max="6143" width="11.44140625" style="86" hidden="1"/>
    <col min="6144" max="6144" width="8.6640625" style="86" hidden="1" customWidth="1"/>
    <col min="6145" max="6145" width="101.33203125" style="86" hidden="1" customWidth="1"/>
    <col min="6146" max="6146" width="16.6640625" style="86" hidden="1" customWidth="1"/>
    <col min="6147" max="6169" width="18" style="86" hidden="1" customWidth="1"/>
    <col min="6170" max="6170" width="19.44140625" style="86" hidden="1" customWidth="1"/>
    <col min="6171" max="6171" width="17.88671875" style="86" hidden="1" customWidth="1"/>
    <col min="6172" max="6172" width="19.88671875" style="86" hidden="1" customWidth="1"/>
    <col min="6173" max="6180" width="18" style="86" hidden="1" customWidth="1"/>
    <col min="6181" max="6181" width="20.109375" style="86" hidden="1" customWidth="1"/>
    <col min="6182" max="6182" width="19.88671875" style="86" hidden="1" customWidth="1"/>
    <col min="6183" max="6197" width="18" style="86" hidden="1" customWidth="1"/>
    <col min="6198" max="6245" width="11.44140625" style="86" hidden="1" customWidth="1"/>
    <col min="6246" max="6399" width="11.44140625" style="86" hidden="1"/>
    <col min="6400" max="6400" width="8.6640625" style="86" hidden="1" customWidth="1"/>
    <col min="6401" max="6401" width="101.33203125" style="86" hidden="1" customWidth="1"/>
    <col min="6402" max="6402" width="16.6640625" style="86" hidden="1" customWidth="1"/>
    <col min="6403" max="6425" width="18" style="86" hidden="1" customWidth="1"/>
    <col min="6426" max="6426" width="19.44140625" style="86" hidden="1" customWidth="1"/>
    <col min="6427" max="6427" width="17.88671875" style="86" hidden="1" customWidth="1"/>
    <col min="6428" max="6428" width="19.88671875" style="86" hidden="1" customWidth="1"/>
    <col min="6429" max="6436" width="18" style="86" hidden="1" customWidth="1"/>
    <col min="6437" max="6437" width="20.109375" style="86" hidden="1" customWidth="1"/>
    <col min="6438" max="6438" width="19.88671875" style="86" hidden="1" customWidth="1"/>
    <col min="6439" max="6453" width="18" style="86" hidden="1" customWidth="1"/>
    <col min="6454" max="6501" width="11.44140625" style="86" hidden="1" customWidth="1"/>
    <col min="6502" max="6655" width="11.44140625" style="86" hidden="1"/>
    <col min="6656" max="6656" width="8.6640625" style="86" hidden="1" customWidth="1"/>
    <col min="6657" max="6657" width="101.33203125" style="86" hidden="1" customWidth="1"/>
    <col min="6658" max="6658" width="16.6640625" style="86" hidden="1" customWidth="1"/>
    <col min="6659" max="6681" width="18" style="86" hidden="1" customWidth="1"/>
    <col min="6682" max="6682" width="19.44140625" style="86" hidden="1" customWidth="1"/>
    <col min="6683" max="6683" width="17.88671875" style="86" hidden="1" customWidth="1"/>
    <col min="6684" max="6684" width="19.88671875" style="86" hidden="1" customWidth="1"/>
    <col min="6685" max="6692" width="18" style="86" hidden="1" customWidth="1"/>
    <col min="6693" max="6693" width="20.109375" style="86" hidden="1" customWidth="1"/>
    <col min="6694" max="6694" width="19.88671875" style="86" hidden="1" customWidth="1"/>
    <col min="6695" max="6709" width="18" style="86" hidden="1" customWidth="1"/>
    <col min="6710" max="6757" width="11.44140625" style="86" hidden="1" customWidth="1"/>
    <col min="6758" max="6911" width="11.44140625" style="86" hidden="1"/>
    <col min="6912" max="6912" width="8.6640625" style="86" hidden="1" customWidth="1"/>
    <col min="6913" max="6913" width="101.33203125" style="86" hidden="1" customWidth="1"/>
    <col min="6914" max="6914" width="16.6640625" style="86" hidden="1" customWidth="1"/>
    <col min="6915" max="6937" width="18" style="86" hidden="1" customWidth="1"/>
    <col min="6938" max="6938" width="19.44140625" style="86" hidden="1" customWidth="1"/>
    <col min="6939" max="6939" width="17.88671875" style="86" hidden="1" customWidth="1"/>
    <col min="6940" max="6940" width="19.88671875" style="86" hidden="1" customWidth="1"/>
    <col min="6941" max="6948" width="18" style="86" hidden="1" customWidth="1"/>
    <col min="6949" max="6949" width="20.109375" style="86" hidden="1" customWidth="1"/>
    <col min="6950" max="6950" width="19.88671875" style="86" hidden="1" customWidth="1"/>
    <col min="6951" max="6965" width="18" style="86" hidden="1" customWidth="1"/>
    <col min="6966" max="7013" width="11.44140625" style="86" hidden="1" customWidth="1"/>
    <col min="7014" max="7167" width="11.44140625" style="86" hidden="1"/>
    <col min="7168" max="7168" width="8.6640625" style="86" hidden="1" customWidth="1"/>
    <col min="7169" max="7169" width="101.33203125" style="86" hidden="1" customWidth="1"/>
    <col min="7170" max="7170" width="16.6640625" style="86" hidden="1" customWidth="1"/>
    <col min="7171" max="7193" width="18" style="86" hidden="1" customWidth="1"/>
    <col min="7194" max="7194" width="19.44140625" style="86" hidden="1" customWidth="1"/>
    <col min="7195" max="7195" width="17.88671875" style="86" hidden="1" customWidth="1"/>
    <col min="7196" max="7196" width="19.88671875" style="86" hidden="1" customWidth="1"/>
    <col min="7197" max="7204" width="18" style="86" hidden="1" customWidth="1"/>
    <col min="7205" max="7205" width="20.109375" style="86" hidden="1" customWidth="1"/>
    <col min="7206" max="7206" width="19.88671875" style="86" hidden="1" customWidth="1"/>
    <col min="7207" max="7221" width="18" style="86" hidden="1" customWidth="1"/>
    <col min="7222" max="7269" width="11.44140625" style="86" hidden="1" customWidth="1"/>
    <col min="7270" max="7423" width="11.44140625" style="86" hidden="1"/>
    <col min="7424" max="7424" width="8.6640625" style="86" hidden="1" customWidth="1"/>
    <col min="7425" max="7425" width="101.33203125" style="86" hidden="1" customWidth="1"/>
    <col min="7426" max="7426" width="16.6640625" style="86" hidden="1" customWidth="1"/>
    <col min="7427" max="7449" width="18" style="86" hidden="1" customWidth="1"/>
    <col min="7450" max="7450" width="19.44140625" style="86" hidden="1" customWidth="1"/>
    <col min="7451" max="7451" width="17.88671875" style="86" hidden="1" customWidth="1"/>
    <col min="7452" max="7452" width="19.88671875" style="86" hidden="1" customWidth="1"/>
    <col min="7453" max="7460" width="18" style="86" hidden="1" customWidth="1"/>
    <col min="7461" max="7461" width="20.109375" style="86" hidden="1" customWidth="1"/>
    <col min="7462" max="7462" width="19.88671875" style="86" hidden="1" customWidth="1"/>
    <col min="7463" max="7477" width="18" style="86" hidden="1" customWidth="1"/>
    <col min="7478" max="7525" width="11.44140625" style="86" hidden="1" customWidth="1"/>
    <col min="7526" max="7679" width="11.44140625" style="86" hidden="1"/>
    <col min="7680" max="7680" width="8.6640625" style="86" hidden="1" customWidth="1"/>
    <col min="7681" max="7681" width="101.33203125" style="86" hidden="1" customWidth="1"/>
    <col min="7682" max="7682" width="16.6640625" style="86" hidden="1" customWidth="1"/>
    <col min="7683" max="7705" width="18" style="86" hidden="1" customWidth="1"/>
    <col min="7706" max="7706" width="19.44140625" style="86" hidden="1" customWidth="1"/>
    <col min="7707" max="7707" width="17.88671875" style="86" hidden="1" customWidth="1"/>
    <col min="7708" max="7708" width="19.88671875" style="86" hidden="1" customWidth="1"/>
    <col min="7709" max="7716" width="18" style="86" hidden="1" customWidth="1"/>
    <col min="7717" max="7717" width="20.109375" style="86" hidden="1" customWidth="1"/>
    <col min="7718" max="7718" width="19.88671875" style="86" hidden="1" customWidth="1"/>
    <col min="7719" max="7733" width="18" style="86" hidden="1" customWidth="1"/>
    <col min="7734" max="7781" width="11.44140625" style="86" hidden="1" customWidth="1"/>
    <col min="7782" max="7935" width="11.44140625" style="86" hidden="1"/>
    <col min="7936" max="7936" width="8.6640625" style="86" hidden="1" customWidth="1"/>
    <col min="7937" max="7937" width="101.33203125" style="86" hidden="1" customWidth="1"/>
    <col min="7938" max="7938" width="16.6640625" style="86" hidden="1" customWidth="1"/>
    <col min="7939" max="7961" width="18" style="86" hidden="1" customWidth="1"/>
    <col min="7962" max="7962" width="19.44140625" style="86" hidden="1" customWidth="1"/>
    <col min="7963" max="7963" width="17.88671875" style="86" hidden="1" customWidth="1"/>
    <col min="7964" max="7964" width="19.88671875" style="86" hidden="1" customWidth="1"/>
    <col min="7965" max="7972" width="18" style="86" hidden="1" customWidth="1"/>
    <col min="7973" max="7973" width="20.109375" style="86" hidden="1" customWidth="1"/>
    <col min="7974" max="7974" width="19.88671875" style="86" hidden="1" customWidth="1"/>
    <col min="7975" max="7989" width="18" style="86" hidden="1" customWidth="1"/>
    <col min="7990" max="8037" width="11.44140625" style="86" hidden="1" customWidth="1"/>
    <col min="8038" max="8191" width="11.44140625" style="86" hidden="1"/>
    <col min="8192" max="8192" width="8.6640625" style="86" hidden="1" customWidth="1"/>
    <col min="8193" max="8193" width="101.33203125" style="86" hidden="1" customWidth="1"/>
    <col min="8194" max="8194" width="16.6640625" style="86" hidden="1" customWidth="1"/>
    <col min="8195" max="8217" width="18" style="86" hidden="1" customWidth="1"/>
    <col min="8218" max="8218" width="19.44140625" style="86" hidden="1" customWidth="1"/>
    <col min="8219" max="8219" width="17.88671875" style="86" hidden="1" customWidth="1"/>
    <col min="8220" max="8220" width="19.88671875" style="86" hidden="1" customWidth="1"/>
    <col min="8221" max="8228" width="18" style="86" hidden="1" customWidth="1"/>
    <col min="8229" max="8229" width="20.109375" style="86" hidden="1" customWidth="1"/>
    <col min="8230" max="8230" width="19.88671875" style="86" hidden="1" customWidth="1"/>
    <col min="8231" max="8245" width="18" style="86" hidden="1" customWidth="1"/>
    <col min="8246" max="8293" width="11.44140625" style="86" hidden="1" customWidth="1"/>
    <col min="8294" max="8447" width="11.44140625" style="86" hidden="1"/>
    <col min="8448" max="8448" width="8.6640625" style="86" hidden="1" customWidth="1"/>
    <col min="8449" max="8449" width="101.33203125" style="86" hidden="1" customWidth="1"/>
    <col min="8450" max="8450" width="16.6640625" style="86" hidden="1" customWidth="1"/>
    <col min="8451" max="8473" width="18" style="86" hidden="1" customWidth="1"/>
    <col min="8474" max="8474" width="19.44140625" style="86" hidden="1" customWidth="1"/>
    <col min="8475" max="8475" width="17.88671875" style="86" hidden="1" customWidth="1"/>
    <col min="8476" max="8476" width="19.88671875" style="86" hidden="1" customWidth="1"/>
    <col min="8477" max="8484" width="18" style="86" hidden="1" customWidth="1"/>
    <col min="8485" max="8485" width="20.109375" style="86" hidden="1" customWidth="1"/>
    <col min="8486" max="8486" width="19.88671875" style="86" hidden="1" customWidth="1"/>
    <col min="8487" max="8501" width="18" style="86" hidden="1" customWidth="1"/>
    <col min="8502" max="8549" width="11.44140625" style="86" hidden="1" customWidth="1"/>
    <col min="8550" max="8703" width="11.44140625" style="86" hidden="1"/>
    <col min="8704" max="8704" width="8.6640625" style="86" hidden="1" customWidth="1"/>
    <col min="8705" max="8705" width="101.33203125" style="86" hidden="1" customWidth="1"/>
    <col min="8706" max="8706" width="16.6640625" style="86" hidden="1" customWidth="1"/>
    <col min="8707" max="8729" width="18" style="86" hidden="1" customWidth="1"/>
    <col min="8730" max="8730" width="19.44140625" style="86" hidden="1" customWidth="1"/>
    <col min="8731" max="8731" width="17.88671875" style="86" hidden="1" customWidth="1"/>
    <col min="8732" max="8732" width="19.88671875" style="86" hidden="1" customWidth="1"/>
    <col min="8733" max="8740" width="18" style="86" hidden="1" customWidth="1"/>
    <col min="8741" max="8741" width="20.109375" style="86" hidden="1" customWidth="1"/>
    <col min="8742" max="8742" width="19.88671875" style="86" hidden="1" customWidth="1"/>
    <col min="8743" max="8757" width="18" style="86" hidden="1" customWidth="1"/>
    <col min="8758" max="8805" width="11.44140625" style="86" hidden="1" customWidth="1"/>
    <col min="8806" max="8959" width="11.44140625" style="86" hidden="1"/>
    <col min="8960" max="8960" width="8.6640625" style="86" hidden="1" customWidth="1"/>
    <col min="8961" max="8961" width="101.33203125" style="86" hidden="1" customWidth="1"/>
    <col min="8962" max="8962" width="16.6640625" style="86" hidden="1" customWidth="1"/>
    <col min="8963" max="8985" width="18" style="86" hidden="1" customWidth="1"/>
    <col min="8986" max="8986" width="19.44140625" style="86" hidden="1" customWidth="1"/>
    <col min="8987" max="8987" width="17.88671875" style="86" hidden="1" customWidth="1"/>
    <col min="8988" max="8988" width="19.88671875" style="86" hidden="1" customWidth="1"/>
    <col min="8989" max="8996" width="18" style="86" hidden="1" customWidth="1"/>
    <col min="8997" max="8997" width="20.109375" style="86" hidden="1" customWidth="1"/>
    <col min="8998" max="8998" width="19.88671875" style="86" hidden="1" customWidth="1"/>
    <col min="8999" max="9013" width="18" style="86" hidden="1" customWidth="1"/>
    <col min="9014" max="9061" width="11.44140625" style="86" hidden="1" customWidth="1"/>
    <col min="9062" max="9215" width="11.44140625" style="86" hidden="1"/>
    <col min="9216" max="9216" width="8.6640625" style="86" hidden="1" customWidth="1"/>
    <col min="9217" max="9217" width="101.33203125" style="86" hidden="1" customWidth="1"/>
    <col min="9218" max="9218" width="16.6640625" style="86" hidden="1" customWidth="1"/>
    <col min="9219" max="9241" width="18" style="86" hidden="1" customWidth="1"/>
    <col min="9242" max="9242" width="19.44140625" style="86" hidden="1" customWidth="1"/>
    <col min="9243" max="9243" width="17.88671875" style="86" hidden="1" customWidth="1"/>
    <col min="9244" max="9244" width="19.88671875" style="86" hidden="1" customWidth="1"/>
    <col min="9245" max="9252" width="18" style="86" hidden="1" customWidth="1"/>
    <col min="9253" max="9253" width="20.109375" style="86" hidden="1" customWidth="1"/>
    <col min="9254" max="9254" width="19.88671875" style="86" hidden="1" customWidth="1"/>
    <col min="9255" max="9269" width="18" style="86" hidden="1" customWidth="1"/>
    <col min="9270" max="9317" width="11.44140625" style="86" hidden="1" customWidth="1"/>
    <col min="9318" max="9471" width="11.44140625" style="86" hidden="1"/>
    <col min="9472" max="9472" width="8.6640625" style="86" hidden="1" customWidth="1"/>
    <col min="9473" max="9473" width="101.33203125" style="86" hidden="1" customWidth="1"/>
    <col min="9474" max="9474" width="16.6640625" style="86" hidden="1" customWidth="1"/>
    <col min="9475" max="9497" width="18" style="86" hidden="1" customWidth="1"/>
    <col min="9498" max="9498" width="19.44140625" style="86" hidden="1" customWidth="1"/>
    <col min="9499" max="9499" width="17.88671875" style="86" hidden="1" customWidth="1"/>
    <col min="9500" max="9500" width="19.88671875" style="86" hidden="1" customWidth="1"/>
    <col min="9501" max="9508" width="18" style="86" hidden="1" customWidth="1"/>
    <col min="9509" max="9509" width="20.109375" style="86" hidden="1" customWidth="1"/>
    <col min="9510" max="9510" width="19.88671875" style="86" hidden="1" customWidth="1"/>
    <col min="9511" max="9525" width="18" style="86" hidden="1" customWidth="1"/>
    <col min="9526" max="9573" width="11.44140625" style="86" hidden="1" customWidth="1"/>
    <col min="9574" max="9727" width="11.44140625" style="86" hidden="1"/>
    <col min="9728" max="9728" width="8.6640625" style="86" hidden="1" customWidth="1"/>
    <col min="9729" max="9729" width="101.33203125" style="86" hidden="1" customWidth="1"/>
    <col min="9730" max="9730" width="16.6640625" style="86" hidden="1" customWidth="1"/>
    <col min="9731" max="9753" width="18" style="86" hidden="1" customWidth="1"/>
    <col min="9754" max="9754" width="19.44140625" style="86" hidden="1" customWidth="1"/>
    <col min="9755" max="9755" width="17.88671875" style="86" hidden="1" customWidth="1"/>
    <col min="9756" max="9756" width="19.88671875" style="86" hidden="1" customWidth="1"/>
    <col min="9757" max="9764" width="18" style="86" hidden="1" customWidth="1"/>
    <col min="9765" max="9765" width="20.109375" style="86" hidden="1" customWidth="1"/>
    <col min="9766" max="9766" width="19.88671875" style="86" hidden="1" customWidth="1"/>
    <col min="9767" max="9781" width="18" style="86" hidden="1" customWidth="1"/>
    <col min="9782" max="9829" width="11.44140625" style="86" hidden="1" customWidth="1"/>
    <col min="9830" max="9983" width="11.44140625" style="86" hidden="1"/>
    <col min="9984" max="9984" width="8.6640625" style="86" hidden="1" customWidth="1"/>
    <col min="9985" max="9985" width="101.33203125" style="86" hidden="1" customWidth="1"/>
    <col min="9986" max="9986" width="16.6640625" style="86" hidden="1" customWidth="1"/>
    <col min="9987" max="10009" width="18" style="86" hidden="1" customWidth="1"/>
    <col min="10010" max="10010" width="19.44140625" style="86" hidden="1" customWidth="1"/>
    <col min="10011" max="10011" width="17.88671875" style="86" hidden="1" customWidth="1"/>
    <col min="10012" max="10012" width="19.88671875" style="86" hidden="1" customWidth="1"/>
    <col min="10013" max="10020" width="18" style="86" hidden="1" customWidth="1"/>
    <col min="10021" max="10021" width="20.109375" style="86" hidden="1" customWidth="1"/>
    <col min="10022" max="10022" width="19.88671875" style="86" hidden="1" customWidth="1"/>
    <col min="10023" max="10037" width="18" style="86" hidden="1" customWidth="1"/>
    <col min="10038" max="10085" width="11.44140625" style="86" hidden="1" customWidth="1"/>
    <col min="10086" max="10239" width="11.44140625" style="86" hidden="1"/>
    <col min="10240" max="10240" width="8.6640625" style="86" hidden="1" customWidth="1"/>
    <col min="10241" max="10241" width="101.33203125" style="86" hidden="1" customWidth="1"/>
    <col min="10242" max="10242" width="16.6640625" style="86" hidden="1" customWidth="1"/>
    <col min="10243" max="10265" width="18" style="86" hidden="1" customWidth="1"/>
    <col min="10266" max="10266" width="19.44140625" style="86" hidden="1" customWidth="1"/>
    <col min="10267" max="10267" width="17.88671875" style="86" hidden="1" customWidth="1"/>
    <col min="10268" max="10268" width="19.88671875" style="86" hidden="1" customWidth="1"/>
    <col min="10269" max="10276" width="18" style="86" hidden="1" customWidth="1"/>
    <col min="10277" max="10277" width="20.109375" style="86" hidden="1" customWidth="1"/>
    <col min="10278" max="10278" width="19.88671875" style="86" hidden="1" customWidth="1"/>
    <col min="10279" max="10293" width="18" style="86" hidden="1" customWidth="1"/>
    <col min="10294" max="10341" width="11.44140625" style="86" hidden="1" customWidth="1"/>
    <col min="10342" max="10495" width="11.44140625" style="86" hidden="1"/>
    <col min="10496" max="10496" width="8.6640625" style="86" hidden="1" customWidth="1"/>
    <col min="10497" max="10497" width="101.33203125" style="86" hidden="1" customWidth="1"/>
    <col min="10498" max="10498" width="16.6640625" style="86" hidden="1" customWidth="1"/>
    <col min="10499" max="10521" width="18" style="86" hidden="1" customWidth="1"/>
    <col min="10522" max="10522" width="19.44140625" style="86" hidden="1" customWidth="1"/>
    <col min="10523" max="10523" width="17.88671875" style="86" hidden="1" customWidth="1"/>
    <col min="10524" max="10524" width="19.88671875" style="86" hidden="1" customWidth="1"/>
    <col min="10525" max="10532" width="18" style="86" hidden="1" customWidth="1"/>
    <col min="10533" max="10533" width="20.109375" style="86" hidden="1" customWidth="1"/>
    <col min="10534" max="10534" width="19.88671875" style="86" hidden="1" customWidth="1"/>
    <col min="10535" max="10549" width="18" style="86" hidden="1" customWidth="1"/>
    <col min="10550" max="10597" width="11.44140625" style="86" hidden="1" customWidth="1"/>
    <col min="10598" max="10751" width="11.44140625" style="86" hidden="1"/>
    <col min="10752" max="10752" width="8.6640625" style="86" hidden="1" customWidth="1"/>
    <col min="10753" max="10753" width="101.33203125" style="86" hidden="1" customWidth="1"/>
    <col min="10754" max="10754" width="16.6640625" style="86" hidden="1" customWidth="1"/>
    <col min="10755" max="10777" width="18" style="86" hidden="1" customWidth="1"/>
    <col min="10778" max="10778" width="19.44140625" style="86" hidden="1" customWidth="1"/>
    <col min="10779" max="10779" width="17.88671875" style="86" hidden="1" customWidth="1"/>
    <col min="10780" max="10780" width="19.88671875" style="86" hidden="1" customWidth="1"/>
    <col min="10781" max="10788" width="18" style="86" hidden="1" customWidth="1"/>
    <col min="10789" max="10789" width="20.109375" style="86" hidden="1" customWidth="1"/>
    <col min="10790" max="10790" width="19.88671875" style="86" hidden="1" customWidth="1"/>
    <col min="10791" max="10805" width="18" style="86" hidden="1" customWidth="1"/>
    <col min="10806" max="10853" width="11.44140625" style="86" hidden="1" customWidth="1"/>
    <col min="10854" max="11007" width="11.44140625" style="86" hidden="1"/>
    <col min="11008" max="11008" width="8.6640625" style="86" hidden="1" customWidth="1"/>
    <col min="11009" max="11009" width="101.33203125" style="86" hidden="1" customWidth="1"/>
    <col min="11010" max="11010" width="16.6640625" style="86" hidden="1" customWidth="1"/>
    <col min="11011" max="11033" width="18" style="86" hidden="1" customWidth="1"/>
    <col min="11034" max="11034" width="19.44140625" style="86" hidden="1" customWidth="1"/>
    <col min="11035" max="11035" width="17.88671875" style="86" hidden="1" customWidth="1"/>
    <col min="11036" max="11036" width="19.88671875" style="86" hidden="1" customWidth="1"/>
    <col min="11037" max="11044" width="18" style="86" hidden="1" customWidth="1"/>
    <col min="11045" max="11045" width="20.109375" style="86" hidden="1" customWidth="1"/>
    <col min="11046" max="11046" width="19.88671875" style="86" hidden="1" customWidth="1"/>
    <col min="11047" max="11061" width="18" style="86" hidden="1" customWidth="1"/>
    <col min="11062" max="11109" width="11.44140625" style="86" hidden="1" customWidth="1"/>
    <col min="11110" max="11263" width="11.44140625" style="86" hidden="1"/>
    <col min="11264" max="11264" width="8.6640625" style="86" hidden="1" customWidth="1"/>
    <col min="11265" max="11265" width="101.33203125" style="86" hidden="1" customWidth="1"/>
    <col min="11266" max="11266" width="16.6640625" style="86" hidden="1" customWidth="1"/>
    <col min="11267" max="11289" width="18" style="86" hidden="1" customWidth="1"/>
    <col min="11290" max="11290" width="19.44140625" style="86" hidden="1" customWidth="1"/>
    <col min="11291" max="11291" width="17.88671875" style="86" hidden="1" customWidth="1"/>
    <col min="11292" max="11292" width="19.88671875" style="86" hidden="1" customWidth="1"/>
    <col min="11293" max="11300" width="18" style="86" hidden="1" customWidth="1"/>
    <col min="11301" max="11301" width="20.109375" style="86" hidden="1" customWidth="1"/>
    <col min="11302" max="11302" width="19.88671875" style="86" hidden="1" customWidth="1"/>
    <col min="11303" max="11317" width="18" style="86" hidden="1" customWidth="1"/>
    <col min="11318" max="11365" width="11.44140625" style="86" hidden="1" customWidth="1"/>
    <col min="11366" max="11519" width="11.44140625" style="86" hidden="1"/>
    <col min="11520" max="11520" width="8.6640625" style="86" hidden="1" customWidth="1"/>
    <col min="11521" max="11521" width="101.33203125" style="86" hidden="1" customWidth="1"/>
    <col min="11522" max="11522" width="16.6640625" style="86" hidden="1" customWidth="1"/>
    <col min="11523" max="11545" width="18" style="86" hidden="1" customWidth="1"/>
    <col min="11546" max="11546" width="19.44140625" style="86" hidden="1" customWidth="1"/>
    <col min="11547" max="11547" width="17.88671875" style="86" hidden="1" customWidth="1"/>
    <col min="11548" max="11548" width="19.88671875" style="86" hidden="1" customWidth="1"/>
    <col min="11549" max="11556" width="18" style="86" hidden="1" customWidth="1"/>
    <col min="11557" max="11557" width="20.109375" style="86" hidden="1" customWidth="1"/>
    <col min="11558" max="11558" width="19.88671875" style="86" hidden="1" customWidth="1"/>
    <col min="11559" max="11573" width="18" style="86" hidden="1" customWidth="1"/>
    <col min="11574" max="11621" width="11.44140625" style="86" hidden="1" customWidth="1"/>
    <col min="11622" max="11775" width="11.44140625" style="86" hidden="1"/>
    <col min="11776" max="11776" width="8.6640625" style="86" hidden="1" customWidth="1"/>
    <col min="11777" max="11777" width="101.33203125" style="86" hidden="1" customWidth="1"/>
    <col min="11778" max="11778" width="16.6640625" style="86" hidden="1" customWidth="1"/>
    <col min="11779" max="11801" width="18" style="86" hidden="1" customWidth="1"/>
    <col min="11802" max="11802" width="19.44140625" style="86" hidden="1" customWidth="1"/>
    <col min="11803" max="11803" width="17.88671875" style="86" hidden="1" customWidth="1"/>
    <col min="11804" max="11804" width="19.88671875" style="86" hidden="1" customWidth="1"/>
    <col min="11805" max="11812" width="18" style="86" hidden="1" customWidth="1"/>
    <col min="11813" max="11813" width="20.109375" style="86" hidden="1" customWidth="1"/>
    <col min="11814" max="11814" width="19.88671875" style="86" hidden="1" customWidth="1"/>
    <col min="11815" max="11829" width="18" style="86" hidden="1" customWidth="1"/>
    <col min="11830" max="11877" width="11.44140625" style="86" hidden="1" customWidth="1"/>
    <col min="11878" max="12031" width="11.44140625" style="86" hidden="1"/>
    <col min="12032" max="12032" width="8.6640625" style="86" hidden="1" customWidth="1"/>
    <col min="12033" max="12033" width="101.33203125" style="86" hidden="1" customWidth="1"/>
    <col min="12034" max="12034" width="16.6640625" style="86" hidden="1" customWidth="1"/>
    <col min="12035" max="12057" width="18" style="86" hidden="1" customWidth="1"/>
    <col min="12058" max="12058" width="19.44140625" style="86" hidden="1" customWidth="1"/>
    <col min="12059" max="12059" width="17.88671875" style="86" hidden="1" customWidth="1"/>
    <col min="12060" max="12060" width="19.88671875" style="86" hidden="1" customWidth="1"/>
    <col min="12061" max="12068" width="18" style="86" hidden="1" customWidth="1"/>
    <col min="12069" max="12069" width="20.109375" style="86" hidden="1" customWidth="1"/>
    <col min="12070" max="12070" width="19.88671875" style="86" hidden="1" customWidth="1"/>
    <col min="12071" max="12085" width="18" style="86" hidden="1" customWidth="1"/>
    <col min="12086" max="12133" width="11.44140625" style="86" hidden="1" customWidth="1"/>
    <col min="12134" max="12287" width="11.44140625" style="86" hidden="1"/>
    <col min="12288" max="12288" width="8.6640625" style="86" hidden="1" customWidth="1"/>
    <col min="12289" max="12289" width="101.33203125" style="86" hidden="1" customWidth="1"/>
    <col min="12290" max="12290" width="16.6640625" style="86" hidden="1" customWidth="1"/>
    <col min="12291" max="12313" width="18" style="86" hidden="1" customWidth="1"/>
    <col min="12314" max="12314" width="19.44140625" style="86" hidden="1" customWidth="1"/>
    <col min="12315" max="12315" width="17.88671875" style="86" hidden="1" customWidth="1"/>
    <col min="12316" max="12316" width="19.88671875" style="86" hidden="1" customWidth="1"/>
    <col min="12317" max="12324" width="18" style="86" hidden="1" customWidth="1"/>
    <col min="12325" max="12325" width="20.109375" style="86" hidden="1" customWidth="1"/>
    <col min="12326" max="12326" width="19.88671875" style="86" hidden="1" customWidth="1"/>
    <col min="12327" max="12341" width="18" style="86" hidden="1" customWidth="1"/>
    <col min="12342" max="12389" width="11.44140625" style="86" hidden="1" customWidth="1"/>
    <col min="12390" max="12543" width="11.44140625" style="86" hidden="1"/>
    <col min="12544" max="12544" width="8.6640625" style="86" hidden="1" customWidth="1"/>
    <col min="12545" max="12545" width="101.33203125" style="86" hidden="1" customWidth="1"/>
    <col min="12546" max="12546" width="16.6640625" style="86" hidden="1" customWidth="1"/>
    <col min="12547" max="12569" width="18" style="86" hidden="1" customWidth="1"/>
    <col min="12570" max="12570" width="19.44140625" style="86" hidden="1" customWidth="1"/>
    <col min="12571" max="12571" width="17.88671875" style="86" hidden="1" customWidth="1"/>
    <col min="12572" max="12572" width="19.88671875" style="86" hidden="1" customWidth="1"/>
    <col min="12573" max="12580" width="18" style="86" hidden="1" customWidth="1"/>
    <col min="12581" max="12581" width="20.109375" style="86" hidden="1" customWidth="1"/>
    <col min="12582" max="12582" width="19.88671875" style="86" hidden="1" customWidth="1"/>
    <col min="12583" max="12597" width="18" style="86" hidden="1" customWidth="1"/>
    <col min="12598" max="12645" width="11.44140625" style="86" hidden="1" customWidth="1"/>
    <col min="12646" max="12799" width="11.44140625" style="86" hidden="1"/>
    <col min="12800" max="12800" width="8.6640625" style="86" hidden="1" customWidth="1"/>
    <col min="12801" max="12801" width="101.33203125" style="86" hidden="1" customWidth="1"/>
    <col min="12802" max="12802" width="16.6640625" style="86" hidden="1" customWidth="1"/>
    <col min="12803" max="12825" width="18" style="86" hidden="1" customWidth="1"/>
    <col min="12826" max="12826" width="19.44140625" style="86" hidden="1" customWidth="1"/>
    <col min="12827" max="12827" width="17.88671875" style="86" hidden="1" customWidth="1"/>
    <col min="12828" max="12828" width="19.88671875" style="86" hidden="1" customWidth="1"/>
    <col min="12829" max="12836" width="18" style="86" hidden="1" customWidth="1"/>
    <col min="12837" max="12837" width="20.109375" style="86" hidden="1" customWidth="1"/>
    <col min="12838" max="12838" width="19.88671875" style="86" hidden="1" customWidth="1"/>
    <col min="12839" max="12853" width="18" style="86" hidden="1" customWidth="1"/>
    <col min="12854" max="12901" width="11.44140625" style="86" hidden="1" customWidth="1"/>
    <col min="12902" max="13055" width="11.44140625" style="86" hidden="1"/>
    <col min="13056" max="13056" width="8.6640625" style="86" hidden="1" customWidth="1"/>
    <col min="13057" max="13057" width="101.33203125" style="86" hidden="1" customWidth="1"/>
    <col min="13058" max="13058" width="16.6640625" style="86" hidden="1" customWidth="1"/>
    <col min="13059" max="13081" width="18" style="86" hidden="1" customWidth="1"/>
    <col min="13082" max="13082" width="19.44140625" style="86" hidden="1" customWidth="1"/>
    <col min="13083" max="13083" width="17.88671875" style="86" hidden="1" customWidth="1"/>
    <col min="13084" max="13084" width="19.88671875" style="86" hidden="1" customWidth="1"/>
    <col min="13085" max="13092" width="18" style="86" hidden="1" customWidth="1"/>
    <col min="13093" max="13093" width="20.109375" style="86" hidden="1" customWidth="1"/>
    <col min="13094" max="13094" width="19.88671875" style="86" hidden="1" customWidth="1"/>
    <col min="13095" max="13109" width="18" style="86" hidden="1" customWidth="1"/>
    <col min="13110" max="13157" width="11.44140625" style="86" hidden="1" customWidth="1"/>
    <col min="13158" max="13311" width="11.44140625" style="86" hidden="1"/>
    <col min="13312" max="13312" width="8.6640625" style="86" hidden="1" customWidth="1"/>
    <col min="13313" max="13313" width="101.33203125" style="86" hidden="1" customWidth="1"/>
    <col min="13314" max="13314" width="16.6640625" style="86" hidden="1" customWidth="1"/>
    <col min="13315" max="13337" width="18" style="86" hidden="1" customWidth="1"/>
    <col min="13338" max="13338" width="19.44140625" style="86" hidden="1" customWidth="1"/>
    <col min="13339" max="13339" width="17.88671875" style="86" hidden="1" customWidth="1"/>
    <col min="13340" max="13340" width="19.88671875" style="86" hidden="1" customWidth="1"/>
    <col min="13341" max="13348" width="18" style="86" hidden="1" customWidth="1"/>
    <col min="13349" max="13349" width="20.109375" style="86" hidden="1" customWidth="1"/>
    <col min="13350" max="13350" width="19.88671875" style="86" hidden="1" customWidth="1"/>
    <col min="13351" max="13365" width="18" style="86" hidden="1" customWidth="1"/>
    <col min="13366" max="13413" width="11.44140625" style="86" hidden="1" customWidth="1"/>
    <col min="13414" max="13567" width="11.44140625" style="86" hidden="1"/>
    <col min="13568" max="13568" width="8.6640625" style="86" hidden="1" customWidth="1"/>
    <col min="13569" max="13569" width="101.33203125" style="86" hidden="1" customWidth="1"/>
    <col min="13570" max="13570" width="16.6640625" style="86" hidden="1" customWidth="1"/>
    <col min="13571" max="13593" width="18" style="86" hidden="1" customWidth="1"/>
    <col min="13594" max="13594" width="19.44140625" style="86" hidden="1" customWidth="1"/>
    <col min="13595" max="13595" width="17.88671875" style="86" hidden="1" customWidth="1"/>
    <col min="13596" max="13596" width="19.88671875" style="86" hidden="1" customWidth="1"/>
    <col min="13597" max="13604" width="18" style="86" hidden="1" customWidth="1"/>
    <col min="13605" max="13605" width="20.109375" style="86" hidden="1" customWidth="1"/>
    <col min="13606" max="13606" width="19.88671875" style="86" hidden="1" customWidth="1"/>
    <col min="13607" max="13621" width="18" style="86" hidden="1" customWidth="1"/>
    <col min="13622" max="13669" width="11.44140625" style="86" hidden="1" customWidth="1"/>
    <col min="13670" max="13823" width="11.44140625" style="86" hidden="1"/>
    <col min="13824" max="13824" width="8.6640625" style="86" hidden="1" customWidth="1"/>
    <col min="13825" max="13825" width="101.33203125" style="86" hidden="1" customWidth="1"/>
    <col min="13826" max="13826" width="16.6640625" style="86" hidden="1" customWidth="1"/>
    <col min="13827" max="13849" width="18" style="86" hidden="1" customWidth="1"/>
    <col min="13850" max="13850" width="19.44140625" style="86" hidden="1" customWidth="1"/>
    <col min="13851" max="13851" width="17.88671875" style="86" hidden="1" customWidth="1"/>
    <col min="13852" max="13852" width="19.88671875" style="86" hidden="1" customWidth="1"/>
    <col min="13853" max="13860" width="18" style="86" hidden="1" customWidth="1"/>
    <col min="13861" max="13861" width="20.109375" style="86" hidden="1" customWidth="1"/>
    <col min="13862" max="13862" width="19.88671875" style="86" hidden="1" customWidth="1"/>
    <col min="13863" max="13877" width="18" style="86" hidden="1" customWidth="1"/>
    <col min="13878" max="13925" width="11.44140625" style="86" hidden="1" customWidth="1"/>
    <col min="13926" max="14079" width="11.44140625" style="86" hidden="1"/>
    <col min="14080" max="14080" width="8.6640625" style="86" hidden="1" customWidth="1"/>
    <col min="14081" max="14081" width="101.33203125" style="86" hidden="1" customWidth="1"/>
    <col min="14082" max="14082" width="16.6640625" style="86" hidden="1" customWidth="1"/>
    <col min="14083" max="14105" width="18" style="86" hidden="1" customWidth="1"/>
    <col min="14106" max="14106" width="19.44140625" style="86" hidden="1" customWidth="1"/>
    <col min="14107" max="14107" width="17.88671875" style="86" hidden="1" customWidth="1"/>
    <col min="14108" max="14108" width="19.88671875" style="86" hidden="1" customWidth="1"/>
    <col min="14109" max="14116" width="18" style="86" hidden="1" customWidth="1"/>
    <col min="14117" max="14117" width="20.109375" style="86" hidden="1" customWidth="1"/>
    <col min="14118" max="14118" width="19.88671875" style="86" hidden="1" customWidth="1"/>
    <col min="14119" max="14133" width="18" style="86" hidden="1" customWidth="1"/>
    <col min="14134" max="14181" width="11.44140625" style="86" hidden="1" customWidth="1"/>
    <col min="14182" max="14335" width="11.44140625" style="86" hidden="1"/>
    <col min="14336" max="14336" width="8.6640625" style="86" hidden="1" customWidth="1"/>
    <col min="14337" max="14337" width="101.33203125" style="86" hidden="1" customWidth="1"/>
    <col min="14338" max="14338" width="16.6640625" style="86" hidden="1" customWidth="1"/>
    <col min="14339" max="14361" width="18" style="86" hidden="1" customWidth="1"/>
    <col min="14362" max="14362" width="19.44140625" style="86" hidden="1" customWidth="1"/>
    <col min="14363" max="14363" width="17.88671875" style="86" hidden="1" customWidth="1"/>
    <col min="14364" max="14364" width="19.88671875" style="86" hidden="1" customWidth="1"/>
    <col min="14365" max="14372" width="18" style="86" hidden="1" customWidth="1"/>
    <col min="14373" max="14373" width="20.109375" style="86" hidden="1" customWidth="1"/>
    <col min="14374" max="14374" width="19.88671875" style="86" hidden="1" customWidth="1"/>
    <col min="14375" max="14389" width="18" style="86" hidden="1" customWidth="1"/>
    <col min="14390" max="14437" width="11.44140625" style="86" hidden="1" customWidth="1"/>
    <col min="14438" max="14591" width="11.44140625" style="86" hidden="1"/>
    <col min="14592" max="14592" width="8.6640625" style="86" hidden="1" customWidth="1"/>
    <col min="14593" max="14593" width="101.33203125" style="86" hidden="1" customWidth="1"/>
    <col min="14594" max="14594" width="16.6640625" style="86" hidden="1" customWidth="1"/>
    <col min="14595" max="14617" width="18" style="86" hidden="1" customWidth="1"/>
    <col min="14618" max="14618" width="19.44140625" style="86" hidden="1" customWidth="1"/>
    <col min="14619" max="14619" width="17.88671875" style="86" hidden="1" customWidth="1"/>
    <col min="14620" max="14620" width="19.88671875" style="86" hidden="1" customWidth="1"/>
    <col min="14621" max="14628" width="18" style="86" hidden="1" customWidth="1"/>
    <col min="14629" max="14629" width="20.109375" style="86" hidden="1" customWidth="1"/>
    <col min="14630" max="14630" width="19.88671875" style="86" hidden="1" customWidth="1"/>
    <col min="14631" max="14645" width="18" style="86" hidden="1" customWidth="1"/>
    <col min="14646" max="14693" width="11.44140625" style="86" hidden="1" customWidth="1"/>
    <col min="14694" max="14847" width="11.44140625" style="86" hidden="1"/>
    <col min="14848" max="14848" width="8.6640625" style="86" hidden="1" customWidth="1"/>
    <col min="14849" max="14849" width="101.33203125" style="86" hidden="1" customWidth="1"/>
    <col min="14850" max="14850" width="16.6640625" style="86" hidden="1" customWidth="1"/>
    <col min="14851" max="14873" width="18" style="86" hidden="1" customWidth="1"/>
    <col min="14874" max="14874" width="19.44140625" style="86" hidden="1" customWidth="1"/>
    <col min="14875" max="14875" width="17.88671875" style="86" hidden="1" customWidth="1"/>
    <col min="14876" max="14876" width="19.88671875" style="86" hidden="1" customWidth="1"/>
    <col min="14877" max="14884" width="18" style="86" hidden="1" customWidth="1"/>
    <col min="14885" max="14885" width="20.109375" style="86" hidden="1" customWidth="1"/>
    <col min="14886" max="14886" width="19.88671875" style="86" hidden="1" customWidth="1"/>
    <col min="14887" max="14901" width="18" style="86" hidden="1" customWidth="1"/>
    <col min="14902" max="14949" width="11.44140625" style="86" hidden="1" customWidth="1"/>
    <col min="14950" max="15103" width="11.44140625" style="86" hidden="1"/>
    <col min="15104" max="15104" width="8.6640625" style="86" hidden="1" customWidth="1"/>
    <col min="15105" max="15105" width="101.33203125" style="86" hidden="1" customWidth="1"/>
    <col min="15106" max="15106" width="16.6640625" style="86" hidden="1" customWidth="1"/>
    <col min="15107" max="15129" width="18" style="86" hidden="1" customWidth="1"/>
    <col min="15130" max="15130" width="19.44140625" style="86" hidden="1" customWidth="1"/>
    <col min="15131" max="15131" width="17.88671875" style="86" hidden="1" customWidth="1"/>
    <col min="15132" max="15132" width="19.88671875" style="86" hidden="1" customWidth="1"/>
    <col min="15133" max="15140" width="18" style="86" hidden="1" customWidth="1"/>
    <col min="15141" max="15141" width="20.109375" style="86" hidden="1" customWidth="1"/>
    <col min="15142" max="15142" width="19.88671875" style="86" hidden="1" customWidth="1"/>
    <col min="15143" max="15157" width="18" style="86" hidden="1" customWidth="1"/>
    <col min="15158" max="15205" width="11.44140625" style="86" hidden="1" customWidth="1"/>
    <col min="15206" max="15359" width="11.44140625" style="86" hidden="1"/>
    <col min="15360" max="15360" width="8.6640625" style="86" hidden="1" customWidth="1"/>
    <col min="15361" max="15361" width="101.33203125" style="86" hidden="1" customWidth="1"/>
    <col min="15362" max="15362" width="16.6640625" style="86" hidden="1" customWidth="1"/>
    <col min="15363" max="15385" width="18" style="86" hidden="1" customWidth="1"/>
    <col min="15386" max="15386" width="19.44140625" style="86" hidden="1" customWidth="1"/>
    <col min="15387" max="15387" width="17.88671875" style="86" hidden="1" customWidth="1"/>
    <col min="15388" max="15388" width="19.88671875" style="86" hidden="1" customWidth="1"/>
    <col min="15389" max="15396" width="18" style="86" hidden="1" customWidth="1"/>
    <col min="15397" max="15397" width="20.109375" style="86" hidden="1" customWidth="1"/>
    <col min="15398" max="15398" width="19.88671875" style="86" hidden="1" customWidth="1"/>
    <col min="15399" max="15413" width="18" style="86" hidden="1" customWidth="1"/>
    <col min="15414" max="15461" width="11.44140625" style="86" hidden="1" customWidth="1"/>
    <col min="15462" max="15615" width="11.44140625" style="86" hidden="1"/>
    <col min="15616" max="15616" width="8.6640625" style="86" hidden="1" customWidth="1"/>
    <col min="15617" max="15617" width="101.33203125" style="86" hidden="1" customWidth="1"/>
    <col min="15618" max="15618" width="16.6640625" style="86" hidden="1" customWidth="1"/>
    <col min="15619" max="15641" width="18" style="86" hidden="1" customWidth="1"/>
    <col min="15642" max="15642" width="19.44140625" style="86" hidden="1" customWidth="1"/>
    <col min="15643" max="15643" width="17.88671875" style="86" hidden="1" customWidth="1"/>
    <col min="15644" max="15644" width="19.88671875" style="86" hidden="1" customWidth="1"/>
    <col min="15645" max="15652" width="18" style="86" hidden="1" customWidth="1"/>
    <col min="15653" max="15653" width="20.109375" style="86" hidden="1" customWidth="1"/>
    <col min="15654" max="15654" width="19.88671875" style="86" hidden="1" customWidth="1"/>
    <col min="15655" max="15669" width="18" style="86" hidden="1" customWidth="1"/>
    <col min="15670" max="15717" width="11.44140625" style="86" hidden="1" customWidth="1"/>
    <col min="15718" max="15871" width="11.44140625" style="86" hidden="1"/>
    <col min="15872" max="15872" width="8.6640625" style="86" hidden="1" customWidth="1"/>
    <col min="15873" max="15873" width="101.33203125" style="86" hidden="1" customWidth="1"/>
    <col min="15874" max="15874" width="16.6640625" style="86" hidden="1" customWidth="1"/>
    <col min="15875" max="15897" width="18" style="86" hidden="1" customWidth="1"/>
    <col min="15898" max="15898" width="19.44140625" style="86" hidden="1" customWidth="1"/>
    <col min="15899" max="15899" width="17.88671875" style="86" hidden="1" customWidth="1"/>
    <col min="15900" max="15900" width="19.88671875" style="86" hidden="1" customWidth="1"/>
    <col min="15901" max="15908" width="18" style="86" hidden="1" customWidth="1"/>
    <col min="15909" max="15909" width="20.109375" style="86" hidden="1" customWidth="1"/>
    <col min="15910" max="15910" width="19.88671875" style="86" hidden="1" customWidth="1"/>
    <col min="15911" max="15925" width="18" style="86" hidden="1" customWidth="1"/>
    <col min="15926" max="15973" width="11.44140625" style="86" hidden="1" customWidth="1"/>
    <col min="15974" max="16127" width="11.44140625" style="86" hidden="1"/>
    <col min="16128" max="16128" width="8.6640625" style="86" hidden="1" customWidth="1"/>
    <col min="16129" max="16129" width="101.33203125" style="86" hidden="1" customWidth="1"/>
    <col min="16130" max="16130" width="16.6640625" style="86" hidden="1" customWidth="1"/>
    <col min="16131" max="16153" width="18" style="86" hidden="1" customWidth="1"/>
    <col min="16154" max="16154" width="19.44140625" style="86" hidden="1" customWidth="1"/>
    <col min="16155" max="16155" width="17.88671875" style="86" hidden="1" customWidth="1"/>
    <col min="16156" max="16156" width="19.88671875" style="86" hidden="1" customWidth="1"/>
    <col min="16157" max="16164" width="18" style="86" hidden="1" customWidth="1"/>
    <col min="16165" max="16165" width="20.109375" style="86" hidden="1" customWidth="1"/>
    <col min="16166" max="16166" width="19.88671875" style="86" hidden="1" customWidth="1"/>
    <col min="16167" max="16181" width="18" style="86" hidden="1" customWidth="1"/>
    <col min="16182" max="16184" width="0" style="86" hidden="1" customWidth="1"/>
    <col min="16185" max="16229" width="11.44140625" style="86" hidden="1" customWidth="1"/>
    <col min="16230" max="16384" width="11.44140625" style="86" hidden="1"/>
  </cols>
  <sheetData>
    <row r="1" spans="1:104" ht="20.399999999999999" customHeight="1">
      <c r="C1" s="375"/>
      <c r="D1" s="375"/>
      <c r="E1" s="375"/>
      <c r="F1" s="375"/>
      <c r="G1" s="375"/>
      <c r="H1" s="375"/>
      <c r="I1" s="375"/>
      <c r="J1" s="375"/>
      <c r="K1" s="375"/>
      <c r="L1" s="375"/>
      <c r="M1" s="375"/>
      <c r="N1" s="375"/>
      <c r="O1" s="375"/>
      <c r="P1" s="375"/>
      <c r="Q1" s="375"/>
      <c r="R1" s="375"/>
      <c r="S1" s="375"/>
      <c r="T1" s="375"/>
      <c r="U1" s="375"/>
      <c r="V1" s="375"/>
      <c r="W1" s="375"/>
      <c r="X1" s="375"/>
      <c r="Y1" s="375"/>
      <c r="Z1" s="375"/>
      <c r="AA1" s="375"/>
      <c r="AB1" s="375"/>
      <c r="AC1" s="375"/>
      <c r="AD1" s="375"/>
      <c r="AE1" s="375"/>
      <c r="AF1" s="375"/>
      <c r="AG1" s="375"/>
      <c r="AH1" s="375"/>
      <c r="AI1" s="375"/>
      <c r="AJ1" s="375"/>
      <c r="AK1" s="375"/>
      <c r="AL1" s="375"/>
      <c r="AM1" s="375"/>
      <c r="AN1" s="375"/>
      <c r="AO1" s="375"/>
      <c r="AP1" s="375"/>
      <c r="AQ1" s="375"/>
      <c r="AR1" s="375"/>
      <c r="AS1" s="375"/>
      <c r="AT1" s="375"/>
      <c r="AU1" s="375"/>
      <c r="AV1" s="375"/>
      <c r="AW1" s="375"/>
      <c r="AX1" s="375"/>
      <c r="AY1" s="375"/>
      <c r="AZ1" s="375"/>
      <c r="BA1" s="375"/>
      <c r="BB1" s="375"/>
      <c r="BC1" s="375"/>
    </row>
    <row r="2" spans="1:104" ht="20.399999999999999" customHeight="1">
      <c r="B2" s="376"/>
    </row>
    <row r="3" spans="1:104" ht="20.399999999999999" customHeight="1">
      <c r="B3" s="377"/>
      <c r="C3" s="378"/>
      <c r="D3" s="378"/>
      <c r="H3" s="378"/>
      <c r="M3" s="378"/>
      <c r="R3" s="378"/>
      <c r="W3" s="378"/>
      <c r="AB3" s="378"/>
      <c r="AG3" s="378"/>
      <c r="AL3" s="378"/>
      <c r="AQ3" s="378"/>
      <c r="AV3" s="378"/>
    </row>
    <row r="4" spans="1:104" ht="20.399999999999999" customHeight="1">
      <c r="B4" s="377"/>
      <c r="C4" s="460"/>
      <c r="D4" s="378"/>
      <c r="H4" s="378"/>
      <c r="M4" s="378"/>
      <c r="R4" s="378"/>
      <c r="W4" s="378"/>
      <c r="AB4" s="378"/>
      <c r="AG4" s="378"/>
      <c r="AL4" s="378"/>
      <c r="AQ4" s="378"/>
      <c r="AV4" s="378"/>
    </row>
    <row r="5" spans="1:104" s="95" customFormat="1" ht="20.399999999999999" customHeight="1">
      <c r="A5" s="93"/>
      <c r="B5" s="379"/>
      <c r="C5" s="93"/>
      <c r="D5" s="93"/>
      <c r="E5" s="380"/>
      <c r="F5" s="380"/>
      <c r="G5" s="380"/>
      <c r="H5" s="93"/>
      <c r="I5" s="380"/>
      <c r="J5" s="380"/>
      <c r="K5" s="380"/>
      <c r="L5" s="380"/>
      <c r="M5" s="93"/>
      <c r="N5" s="380"/>
      <c r="O5" s="380"/>
      <c r="P5" s="380"/>
      <c r="Q5" s="380"/>
      <c r="R5" s="93"/>
      <c r="S5" s="380"/>
      <c r="T5" s="380"/>
      <c r="U5" s="380"/>
      <c r="V5" s="380"/>
      <c r="W5" s="93"/>
      <c r="X5" s="380"/>
      <c r="Y5" s="380"/>
      <c r="Z5" s="380"/>
      <c r="AA5" s="380"/>
      <c r="AB5" s="93"/>
      <c r="AC5" s="380"/>
      <c r="AD5" s="380"/>
      <c r="AE5" s="380"/>
      <c r="AF5" s="380"/>
      <c r="AG5" s="93"/>
      <c r="AH5" s="380"/>
      <c r="AI5" s="380"/>
      <c r="AJ5" s="380"/>
      <c r="AK5" s="380"/>
      <c r="AL5" s="93"/>
      <c r="AM5" s="380"/>
      <c r="AN5" s="380"/>
      <c r="AO5" s="380"/>
      <c r="AP5" s="380"/>
      <c r="AQ5" s="93"/>
      <c r="AR5" s="380"/>
      <c r="AS5" s="380"/>
      <c r="AT5" s="380"/>
      <c r="AU5" s="380"/>
      <c r="AV5" s="93"/>
      <c r="AW5" s="380"/>
      <c r="AX5" s="380"/>
      <c r="AY5" s="380"/>
      <c r="AZ5" s="380"/>
      <c r="BA5" s="380"/>
      <c r="BB5" s="380"/>
      <c r="BC5" s="380"/>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row>
    <row r="6" spans="1:104" s="95" customFormat="1" ht="48.6" customHeight="1">
      <c r="A6" s="93"/>
      <c r="B6" s="381" t="s">
        <v>265</v>
      </c>
      <c r="C6" s="382" t="s">
        <v>266</v>
      </c>
      <c r="D6" s="382" t="s">
        <v>48</v>
      </c>
      <c r="E6" s="382" t="s">
        <v>71</v>
      </c>
      <c r="F6" s="382" t="s">
        <v>44</v>
      </c>
      <c r="G6" s="382" t="s">
        <v>34</v>
      </c>
      <c r="H6" s="382" t="s">
        <v>57</v>
      </c>
      <c r="I6" s="382" t="s">
        <v>72</v>
      </c>
      <c r="J6" s="382" t="s">
        <v>59</v>
      </c>
      <c r="K6" s="382" t="s">
        <v>231</v>
      </c>
      <c r="L6" s="382" t="s">
        <v>38</v>
      </c>
      <c r="M6" s="382" t="s">
        <v>36</v>
      </c>
      <c r="N6" s="382" t="s">
        <v>32</v>
      </c>
      <c r="O6" s="382" t="s">
        <v>66</v>
      </c>
      <c r="P6" s="382" t="s">
        <v>45</v>
      </c>
      <c r="Q6" s="382" t="s">
        <v>63</v>
      </c>
      <c r="R6" s="382" t="s">
        <v>62</v>
      </c>
      <c r="S6" s="382" t="s">
        <v>41</v>
      </c>
      <c r="T6" s="382" t="s">
        <v>230</v>
      </c>
      <c r="U6" s="382" t="s">
        <v>35</v>
      </c>
      <c r="V6" s="382" t="s">
        <v>68</v>
      </c>
      <c r="W6" s="382" t="s">
        <v>37</v>
      </c>
      <c r="X6" s="382" t="s">
        <v>47</v>
      </c>
      <c r="Y6" s="382" t="s">
        <v>70</v>
      </c>
      <c r="Z6" s="382" t="s">
        <v>74</v>
      </c>
      <c r="AA6" s="382" t="s">
        <v>51</v>
      </c>
      <c r="AB6" s="382" t="s">
        <v>46</v>
      </c>
      <c r="AC6" s="382" t="s">
        <v>31</v>
      </c>
      <c r="AD6" s="382" t="s">
        <v>52</v>
      </c>
      <c r="AE6" s="382" t="s">
        <v>49</v>
      </c>
      <c r="AF6" s="382" t="s">
        <v>61</v>
      </c>
      <c r="AG6" s="382" t="s">
        <v>40</v>
      </c>
      <c r="AH6" s="382" t="s">
        <v>67</v>
      </c>
      <c r="AI6" s="382" t="s">
        <v>53</v>
      </c>
      <c r="AJ6" s="382" t="s">
        <v>50</v>
      </c>
      <c r="AK6" s="382" t="s">
        <v>33</v>
      </c>
      <c r="AL6" s="382" t="s">
        <v>43</v>
      </c>
      <c r="AM6" s="382" t="s">
        <v>60</v>
      </c>
      <c r="AN6" s="382" t="s">
        <v>65</v>
      </c>
      <c r="AO6" s="382" t="s">
        <v>58</v>
      </c>
      <c r="AP6" s="382" t="s">
        <v>229</v>
      </c>
      <c r="AQ6" s="382" t="s">
        <v>42</v>
      </c>
      <c r="AR6" s="382" t="s">
        <v>75</v>
      </c>
      <c r="AS6" s="382" t="s">
        <v>237</v>
      </c>
      <c r="AT6" s="382" t="s">
        <v>73</v>
      </c>
      <c r="AU6" s="382" t="s">
        <v>235</v>
      </c>
      <c r="AV6" s="382" t="s">
        <v>39</v>
      </c>
      <c r="AW6" s="382" t="s">
        <v>64</v>
      </c>
      <c r="AX6" s="382" t="s">
        <v>188</v>
      </c>
      <c r="AY6" s="382" t="s">
        <v>55</v>
      </c>
      <c r="AZ6" s="382" t="s">
        <v>54</v>
      </c>
      <c r="BA6" s="382" t="s">
        <v>238</v>
      </c>
      <c r="BB6" s="382" t="s">
        <v>56</v>
      </c>
      <c r="BC6" s="382" t="s">
        <v>69</v>
      </c>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row>
    <row r="7" spans="1:104" s="95" customFormat="1" ht="20.399999999999999" customHeight="1">
      <c r="A7" s="93"/>
      <c r="B7" s="383"/>
      <c r="C7" s="384"/>
      <c r="D7" s="385"/>
      <c r="E7" s="385"/>
      <c r="F7" s="385"/>
      <c r="G7" s="386"/>
      <c r="H7" s="385"/>
      <c r="I7" s="385"/>
      <c r="J7" s="385"/>
      <c r="K7" s="385"/>
      <c r="L7" s="386"/>
      <c r="M7" s="385"/>
      <c r="N7" s="385"/>
      <c r="O7" s="385"/>
      <c r="P7" s="385"/>
      <c r="Q7" s="386"/>
      <c r="R7" s="385"/>
      <c r="S7" s="385"/>
      <c r="T7" s="385"/>
      <c r="U7" s="385"/>
      <c r="V7" s="386"/>
      <c r="W7" s="385"/>
      <c r="X7" s="385"/>
      <c r="Y7" s="385"/>
      <c r="Z7" s="385"/>
      <c r="AA7" s="386"/>
      <c r="AB7" s="385"/>
      <c r="AC7" s="385"/>
      <c r="AD7" s="385"/>
      <c r="AE7" s="385"/>
      <c r="AF7" s="386"/>
      <c r="AG7" s="385"/>
      <c r="AH7" s="385"/>
      <c r="AI7" s="385"/>
      <c r="AJ7" s="385"/>
      <c r="AK7" s="386"/>
      <c r="AL7" s="385"/>
      <c r="AM7" s="385"/>
      <c r="AN7" s="385"/>
      <c r="AO7" s="385"/>
      <c r="AP7" s="386"/>
      <c r="AQ7" s="385"/>
      <c r="AR7" s="385"/>
      <c r="AS7" s="385"/>
      <c r="AT7" s="385"/>
      <c r="AU7" s="386"/>
      <c r="AV7" s="385"/>
      <c r="AW7" s="385"/>
      <c r="AX7" s="385"/>
      <c r="AY7" s="385"/>
      <c r="AZ7" s="386"/>
      <c r="BA7" s="385"/>
      <c r="BB7" s="385"/>
      <c r="BC7" s="386"/>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row>
    <row r="8" spans="1:104" s="95" customFormat="1" ht="27">
      <c r="A8" s="93"/>
      <c r="B8" s="387" t="s">
        <v>267</v>
      </c>
      <c r="C8" s="388"/>
      <c r="D8" s="389"/>
      <c r="E8" s="389"/>
      <c r="F8" s="389"/>
      <c r="G8" s="390"/>
      <c r="H8" s="389"/>
      <c r="I8" s="389"/>
      <c r="J8" s="389"/>
      <c r="K8" s="389"/>
      <c r="L8" s="390"/>
      <c r="M8" s="389"/>
      <c r="N8" s="389"/>
      <c r="O8" s="389"/>
      <c r="P8" s="389"/>
      <c r="Q8" s="390"/>
      <c r="R8" s="389"/>
      <c r="S8" s="389"/>
      <c r="T8" s="389"/>
      <c r="U8" s="389"/>
      <c r="V8" s="390"/>
      <c r="W8" s="389"/>
      <c r="X8" s="389"/>
      <c r="Y8" s="389"/>
      <c r="Z8" s="389"/>
      <c r="AA8" s="390"/>
      <c r="AB8" s="389"/>
      <c r="AC8" s="389"/>
      <c r="AD8" s="389"/>
      <c r="AE8" s="389"/>
      <c r="AF8" s="390"/>
      <c r="AG8" s="389"/>
      <c r="AH8" s="389"/>
      <c r="AI8" s="389"/>
      <c r="AJ8" s="389"/>
      <c r="AK8" s="390"/>
      <c r="AL8" s="389"/>
      <c r="AM8" s="389"/>
      <c r="AN8" s="389"/>
      <c r="AO8" s="389"/>
      <c r="AP8" s="390"/>
      <c r="AQ8" s="389"/>
      <c r="AR8" s="389"/>
      <c r="AS8" s="389"/>
      <c r="AT8" s="389"/>
      <c r="AU8" s="390"/>
      <c r="AV8" s="389"/>
      <c r="AW8" s="389"/>
      <c r="AX8" s="389"/>
      <c r="AY8" s="389"/>
      <c r="AZ8" s="390"/>
      <c r="BA8" s="389"/>
      <c r="BB8" s="389"/>
      <c r="BC8" s="390"/>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row>
    <row r="9" spans="1:104" s="95" customFormat="1" ht="27">
      <c r="A9" s="93"/>
      <c r="B9" s="391"/>
      <c r="C9" s="481"/>
      <c r="D9" s="482"/>
      <c r="E9" s="482"/>
      <c r="F9" s="482"/>
      <c r="G9" s="483"/>
      <c r="H9" s="482"/>
      <c r="I9" s="482"/>
      <c r="J9" s="482"/>
      <c r="K9" s="482"/>
      <c r="L9" s="483"/>
      <c r="M9" s="482"/>
      <c r="N9" s="482"/>
      <c r="O9" s="482"/>
      <c r="P9" s="482"/>
      <c r="Q9" s="483"/>
      <c r="R9" s="482"/>
      <c r="S9" s="482"/>
      <c r="T9" s="482"/>
      <c r="U9" s="482"/>
      <c r="V9" s="483"/>
      <c r="W9" s="482"/>
      <c r="X9" s="482"/>
      <c r="Y9" s="482"/>
      <c r="Z9" s="482"/>
      <c r="AA9" s="483"/>
      <c r="AB9" s="482"/>
      <c r="AC9" s="482"/>
      <c r="AD9" s="482"/>
      <c r="AE9" s="482"/>
      <c r="AF9" s="483"/>
      <c r="AG9" s="482"/>
      <c r="AH9" s="482"/>
      <c r="AI9" s="482"/>
      <c r="AJ9" s="482"/>
      <c r="AK9" s="483"/>
      <c r="AL9" s="482"/>
      <c r="AM9" s="482"/>
      <c r="AN9" s="482"/>
      <c r="AO9" s="482"/>
      <c r="AP9" s="483"/>
      <c r="AQ9" s="482"/>
      <c r="AR9" s="482"/>
      <c r="AS9" s="482"/>
      <c r="AT9" s="482"/>
      <c r="AU9" s="483"/>
      <c r="AV9" s="482"/>
      <c r="AW9" s="482"/>
      <c r="AX9" s="482"/>
      <c r="AY9" s="482"/>
      <c r="AZ9" s="483"/>
      <c r="BA9" s="482"/>
      <c r="BB9" s="482"/>
      <c r="BC9" s="48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row>
    <row r="10" spans="1:104" s="95" customFormat="1" ht="20.399999999999999" customHeight="1">
      <c r="A10" s="93"/>
      <c r="B10" s="392" t="s">
        <v>268</v>
      </c>
      <c r="C10" s="443">
        <v>15388038.31478888</v>
      </c>
      <c r="D10" s="444">
        <v>3340530.3634662097</v>
      </c>
      <c r="E10" s="444">
        <v>1974060.0194039999</v>
      </c>
      <c r="F10" s="444">
        <v>1887469.3917534801</v>
      </c>
      <c r="G10" s="461">
        <v>1106121.0833428898</v>
      </c>
      <c r="H10" s="462">
        <v>907745.98529500002</v>
      </c>
      <c r="I10" s="462">
        <v>861735.42867000005</v>
      </c>
      <c r="J10" s="444">
        <v>698989.330739</v>
      </c>
      <c r="K10" s="444">
        <v>577231.70937919</v>
      </c>
      <c r="L10" s="445">
        <v>374884.01246109995</v>
      </c>
      <c r="M10" s="444">
        <v>358130.14775177004</v>
      </c>
      <c r="N10" s="444">
        <v>311426.655631</v>
      </c>
      <c r="O10" s="444">
        <v>307766.01735474</v>
      </c>
      <c r="P10" s="444">
        <v>263015.48980508</v>
      </c>
      <c r="Q10" s="445">
        <v>245627.215677</v>
      </c>
      <c r="R10" s="444">
        <v>206832.875386</v>
      </c>
      <c r="S10" s="444">
        <v>192687.76153399999</v>
      </c>
      <c r="T10" s="444">
        <v>174014.16281704002</v>
      </c>
      <c r="U10" s="444">
        <v>165161.84540799999</v>
      </c>
      <c r="V10" s="445">
        <v>158622.41329299999</v>
      </c>
      <c r="W10" s="444">
        <v>150360.129449</v>
      </c>
      <c r="X10" s="444">
        <v>142627.33506899999</v>
      </c>
      <c r="Y10" s="444">
        <v>140368.102744</v>
      </c>
      <c r="Z10" s="444">
        <v>106211.81396100001</v>
      </c>
      <c r="AA10" s="461">
        <v>99168.753312000001</v>
      </c>
      <c r="AB10" s="444">
        <v>73508.827636000002</v>
      </c>
      <c r="AC10" s="444">
        <v>73175.935345000005</v>
      </c>
      <c r="AD10" s="444">
        <v>65277.491666000002</v>
      </c>
      <c r="AE10" s="444">
        <v>63277.845077999998</v>
      </c>
      <c r="AF10" s="461">
        <v>56634.146432000001</v>
      </c>
      <c r="AG10" s="462">
        <v>53323.796476699994</v>
      </c>
      <c r="AH10" s="444">
        <v>40442.347176000003</v>
      </c>
      <c r="AI10" s="444">
        <v>36548.259160000001</v>
      </c>
      <c r="AJ10" s="444">
        <v>22463.422042999999</v>
      </c>
      <c r="AK10" s="445">
        <v>21317.241299549998</v>
      </c>
      <c r="AL10" s="444">
        <v>19315.866894999999</v>
      </c>
      <c r="AM10" s="444">
        <v>16233.588691069999</v>
      </c>
      <c r="AN10" s="444">
        <v>15099.5706359</v>
      </c>
      <c r="AO10" s="444">
        <v>11085.151171</v>
      </c>
      <c r="AP10" s="445">
        <v>9852.6109232700001</v>
      </c>
      <c r="AQ10" s="444">
        <v>8092.5919111599997</v>
      </c>
      <c r="AR10" s="444">
        <v>7965.4832859999997</v>
      </c>
      <c r="AS10" s="444">
        <v>7413.5492869999998</v>
      </c>
      <c r="AT10" s="444">
        <v>6887.506934</v>
      </c>
      <c r="AU10" s="445">
        <v>6851.9774880000004</v>
      </c>
      <c r="AV10" s="444">
        <v>5965.5747520000004</v>
      </c>
      <c r="AW10" s="444">
        <v>5793.2424860000001</v>
      </c>
      <c r="AX10" s="444">
        <v>3148.9102826100002</v>
      </c>
      <c r="AY10" s="444">
        <v>2505.3654700000002</v>
      </c>
      <c r="AZ10" s="445">
        <v>2234.5522019999999</v>
      </c>
      <c r="BA10" s="444">
        <v>1569.3264401199999</v>
      </c>
      <c r="BB10" s="444">
        <v>913.07317399999999</v>
      </c>
      <c r="BC10" s="445">
        <v>353.01674400000002</v>
      </c>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row>
    <row r="11" spans="1:104" s="95" customFormat="1" ht="12" customHeight="1">
      <c r="A11" s="93"/>
      <c r="B11" s="393"/>
      <c r="C11" s="443">
        <v>0</v>
      </c>
      <c r="D11" s="444">
        <v>0</v>
      </c>
      <c r="E11" s="444">
        <v>0</v>
      </c>
      <c r="F11" s="444">
        <v>0</v>
      </c>
      <c r="G11" s="445">
        <v>0</v>
      </c>
      <c r="H11" s="444">
        <v>0</v>
      </c>
      <c r="I11" s="444">
        <v>0</v>
      </c>
      <c r="J11" s="444">
        <v>0</v>
      </c>
      <c r="K11" s="444">
        <v>0</v>
      </c>
      <c r="L11" s="445">
        <v>0</v>
      </c>
      <c r="M11" s="444">
        <v>0</v>
      </c>
      <c r="N11" s="444">
        <v>0</v>
      </c>
      <c r="O11" s="444">
        <v>0</v>
      </c>
      <c r="P11" s="444">
        <v>0</v>
      </c>
      <c r="Q11" s="445">
        <v>0</v>
      </c>
      <c r="R11" s="444">
        <v>0</v>
      </c>
      <c r="S11" s="444">
        <v>0</v>
      </c>
      <c r="T11" s="444">
        <v>0</v>
      </c>
      <c r="U11" s="444">
        <v>0</v>
      </c>
      <c r="V11" s="445">
        <v>0</v>
      </c>
      <c r="W11" s="444">
        <v>0</v>
      </c>
      <c r="X11" s="444">
        <v>0</v>
      </c>
      <c r="Y11" s="444">
        <v>0</v>
      </c>
      <c r="Z11" s="444">
        <v>0</v>
      </c>
      <c r="AA11" s="445">
        <v>0</v>
      </c>
      <c r="AB11" s="444">
        <v>0</v>
      </c>
      <c r="AC11" s="444">
        <v>0</v>
      </c>
      <c r="AD11" s="444">
        <v>0</v>
      </c>
      <c r="AE11" s="444">
        <v>0</v>
      </c>
      <c r="AF11" s="445">
        <v>0</v>
      </c>
      <c r="AG11" s="444">
        <v>0</v>
      </c>
      <c r="AH11" s="444">
        <v>0</v>
      </c>
      <c r="AI11" s="444">
        <v>0</v>
      </c>
      <c r="AJ11" s="444">
        <v>0</v>
      </c>
      <c r="AK11" s="445">
        <v>0</v>
      </c>
      <c r="AL11" s="444">
        <v>0</v>
      </c>
      <c r="AM11" s="444">
        <v>0</v>
      </c>
      <c r="AN11" s="444">
        <v>0</v>
      </c>
      <c r="AO11" s="444">
        <v>0</v>
      </c>
      <c r="AP11" s="445">
        <v>0</v>
      </c>
      <c r="AQ11" s="444">
        <v>0</v>
      </c>
      <c r="AR11" s="444">
        <v>0</v>
      </c>
      <c r="AS11" s="444">
        <v>0</v>
      </c>
      <c r="AT11" s="444">
        <v>0</v>
      </c>
      <c r="AU11" s="445">
        <v>0</v>
      </c>
      <c r="AV11" s="444">
        <v>0</v>
      </c>
      <c r="AW11" s="444">
        <v>0</v>
      </c>
      <c r="AX11" s="444">
        <v>0</v>
      </c>
      <c r="AY11" s="444">
        <v>0</v>
      </c>
      <c r="AZ11" s="445">
        <v>0</v>
      </c>
      <c r="BA11" s="444">
        <v>0</v>
      </c>
      <c r="BB11" s="444">
        <v>0</v>
      </c>
      <c r="BC11" s="445">
        <v>0</v>
      </c>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row>
    <row r="12" spans="1:104" ht="20.399999999999999" customHeight="1">
      <c r="B12" s="394" t="s">
        <v>269</v>
      </c>
      <c r="C12" s="446">
        <v>1196429.1081690001</v>
      </c>
      <c r="D12" s="447">
        <v>265106.01175857999</v>
      </c>
      <c r="E12" s="447">
        <v>117247.51065700001</v>
      </c>
      <c r="F12" s="447">
        <v>93197.730932170001</v>
      </c>
      <c r="G12" s="448">
        <v>87185.275412670002</v>
      </c>
      <c r="H12" s="447">
        <v>67062.662857999996</v>
      </c>
      <c r="I12" s="447">
        <v>51735.465600000003</v>
      </c>
      <c r="J12" s="447">
        <v>76705.24613</v>
      </c>
      <c r="K12" s="447">
        <v>67788.462124290003</v>
      </c>
      <c r="L12" s="448">
        <v>20560.90555498</v>
      </c>
      <c r="M12" s="447">
        <v>28602.993522519999</v>
      </c>
      <c r="N12" s="447">
        <v>7048.415</v>
      </c>
      <c r="O12" s="447">
        <v>62737.30167737</v>
      </c>
      <c r="P12" s="447">
        <v>15884.497327499999</v>
      </c>
      <c r="Q12" s="448">
        <v>10414.878099</v>
      </c>
      <c r="R12" s="447">
        <v>5336.0271480000001</v>
      </c>
      <c r="S12" s="447">
        <v>20902.944476000001</v>
      </c>
      <c r="T12" s="447">
        <v>19008.633908700001</v>
      </c>
      <c r="U12" s="447">
        <v>7931.3590089999998</v>
      </c>
      <c r="V12" s="448">
        <v>11173.00916</v>
      </c>
      <c r="W12" s="447">
        <v>17215.670597</v>
      </c>
      <c r="X12" s="447">
        <v>5808.0882519999996</v>
      </c>
      <c r="Y12" s="447">
        <v>13255.00446</v>
      </c>
      <c r="Z12" s="447">
        <v>5747.7281499999999</v>
      </c>
      <c r="AA12" s="448">
        <v>12678.281582</v>
      </c>
      <c r="AB12" s="447">
        <v>16969.791562999999</v>
      </c>
      <c r="AC12" s="447">
        <v>20421.621471999999</v>
      </c>
      <c r="AD12" s="447">
        <v>4676.2475029999996</v>
      </c>
      <c r="AE12" s="447">
        <v>42.158855000000003</v>
      </c>
      <c r="AF12" s="448">
        <v>8854.9813969999996</v>
      </c>
      <c r="AG12" s="447">
        <v>5936.4696626699997</v>
      </c>
      <c r="AH12" s="447">
        <v>13044.931742999999</v>
      </c>
      <c r="AI12" s="447">
        <v>505.215463</v>
      </c>
      <c r="AJ12" s="447">
        <v>422.36843900000002</v>
      </c>
      <c r="AK12" s="448">
        <v>1636.9936779300001</v>
      </c>
      <c r="AL12" s="447">
        <v>4684.6547799999998</v>
      </c>
      <c r="AM12" s="447">
        <v>2404.2001072500002</v>
      </c>
      <c r="AN12" s="447">
        <v>4668.1718313399997</v>
      </c>
      <c r="AO12" s="447">
        <v>6050.6999720000003</v>
      </c>
      <c r="AP12" s="448">
        <v>724.35091278999994</v>
      </c>
      <c r="AQ12" s="447">
        <v>4603.21023504</v>
      </c>
      <c r="AR12" s="447">
        <v>397.25585599999999</v>
      </c>
      <c r="AS12" s="447">
        <v>355.95266199999998</v>
      </c>
      <c r="AT12" s="447">
        <v>588.39272000000005</v>
      </c>
      <c r="AU12" s="448">
        <v>1054.9209129999999</v>
      </c>
      <c r="AV12" s="447">
        <v>4585.0278159999998</v>
      </c>
      <c r="AW12" s="447">
        <v>62.850067000000003</v>
      </c>
      <c r="AX12" s="447">
        <v>1068.0643107000001</v>
      </c>
      <c r="AY12" s="447">
        <v>41.999755</v>
      </c>
      <c r="AZ12" s="448">
        <v>210.68448000000001</v>
      </c>
      <c r="BA12" s="447">
        <v>1544.9312184999999</v>
      </c>
      <c r="BB12" s="447">
        <v>318.16767299999998</v>
      </c>
      <c r="BC12" s="448">
        <v>220.68968699999999</v>
      </c>
      <c r="BE12" s="85">
        <v>0</v>
      </c>
      <c r="BF12" s="85">
        <v>0</v>
      </c>
      <c r="BG12" s="85">
        <v>0</v>
      </c>
      <c r="BH12" s="85">
        <v>0</v>
      </c>
      <c r="BI12" s="85">
        <v>0</v>
      </c>
      <c r="BJ12" s="85">
        <v>0</v>
      </c>
      <c r="BK12" s="85">
        <v>0</v>
      </c>
      <c r="BL12" s="85">
        <v>0</v>
      </c>
      <c r="BM12" s="85">
        <v>0</v>
      </c>
      <c r="BN12" s="85">
        <v>0</v>
      </c>
      <c r="BO12" s="85">
        <v>0</v>
      </c>
      <c r="BP12" s="85">
        <v>0</v>
      </c>
    </row>
    <row r="13" spans="1:104" ht="20.399999999999999" customHeight="1">
      <c r="B13" s="394" t="s">
        <v>270</v>
      </c>
      <c r="C13" s="446">
        <v>35274.536641679995</v>
      </c>
      <c r="D13" s="447">
        <v>13696.235335629999</v>
      </c>
      <c r="E13" s="447">
        <v>856.61144000000002</v>
      </c>
      <c r="F13" s="447">
        <v>4121.1131780200003</v>
      </c>
      <c r="G13" s="448">
        <v>159.24013755000001</v>
      </c>
      <c r="H13" s="447">
        <v>414.47774600000002</v>
      </c>
      <c r="I13" s="447">
        <v>1301.5276530000001</v>
      </c>
      <c r="J13" s="447">
        <v>4371.0473570000004</v>
      </c>
      <c r="K13" s="447">
        <v>2521.13486268</v>
      </c>
      <c r="L13" s="448">
        <v>0</v>
      </c>
      <c r="M13" s="447">
        <v>878.71205599999996</v>
      </c>
      <c r="N13" s="447">
        <v>358.79837300000003</v>
      </c>
      <c r="O13" s="447">
        <v>1806.1492728000001</v>
      </c>
      <c r="P13" s="447">
        <v>0</v>
      </c>
      <c r="Q13" s="448">
        <v>1182.4746869999999</v>
      </c>
      <c r="R13" s="447">
        <v>1438.1399650000001</v>
      </c>
      <c r="S13" s="447">
        <v>2078.0704430000001</v>
      </c>
      <c r="T13" s="447">
        <v>0</v>
      </c>
      <c r="U13" s="447">
        <v>0</v>
      </c>
      <c r="V13" s="448">
        <v>3.0000000000000001E-6</v>
      </c>
      <c r="W13" s="447">
        <v>0</v>
      </c>
      <c r="X13" s="447">
        <v>87.799651999999995</v>
      </c>
      <c r="Y13" s="447">
        <v>0</v>
      </c>
      <c r="Z13" s="447">
        <v>0</v>
      </c>
      <c r="AA13" s="448">
        <v>0</v>
      </c>
      <c r="AB13" s="447">
        <v>4.4799999999999996E-3</v>
      </c>
      <c r="AC13" s="447">
        <v>0</v>
      </c>
      <c r="AD13" s="447">
        <v>0</v>
      </c>
      <c r="AE13" s="447">
        <v>3</v>
      </c>
      <c r="AF13" s="448">
        <v>0</v>
      </c>
      <c r="AG13" s="447">
        <v>0</v>
      </c>
      <c r="AH13" s="447">
        <v>0</v>
      </c>
      <c r="AI13" s="447">
        <v>0</v>
      </c>
      <c r="AJ13" s="447">
        <v>0</v>
      </c>
      <c r="AK13" s="448">
        <v>0</v>
      </c>
      <c r="AL13" s="447">
        <v>0</v>
      </c>
      <c r="AM13" s="447">
        <v>0</v>
      </c>
      <c r="AN13" s="447">
        <v>0</v>
      </c>
      <c r="AO13" s="447">
        <v>0</v>
      </c>
      <c r="AP13" s="448">
        <v>0</v>
      </c>
      <c r="AQ13" s="447">
        <v>0</v>
      </c>
      <c r="AR13" s="447">
        <v>0</v>
      </c>
      <c r="AS13" s="447">
        <v>0</v>
      </c>
      <c r="AT13" s="447">
        <v>0</v>
      </c>
      <c r="AU13" s="448">
        <v>0</v>
      </c>
      <c r="AV13" s="447">
        <v>0</v>
      </c>
      <c r="AW13" s="447">
        <v>0</v>
      </c>
      <c r="AX13" s="447">
        <v>0</v>
      </c>
      <c r="AY13" s="447">
        <v>0</v>
      </c>
      <c r="AZ13" s="448">
        <v>0</v>
      </c>
      <c r="BA13" s="447">
        <v>0</v>
      </c>
      <c r="BB13" s="447">
        <v>0</v>
      </c>
      <c r="BC13" s="448">
        <v>0</v>
      </c>
      <c r="BE13" s="85">
        <v>0</v>
      </c>
      <c r="BF13" s="85">
        <v>0</v>
      </c>
      <c r="BG13" s="85">
        <v>0</v>
      </c>
      <c r="BH13" s="85">
        <v>0</v>
      </c>
      <c r="BI13" s="85">
        <v>0</v>
      </c>
      <c r="BJ13" s="85">
        <v>0</v>
      </c>
      <c r="BK13" s="85">
        <v>0</v>
      </c>
      <c r="BL13" s="85">
        <v>0</v>
      </c>
      <c r="BM13" s="85">
        <v>0</v>
      </c>
      <c r="BN13" s="85">
        <v>0</v>
      </c>
      <c r="BO13" s="85">
        <v>0</v>
      </c>
      <c r="BP13" s="85">
        <v>0</v>
      </c>
    </row>
    <row r="14" spans="1:104" ht="20.399999999999999" customHeight="1">
      <c r="B14" s="394" t="s">
        <v>271</v>
      </c>
      <c r="C14" s="446">
        <v>4052410.8776150709</v>
      </c>
      <c r="D14" s="447">
        <v>598949.40934580006</v>
      </c>
      <c r="E14" s="447">
        <v>593626.64614099998</v>
      </c>
      <c r="F14" s="447">
        <v>451283.26704359998</v>
      </c>
      <c r="G14" s="448">
        <v>416428.74464684003</v>
      </c>
      <c r="H14" s="447">
        <v>210476.26592999999</v>
      </c>
      <c r="I14" s="447">
        <v>166595.16944</v>
      </c>
      <c r="J14" s="447">
        <v>70030.352356999996</v>
      </c>
      <c r="K14" s="447">
        <v>235392.56471745999</v>
      </c>
      <c r="L14" s="448">
        <v>28262.579244550001</v>
      </c>
      <c r="M14" s="447">
        <v>107881.58691924</v>
      </c>
      <c r="N14" s="447">
        <v>177438.46526999999</v>
      </c>
      <c r="O14" s="447">
        <v>144674.33926909001</v>
      </c>
      <c r="P14" s="447">
        <v>48548.964268390002</v>
      </c>
      <c r="Q14" s="448">
        <v>40790.350157000001</v>
      </c>
      <c r="R14" s="447">
        <v>136183.424554</v>
      </c>
      <c r="S14" s="447">
        <v>45837.820998000003</v>
      </c>
      <c r="T14" s="447">
        <v>76943.10972067999</v>
      </c>
      <c r="U14" s="447">
        <v>52119.104778000001</v>
      </c>
      <c r="V14" s="448">
        <v>54959.332766</v>
      </c>
      <c r="W14" s="447">
        <v>115015.018186</v>
      </c>
      <c r="X14" s="447">
        <v>16439.942554000001</v>
      </c>
      <c r="Y14" s="447">
        <v>19187.912936000001</v>
      </c>
      <c r="Z14" s="447">
        <v>36627.945297999999</v>
      </c>
      <c r="AA14" s="448">
        <v>47507.747254000002</v>
      </c>
      <c r="AB14" s="447">
        <v>27921.421186</v>
      </c>
      <c r="AC14" s="447">
        <v>12322.364928000001</v>
      </c>
      <c r="AD14" s="447">
        <v>0</v>
      </c>
      <c r="AE14" s="447">
        <v>61534.442274000001</v>
      </c>
      <c r="AF14" s="448">
        <v>21735.400297</v>
      </c>
      <c r="AG14" s="447">
        <v>1832.61810397</v>
      </c>
      <c r="AH14" s="447">
        <v>8516.9554879999996</v>
      </c>
      <c r="AI14" s="447">
        <v>1480.4663840000001</v>
      </c>
      <c r="AJ14" s="447">
        <v>6344.0318669999997</v>
      </c>
      <c r="AK14" s="448">
        <v>5492.7027352299992</v>
      </c>
      <c r="AL14" s="447">
        <v>0</v>
      </c>
      <c r="AM14" s="447">
        <v>210.4922621</v>
      </c>
      <c r="AN14" s="447">
        <v>0</v>
      </c>
      <c r="AO14" s="447">
        <v>148.85669999999999</v>
      </c>
      <c r="AP14" s="448">
        <v>195.00337211999999</v>
      </c>
      <c r="AQ14" s="447">
        <v>0</v>
      </c>
      <c r="AR14" s="447">
        <v>0</v>
      </c>
      <c r="AS14" s="447">
        <v>2973.0697380000001</v>
      </c>
      <c r="AT14" s="447">
        <v>1700.8094140000001</v>
      </c>
      <c r="AU14" s="448">
        <v>3908.0030790000001</v>
      </c>
      <c r="AV14" s="447">
        <v>930.82028400000002</v>
      </c>
      <c r="AW14" s="447">
        <v>1847.4873210000001</v>
      </c>
      <c r="AX14" s="447">
        <v>0</v>
      </c>
      <c r="AY14" s="447">
        <v>195.902851</v>
      </c>
      <c r="AZ14" s="448">
        <v>1919.9655359999999</v>
      </c>
      <c r="BA14" s="447">
        <v>0</v>
      </c>
      <c r="BB14" s="447">
        <v>0</v>
      </c>
      <c r="BC14" s="448">
        <v>0</v>
      </c>
      <c r="BE14" s="85">
        <v>0</v>
      </c>
      <c r="BF14" s="85">
        <v>0</v>
      </c>
      <c r="BG14" s="85">
        <v>0</v>
      </c>
      <c r="BH14" s="85">
        <v>0</v>
      </c>
      <c r="BI14" s="85">
        <v>0</v>
      </c>
      <c r="BJ14" s="85">
        <v>0</v>
      </c>
      <c r="BK14" s="85">
        <v>0</v>
      </c>
      <c r="BL14" s="85">
        <v>0</v>
      </c>
      <c r="BM14" s="85">
        <v>0</v>
      </c>
      <c r="BN14" s="85">
        <v>0</v>
      </c>
      <c r="BO14" s="85">
        <v>0</v>
      </c>
      <c r="BP14" s="85">
        <v>0</v>
      </c>
    </row>
    <row r="15" spans="1:104" ht="20.399999999999999" customHeight="1">
      <c r="B15" s="395" t="s">
        <v>272</v>
      </c>
      <c r="C15" s="446">
        <v>2135006.2641228302</v>
      </c>
      <c r="D15" s="447">
        <v>225782.77649885998</v>
      </c>
      <c r="E15" s="447">
        <v>259212.334925</v>
      </c>
      <c r="F15" s="447">
        <v>151648.37753264001</v>
      </c>
      <c r="G15" s="448">
        <v>145444.96151212</v>
      </c>
      <c r="H15" s="447">
        <v>59980.562037999996</v>
      </c>
      <c r="I15" s="447">
        <v>61255.952765000002</v>
      </c>
      <c r="J15" s="447">
        <v>70030.352356999996</v>
      </c>
      <c r="K15" s="447">
        <v>110632.15399630999</v>
      </c>
      <c r="L15" s="448">
        <v>17881.65434954</v>
      </c>
      <c r="M15" s="447">
        <v>107881.58691924</v>
      </c>
      <c r="N15" s="447">
        <v>177290.964993</v>
      </c>
      <c r="O15" s="447">
        <v>140743.72412376001</v>
      </c>
      <c r="P15" s="447">
        <v>3004.3009395500003</v>
      </c>
      <c r="Q15" s="448">
        <v>40790.350157000001</v>
      </c>
      <c r="R15" s="447">
        <v>136183.424554</v>
      </c>
      <c r="S15" s="447">
        <v>39464.391016000001</v>
      </c>
      <c r="T15" s="447">
        <v>28713.156186580003</v>
      </c>
      <c r="U15" s="447">
        <v>44641.530366999999</v>
      </c>
      <c r="V15" s="448">
        <v>51948.195963999999</v>
      </c>
      <c r="W15" s="447">
        <v>115015.018186</v>
      </c>
      <c r="X15" s="447">
        <v>16439.942554000001</v>
      </c>
      <c r="Y15" s="447">
        <v>0</v>
      </c>
      <c r="Z15" s="447">
        <v>7252.2584139999999</v>
      </c>
      <c r="AA15" s="448">
        <v>125.213081</v>
      </c>
      <c r="AB15" s="447">
        <v>27921.421186</v>
      </c>
      <c r="AC15" s="447">
        <v>4077.6483119999998</v>
      </c>
      <c r="AD15" s="447">
        <v>0</v>
      </c>
      <c r="AE15" s="447">
        <v>61534.442274000001</v>
      </c>
      <c r="AF15" s="448">
        <v>21735.400297</v>
      </c>
      <c r="AG15" s="447">
        <v>0</v>
      </c>
      <c r="AH15" s="447">
        <v>0</v>
      </c>
      <c r="AI15" s="447">
        <v>0</v>
      </c>
      <c r="AJ15" s="447">
        <v>765.59750199999996</v>
      </c>
      <c r="AK15" s="448">
        <v>5492.7027352299992</v>
      </c>
      <c r="AL15" s="447">
        <v>0</v>
      </c>
      <c r="AM15" s="447">
        <v>0</v>
      </c>
      <c r="AN15" s="447">
        <v>0</v>
      </c>
      <c r="AO15" s="447">
        <v>0</v>
      </c>
      <c r="AP15" s="448">
        <v>0</v>
      </c>
      <c r="AQ15" s="447">
        <v>0</v>
      </c>
      <c r="AR15" s="447">
        <v>0</v>
      </c>
      <c r="AS15" s="447">
        <v>0</v>
      </c>
      <c r="AT15" s="447">
        <v>0</v>
      </c>
      <c r="AU15" s="448">
        <v>0</v>
      </c>
      <c r="AV15" s="447">
        <v>0</v>
      </c>
      <c r="AW15" s="447">
        <v>0</v>
      </c>
      <c r="AX15" s="447">
        <v>0</v>
      </c>
      <c r="AY15" s="447">
        <v>195.902851</v>
      </c>
      <c r="AZ15" s="448">
        <v>1919.9655359999999</v>
      </c>
      <c r="BA15" s="447">
        <v>0</v>
      </c>
      <c r="BB15" s="447">
        <v>0</v>
      </c>
      <c r="BC15" s="448">
        <v>0</v>
      </c>
      <c r="BE15" s="85">
        <v>0</v>
      </c>
      <c r="BF15" s="85">
        <v>0</v>
      </c>
      <c r="BG15" s="85">
        <v>0</v>
      </c>
      <c r="BH15" s="85">
        <v>0</v>
      </c>
      <c r="BI15" s="85">
        <v>0</v>
      </c>
      <c r="BJ15" s="85">
        <v>0</v>
      </c>
      <c r="BK15" s="85">
        <v>0</v>
      </c>
      <c r="BL15" s="85">
        <v>0</v>
      </c>
      <c r="BM15" s="85">
        <v>0</v>
      </c>
      <c r="BN15" s="85">
        <v>0</v>
      </c>
      <c r="BO15" s="85">
        <v>0</v>
      </c>
      <c r="BP15" s="85">
        <v>0</v>
      </c>
    </row>
    <row r="16" spans="1:104" ht="20.399999999999999" customHeight="1">
      <c r="B16" s="395" t="s">
        <v>273</v>
      </c>
      <c r="C16" s="446">
        <v>1397357.0737024399</v>
      </c>
      <c r="D16" s="447">
        <v>258075.14907295999</v>
      </c>
      <c r="E16" s="447">
        <v>165145.795396</v>
      </c>
      <c r="F16" s="447">
        <v>178251.80828648002</v>
      </c>
      <c r="G16" s="448">
        <v>244246.07767351001</v>
      </c>
      <c r="H16" s="447">
        <v>103431.735765</v>
      </c>
      <c r="I16" s="447">
        <v>100130.29231999999</v>
      </c>
      <c r="J16" s="447">
        <v>0</v>
      </c>
      <c r="K16" s="447">
        <v>117357.31677079</v>
      </c>
      <c r="L16" s="448">
        <v>0</v>
      </c>
      <c r="M16" s="447">
        <v>0</v>
      </c>
      <c r="N16" s="447">
        <v>0</v>
      </c>
      <c r="O16" s="447">
        <v>209.72596313</v>
      </c>
      <c r="P16" s="447">
        <v>45544.663328839997</v>
      </c>
      <c r="Q16" s="448">
        <v>0</v>
      </c>
      <c r="R16" s="447">
        <v>0</v>
      </c>
      <c r="S16" s="447">
        <v>6373.4299819999997</v>
      </c>
      <c r="T16" s="447">
        <v>47423.935913629997</v>
      </c>
      <c r="U16" s="447">
        <v>5224.0477339999998</v>
      </c>
      <c r="V16" s="448">
        <v>3011.136802</v>
      </c>
      <c r="W16" s="447">
        <v>0</v>
      </c>
      <c r="X16" s="447">
        <v>0</v>
      </c>
      <c r="Y16" s="447">
        <v>19187.912936000001</v>
      </c>
      <c r="Z16" s="447">
        <v>29375.686883999999</v>
      </c>
      <c r="AA16" s="448">
        <v>47382.534173</v>
      </c>
      <c r="AB16" s="447">
        <v>0</v>
      </c>
      <c r="AC16" s="447">
        <v>6301.6496040000002</v>
      </c>
      <c r="AD16" s="447">
        <v>0</v>
      </c>
      <c r="AE16" s="447">
        <v>0</v>
      </c>
      <c r="AF16" s="448">
        <v>0</v>
      </c>
      <c r="AG16" s="447">
        <v>0</v>
      </c>
      <c r="AH16" s="447">
        <v>8516.9554879999996</v>
      </c>
      <c r="AI16" s="447">
        <v>1480.4663840000001</v>
      </c>
      <c r="AJ16" s="447">
        <v>5578.4343650000001</v>
      </c>
      <c r="AK16" s="448">
        <v>0</v>
      </c>
      <c r="AL16" s="447">
        <v>0</v>
      </c>
      <c r="AM16" s="447">
        <v>210.4922621</v>
      </c>
      <c r="AN16" s="447">
        <v>0</v>
      </c>
      <c r="AO16" s="447">
        <v>148.85669999999999</v>
      </c>
      <c r="AP16" s="448">
        <v>0</v>
      </c>
      <c r="AQ16" s="447">
        <v>0</v>
      </c>
      <c r="AR16" s="447">
        <v>0</v>
      </c>
      <c r="AS16" s="447">
        <v>2973.0697380000001</v>
      </c>
      <c r="AT16" s="447">
        <v>39.865181999999997</v>
      </c>
      <c r="AU16" s="448">
        <v>1736.0349779999999</v>
      </c>
      <c r="AV16" s="447">
        <v>0</v>
      </c>
      <c r="AW16" s="447">
        <v>0</v>
      </c>
      <c r="AX16" s="447">
        <v>0</v>
      </c>
      <c r="AY16" s="447">
        <v>0</v>
      </c>
      <c r="AZ16" s="448">
        <v>0</v>
      </c>
      <c r="BA16" s="447">
        <v>0</v>
      </c>
      <c r="BB16" s="447">
        <v>0</v>
      </c>
      <c r="BC16" s="448">
        <v>0</v>
      </c>
      <c r="BE16" s="85">
        <v>0</v>
      </c>
      <c r="BF16" s="85">
        <v>0</v>
      </c>
      <c r="BG16" s="85">
        <v>0</v>
      </c>
      <c r="BH16" s="85">
        <v>0</v>
      </c>
      <c r="BI16" s="85">
        <v>0</v>
      </c>
      <c r="BJ16" s="85">
        <v>0</v>
      </c>
      <c r="BK16" s="85">
        <v>0</v>
      </c>
      <c r="BL16" s="85">
        <v>0</v>
      </c>
      <c r="BM16" s="85">
        <v>0</v>
      </c>
      <c r="BN16" s="85">
        <v>0</v>
      </c>
      <c r="BO16" s="85">
        <v>0</v>
      </c>
      <c r="BP16" s="85">
        <v>0</v>
      </c>
    </row>
    <row r="17" spans="2:68" ht="20.399999999999999" customHeight="1">
      <c r="B17" s="395" t="s">
        <v>274</v>
      </c>
      <c r="C17" s="446">
        <v>520047.53978979995</v>
      </c>
      <c r="D17" s="447">
        <v>115091.48377398</v>
      </c>
      <c r="E17" s="447">
        <v>169268.51582</v>
      </c>
      <c r="F17" s="447">
        <v>121383.08122447999</v>
      </c>
      <c r="G17" s="448">
        <v>26737.70546121</v>
      </c>
      <c r="H17" s="447">
        <v>47063.968127</v>
      </c>
      <c r="I17" s="447">
        <v>5208.9243550000001</v>
      </c>
      <c r="J17" s="447">
        <v>0</v>
      </c>
      <c r="K17" s="447">
        <v>7403.0939503599993</v>
      </c>
      <c r="L17" s="448">
        <v>10380.924895010001</v>
      </c>
      <c r="M17" s="447">
        <v>0</v>
      </c>
      <c r="N17" s="447">
        <v>147.50027700000001</v>
      </c>
      <c r="O17" s="447">
        <v>3720.8891821999996</v>
      </c>
      <c r="P17" s="447">
        <v>0</v>
      </c>
      <c r="Q17" s="448">
        <v>0</v>
      </c>
      <c r="R17" s="447">
        <v>0</v>
      </c>
      <c r="S17" s="447">
        <v>0</v>
      </c>
      <c r="T17" s="447">
        <v>806.01762047</v>
      </c>
      <c r="U17" s="447">
        <v>2253.5266769999998</v>
      </c>
      <c r="V17" s="448">
        <v>0</v>
      </c>
      <c r="W17" s="447">
        <v>0</v>
      </c>
      <c r="X17" s="447">
        <v>0</v>
      </c>
      <c r="Y17" s="447">
        <v>0</v>
      </c>
      <c r="Z17" s="447">
        <v>0</v>
      </c>
      <c r="AA17" s="448">
        <v>0</v>
      </c>
      <c r="AB17" s="447">
        <v>0</v>
      </c>
      <c r="AC17" s="447">
        <v>1943.067012</v>
      </c>
      <c r="AD17" s="447">
        <v>0</v>
      </c>
      <c r="AE17" s="447">
        <v>0</v>
      </c>
      <c r="AF17" s="448">
        <v>0</v>
      </c>
      <c r="AG17" s="447">
        <v>1832.61810397</v>
      </c>
      <c r="AH17" s="447">
        <v>0</v>
      </c>
      <c r="AI17" s="447">
        <v>0</v>
      </c>
      <c r="AJ17" s="447">
        <v>0</v>
      </c>
      <c r="AK17" s="448">
        <v>0</v>
      </c>
      <c r="AL17" s="447">
        <v>0</v>
      </c>
      <c r="AM17" s="447">
        <v>0</v>
      </c>
      <c r="AN17" s="447">
        <v>0</v>
      </c>
      <c r="AO17" s="447">
        <v>0</v>
      </c>
      <c r="AP17" s="448">
        <v>195.00337211999999</v>
      </c>
      <c r="AQ17" s="447">
        <v>0</v>
      </c>
      <c r="AR17" s="447">
        <v>0</v>
      </c>
      <c r="AS17" s="447">
        <v>0</v>
      </c>
      <c r="AT17" s="447">
        <v>1660.9442320000001</v>
      </c>
      <c r="AU17" s="448">
        <v>2171.9681009999999</v>
      </c>
      <c r="AV17" s="447">
        <v>930.82028400000002</v>
      </c>
      <c r="AW17" s="447">
        <v>1847.4873210000001</v>
      </c>
      <c r="AX17" s="447">
        <v>0</v>
      </c>
      <c r="AY17" s="447">
        <v>0</v>
      </c>
      <c r="AZ17" s="448">
        <v>0</v>
      </c>
      <c r="BA17" s="447">
        <v>0</v>
      </c>
      <c r="BB17" s="447">
        <v>0</v>
      </c>
      <c r="BC17" s="448">
        <v>0</v>
      </c>
      <c r="BE17" s="85">
        <v>0</v>
      </c>
      <c r="BF17" s="85">
        <v>0</v>
      </c>
      <c r="BG17" s="85">
        <v>0</v>
      </c>
      <c r="BH17" s="85">
        <v>0</v>
      </c>
      <c r="BI17" s="85">
        <v>0</v>
      </c>
      <c r="BJ17" s="85">
        <v>0</v>
      </c>
      <c r="BK17" s="85">
        <v>0</v>
      </c>
      <c r="BL17" s="85">
        <v>0</v>
      </c>
      <c r="BM17" s="85">
        <v>0</v>
      </c>
      <c r="BN17" s="85">
        <v>0</v>
      </c>
      <c r="BO17" s="85">
        <v>0</v>
      </c>
      <c r="BP17" s="85">
        <v>0</v>
      </c>
    </row>
    <row r="18" spans="2:68" ht="20.399999999999999" customHeight="1">
      <c r="B18" s="394" t="s">
        <v>275</v>
      </c>
      <c r="C18" s="446">
        <v>691418.27582570992</v>
      </c>
      <c r="D18" s="447">
        <v>27782.481937500001</v>
      </c>
      <c r="E18" s="447">
        <v>148954.34539599999</v>
      </c>
      <c r="F18" s="447">
        <v>59496.401918210002</v>
      </c>
      <c r="G18" s="448">
        <v>19.9794713</v>
      </c>
      <c r="H18" s="447">
        <v>44693.987498000002</v>
      </c>
      <c r="I18" s="447">
        <v>496.49064099999998</v>
      </c>
      <c r="J18" s="447">
        <v>17105.382233</v>
      </c>
      <c r="K18" s="447">
        <v>0</v>
      </c>
      <c r="L18" s="448">
        <v>49291.011757550004</v>
      </c>
      <c r="M18" s="447">
        <v>4999.9999065699994</v>
      </c>
      <c r="N18" s="447">
        <v>49531.999182</v>
      </c>
      <c r="O18" s="447">
        <v>17480.123560069998</v>
      </c>
      <c r="P18" s="447">
        <v>0</v>
      </c>
      <c r="Q18" s="448">
        <v>76727.894490000006</v>
      </c>
      <c r="R18" s="447">
        <v>5852.364192</v>
      </c>
      <c r="S18" s="447">
        <v>49999.997887999998</v>
      </c>
      <c r="T18" s="447">
        <v>5500.6970312399999</v>
      </c>
      <c r="U18" s="447">
        <v>0</v>
      </c>
      <c r="V18" s="448">
        <v>10165.592848</v>
      </c>
      <c r="W18" s="447">
        <v>2632.5883229999999</v>
      </c>
      <c r="X18" s="447">
        <v>73006.228585000004</v>
      </c>
      <c r="Y18" s="447">
        <v>4354.9742139999998</v>
      </c>
      <c r="Z18" s="447">
        <v>19.060347</v>
      </c>
      <c r="AA18" s="448">
        <v>11907.161902</v>
      </c>
      <c r="AB18" s="447">
        <v>0</v>
      </c>
      <c r="AC18" s="447">
        <v>4632.0356380000003</v>
      </c>
      <c r="AD18" s="447">
        <v>0</v>
      </c>
      <c r="AE18" s="447">
        <v>1172.7882990000001</v>
      </c>
      <c r="AF18" s="448">
        <v>0</v>
      </c>
      <c r="AG18" s="447">
        <v>0</v>
      </c>
      <c r="AH18" s="447">
        <v>10060.015243</v>
      </c>
      <c r="AI18" s="447">
        <v>0</v>
      </c>
      <c r="AJ18" s="447">
        <v>5012.2405289999997</v>
      </c>
      <c r="AK18" s="448">
        <v>2200.4907458899997</v>
      </c>
      <c r="AL18" s="447">
        <v>0</v>
      </c>
      <c r="AM18" s="447">
        <v>400.08918276999998</v>
      </c>
      <c r="AN18" s="447">
        <v>4000.8953757700001</v>
      </c>
      <c r="AO18" s="447">
        <v>0</v>
      </c>
      <c r="AP18" s="448">
        <v>1500.4494038399998</v>
      </c>
      <c r="AQ18" s="447">
        <v>0</v>
      </c>
      <c r="AR18" s="447">
        <v>0</v>
      </c>
      <c r="AS18" s="447">
        <v>1580.3523439999999</v>
      </c>
      <c r="AT18" s="447">
        <v>0</v>
      </c>
      <c r="AU18" s="448">
        <v>700.155889</v>
      </c>
      <c r="AV18" s="447">
        <v>0</v>
      </c>
      <c r="AW18" s="447">
        <v>0</v>
      </c>
      <c r="AX18" s="447">
        <v>0</v>
      </c>
      <c r="AY18" s="447">
        <v>139.999854</v>
      </c>
      <c r="AZ18" s="448">
        <v>0</v>
      </c>
      <c r="BA18" s="447">
        <v>0</v>
      </c>
      <c r="BB18" s="447">
        <v>0</v>
      </c>
      <c r="BC18" s="448">
        <v>0</v>
      </c>
      <c r="BE18" s="85">
        <v>0</v>
      </c>
      <c r="BF18" s="85">
        <v>0</v>
      </c>
      <c r="BG18" s="85">
        <v>0</v>
      </c>
      <c r="BH18" s="85">
        <v>0</v>
      </c>
      <c r="BI18" s="85">
        <v>0</v>
      </c>
      <c r="BJ18" s="85">
        <v>0</v>
      </c>
      <c r="BK18" s="85">
        <v>0</v>
      </c>
      <c r="BL18" s="85">
        <v>0</v>
      </c>
      <c r="BM18" s="85">
        <v>0</v>
      </c>
      <c r="BN18" s="85">
        <v>0</v>
      </c>
      <c r="BO18" s="85">
        <v>0</v>
      </c>
      <c r="BP18" s="85">
        <v>0</v>
      </c>
    </row>
    <row r="19" spans="2:68" ht="20.399999999999999" customHeight="1">
      <c r="B19" s="394" t="s">
        <v>276</v>
      </c>
      <c r="C19" s="446">
        <v>97.619984160000001</v>
      </c>
      <c r="D19" s="447">
        <v>0.51086156999999999</v>
      </c>
      <c r="E19" s="447">
        <v>0</v>
      </c>
      <c r="F19" s="447">
        <v>0</v>
      </c>
      <c r="G19" s="448">
        <v>0</v>
      </c>
      <c r="H19" s="447">
        <v>0</v>
      </c>
      <c r="I19" s="447">
        <v>0</v>
      </c>
      <c r="J19" s="447">
        <v>0</v>
      </c>
      <c r="K19" s="447">
        <v>0</v>
      </c>
      <c r="L19" s="448">
        <v>0</v>
      </c>
      <c r="M19" s="447">
        <v>97.109122589999998</v>
      </c>
      <c r="N19" s="447">
        <v>0</v>
      </c>
      <c r="O19" s="447">
        <v>0</v>
      </c>
      <c r="P19" s="447">
        <v>0</v>
      </c>
      <c r="Q19" s="448">
        <v>0</v>
      </c>
      <c r="R19" s="447">
        <v>0</v>
      </c>
      <c r="S19" s="447">
        <v>0</v>
      </c>
      <c r="T19" s="447">
        <v>0</v>
      </c>
      <c r="U19" s="447">
        <v>0</v>
      </c>
      <c r="V19" s="448">
        <v>0</v>
      </c>
      <c r="W19" s="447">
        <v>0</v>
      </c>
      <c r="X19" s="447">
        <v>0</v>
      </c>
      <c r="Y19" s="447">
        <v>0</v>
      </c>
      <c r="Z19" s="447">
        <v>0</v>
      </c>
      <c r="AA19" s="448">
        <v>0</v>
      </c>
      <c r="AB19" s="447">
        <v>0</v>
      </c>
      <c r="AC19" s="447">
        <v>0</v>
      </c>
      <c r="AD19" s="447">
        <v>0</v>
      </c>
      <c r="AE19" s="447">
        <v>0</v>
      </c>
      <c r="AF19" s="448">
        <v>0</v>
      </c>
      <c r="AG19" s="447">
        <v>0</v>
      </c>
      <c r="AH19" s="447">
        <v>0</v>
      </c>
      <c r="AI19" s="447">
        <v>0</v>
      </c>
      <c r="AJ19" s="447">
        <v>0</v>
      </c>
      <c r="AK19" s="448">
        <v>0</v>
      </c>
      <c r="AL19" s="447">
        <v>0</v>
      </c>
      <c r="AM19" s="447">
        <v>0</v>
      </c>
      <c r="AN19" s="447">
        <v>0</v>
      </c>
      <c r="AO19" s="447">
        <v>0</v>
      </c>
      <c r="AP19" s="448">
        <v>0</v>
      </c>
      <c r="AQ19" s="447">
        <v>0</v>
      </c>
      <c r="AR19" s="447">
        <v>0</v>
      </c>
      <c r="AS19" s="447">
        <v>0</v>
      </c>
      <c r="AT19" s="447">
        <v>0</v>
      </c>
      <c r="AU19" s="448">
        <v>0</v>
      </c>
      <c r="AV19" s="447">
        <v>0</v>
      </c>
      <c r="AW19" s="447">
        <v>0</v>
      </c>
      <c r="AX19" s="447">
        <v>0</v>
      </c>
      <c r="AY19" s="447">
        <v>0</v>
      </c>
      <c r="AZ19" s="448">
        <v>0</v>
      </c>
      <c r="BA19" s="447">
        <v>0</v>
      </c>
      <c r="BB19" s="447">
        <v>0</v>
      </c>
      <c r="BC19" s="448">
        <v>0</v>
      </c>
      <c r="BE19" s="85">
        <v>0</v>
      </c>
      <c r="BF19" s="85">
        <v>0</v>
      </c>
      <c r="BG19" s="85">
        <v>0</v>
      </c>
      <c r="BH19" s="85">
        <v>0</v>
      </c>
      <c r="BI19" s="85">
        <v>0</v>
      </c>
      <c r="BJ19" s="85">
        <v>0</v>
      </c>
      <c r="BK19" s="85">
        <v>0</v>
      </c>
      <c r="BL19" s="85">
        <v>0</v>
      </c>
      <c r="BM19" s="85">
        <v>0</v>
      </c>
      <c r="BN19" s="85">
        <v>0</v>
      </c>
      <c r="BO19" s="85">
        <v>0</v>
      </c>
      <c r="BP19" s="85">
        <v>0</v>
      </c>
    </row>
    <row r="20" spans="2:68" ht="20.399999999999999" customHeight="1">
      <c r="B20" s="394" t="s">
        <v>277</v>
      </c>
      <c r="C20" s="446">
        <v>506221.83177967003</v>
      </c>
      <c r="D20" s="447">
        <v>167068.19712642999</v>
      </c>
      <c r="E20" s="447">
        <v>43172.012122</v>
      </c>
      <c r="F20" s="447">
        <v>17484.30947996</v>
      </c>
      <c r="G20" s="448">
        <v>3972.0741000100002</v>
      </c>
      <c r="H20" s="447">
        <v>25756.907458999998</v>
      </c>
      <c r="I20" s="447">
        <v>65060.426712</v>
      </c>
      <c r="J20" s="447">
        <v>5436.6201140000003</v>
      </c>
      <c r="K20" s="447">
        <v>68496.420961059994</v>
      </c>
      <c r="L20" s="448">
        <v>228.23763211000002</v>
      </c>
      <c r="M20" s="447">
        <v>1008.2177206499999</v>
      </c>
      <c r="N20" s="447">
        <v>4.0503590000000003</v>
      </c>
      <c r="O20" s="447">
        <v>6032.0706953400004</v>
      </c>
      <c r="P20" s="447">
        <v>313.53007882999998</v>
      </c>
      <c r="Q20" s="448">
        <v>52807.948444000001</v>
      </c>
      <c r="R20" s="447">
        <v>144.34456399999999</v>
      </c>
      <c r="S20" s="447">
        <v>6694.100007</v>
      </c>
      <c r="T20" s="447">
        <v>0</v>
      </c>
      <c r="U20" s="447">
        <v>7805.516584</v>
      </c>
      <c r="V20" s="448">
        <v>147.761572</v>
      </c>
      <c r="W20" s="447">
        <v>680.46666400000004</v>
      </c>
      <c r="X20" s="447">
        <v>25783.090613</v>
      </c>
      <c r="Y20" s="447">
        <v>572.46935099999996</v>
      </c>
      <c r="Z20" s="447">
        <v>94.578813999999994</v>
      </c>
      <c r="AA20" s="448">
        <v>2174.8028239999999</v>
      </c>
      <c r="AB20" s="447">
        <v>0</v>
      </c>
      <c r="AC20" s="447">
        <v>556.82073300000002</v>
      </c>
      <c r="AD20" s="447">
        <v>0</v>
      </c>
      <c r="AE20" s="447">
        <v>0</v>
      </c>
      <c r="AF20" s="448">
        <v>303.14171599999997</v>
      </c>
      <c r="AG20" s="447">
        <v>0</v>
      </c>
      <c r="AH20" s="447">
        <v>898.63187700000003</v>
      </c>
      <c r="AI20" s="447">
        <v>0</v>
      </c>
      <c r="AJ20" s="447">
        <v>3498.9447869999999</v>
      </c>
      <c r="AK20" s="448">
        <v>0</v>
      </c>
      <c r="AL20" s="447">
        <v>0</v>
      </c>
      <c r="AM20" s="447">
        <v>0</v>
      </c>
      <c r="AN20" s="447">
        <v>25.869706280000003</v>
      </c>
      <c r="AO20" s="447">
        <v>0.26896300000000001</v>
      </c>
      <c r="AP20" s="448">
        <v>0</v>
      </c>
      <c r="AQ20" s="447">
        <v>0</v>
      </c>
      <c r="AR20" s="447">
        <v>0</v>
      </c>
      <c r="AS20" s="447">
        <v>0</v>
      </c>
      <c r="AT20" s="447">
        <v>0</v>
      </c>
      <c r="AU20" s="448">
        <v>0</v>
      </c>
      <c r="AV20" s="447">
        <v>0</v>
      </c>
      <c r="AW20" s="447">
        <v>0</v>
      </c>
      <c r="AX20" s="447">
        <v>0</v>
      </c>
      <c r="AY20" s="447">
        <v>0</v>
      </c>
      <c r="AZ20" s="448">
        <v>0</v>
      </c>
      <c r="BA20" s="447">
        <v>0</v>
      </c>
      <c r="BB20" s="447">
        <v>0</v>
      </c>
      <c r="BC20" s="448">
        <v>0</v>
      </c>
      <c r="BE20" s="85">
        <v>0</v>
      </c>
      <c r="BF20" s="85">
        <v>0</v>
      </c>
      <c r="BG20" s="85">
        <v>0</v>
      </c>
      <c r="BH20" s="85">
        <v>0</v>
      </c>
      <c r="BI20" s="85">
        <v>0</v>
      </c>
      <c r="BJ20" s="85">
        <v>0</v>
      </c>
      <c r="BK20" s="85">
        <v>0</v>
      </c>
      <c r="BL20" s="85">
        <v>0</v>
      </c>
      <c r="BM20" s="85">
        <v>0</v>
      </c>
      <c r="BN20" s="85">
        <v>0</v>
      </c>
      <c r="BO20" s="85">
        <v>0</v>
      </c>
      <c r="BP20" s="85">
        <v>0</v>
      </c>
    </row>
    <row r="21" spans="2:68" ht="20.399999999999999" customHeight="1">
      <c r="B21" s="395" t="s">
        <v>278</v>
      </c>
      <c r="C21" s="446">
        <v>474302.97585736</v>
      </c>
      <c r="D21" s="447">
        <v>162773.47016130999</v>
      </c>
      <c r="E21" s="447">
        <v>38520.899020999997</v>
      </c>
      <c r="F21" s="447">
        <v>14906.940143530001</v>
      </c>
      <c r="G21" s="448">
        <v>3965.69909482</v>
      </c>
      <c r="H21" s="447">
        <v>25749.721652</v>
      </c>
      <c r="I21" s="447">
        <v>50315.266667000004</v>
      </c>
      <c r="J21" s="447">
        <v>2708.640077</v>
      </c>
      <c r="K21" s="447">
        <v>68493.036307970004</v>
      </c>
      <c r="L21" s="448">
        <v>228.23763211000002</v>
      </c>
      <c r="M21" s="447">
        <v>253.61579177000002</v>
      </c>
      <c r="N21" s="447">
        <v>4.0503590000000003</v>
      </c>
      <c r="O21" s="447">
        <v>6027.7293317399999</v>
      </c>
      <c r="P21" s="447">
        <v>295.23729582999999</v>
      </c>
      <c r="Q21" s="448">
        <v>52807.948444000001</v>
      </c>
      <c r="R21" s="447">
        <v>139.634424</v>
      </c>
      <c r="S21" s="447">
        <v>6694.100007</v>
      </c>
      <c r="T21" s="447">
        <v>0</v>
      </c>
      <c r="U21" s="447">
        <v>5700.228983</v>
      </c>
      <c r="V21" s="448">
        <v>147.761572</v>
      </c>
      <c r="W21" s="447">
        <v>680.46666400000004</v>
      </c>
      <c r="X21" s="447">
        <v>25783.090613</v>
      </c>
      <c r="Y21" s="447">
        <v>572.46935099999996</v>
      </c>
      <c r="Z21" s="447">
        <v>86.196914000000007</v>
      </c>
      <c r="AA21" s="448">
        <v>2174.8028239999999</v>
      </c>
      <c r="AB21" s="447">
        <v>0</v>
      </c>
      <c r="AC21" s="447">
        <v>546.87547700000005</v>
      </c>
      <c r="AD21" s="447">
        <v>0</v>
      </c>
      <c r="AE21" s="447">
        <v>0</v>
      </c>
      <c r="AF21" s="448">
        <v>303.14171599999997</v>
      </c>
      <c r="AG21" s="447">
        <v>0</v>
      </c>
      <c r="AH21" s="447">
        <v>898.63187700000003</v>
      </c>
      <c r="AI21" s="447">
        <v>0</v>
      </c>
      <c r="AJ21" s="447">
        <v>3498.9447869999999</v>
      </c>
      <c r="AK21" s="448">
        <v>0</v>
      </c>
      <c r="AL21" s="447">
        <v>0</v>
      </c>
      <c r="AM21" s="447">
        <v>0</v>
      </c>
      <c r="AN21" s="447">
        <v>25.869706280000003</v>
      </c>
      <c r="AO21" s="447">
        <v>0.26896300000000001</v>
      </c>
      <c r="AP21" s="448">
        <v>0</v>
      </c>
      <c r="AQ21" s="447">
        <v>0</v>
      </c>
      <c r="AR21" s="447">
        <v>0</v>
      </c>
      <c r="AS21" s="447">
        <v>0</v>
      </c>
      <c r="AT21" s="447">
        <v>0</v>
      </c>
      <c r="AU21" s="448">
        <v>0</v>
      </c>
      <c r="AV21" s="447">
        <v>0</v>
      </c>
      <c r="AW21" s="447">
        <v>0</v>
      </c>
      <c r="AX21" s="447">
        <v>0</v>
      </c>
      <c r="AY21" s="447">
        <v>0</v>
      </c>
      <c r="AZ21" s="448">
        <v>0</v>
      </c>
      <c r="BA21" s="447">
        <v>0</v>
      </c>
      <c r="BB21" s="447">
        <v>0</v>
      </c>
      <c r="BC21" s="448">
        <v>0</v>
      </c>
      <c r="BE21" s="85">
        <v>0</v>
      </c>
      <c r="BF21" s="85">
        <v>0</v>
      </c>
      <c r="BG21" s="85">
        <v>0</v>
      </c>
      <c r="BH21" s="85">
        <v>0</v>
      </c>
      <c r="BI21" s="85">
        <v>0</v>
      </c>
      <c r="BJ21" s="85">
        <v>0</v>
      </c>
      <c r="BK21" s="85">
        <v>0</v>
      </c>
      <c r="BL21" s="85">
        <v>0</v>
      </c>
      <c r="BM21" s="85">
        <v>0</v>
      </c>
      <c r="BN21" s="85">
        <v>0</v>
      </c>
      <c r="BO21" s="85">
        <v>0</v>
      </c>
      <c r="BP21" s="85">
        <v>0</v>
      </c>
    </row>
    <row r="22" spans="2:68" ht="20.399999999999999" customHeight="1">
      <c r="B22" s="395" t="s">
        <v>279</v>
      </c>
      <c r="C22" s="446">
        <v>31918.855922309998</v>
      </c>
      <c r="D22" s="447">
        <v>4294.7269651199995</v>
      </c>
      <c r="E22" s="447">
        <v>4651.1131009999999</v>
      </c>
      <c r="F22" s="447">
        <v>2577.3693364299997</v>
      </c>
      <c r="G22" s="448">
        <v>6.3750051900000004</v>
      </c>
      <c r="H22" s="447">
        <v>7.1858069999999996</v>
      </c>
      <c r="I22" s="447">
        <v>14745.160045000001</v>
      </c>
      <c r="J22" s="447">
        <v>2727.9800369999998</v>
      </c>
      <c r="K22" s="447">
        <v>3.38465309</v>
      </c>
      <c r="L22" s="448">
        <v>0</v>
      </c>
      <c r="M22" s="447">
        <v>754.60192887999995</v>
      </c>
      <c r="N22" s="447">
        <v>0</v>
      </c>
      <c r="O22" s="447">
        <v>4.3413635999999993</v>
      </c>
      <c r="P22" s="447">
        <v>18.292783</v>
      </c>
      <c r="Q22" s="448">
        <v>0</v>
      </c>
      <c r="R22" s="447">
        <v>4.71014</v>
      </c>
      <c r="S22" s="447">
        <v>0</v>
      </c>
      <c r="T22" s="447">
        <v>0</v>
      </c>
      <c r="U22" s="447">
        <v>2105.287601</v>
      </c>
      <c r="V22" s="448">
        <v>0</v>
      </c>
      <c r="W22" s="447">
        <v>0</v>
      </c>
      <c r="X22" s="447">
        <v>0</v>
      </c>
      <c r="Y22" s="447">
        <v>0</v>
      </c>
      <c r="Z22" s="447">
        <v>8.3818999999999999</v>
      </c>
      <c r="AA22" s="448">
        <v>0</v>
      </c>
      <c r="AB22" s="447">
        <v>0</v>
      </c>
      <c r="AC22" s="447">
        <v>9.9452560000000005</v>
      </c>
      <c r="AD22" s="447">
        <v>0</v>
      </c>
      <c r="AE22" s="447">
        <v>0</v>
      </c>
      <c r="AF22" s="448">
        <v>0</v>
      </c>
      <c r="AG22" s="447">
        <v>0</v>
      </c>
      <c r="AH22" s="447">
        <v>0</v>
      </c>
      <c r="AI22" s="447">
        <v>0</v>
      </c>
      <c r="AJ22" s="447">
        <v>0</v>
      </c>
      <c r="AK22" s="448">
        <v>0</v>
      </c>
      <c r="AL22" s="447">
        <v>0</v>
      </c>
      <c r="AM22" s="447">
        <v>0</v>
      </c>
      <c r="AN22" s="447">
        <v>0</v>
      </c>
      <c r="AO22" s="447">
        <v>0</v>
      </c>
      <c r="AP22" s="448">
        <v>0</v>
      </c>
      <c r="AQ22" s="447">
        <v>0</v>
      </c>
      <c r="AR22" s="447">
        <v>0</v>
      </c>
      <c r="AS22" s="447">
        <v>0</v>
      </c>
      <c r="AT22" s="447">
        <v>0</v>
      </c>
      <c r="AU22" s="448">
        <v>0</v>
      </c>
      <c r="AV22" s="447">
        <v>0</v>
      </c>
      <c r="AW22" s="447">
        <v>0</v>
      </c>
      <c r="AX22" s="447">
        <v>0</v>
      </c>
      <c r="AY22" s="447">
        <v>0</v>
      </c>
      <c r="AZ22" s="448">
        <v>0</v>
      </c>
      <c r="BA22" s="447">
        <v>0</v>
      </c>
      <c r="BB22" s="447">
        <v>0</v>
      </c>
      <c r="BC22" s="448">
        <v>0</v>
      </c>
      <c r="BE22" s="85">
        <v>0</v>
      </c>
      <c r="BF22" s="85">
        <v>0</v>
      </c>
      <c r="BG22" s="85">
        <v>0</v>
      </c>
      <c r="BH22" s="85">
        <v>0</v>
      </c>
      <c r="BI22" s="85">
        <v>0</v>
      </c>
      <c r="BJ22" s="85">
        <v>0</v>
      </c>
      <c r="BK22" s="85">
        <v>0</v>
      </c>
      <c r="BL22" s="85">
        <v>0</v>
      </c>
      <c r="BM22" s="85">
        <v>0</v>
      </c>
      <c r="BN22" s="85">
        <v>0</v>
      </c>
      <c r="BO22" s="85">
        <v>0</v>
      </c>
      <c r="BP22" s="85">
        <v>0</v>
      </c>
    </row>
    <row r="23" spans="2:68" ht="20.399999999999999" customHeight="1">
      <c r="B23" s="394" t="s">
        <v>280</v>
      </c>
      <c r="C23" s="446">
        <v>856.33935278000001</v>
      </c>
      <c r="D23" s="447">
        <v>-356.16739089999999</v>
      </c>
      <c r="E23" s="447">
        <v>9.4949370000000002</v>
      </c>
      <c r="F23" s="447">
        <v>0</v>
      </c>
      <c r="G23" s="448">
        <v>0</v>
      </c>
      <c r="H23" s="447">
        <v>0</v>
      </c>
      <c r="I23" s="447">
        <v>115.20313400000001</v>
      </c>
      <c r="J23" s="447">
        <v>801.23911699999996</v>
      </c>
      <c r="K23" s="447">
        <v>0</v>
      </c>
      <c r="L23" s="448">
        <v>0</v>
      </c>
      <c r="M23" s="447">
        <v>33.141064679999999</v>
      </c>
      <c r="N23" s="447">
        <v>13.399692</v>
      </c>
      <c r="O23" s="447">
        <v>0</v>
      </c>
      <c r="P23" s="447">
        <v>0</v>
      </c>
      <c r="Q23" s="448">
        <v>0</v>
      </c>
      <c r="R23" s="447">
        <v>0</v>
      </c>
      <c r="S23" s="447">
        <v>0</v>
      </c>
      <c r="T23" s="447">
        <v>0</v>
      </c>
      <c r="U23" s="447">
        <v>240.02879899999999</v>
      </c>
      <c r="V23" s="448">
        <v>0</v>
      </c>
      <c r="W23" s="447">
        <v>0</v>
      </c>
      <c r="X23" s="447">
        <v>0</v>
      </c>
      <c r="Y23" s="447">
        <v>0</v>
      </c>
      <c r="Z23" s="447">
        <v>0</v>
      </c>
      <c r="AA23" s="448">
        <v>0</v>
      </c>
      <c r="AB23" s="447">
        <v>0</v>
      </c>
      <c r="AC23" s="447">
        <v>0</v>
      </c>
      <c r="AD23" s="447">
        <v>0</v>
      </c>
      <c r="AE23" s="447">
        <v>0</v>
      </c>
      <c r="AF23" s="448">
        <v>0</v>
      </c>
      <c r="AG23" s="447">
        <v>0</v>
      </c>
      <c r="AH23" s="447">
        <v>0</v>
      </c>
      <c r="AI23" s="447">
        <v>0</v>
      </c>
      <c r="AJ23" s="447">
        <v>0</v>
      </c>
      <c r="AK23" s="448">
        <v>0</v>
      </c>
      <c r="AL23" s="447">
        <v>0</v>
      </c>
      <c r="AM23" s="447">
        <v>0</v>
      </c>
      <c r="AN23" s="447">
        <v>0</v>
      </c>
      <c r="AO23" s="447">
        <v>0</v>
      </c>
      <c r="AP23" s="448">
        <v>0</v>
      </c>
      <c r="AQ23" s="447">
        <v>0</v>
      </c>
      <c r="AR23" s="447">
        <v>0</v>
      </c>
      <c r="AS23" s="447">
        <v>0</v>
      </c>
      <c r="AT23" s="447">
        <v>0</v>
      </c>
      <c r="AU23" s="448">
        <v>0</v>
      </c>
      <c r="AV23" s="447">
        <v>0</v>
      </c>
      <c r="AW23" s="447">
        <v>0</v>
      </c>
      <c r="AX23" s="447">
        <v>0</v>
      </c>
      <c r="AY23" s="447">
        <v>0</v>
      </c>
      <c r="AZ23" s="448">
        <v>0</v>
      </c>
      <c r="BA23" s="447">
        <v>0</v>
      </c>
      <c r="BB23" s="447">
        <v>0</v>
      </c>
      <c r="BC23" s="448">
        <v>0</v>
      </c>
      <c r="BE23" s="85">
        <v>0</v>
      </c>
      <c r="BF23" s="85">
        <v>0</v>
      </c>
      <c r="BG23" s="85">
        <v>0</v>
      </c>
      <c r="BH23" s="85">
        <v>0</v>
      </c>
      <c r="BI23" s="85">
        <v>0</v>
      </c>
      <c r="BJ23" s="85">
        <v>0</v>
      </c>
      <c r="BK23" s="85">
        <v>0</v>
      </c>
      <c r="BL23" s="85">
        <v>0</v>
      </c>
      <c r="BM23" s="85">
        <v>0</v>
      </c>
      <c r="BN23" s="85">
        <v>0</v>
      </c>
      <c r="BO23" s="85">
        <v>0</v>
      </c>
      <c r="BP23" s="85">
        <v>0</v>
      </c>
    </row>
    <row r="24" spans="2:68" ht="20.399999999999999" customHeight="1">
      <c r="B24" s="396" t="s">
        <v>281</v>
      </c>
      <c r="C24" s="446">
        <v>7501068.7806173805</v>
      </c>
      <c r="D24" s="447">
        <v>1931433.4686371998</v>
      </c>
      <c r="E24" s="447">
        <v>869881.31400100002</v>
      </c>
      <c r="F24" s="447">
        <v>1123887.85019883</v>
      </c>
      <c r="G24" s="448">
        <v>466464.70254715002</v>
      </c>
      <c r="H24" s="447">
        <v>473097.18411099998</v>
      </c>
      <c r="I24" s="447">
        <v>499693.86345399998</v>
      </c>
      <c r="J24" s="447">
        <v>445991.518989</v>
      </c>
      <c r="K24" s="447">
        <v>165432.28386893999</v>
      </c>
      <c r="L24" s="448">
        <v>255885.71841574999</v>
      </c>
      <c r="M24" s="447">
        <v>182587.56788882997</v>
      </c>
      <c r="N24" s="447">
        <v>63808.903249000003</v>
      </c>
      <c r="O24" s="447">
        <v>54716.934436559997</v>
      </c>
      <c r="P24" s="447">
        <v>178981.01808910997</v>
      </c>
      <c r="Q24" s="448">
        <v>25545.122399</v>
      </c>
      <c r="R24" s="447">
        <v>46979.815616</v>
      </c>
      <c r="S24" s="447">
        <v>41861.689534999998</v>
      </c>
      <c r="T24" s="447">
        <v>64320.620054350002</v>
      </c>
      <c r="U24" s="447">
        <v>79851.666853999996</v>
      </c>
      <c r="V24" s="448">
        <v>77940.696911999999</v>
      </c>
      <c r="W24" s="447">
        <v>10113.196787000001</v>
      </c>
      <c r="X24" s="447">
        <v>0</v>
      </c>
      <c r="Y24" s="447">
        <v>96045.431628000006</v>
      </c>
      <c r="Z24" s="447">
        <v>56117.657960999997</v>
      </c>
      <c r="AA24" s="448">
        <v>15914.885736</v>
      </c>
      <c r="AB24" s="447">
        <v>27457.412504</v>
      </c>
      <c r="AC24" s="447">
        <v>27301.406822000001</v>
      </c>
      <c r="AD24" s="447">
        <v>53148.924598999998</v>
      </c>
      <c r="AE24" s="447">
        <v>244.16607500000001</v>
      </c>
      <c r="AF24" s="448">
        <v>17794.673062999998</v>
      </c>
      <c r="AG24" s="447">
        <v>40926.242508690004</v>
      </c>
      <c r="AH24" s="447">
        <v>6866.0949149999997</v>
      </c>
      <c r="AI24" s="447">
        <v>28340.124210999998</v>
      </c>
      <c r="AJ24" s="447">
        <v>0</v>
      </c>
      <c r="AK24" s="448">
        <v>9126.8936588199995</v>
      </c>
      <c r="AL24" s="447">
        <v>12470.819187999999</v>
      </c>
      <c r="AM24" s="447">
        <v>12027.307078379999</v>
      </c>
      <c r="AN24" s="447">
        <v>6063.7802737299999</v>
      </c>
      <c r="AO24" s="447">
        <v>4636.2448539999996</v>
      </c>
      <c r="AP24" s="448">
        <v>6406.3473037600006</v>
      </c>
      <c r="AQ24" s="447">
        <v>3417.9727178799999</v>
      </c>
      <c r="AR24" s="447">
        <v>7141.8340349999999</v>
      </c>
      <c r="AS24" s="447">
        <v>127.01979300000001</v>
      </c>
      <c r="AT24" s="447">
        <v>4497.1008320000001</v>
      </c>
      <c r="AU24" s="448">
        <v>566.26485700000001</v>
      </c>
      <c r="AV24" s="447">
        <v>159.36079100000001</v>
      </c>
      <c r="AW24" s="447">
        <v>3827.4127309999999</v>
      </c>
      <c r="AX24" s="447">
        <v>6.6490154000000006</v>
      </c>
      <c r="AY24" s="447">
        <v>1628.5025009999999</v>
      </c>
      <c r="AZ24" s="448">
        <v>0</v>
      </c>
      <c r="BA24" s="447">
        <v>0</v>
      </c>
      <c r="BB24" s="447">
        <v>333.11492099999998</v>
      </c>
      <c r="BC24" s="448">
        <v>0</v>
      </c>
      <c r="BE24" s="85">
        <v>0</v>
      </c>
      <c r="BF24" s="85">
        <v>0</v>
      </c>
      <c r="BG24" s="85">
        <v>0</v>
      </c>
      <c r="BH24" s="85">
        <v>0</v>
      </c>
      <c r="BI24" s="85">
        <v>0</v>
      </c>
      <c r="BJ24" s="85">
        <v>0</v>
      </c>
      <c r="BK24" s="85">
        <v>0</v>
      </c>
      <c r="BL24" s="85">
        <v>0</v>
      </c>
      <c r="BM24" s="85">
        <v>0</v>
      </c>
      <c r="BN24" s="85">
        <v>0</v>
      </c>
      <c r="BO24" s="85">
        <v>0</v>
      </c>
      <c r="BP24" s="85">
        <v>0</v>
      </c>
    </row>
    <row r="25" spans="2:68" ht="20.399999999999999" customHeight="1">
      <c r="B25" s="397" t="s">
        <v>282</v>
      </c>
      <c r="C25" s="446">
        <v>4426743.73650946</v>
      </c>
      <c r="D25" s="447">
        <v>1065054.7132628199</v>
      </c>
      <c r="E25" s="447">
        <v>450449.02872399997</v>
      </c>
      <c r="F25" s="447">
        <v>628448.09183568007</v>
      </c>
      <c r="G25" s="448">
        <v>159158.20762714001</v>
      </c>
      <c r="H25" s="447">
        <v>234806.18366099999</v>
      </c>
      <c r="I25" s="447">
        <v>218078.865651</v>
      </c>
      <c r="J25" s="447">
        <v>350720.89776999998</v>
      </c>
      <c r="K25" s="447">
        <v>165432.28386893999</v>
      </c>
      <c r="L25" s="448">
        <v>245600.86923146999</v>
      </c>
      <c r="M25" s="447">
        <v>59875.910947939999</v>
      </c>
      <c r="N25" s="447">
        <v>38614.069229000001</v>
      </c>
      <c r="O25" s="447">
        <v>54716.934436559997</v>
      </c>
      <c r="P25" s="447">
        <v>149949.50480989</v>
      </c>
      <c r="Q25" s="448">
        <v>25545.122399</v>
      </c>
      <c r="R25" s="447">
        <v>16040.182870000001</v>
      </c>
      <c r="S25" s="447">
        <v>41861.689534999998</v>
      </c>
      <c r="T25" s="447">
        <v>41171.31878953</v>
      </c>
      <c r="U25" s="447">
        <v>64025.939591000002</v>
      </c>
      <c r="V25" s="448">
        <v>71667.599935999999</v>
      </c>
      <c r="W25" s="447">
        <v>10113.196787000001</v>
      </c>
      <c r="X25" s="447">
        <v>0</v>
      </c>
      <c r="Y25" s="447">
        <v>95989.585837000006</v>
      </c>
      <c r="Z25" s="447">
        <v>46404.613491999997</v>
      </c>
      <c r="AA25" s="448">
        <v>6688.2761650000002</v>
      </c>
      <c r="AB25" s="447">
        <v>26642.898508999999</v>
      </c>
      <c r="AC25" s="447">
        <v>23921.962046000001</v>
      </c>
      <c r="AD25" s="447">
        <v>0</v>
      </c>
      <c r="AE25" s="447">
        <v>244.16607500000001</v>
      </c>
      <c r="AF25" s="448">
        <v>17390.915939999999</v>
      </c>
      <c r="AG25" s="447">
        <v>38619.509906959996</v>
      </c>
      <c r="AH25" s="447">
        <v>6866.0949149999997</v>
      </c>
      <c r="AI25" s="447">
        <v>9092.3443569999999</v>
      </c>
      <c r="AJ25" s="447">
        <v>0</v>
      </c>
      <c r="AK25" s="448">
        <v>8499.9548106599996</v>
      </c>
      <c r="AL25" s="447">
        <v>12445.419180000001</v>
      </c>
      <c r="AM25" s="447">
        <v>11818.030069500001</v>
      </c>
      <c r="AN25" s="447">
        <v>6063.7802737299999</v>
      </c>
      <c r="AO25" s="447">
        <v>4636.2448539999996</v>
      </c>
      <c r="AP25" s="448">
        <v>6406.3473037600006</v>
      </c>
      <c r="AQ25" s="447">
        <v>3417.9727178799999</v>
      </c>
      <c r="AR25" s="447">
        <v>0</v>
      </c>
      <c r="AS25" s="447">
        <v>0</v>
      </c>
      <c r="AT25" s="447">
        <v>4497.1008320000001</v>
      </c>
      <c r="AU25" s="448">
        <v>152.632239</v>
      </c>
      <c r="AV25" s="447">
        <v>159.36079100000001</v>
      </c>
      <c r="AW25" s="447">
        <v>3827.4127309999999</v>
      </c>
      <c r="AX25" s="447">
        <v>0</v>
      </c>
      <c r="AY25" s="447">
        <v>1628.5025009999999</v>
      </c>
      <c r="AZ25" s="448">
        <v>0</v>
      </c>
      <c r="BA25" s="447">
        <v>0</v>
      </c>
      <c r="BB25" s="447">
        <v>0</v>
      </c>
      <c r="BC25" s="448">
        <v>0</v>
      </c>
      <c r="BE25" s="85">
        <v>0</v>
      </c>
      <c r="BF25" s="85">
        <v>0</v>
      </c>
      <c r="BG25" s="85">
        <v>0</v>
      </c>
      <c r="BH25" s="85">
        <v>0</v>
      </c>
      <c r="BI25" s="85">
        <v>0</v>
      </c>
      <c r="BJ25" s="85">
        <v>0</v>
      </c>
      <c r="BK25" s="85">
        <v>0</v>
      </c>
      <c r="BL25" s="85">
        <v>0</v>
      </c>
      <c r="BM25" s="85">
        <v>0</v>
      </c>
      <c r="BN25" s="85">
        <v>0</v>
      </c>
      <c r="BO25" s="85">
        <v>0</v>
      </c>
      <c r="BP25" s="85">
        <v>0</v>
      </c>
    </row>
    <row r="26" spans="2:68" ht="20.399999999999999" customHeight="1">
      <c r="B26" s="397" t="s">
        <v>283</v>
      </c>
      <c r="C26" s="446">
        <v>1692280.80471373</v>
      </c>
      <c r="D26" s="447">
        <v>503932.85062527005</v>
      </c>
      <c r="E26" s="447">
        <v>197651.366622</v>
      </c>
      <c r="F26" s="447">
        <v>214637.07859533999</v>
      </c>
      <c r="G26" s="448">
        <v>231709.68137473002</v>
      </c>
      <c r="H26" s="447">
        <v>93909.194810000001</v>
      </c>
      <c r="I26" s="447">
        <v>51564.320733</v>
      </c>
      <c r="J26" s="447">
        <v>91504.600768999997</v>
      </c>
      <c r="K26" s="447">
        <v>0</v>
      </c>
      <c r="L26" s="448">
        <v>7073.9620146099996</v>
      </c>
      <c r="M26" s="447">
        <v>122145.58352951</v>
      </c>
      <c r="N26" s="447">
        <v>12313.063260999999</v>
      </c>
      <c r="O26" s="447">
        <v>0</v>
      </c>
      <c r="P26" s="447">
        <v>12731.82281614</v>
      </c>
      <c r="Q26" s="448">
        <v>0</v>
      </c>
      <c r="R26" s="447">
        <v>30886.236816000001</v>
      </c>
      <c r="S26" s="447">
        <v>0</v>
      </c>
      <c r="T26" s="447">
        <v>18994.238536519999</v>
      </c>
      <c r="U26" s="447">
        <v>393.16914300000002</v>
      </c>
      <c r="V26" s="448">
        <v>6129.5997150000003</v>
      </c>
      <c r="W26" s="447">
        <v>0</v>
      </c>
      <c r="X26" s="447">
        <v>0</v>
      </c>
      <c r="Y26" s="447">
        <v>11.130252</v>
      </c>
      <c r="Z26" s="447">
        <v>150.779923</v>
      </c>
      <c r="AA26" s="448">
        <v>8673.0922210000008</v>
      </c>
      <c r="AB26" s="447">
        <v>807.22213799999997</v>
      </c>
      <c r="AC26" s="447">
        <v>3379.4447759999998</v>
      </c>
      <c r="AD26" s="447">
        <v>53148.924598999998</v>
      </c>
      <c r="AE26" s="447">
        <v>0</v>
      </c>
      <c r="AF26" s="448">
        <v>403.75712299999998</v>
      </c>
      <c r="AG26" s="447">
        <v>2306.7326017300002</v>
      </c>
      <c r="AH26" s="447">
        <v>0</v>
      </c>
      <c r="AI26" s="447">
        <v>19247.779854</v>
      </c>
      <c r="AJ26" s="447">
        <v>0</v>
      </c>
      <c r="AK26" s="448">
        <v>543.97275648000004</v>
      </c>
      <c r="AL26" s="447">
        <v>25.400008</v>
      </c>
      <c r="AM26" s="447">
        <v>0</v>
      </c>
      <c r="AN26" s="447">
        <v>0</v>
      </c>
      <c r="AO26" s="447">
        <v>0</v>
      </c>
      <c r="AP26" s="448">
        <v>0</v>
      </c>
      <c r="AQ26" s="447">
        <v>0</v>
      </c>
      <c r="AR26" s="447">
        <v>7141.8340349999999</v>
      </c>
      <c r="AS26" s="447">
        <v>127.01979300000001</v>
      </c>
      <c r="AT26" s="447">
        <v>0</v>
      </c>
      <c r="AU26" s="448">
        <v>397.18133599999999</v>
      </c>
      <c r="AV26" s="447">
        <v>0</v>
      </c>
      <c r="AW26" s="447">
        <v>0</v>
      </c>
      <c r="AX26" s="447">
        <v>6.6490154000000006</v>
      </c>
      <c r="AY26" s="447">
        <v>0</v>
      </c>
      <c r="AZ26" s="448">
        <v>0</v>
      </c>
      <c r="BA26" s="447">
        <v>0</v>
      </c>
      <c r="BB26" s="447">
        <v>333.11492099999998</v>
      </c>
      <c r="BC26" s="448">
        <v>0</v>
      </c>
      <c r="BE26" s="85">
        <v>0</v>
      </c>
      <c r="BF26" s="85">
        <v>0</v>
      </c>
      <c r="BG26" s="85">
        <v>0</v>
      </c>
      <c r="BH26" s="85">
        <v>0</v>
      </c>
      <c r="BI26" s="85">
        <v>0</v>
      </c>
      <c r="BJ26" s="85">
        <v>0</v>
      </c>
      <c r="BK26" s="85">
        <v>0</v>
      </c>
      <c r="BL26" s="85">
        <v>0</v>
      </c>
      <c r="BM26" s="85">
        <v>0</v>
      </c>
      <c r="BN26" s="85">
        <v>0</v>
      </c>
      <c r="BO26" s="85">
        <v>0</v>
      </c>
      <c r="BP26" s="85">
        <v>0</v>
      </c>
    </row>
    <row r="27" spans="2:68" ht="20.399999999999999" customHeight="1">
      <c r="B27" s="397" t="s">
        <v>284</v>
      </c>
      <c r="C27" s="446">
        <v>1382044.23939419</v>
      </c>
      <c r="D27" s="447">
        <v>362445.90474910999</v>
      </c>
      <c r="E27" s="447">
        <v>221780.91865499999</v>
      </c>
      <c r="F27" s="447">
        <v>280802.67976780998</v>
      </c>
      <c r="G27" s="448">
        <v>75596.813545280005</v>
      </c>
      <c r="H27" s="447">
        <v>144381.80564000001</v>
      </c>
      <c r="I27" s="447">
        <v>230050.67707000001</v>
      </c>
      <c r="J27" s="447">
        <v>3766.02045</v>
      </c>
      <c r="K27" s="447">
        <v>0</v>
      </c>
      <c r="L27" s="448">
        <v>3210.8871696700003</v>
      </c>
      <c r="M27" s="447">
        <v>566.07341138000004</v>
      </c>
      <c r="N27" s="447">
        <v>12881.770759000001</v>
      </c>
      <c r="O27" s="447">
        <v>0</v>
      </c>
      <c r="P27" s="447">
        <v>16299.69046308</v>
      </c>
      <c r="Q27" s="448">
        <v>0</v>
      </c>
      <c r="R27" s="447">
        <v>53.39593</v>
      </c>
      <c r="S27" s="447">
        <v>0</v>
      </c>
      <c r="T27" s="447">
        <v>4155.0627283000003</v>
      </c>
      <c r="U27" s="447">
        <v>15432.55812</v>
      </c>
      <c r="V27" s="448">
        <v>143.49726100000001</v>
      </c>
      <c r="W27" s="447">
        <v>0</v>
      </c>
      <c r="X27" s="447">
        <v>0</v>
      </c>
      <c r="Y27" s="447">
        <v>44.715539</v>
      </c>
      <c r="Z27" s="447">
        <v>9562.2645460000003</v>
      </c>
      <c r="AA27" s="448">
        <v>553.51734999999996</v>
      </c>
      <c r="AB27" s="447">
        <v>7.2918570000000003</v>
      </c>
      <c r="AC27" s="447">
        <v>0</v>
      </c>
      <c r="AD27" s="447">
        <v>0</v>
      </c>
      <c r="AE27" s="447">
        <v>0</v>
      </c>
      <c r="AF27" s="448">
        <v>0</v>
      </c>
      <c r="AG27" s="447">
        <v>0</v>
      </c>
      <c r="AH27" s="447">
        <v>0</v>
      </c>
      <c r="AI27" s="447">
        <v>0</v>
      </c>
      <c r="AJ27" s="447">
        <v>0</v>
      </c>
      <c r="AK27" s="448">
        <v>82.966091680000005</v>
      </c>
      <c r="AL27" s="447">
        <v>0</v>
      </c>
      <c r="AM27" s="447">
        <v>209.27700887999998</v>
      </c>
      <c r="AN27" s="447">
        <v>0</v>
      </c>
      <c r="AO27" s="447">
        <v>0</v>
      </c>
      <c r="AP27" s="448">
        <v>0</v>
      </c>
      <c r="AQ27" s="447">
        <v>0</v>
      </c>
      <c r="AR27" s="447">
        <v>0</v>
      </c>
      <c r="AS27" s="447">
        <v>0</v>
      </c>
      <c r="AT27" s="447">
        <v>0</v>
      </c>
      <c r="AU27" s="448">
        <v>16.451281999999999</v>
      </c>
      <c r="AV27" s="447">
        <v>0</v>
      </c>
      <c r="AW27" s="447">
        <v>0</v>
      </c>
      <c r="AX27" s="447">
        <v>0</v>
      </c>
      <c r="AY27" s="447">
        <v>0</v>
      </c>
      <c r="AZ27" s="448">
        <v>0</v>
      </c>
      <c r="BA27" s="447">
        <v>0</v>
      </c>
      <c r="BB27" s="447">
        <v>0</v>
      </c>
      <c r="BC27" s="448">
        <v>0</v>
      </c>
      <c r="BE27" s="85">
        <v>0</v>
      </c>
      <c r="BF27" s="85">
        <v>0</v>
      </c>
      <c r="BG27" s="85">
        <v>0</v>
      </c>
      <c r="BH27" s="85">
        <v>0</v>
      </c>
      <c r="BI27" s="85">
        <v>0</v>
      </c>
      <c r="BJ27" s="85">
        <v>0</v>
      </c>
      <c r="BK27" s="85">
        <v>0</v>
      </c>
      <c r="BL27" s="85">
        <v>0</v>
      </c>
      <c r="BM27" s="85">
        <v>0</v>
      </c>
      <c r="BN27" s="85">
        <v>0</v>
      </c>
      <c r="BO27" s="85">
        <v>0</v>
      </c>
      <c r="BP27" s="85">
        <v>0</v>
      </c>
    </row>
    <row r="28" spans="2:68" ht="20.399999999999999" customHeight="1">
      <c r="B28" s="396" t="s">
        <v>285</v>
      </c>
      <c r="C28" s="446">
        <v>163011.83864778999</v>
      </c>
      <c r="D28" s="447">
        <v>42136.128872460002</v>
      </c>
      <c r="E28" s="447">
        <v>42658.300733999997</v>
      </c>
      <c r="F28" s="447">
        <v>12392.03047892</v>
      </c>
      <c r="G28" s="448">
        <v>6076.4384890800002</v>
      </c>
      <c r="H28" s="447">
        <v>7122.0257840000004</v>
      </c>
      <c r="I28" s="447">
        <v>6900.3867749999999</v>
      </c>
      <c r="J28" s="447">
        <v>9100.0871719999996</v>
      </c>
      <c r="K28" s="447">
        <v>21.492367050000002</v>
      </c>
      <c r="L28" s="448">
        <v>3255.5421823299998</v>
      </c>
      <c r="M28" s="447">
        <v>9987.4278425400007</v>
      </c>
      <c r="N28" s="447">
        <v>1646.8170090000001</v>
      </c>
      <c r="O28" s="447">
        <v>136.52610527000002</v>
      </c>
      <c r="P28" s="447">
        <v>3074.9351278600002</v>
      </c>
      <c r="Q28" s="448">
        <v>0</v>
      </c>
      <c r="R28" s="447">
        <v>1335.008233</v>
      </c>
      <c r="S28" s="447">
        <v>0</v>
      </c>
      <c r="T28" s="447">
        <v>1417.9574828099999</v>
      </c>
      <c r="U28" s="447">
        <v>1272.357753</v>
      </c>
      <c r="V28" s="448">
        <v>198.327438</v>
      </c>
      <c r="W28" s="447">
        <v>78.323038999999994</v>
      </c>
      <c r="X28" s="447">
        <v>0</v>
      </c>
      <c r="Y28" s="447">
        <v>1766.938523</v>
      </c>
      <c r="Z28" s="447">
        <v>2177.2676689999998</v>
      </c>
      <c r="AA28" s="448">
        <v>271.92012999999997</v>
      </c>
      <c r="AB28" s="447">
        <v>1173.973205</v>
      </c>
      <c r="AC28" s="447">
        <v>128.79076699999999</v>
      </c>
      <c r="AD28" s="447">
        <v>3859.5840899999998</v>
      </c>
      <c r="AE28" s="447">
        <v>0</v>
      </c>
      <c r="AF28" s="448">
        <v>278.297484</v>
      </c>
      <c r="AG28" s="447">
        <v>1861.54613249</v>
      </c>
      <c r="AH28" s="447">
        <v>0</v>
      </c>
      <c r="AI28" s="447">
        <v>1912.4289349999999</v>
      </c>
      <c r="AJ28" s="447">
        <v>0</v>
      </c>
      <c r="AK28" s="448">
        <v>80.572378540000003</v>
      </c>
      <c r="AL28" s="447">
        <v>5.2661160000000002</v>
      </c>
      <c r="AM28" s="447">
        <v>92.255594989999992</v>
      </c>
      <c r="AN28" s="447">
        <v>0</v>
      </c>
      <c r="AO28" s="447">
        <v>211.541607</v>
      </c>
      <c r="AP28" s="448">
        <v>230.92276313999997</v>
      </c>
      <c r="AQ28" s="447">
        <v>0</v>
      </c>
      <c r="AR28" s="447">
        <v>57.041407999999997</v>
      </c>
      <c r="AS28" s="447">
        <v>9.5312280000000005</v>
      </c>
      <c r="AT28" s="447">
        <v>0</v>
      </c>
      <c r="AU28" s="448">
        <v>62.004635999999998</v>
      </c>
      <c r="AV28" s="447">
        <v>0</v>
      </c>
      <c r="AW28" s="447">
        <v>0</v>
      </c>
      <c r="AX28" s="447">
        <v>1.4291353100000002</v>
      </c>
      <c r="AY28" s="447">
        <v>8.7209120000000002</v>
      </c>
      <c r="AZ28" s="448">
        <v>0</v>
      </c>
      <c r="BA28" s="447">
        <v>0</v>
      </c>
      <c r="BB28" s="447">
        <v>11.693047999999999</v>
      </c>
      <c r="BC28" s="448">
        <v>0</v>
      </c>
      <c r="BE28" s="85">
        <v>0</v>
      </c>
      <c r="BF28" s="85">
        <v>0</v>
      </c>
      <c r="BG28" s="85">
        <v>0</v>
      </c>
      <c r="BH28" s="85">
        <v>0</v>
      </c>
      <c r="BI28" s="85">
        <v>0</v>
      </c>
      <c r="BJ28" s="85">
        <v>0</v>
      </c>
      <c r="BK28" s="85">
        <v>0</v>
      </c>
      <c r="BL28" s="85">
        <v>0</v>
      </c>
      <c r="BM28" s="85">
        <v>0</v>
      </c>
      <c r="BN28" s="85">
        <v>0</v>
      </c>
      <c r="BO28" s="85">
        <v>0</v>
      </c>
      <c r="BP28" s="85">
        <v>0</v>
      </c>
    </row>
    <row r="29" spans="2:68" ht="20.399999999999999" customHeight="1">
      <c r="B29" s="397" t="s">
        <v>282</v>
      </c>
      <c r="C29" s="446">
        <v>63138.609336020003</v>
      </c>
      <c r="D29" s="447">
        <v>15452.87060242</v>
      </c>
      <c r="E29" s="447">
        <v>17013.071801999999</v>
      </c>
      <c r="F29" s="447">
        <v>5567.7621815399998</v>
      </c>
      <c r="G29" s="448">
        <v>300.90553439000001</v>
      </c>
      <c r="H29" s="447">
        <v>1633.431096</v>
      </c>
      <c r="I29" s="447">
        <v>752.26459599999998</v>
      </c>
      <c r="J29" s="447">
        <v>7401.4848849999998</v>
      </c>
      <c r="K29" s="447">
        <v>21.492367050000002</v>
      </c>
      <c r="L29" s="448">
        <v>2741.7222403699998</v>
      </c>
      <c r="M29" s="447">
        <v>1263.6411498900002</v>
      </c>
      <c r="N29" s="447">
        <v>299.86726499999997</v>
      </c>
      <c r="O29" s="447">
        <v>136.52610527000002</v>
      </c>
      <c r="P29" s="447">
        <v>2178.96711246</v>
      </c>
      <c r="Q29" s="448">
        <v>0</v>
      </c>
      <c r="R29" s="447">
        <v>368.36829</v>
      </c>
      <c r="S29" s="447">
        <v>0</v>
      </c>
      <c r="T29" s="447">
        <v>36.994014759999999</v>
      </c>
      <c r="U29" s="447">
        <v>757.71482200000003</v>
      </c>
      <c r="V29" s="448">
        <v>153.82747699999999</v>
      </c>
      <c r="W29" s="447">
        <v>78.323038999999994</v>
      </c>
      <c r="X29" s="447">
        <v>0</v>
      </c>
      <c r="Y29" s="447">
        <v>1766.643693</v>
      </c>
      <c r="Z29" s="447">
        <v>1160.752686</v>
      </c>
      <c r="AA29" s="448">
        <v>50.357149</v>
      </c>
      <c r="AB29" s="447">
        <v>1162.595208</v>
      </c>
      <c r="AC29" s="447">
        <v>119.904751</v>
      </c>
      <c r="AD29" s="447">
        <v>0</v>
      </c>
      <c r="AE29" s="447">
        <v>0</v>
      </c>
      <c r="AF29" s="448">
        <v>209.44083800000001</v>
      </c>
      <c r="AG29" s="447">
        <v>1853.0231451700001</v>
      </c>
      <c r="AH29" s="447">
        <v>0</v>
      </c>
      <c r="AI29" s="447">
        <v>37.395795999999997</v>
      </c>
      <c r="AJ29" s="447">
        <v>0</v>
      </c>
      <c r="AK29" s="448">
        <v>64.655030080000003</v>
      </c>
      <c r="AL29" s="447">
        <v>4.9599479999999998</v>
      </c>
      <c r="AM29" s="447">
        <v>86.809992480000005</v>
      </c>
      <c r="AN29" s="447">
        <v>0</v>
      </c>
      <c r="AO29" s="447">
        <v>211.541607</v>
      </c>
      <c r="AP29" s="448">
        <v>230.92276313999997</v>
      </c>
      <c r="AQ29" s="447">
        <v>0</v>
      </c>
      <c r="AR29" s="447">
        <v>0</v>
      </c>
      <c r="AS29" s="447">
        <v>0</v>
      </c>
      <c r="AT29" s="447">
        <v>0</v>
      </c>
      <c r="AU29" s="448">
        <v>11.651237</v>
      </c>
      <c r="AV29" s="447">
        <v>0</v>
      </c>
      <c r="AW29" s="447">
        <v>0</v>
      </c>
      <c r="AX29" s="447">
        <v>0</v>
      </c>
      <c r="AY29" s="447">
        <v>8.7209120000000002</v>
      </c>
      <c r="AZ29" s="448">
        <v>0</v>
      </c>
      <c r="BA29" s="447">
        <v>0</v>
      </c>
      <c r="BB29" s="447">
        <v>0</v>
      </c>
      <c r="BC29" s="448">
        <v>0</v>
      </c>
      <c r="BE29" s="85">
        <v>0</v>
      </c>
      <c r="BF29" s="85">
        <v>0</v>
      </c>
      <c r="BG29" s="85">
        <v>0</v>
      </c>
      <c r="BH29" s="85">
        <v>0</v>
      </c>
      <c r="BI29" s="85">
        <v>0</v>
      </c>
      <c r="BJ29" s="85">
        <v>0</v>
      </c>
      <c r="BK29" s="85">
        <v>0</v>
      </c>
      <c r="BL29" s="85">
        <v>0</v>
      </c>
      <c r="BM29" s="85">
        <v>0</v>
      </c>
      <c r="BN29" s="85">
        <v>0</v>
      </c>
      <c r="BO29" s="85">
        <v>0</v>
      </c>
      <c r="BP29" s="85">
        <v>0</v>
      </c>
    </row>
    <row r="30" spans="2:68" ht="20.399999999999999" customHeight="1">
      <c r="B30" s="397" t="s">
        <v>283</v>
      </c>
      <c r="C30" s="446">
        <v>51598.377734489994</v>
      </c>
      <c r="D30" s="447">
        <v>12997.91959198</v>
      </c>
      <c r="E30" s="447">
        <v>6733.0946819999999</v>
      </c>
      <c r="F30" s="447">
        <v>2934.1696558799999</v>
      </c>
      <c r="G30" s="448">
        <v>4763.9114295700001</v>
      </c>
      <c r="H30" s="447">
        <v>3035.8387929999999</v>
      </c>
      <c r="I30" s="447">
        <v>1502.3883430000001</v>
      </c>
      <c r="J30" s="447">
        <v>1551.2235559999999</v>
      </c>
      <c r="K30" s="447">
        <v>0</v>
      </c>
      <c r="L30" s="448">
        <v>197.02057812999999</v>
      </c>
      <c r="M30" s="447">
        <v>8700.2518617400001</v>
      </c>
      <c r="N30" s="447">
        <v>614.40358100000003</v>
      </c>
      <c r="O30" s="447">
        <v>0</v>
      </c>
      <c r="P30" s="447">
        <v>319.11490232</v>
      </c>
      <c r="Q30" s="448">
        <v>0</v>
      </c>
      <c r="R30" s="447">
        <v>966.63994300000002</v>
      </c>
      <c r="S30" s="447">
        <v>0</v>
      </c>
      <c r="T30" s="447">
        <v>1181.86627778</v>
      </c>
      <c r="U30" s="447">
        <v>17.665241000000002</v>
      </c>
      <c r="V30" s="448">
        <v>40.278737999999997</v>
      </c>
      <c r="W30" s="447">
        <v>0</v>
      </c>
      <c r="X30" s="447">
        <v>0</v>
      </c>
      <c r="Y30" s="447">
        <v>0.29482999999999998</v>
      </c>
      <c r="Z30" s="447">
        <v>1.091391</v>
      </c>
      <c r="AA30" s="448">
        <v>67.462873000000002</v>
      </c>
      <c r="AB30" s="447">
        <v>6.5868529999999996</v>
      </c>
      <c r="AC30" s="447">
        <v>8.8860159999999997</v>
      </c>
      <c r="AD30" s="447">
        <v>3859.5840899999998</v>
      </c>
      <c r="AE30" s="447">
        <v>0</v>
      </c>
      <c r="AF30" s="448">
        <v>68.856645999999998</v>
      </c>
      <c r="AG30" s="447">
        <v>8.5229873200000004</v>
      </c>
      <c r="AH30" s="447">
        <v>0</v>
      </c>
      <c r="AI30" s="447">
        <v>1875.0331389999999</v>
      </c>
      <c r="AJ30" s="447">
        <v>0</v>
      </c>
      <c r="AK30" s="448">
        <v>15.917348460000001</v>
      </c>
      <c r="AL30" s="447">
        <v>0.306168</v>
      </c>
      <c r="AM30" s="447">
        <v>0</v>
      </c>
      <c r="AN30" s="447">
        <v>0</v>
      </c>
      <c r="AO30" s="447">
        <v>0</v>
      </c>
      <c r="AP30" s="448">
        <v>0</v>
      </c>
      <c r="AQ30" s="447">
        <v>0</v>
      </c>
      <c r="AR30" s="447">
        <v>57.041407999999997</v>
      </c>
      <c r="AS30" s="447">
        <v>9.5312280000000005</v>
      </c>
      <c r="AT30" s="447">
        <v>0</v>
      </c>
      <c r="AU30" s="448">
        <v>50.353399000000003</v>
      </c>
      <c r="AV30" s="447">
        <v>0</v>
      </c>
      <c r="AW30" s="447">
        <v>0</v>
      </c>
      <c r="AX30" s="447">
        <v>1.4291353100000002</v>
      </c>
      <c r="AY30" s="447">
        <v>0</v>
      </c>
      <c r="AZ30" s="448">
        <v>0</v>
      </c>
      <c r="BA30" s="447">
        <v>0</v>
      </c>
      <c r="BB30" s="447">
        <v>11.693047999999999</v>
      </c>
      <c r="BC30" s="448">
        <v>0</v>
      </c>
      <c r="BE30" s="85">
        <v>0</v>
      </c>
      <c r="BF30" s="85">
        <v>0</v>
      </c>
      <c r="BG30" s="85">
        <v>0</v>
      </c>
      <c r="BH30" s="85">
        <v>0</v>
      </c>
      <c r="BI30" s="85">
        <v>0</v>
      </c>
      <c r="BJ30" s="85">
        <v>0</v>
      </c>
      <c r="BK30" s="85">
        <v>0</v>
      </c>
      <c r="BL30" s="85">
        <v>0</v>
      </c>
      <c r="BM30" s="85">
        <v>0</v>
      </c>
      <c r="BN30" s="85">
        <v>0</v>
      </c>
      <c r="BO30" s="85">
        <v>0</v>
      </c>
      <c r="BP30" s="85">
        <v>0</v>
      </c>
    </row>
    <row r="31" spans="2:68" ht="20.399999999999999" customHeight="1">
      <c r="B31" s="397" t="s">
        <v>284</v>
      </c>
      <c r="C31" s="446">
        <v>48274.851577280002</v>
      </c>
      <c r="D31" s="447">
        <v>13685.338678059999</v>
      </c>
      <c r="E31" s="447">
        <v>18912.134249999999</v>
      </c>
      <c r="F31" s="447">
        <v>3890.0986415000002</v>
      </c>
      <c r="G31" s="448">
        <v>1011.62152512</v>
      </c>
      <c r="H31" s="447">
        <v>2452.7558949999998</v>
      </c>
      <c r="I31" s="447">
        <v>4645.7338360000003</v>
      </c>
      <c r="J31" s="447">
        <v>147.37873099999999</v>
      </c>
      <c r="K31" s="447">
        <v>0</v>
      </c>
      <c r="L31" s="448">
        <v>316.79936383</v>
      </c>
      <c r="M31" s="447">
        <v>23.53483091</v>
      </c>
      <c r="N31" s="447">
        <v>732.54616299999998</v>
      </c>
      <c r="O31" s="447">
        <v>0</v>
      </c>
      <c r="P31" s="447">
        <v>576.85311308000007</v>
      </c>
      <c r="Q31" s="448">
        <v>0</v>
      </c>
      <c r="R31" s="447">
        <v>0</v>
      </c>
      <c r="S31" s="447">
        <v>0</v>
      </c>
      <c r="T31" s="447">
        <v>199.09719027</v>
      </c>
      <c r="U31" s="447">
        <v>496.97769</v>
      </c>
      <c r="V31" s="448">
        <v>4.2212230000000002</v>
      </c>
      <c r="W31" s="447">
        <v>0</v>
      </c>
      <c r="X31" s="447">
        <v>0</v>
      </c>
      <c r="Y31" s="447">
        <v>0</v>
      </c>
      <c r="Z31" s="447">
        <v>1015.423592</v>
      </c>
      <c r="AA31" s="448">
        <v>154.10010800000001</v>
      </c>
      <c r="AB31" s="447">
        <v>4.7911440000000001</v>
      </c>
      <c r="AC31" s="447">
        <v>0</v>
      </c>
      <c r="AD31" s="447">
        <v>0</v>
      </c>
      <c r="AE31" s="447">
        <v>0</v>
      </c>
      <c r="AF31" s="448">
        <v>0</v>
      </c>
      <c r="AG31" s="447">
        <v>0</v>
      </c>
      <c r="AH31" s="447">
        <v>0</v>
      </c>
      <c r="AI31" s="447">
        <v>0</v>
      </c>
      <c r="AJ31" s="447">
        <v>0</v>
      </c>
      <c r="AK31" s="448">
        <v>0</v>
      </c>
      <c r="AL31" s="447">
        <v>0</v>
      </c>
      <c r="AM31" s="447">
        <v>5.4456025099999996</v>
      </c>
      <c r="AN31" s="447">
        <v>0</v>
      </c>
      <c r="AO31" s="447">
        <v>0</v>
      </c>
      <c r="AP31" s="448">
        <v>0</v>
      </c>
      <c r="AQ31" s="447">
        <v>0</v>
      </c>
      <c r="AR31" s="447">
        <v>0</v>
      </c>
      <c r="AS31" s="447">
        <v>0</v>
      </c>
      <c r="AT31" s="447">
        <v>0</v>
      </c>
      <c r="AU31" s="448">
        <v>0</v>
      </c>
      <c r="AV31" s="447">
        <v>0</v>
      </c>
      <c r="AW31" s="447">
        <v>0</v>
      </c>
      <c r="AX31" s="447">
        <v>0</v>
      </c>
      <c r="AY31" s="447">
        <v>0</v>
      </c>
      <c r="AZ31" s="448">
        <v>0</v>
      </c>
      <c r="BA31" s="447">
        <v>0</v>
      </c>
      <c r="BB31" s="447">
        <v>0</v>
      </c>
      <c r="BC31" s="448">
        <v>0</v>
      </c>
      <c r="BE31" s="85">
        <v>0</v>
      </c>
      <c r="BF31" s="85">
        <v>0</v>
      </c>
      <c r="BG31" s="85">
        <v>0</v>
      </c>
      <c r="BH31" s="85">
        <v>0</v>
      </c>
      <c r="BI31" s="85">
        <v>0</v>
      </c>
      <c r="BJ31" s="85">
        <v>0</v>
      </c>
      <c r="BK31" s="85">
        <v>0</v>
      </c>
      <c r="BL31" s="85">
        <v>0</v>
      </c>
      <c r="BM31" s="85">
        <v>0</v>
      </c>
      <c r="BN31" s="85">
        <v>0</v>
      </c>
      <c r="BO31" s="85">
        <v>0</v>
      </c>
      <c r="BP31" s="85">
        <v>0</v>
      </c>
    </row>
    <row r="32" spans="2:68" ht="20.399999999999999" customHeight="1">
      <c r="B32" s="396" t="s">
        <v>286</v>
      </c>
      <c r="C32" s="446">
        <v>166434.37101580997</v>
      </c>
      <c r="D32" s="447">
        <v>32796.919494430003</v>
      </c>
      <c r="E32" s="447">
        <v>21696.819748000002</v>
      </c>
      <c r="F32" s="447">
        <v>12679.70469049</v>
      </c>
      <c r="G32" s="448">
        <v>13758.93108409</v>
      </c>
      <c r="H32" s="447">
        <v>13522.540842</v>
      </c>
      <c r="I32" s="447">
        <v>21392.740947999999</v>
      </c>
      <c r="J32" s="447">
        <v>6829.97408</v>
      </c>
      <c r="K32" s="447">
        <v>2264.8148435399999</v>
      </c>
      <c r="L32" s="448">
        <v>4939.3871061099999</v>
      </c>
      <c r="M32" s="447">
        <v>8504.6067702100008</v>
      </c>
      <c r="N32" s="447">
        <v>2694.9260490000001</v>
      </c>
      <c r="O32" s="447">
        <v>826.20971051000004</v>
      </c>
      <c r="P32" s="447">
        <v>2762.2336178800001</v>
      </c>
      <c r="Q32" s="448">
        <v>0</v>
      </c>
      <c r="R32" s="447">
        <v>1071.827448</v>
      </c>
      <c r="S32" s="447">
        <v>0</v>
      </c>
      <c r="T32" s="447">
        <v>4107.7513387399995</v>
      </c>
      <c r="U32" s="447">
        <v>2210.5408990000001</v>
      </c>
      <c r="V32" s="448">
        <v>2102.4449129999998</v>
      </c>
      <c r="W32" s="447">
        <v>330.57277800000003</v>
      </c>
      <c r="X32" s="447">
        <v>0</v>
      </c>
      <c r="Y32" s="447">
        <v>2253.4055279999998</v>
      </c>
      <c r="Z32" s="447">
        <v>1724.873992</v>
      </c>
      <c r="AA32" s="448">
        <v>557.11337200000003</v>
      </c>
      <c r="AB32" s="447">
        <v>1099.3128469999999</v>
      </c>
      <c r="AC32" s="447">
        <v>945.44657099999995</v>
      </c>
      <c r="AD32" s="447">
        <v>1875.463573</v>
      </c>
      <c r="AE32" s="447">
        <v>0</v>
      </c>
      <c r="AF32" s="448">
        <v>924.21367599999996</v>
      </c>
      <c r="AG32" s="447">
        <v>447.56020641000003</v>
      </c>
      <c r="AH32" s="447">
        <v>0</v>
      </c>
      <c r="AI32" s="447">
        <v>497.55817000000002</v>
      </c>
      <c r="AJ32" s="447">
        <v>0</v>
      </c>
      <c r="AK32" s="448">
        <v>305.97665186</v>
      </c>
      <c r="AL32" s="447">
        <v>110.860277</v>
      </c>
      <c r="AM32" s="447">
        <v>358.18418864999995</v>
      </c>
      <c r="AN32" s="447">
        <v>0</v>
      </c>
      <c r="AO32" s="447">
        <v>0</v>
      </c>
      <c r="AP32" s="448">
        <v>358.38924693000001</v>
      </c>
      <c r="AQ32" s="447">
        <v>119.15744175</v>
      </c>
      <c r="AR32" s="447">
        <v>78.096579000000006</v>
      </c>
      <c r="AS32" s="447">
        <v>1.253314</v>
      </c>
      <c r="AT32" s="447">
        <v>55.683566999999996</v>
      </c>
      <c r="AU32" s="448">
        <v>125.209537</v>
      </c>
      <c r="AV32" s="447">
        <v>0</v>
      </c>
      <c r="AW32" s="447">
        <v>57.716783999999997</v>
      </c>
      <c r="AX32" s="447">
        <v>5.6500812099999997</v>
      </c>
      <c r="AY32" s="447">
        <v>3.244675</v>
      </c>
      <c r="AZ32" s="448">
        <v>0</v>
      </c>
      <c r="BA32" s="447">
        <v>0</v>
      </c>
      <c r="BB32" s="447">
        <v>37.054375999999998</v>
      </c>
      <c r="BC32" s="448">
        <v>0</v>
      </c>
      <c r="BE32" s="85">
        <v>0</v>
      </c>
      <c r="BF32" s="85">
        <v>0</v>
      </c>
      <c r="BG32" s="85">
        <v>0</v>
      </c>
      <c r="BH32" s="85">
        <v>0</v>
      </c>
      <c r="BI32" s="85">
        <v>0</v>
      </c>
      <c r="BJ32" s="85">
        <v>0</v>
      </c>
      <c r="BK32" s="85">
        <v>0</v>
      </c>
      <c r="BL32" s="85">
        <v>0</v>
      </c>
      <c r="BM32" s="85">
        <v>0</v>
      </c>
      <c r="BN32" s="85">
        <v>0</v>
      </c>
      <c r="BO32" s="85">
        <v>0</v>
      </c>
      <c r="BP32" s="85">
        <v>0</v>
      </c>
    </row>
    <row r="33" spans="2:68" ht="20.399999999999999" customHeight="1">
      <c r="B33" s="397" t="s">
        <v>282</v>
      </c>
      <c r="C33" s="446">
        <v>67422.633639079999</v>
      </c>
      <c r="D33" s="447">
        <v>9198.5510114799999</v>
      </c>
      <c r="E33" s="447">
        <v>5987.0621590000001</v>
      </c>
      <c r="F33" s="447">
        <v>5431.6198962099998</v>
      </c>
      <c r="G33" s="448">
        <v>3851.76502553</v>
      </c>
      <c r="H33" s="447">
        <v>6237.3092120000001</v>
      </c>
      <c r="I33" s="447">
        <v>5583.1552330000004</v>
      </c>
      <c r="J33" s="447">
        <v>4803.441237</v>
      </c>
      <c r="K33" s="447">
        <v>2264.8148435399999</v>
      </c>
      <c r="L33" s="448">
        <v>4608.2803810900004</v>
      </c>
      <c r="M33" s="447">
        <v>1228.5962652599999</v>
      </c>
      <c r="N33" s="447">
        <v>1795.0390540000001</v>
      </c>
      <c r="O33" s="447">
        <v>826.20971051000004</v>
      </c>
      <c r="P33" s="447">
        <v>2239.95391754</v>
      </c>
      <c r="Q33" s="448">
        <v>0</v>
      </c>
      <c r="R33" s="447">
        <v>272.12173799999999</v>
      </c>
      <c r="S33" s="447">
        <v>0</v>
      </c>
      <c r="T33" s="447">
        <v>1599.5634162700001</v>
      </c>
      <c r="U33" s="447">
        <v>701.20461399999999</v>
      </c>
      <c r="V33" s="448">
        <v>1740.4715739999999</v>
      </c>
      <c r="W33" s="447">
        <v>330.57277800000003</v>
      </c>
      <c r="X33" s="447">
        <v>0</v>
      </c>
      <c r="Y33" s="447">
        <v>2252.0054399999999</v>
      </c>
      <c r="Z33" s="447">
        <v>1645.8614520000001</v>
      </c>
      <c r="AA33" s="448">
        <v>332.42903799999999</v>
      </c>
      <c r="AB33" s="447">
        <v>1053.9658870000001</v>
      </c>
      <c r="AC33" s="447">
        <v>717.01137500000004</v>
      </c>
      <c r="AD33" s="447">
        <v>0</v>
      </c>
      <c r="AE33" s="447">
        <v>0</v>
      </c>
      <c r="AF33" s="448">
        <v>921.87694099999999</v>
      </c>
      <c r="AG33" s="447">
        <v>409.09763713999996</v>
      </c>
      <c r="AH33" s="447">
        <v>0</v>
      </c>
      <c r="AI33" s="447">
        <v>0</v>
      </c>
      <c r="AJ33" s="447">
        <v>0</v>
      </c>
      <c r="AK33" s="448">
        <v>262.63506794</v>
      </c>
      <c r="AL33" s="447">
        <v>109.86327199999999</v>
      </c>
      <c r="AM33" s="447">
        <v>351.50143888999997</v>
      </c>
      <c r="AN33" s="447">
        <v>0</v>
      </c>
      <c r="AO33" s="447">
        <v>0</v>
      </c>
      <c r="AP33" s="448">
        <v>358.38924693000001</v>
      </c>
      <c r="AQ33" s="447">
        <v>119.15744175</v>
      </c>
      <c r="AR33" s="447">
        <v>0</v>
      </c>
      <c r="AS33" s="447">
        <v>0</v>
      </c>
      <c r="AT33" s="447">
        <v>55.683566999999996</v>
      </c>
      <c r="AU33" s="448">
        <v>72.462309000000005</v>
      </c>
      <c r="AV33" s="447">
        <v>0</v>
      </c>
      <c r="AW33" s="447">
        <v>57.716783999999997</v>
      </c>
      <c r="AX33" s="447">
        <v>0</v>
      </c>
      <c r="AY33" s="447">
        <v>3.244675</v>
      </c>
      <c r="AZ33" s="448">
        <v>0</v>
      </c>
      <c r="BA33" s="447">
        <v>0</v>
      </c>
      <c r="BB33" s="447">
        <v>0</v>
      </c>
      <c r="BC33" s="448">
        <v>0</v>
      </c>
      <c r="BE33" s="85">
        <v>0</v>
      </c>
      <c r="BF33" s="85">
        <v>0</v>
      </c>
      <c r="BG33" s="85">
        <v>0</v>
      </c>
      <c r="BH33" s="85">
        <v>0</v>
      </c>
      <c r="BI33" s="85">
        <v>0</v>
      </c>
      <c r="BJ33" s="85">
        <v>0</v>
      </c>
      <c r="BK33" s="85">
        <v>0</v>
      </c>
      <c r="BL33" s="85">
        <v>0</v>
      </c>
      <c r="BM33" s="85">
        <v>0</v>
      </c>
      <c r="BN33" s="85">
        <v>0</v>
      </c>
      <c r="BO33" s="85">
        <v>0</v>
      </c>
      <c r="BP33" s="85">
        <v>0</v>
      </c>
    </row>
    <row r="34" spans="2:68" ht="20.399999999999999" customHeight="1">
      <c r="B34" s="397" t="s">
        <v>283</v>
      </c>
      <c r="C34" s="446">
        <v>54260.714055180011</v>
      </c>
      <c r="D34" s="447">
        <v>14365.668479799999</v>
      </c>
      <c r="E34" s="447">
        <v>6686.0170049999997</v>
      </c>
      <c r="F34" s="447">
        <v>4796.7626991000006</v>
      </c>
      <c r="G34" s="448">
        <v>8010.6543789799998</v>
      </c>
      <c r="H34" s="447">
        <v>3043.0697909999999</v>
      </c>
      <c r="I34" s="447">
        <v>1462.1171750000001</v>
      </c>
      <c r="J34" s="447">
        <v>1502.3994709999999</v>
      </c>
      <c r="K34" s="447">
        <v>0</v>
      </c>
      <c r="L34" s="448">
        <v>191.37670537</v>
      </c>
      <c r="M34" s="447">
        <v>7256.9395996800004</v>
      </c>
      <c r="N34" s="447">
        <v>307.058198</v>
      </c>
      <c r="O34" s="447">
        <v>0</v>
      </c>
      <c r="P34" s="447">
        <v>296.03584408</v>
      </c>
      <c r="Q34" s="448">
        <v>0</v>
      </c>
      <c r="R34" s="447">
        <v>799.70570999999995</v>
      </c>
      <c r="S34" s="447">
        <v>0</v>
      </c>
      <c r="T34" s="447">
        <v>2350.9379697300001</v>
      </c>
      <c r="U34" s="447">
        <v>22.990323</v>
      </c>
      <c r="V34" s="448">
        <v>73.900326000000007</v>
      </c>
      <c r="W34" s="447">
        <v>0</v>
      </c>
      <c r="X34" s="447">
        <v>0</v>
      </c>
      <c r="Y34" s="447">
        <v>0.15543999999999999</v>
      </c>
      <c r="Z34" s="447">
        <v>1.584052</v>
      </c>
      <c r="AA34" s="448">
        <v>221.58397299999999</v>
      </c>
      <c r="AB34" s="447">
        <v>41.896469000000003</v>
      </c>
      <c r="AC34" s="447">
        <v>228.43519599999999</v>
      </c>
      <c r="AD34" s="447">
        <v>1875.463573</v>
      </c>
      <c r="AE34" s="447">
        <v>0</v>
      </c>
      <c r="AF34" s="448">
        <v>2.336735</v>
      </c>
      <c r="AG34" s="447">
        <v>38.462569270000003</v>
      </c>
      <c r="AH34" s="447">
        <v>0</v>
      </c>
      <c r="AI34" s="447">
        <v>497.55817000000002</v>
      </c>
      <c r="AJ34" s="447">
        <v>0</v>
      </c>
      <c r="AK34" s="448">
        <v>13.154137960000002</v>
      </c>
      <c r="AL34" s="447">
        <v>0.99700500000000003</v>
      </c>
      <c r="AM34" s="447">
        <v>0</v>
      </c>
      <c r="AN34" s="447">
        <v>0</v>
      </c>
      <c r="AO34" s="447">
        <v>0</v>
      </c>
      <c r="AP34" s="448">
        <v>0</v>
      </c>
      <c r="AQ34" s="447">
        <v>0</v>
      </c>
      <c r="AR34" s="447">
        <v>78.096579000000006</v>
      </c>
      <c r="AS34" s="447">
        <v>1.253314</v>
      </c>
      <c r="AT34" s="447">
        <v>0</v>
      </c>
      <c r="AU34" s="448">
        <v>51.398708999999997</v>
      </c>
      <c r="AV34" s="447">
        <v>0</v>
      </c>
      <c r="AW34" s="447">
        <v>0</v>
      </c>
      <c r="AX34" s="447">
        <v>5.6500812099999997</v>
      </c>
      <c r="AY34" s="447">
        <v>0</v>
      </c>
      <c r="AZ34" s="448">
        <v>0</v>
      </c>
      <c r="BA34" s="447">
        <v>0</v>
      </c>
      <c r="BB34" s="447">
        <v>37.054375999999998</v>
      </c>
      <c r="BC34" s="448">
        <v>0</v>
      </c>
      <c r="BE34" s="85">
        <v>0</v>
      </c>
      <c r="BF34" s="85">
        <v>0</v>
      </c>
      <c r="BG34" s="85">
        <v>0</v>
      </c>
      <c r="BH34" s="85">
        <v>0</v>
      </c>
      <c r="BI34" s="85">
        <v>0</v>
      </c>
      <c r="BJ34" s="85">
        <v>0</v>
      </c>
      <c r="BK34" s="85">
        <v>0</v>
      </c>
      <c r="BL34" s="85">
        <v>0</v>
      </c>
      <c r="BM34" s="85">
        <v>0</v>
      </c>
      <c r="BN34" s="85">
        <v>0</v>
      </c>
      <c r="BO34" s="85">
        <v>0</v>
      </c>
      <c r="BP34" s="85">
        <v>0</v>
      </c>
    </row>
    <row r="35" spans="2:68" ht="20.399999999999999" customHeight="1">
      <c r="B35" s="397" t="s">
        <v>284</v>
      </c>
      <c r="C35" s="446">
        <v>44751.023321549997</v>
      </c>
      <c r="D35" s="447">
        <v>9232.7000031499992</v>
      </c>
      <c r="E35" s="447">
        <v>9023.7405839999992</v>
      </c>
      <c r="F35" s="447">
        <v>2451.3220951799999</v>
      </c>
      <c r="G35" s="448">
        <v>1896.51167958</v>
      </c>
      <c r="H35" s="447">
        <v>4242.1618390000003</v>
      </c>
      <c r="I35" s="447">
        <v>14347.46854</v>
      </c>
      <c r="J35" s="447">
        <v>524.13337200000001</v>
      </c>
      <c r="K35" s="447">
        <v>0</v>
      </c>
      <c r="L35" s="448">
        <v>139.73001965</v>
      </c>
      <c r="M35" s="447">
        <v>19.070905270000001</v>
      </c>
      <c r="N35" s="447">
        <v>592.82879700000001</v>
      </c>
      <c r="O35" s="447">
        <v>0</v>
      </c>
      <c r="P35" s="447">
        <v>226.24385626</v>
      </c>
      <c r="Q35" s="448">
        <v>0</v>
      </c>
      <c r="R35" s="447">
        <v>0</v>
      </c>
      <c r="S35" s="447">
        <v>0</v>
      </c>
      <c r="T35" s="447">
        <v>157.24995274</v>
      </c>
      <c r="U35" s="447">
        <v>1486.3459620000001</v>
      </c>
      <c r="V35" s="448">
        <v>288.073013</v>
      </c>
      <c r="W35" s="447">
        <v>0</v>
      </c>
      <c r="X35" s="447">
        <v>0</v>
      </c>
      <c r="Y35" s="447">
        <v>1.244648</v>
      </c>
      <c r="Z35" s="447">
        <v>77.428488000000002</v>
      </c>
      <c r="AA35" s="448">
        <v>3.1003609999999999</v>
      </c>
      <c r="AB35" s="447">
        <v>3.450491</v>
      </c>
      <c r="AC35" s="447">
        <v>0</v>
      </c>
      <c r="AD35" s="447">
        <v>0</v>
      </c>
      <c r="AE35" s="447">
        <v>0</v>
      </c>
      <c r="AF35" s="448">
        <v>0</v>
      </c>
      <c r="AG35" s="447">
        <v>0</v>
      </c>
      <c r="AH35" s="447">
        <v>0</v>
      </c>
      <c r="AI35" s="447">
        <v>0</v>
      </c>
      <c r="AJ35" s="447">
        <v>0</v>
      </c>
      <c r="AK35" s="448">
        <v>30.187445960000002</v>
      </c>
      <c r="AL35" s="447">
        <v>0</v>
      </c>
      <c r="AM35" s="447">
        <v>6.6827497600000001</v>
      </c>
      <c r="AN35" s="447">
        <v>0</v>
      </c>
      <c r="AO35" s="447">
        <v>0</v>
      </c>
      <c r="AP35" s="448">
        <v>0</v>
      </c>
      <c r="AQ35" s="447">
        <v>0</v>
      </c>
      <c r="AR35" s="447">
        <v>0</v>
      </c>
      <c r="AS35" s="447">
        <v>0</v>
      </c>
      <c r="AT35" s="447">
        <v>0</v>
      </c>
      <c r="AU35" s="448">
        <v>1.348519</v>
      </c>
      <c r="AV35" s="447">
        <v>0</v>
      </c>
      <c r="AW35" s="447">
        <v>0</v>
      </c>
      <c r="AX35" s="447">
        <v>0</v>
      </c>
      <c r="AY35" s="447">
        <v>0</v>
      </c>
      <c r="AZ35" s="448">
        <v>0</v>
      </c>
      <c r="BA35" s="447">
        <v>0</v>
      </c>
      <c r="BB35" s="447">
        <v>0</v>
      </c>
      <c r="BC35" s="448">
        <v>0</v>
      </c>
      <c r="BE35" s="85">
        <v>0</v>
      </c>
      <c r="BF35" s="85">
        <v>0</v>
      </c>
      <c r="BG35" s="85">
        <v>0</v>
      </c>
      <c r="BH35" s="85">
        <v>0</v>
      </c>
      <c r="BI35" s="85">
        <v>0</v>
      </c>
      <c r="BJ35" s="85">
        <v>0</v>
      </c>
      <c r="BK35" s="85">
        <v>0</v>
      </c>
      <c r="BL35" s="85">
        <v>0</v>
      </c>
      <c r="BM35" s="85">
        <v>0</v>
      </c>
      <c r="BN35" s="85">
        <v>0</v>
      </c>
      <c r="BO35" s="85">
        <v>0</v>
      </c>
      <c r="BP35" s="85">
        <v>0</v>
      </c>
    </row>
    <row r="36" spans="2:68" ht="20.399999999999999" customHeight="1">
      <c r="B36" s="396" t="s">
        <v>287</v>
      </c>
      <c r="C36" s="446">
        <v>9146.6466672000006</v>
      </c>
      <c r="D36" s="447">
        <v>9146.6466672000006</v>
      </c>
      <c r="E36" s="447">
        <v>0</v>
      </c>
      <c r="F36" s="447">
        <v>0</v>
      </c>
      <c r="G36" s="448">
        <v>0</v>
      </c>
      <c r="H36" s="447">
        <v>0</v>
      </c>
      <c r="I36" s="447">
        <v>0</v>
      </c>
      <c r="J36" s="447">
        <v>0</v>
      </c>
      <c r="K36" s="447">
        <v>0</v>
      </c>
      <c r="L36" s="448">
        <v>0</v>
      </c>
      <c r="M36" s="447">
        <v>0</v>
      </c>
      <c r="N36" s="447">
        <v>0</v>
      </c>
      <c r="O36" s="447">
        <v>0</v>
      </c>
      <c r="P36" s="447">
        <v>0</v>
      </c>
      <c r="Q36" s="448">
        <v>0</v>
      </c>
      <c r="R36" s="447">
        <v>0</v>
      </c>
      <c r="S36" s="447">
        <v>0</v>
      </c>
      <c r="T36" s="447">
        <v>0</v>
      </c>
      <c r="U36" s="447">
        <v>0</v>
      </c>
      <c r="V36" s="448">
        <v>0</v>
      </c>
      <c r="W36" s="447">
        <v>0</v>
      </c>
      <c r="X36" s="447">
        <v>0</v>
      </c>
      <c r="Y36" s="447">
        <v>0</v>
      </c>
      <c r="Z36" s="447">
        <v>0</v>
      </c>
      <c r="AA36" s="448">
        <v>0</v>
      </c>
      <c r="AB36" s="447">
        <v>0</v>
      </c>
      <c r="AC36" s="447">
        <v>0</v>
      </c>
      <c r="AD36" s="447">
        <v>0</v>
      </c>
      <c r="AE36" s="447">
        <v>0</v>
      </c>
      <c r="AF36" s="448">
        <v>0</v>
      </c>
      <c r="AG36" s="447">
        <v>0</v>
      </c>
      <c r="AH36" s="447">
        <v>0</v>
      </c>
      <c r="AI36" s="447">
        <v>0</v>
      </c>
      <c r="AJ36" s="447">
        <v>0</v>
      </c>
      <c r="AK36" s="448">
        <v>0</v>
      </c>
      <c r="AL36" s="447">
        <v>0</v>
      </c>
      <c r="AM36" s="447">
        <v>0</v>
      </c>
      <c r="AN36" s="447">
        <v>0</v>
      </c>
      <c r="AO36" s="447">
        <v>0</v>
      </c>
      <c r="AP36" s="448">
        <v>0</v>
      </c>
      <c r="AQ36" s="447">
        <v>0</v>
      </c>
      <c r="AR36" s="447">
        <v>0</v>
      </c>
      <c r="AS36" s="447">
        <v>0</v>
      </c>
      <c r="AT36" s="447">
        <v>0</v>
      </c>
      <c r="AU36" s="448">
        <v>0</v>
      </c>
      <c r="AV36" s="447">
        <v>0</v>
      </c>
      <c r="AW36" s="447">
        <v>0</v>
      </c>
      <c r="AX36" s="447">
        <v>0</v>
      </c>
      <c r="AY36" s="447">
        <v>0</v>
      </c>
      <c r="AZ36" s="448">
        <v>0</v>
      </c>
      <c r="BA36" s="447">
        <v>0</v>
      </c>
      <c r="BB36" s="447">
        <v>0</v>
      </c>
      <c r="BC36" s="448">
        <v>0</v>
      </c>
      <c r="BE36" s="85">
        <v>0</v>
      </c>
      <c r="BF36" s="85">
        <v>0</v>
      </c>
      <c r="BG36" s="85">
        <v>0</v>
      </c>
      <c r="BH36" s="85">
        <v>0</v>
      </c>
      <c r="BI36" s="85">
        <v>0</v>
      </c>
      <c r="BJ36" s="85">
        <v>0</v>
      </c>
      <c r="BK36" s="85">
        <v>0</v>
      </c>
      <c r="BL36" s="85">
        <v>0</v>
      </c>
      <c r="BM36" s="85">
        <v>0</v>
      </c>
      <c r="BN36" s="85">
        <v>0</v>
      </c>
      <c r="BO36" s="85">
        <v>0</v>
      </c>
      <c r="BP36" s="85">
        <v>0</v>
      </c>
    </row>
    <row r="37" spans="2:68" ht="20.399999999999999" customHeight="1">
      <c r="B37" s="398" t="s">
        <v>288</v>
      </c>
      <c r="C37" s="446">
        <v>7839661.6369481795</v>
      </c>
      <c r="D37" s="447">
        <v>2015513.16367129</v>
      </c>
      <c r="E37" s="447">
        <v>934236.43448299996</v>
      </c>
      <c r="F37" s="447">
        <v>1148959.58536824</v>
      </c>
      <c r="G37" s="448">
        <v>486300.07212031999</v>
      </c>
      <c r="H37" s="447">
        <v>493741.75073700002</v>
      </c>
      <c r="I37" s="447">
        <v>527986.99117699999</v>
      </c>
      <c r="J37" s="447">
        <v>461921.58024099999</v>
      </c>
      <c r="K37" s="447">
        <v>167718.59107952999</v>
      </c>
      <c r="L37" s="448">
        <v>264080.64770418999</v>
      </c>
      <c r="M37" s="447">
        <v>201079.60250158</v>
      </c>
      <c r="N37" s="447">
        <v>68150.646307000003</v>
      </c>
      <c r="O37" s="447">
        <v>55679.670252339994</v>
      </c>
      <c r="P37" s="447">
        <v>184818.18683485</v>
      </c>
      <c r="Q37" s="448">
        <v>25545.122399</v>
      </c>
      <c r="R37" s="447">
        <v>49386.651296999997</v>
      </c>
      <c r="S37" s="447">
        <v>41861.689534999998</v>
      </c>
      <c r="T37" s="447">
        <v>69846.328875899999</v>
      </c>
      <c r="U37" s="447">
        <v>83334.565505999999</v>
      </c>
      <c r="V37" s="448">
        <v>80241.469263000006</v>
      </c>
      <c r="W37" s="447">
        <v>10522.092603999999</v>
      </c>
      <c r="X37" s="447">
        <v>0</v>
      </c>
      <c r="Y37" s="447">
        <v>100065.775679</v>
      </c>
      <c r="Z37" s="447">
        <v>60019.799621999999</v>
      </c>
      <c r="AA37" s="448">
        <v>16743.919237999999</v>
      </c>
      <c r="AB37" s="447">
        <v>29730.698555999999</v>
      </c>
      <c r="AC37" s="447">
        <v>28375.64416</v>
      </c>
      <c r="AD37" s="447">
        <v>58883.972262000003</v>
      </c>
      <c r="AE37" s="447">
        <v>244.16607500000001</v>
      </c>
      <c r="AF37" s="448">
        <v>18997.184223</v>
      </c>
      <c r="AG37" s="447">
        <v>43235.348847589994</v>
      </c>
      <c r="AH37" s="447">
        <v>6866.0949149999997</v>
      </c>
      <c r="AI37" s="447">
        <v>30750.111315999999</v>
      </c>
      <c r="AJ37" s="447">
        <v>0</v>
      </c>
      <c r="AK37" s="448">
        <v>9513.442689219999</v>
      </c>
      <c r="AL37" s="447">
        <v>12586.945581</v>
      </c>
      <c r="AM37" s="447">
        <v>12477.74686202</v>
      </c>
      <c r="AN37" s="447">
        <v>6063.7802737299999</v>
      </c>
      <c r="AO37" s="447">
        <v>4847.7864609999997</v>
      </c>
      <c r="AP37" s="448">
        <v>6995.6593138299995</v>
      </c>
      <c r="AQ37" s="447">
        <v>3537.13015963</v>
      </c>
      <c r="AR37" s="447">
        <v>7276.9720219999999</v>
      </c>
      <c r="AS37" s="447">
        <v>137.80433500000001</v>
      </c>
      <c r="AT37" s="447">
        <v>4552.7843990000001</v>
      </c>
      <c r="AU37" s="448">
        <v>753.47902999999997</v>
      </c>
      <c r="AV37" s="447">
        <v>159.36079100000001</v>
      </c>
      <c r="AW37" s="447">
        <v>3885.1295150000001</v>
      </c>
      <c r="AX37" s="447">
        <v>13.728231920000001</v>
      </c>
      <c r="AY37" s="447">
        <v>1640.4680880000001</v>
      </c>
      <c r="AZ37" s="448">
        <v>0</v>
      </c>
      <c r="BA37" s="447">
        <v>0</v>
      </c>
      <c r="BB37" s="447">
        <v>381.862345</v>
      </c>
      <c r="BC37" s="448">
        <v>0</v>
      </c>
      <c r="BE37" s="85">
        <v>0</v>
      </c>
      <c r="BF37" s="85">
        <v>0</v>
      </c>
      <c r="BG37" s="85">
        <v>0</v>
      </c>
      <c r="BH37" s="85">
        <v>0</v>
      </c>
      <c r="BI37" s="85">
        <v>0</v>
      </c>
      <c r="BJ37" s="85">
        <v>0</v>
      </c>
      <c r="BK37" s="85">
        <v>0</v>
      </c>
      <c r="BL37" s="85">
        <v>0</v>
      </c>
      <c r="BM37" s="85">
        <v>0</v>
      </c>
      <c r="BN37" s="85">
        <v>0</v>
      </c>
      <c r="BO37" s="85">
        <v>0</v>
      </c>
      <c r="BP37" s="85">
        <v>0</v>
      </c>
    </row>
    <row r="38" spans="2:68" ht="20.399999999999999" customHeight="1">
      <c r="B38" s="398" t="s">
        <v>289</v>
      </c>
      <c r="C38" s="446">
        <v>14839.62770684</v>
      </c>
      <c r="D38" s="447">
        <v>-616.01150470000005</v>
      </c>
      <c r="E38" s="447">
        <v>4657.8452690000004</v>
      </c>
      <c r="F38" s="447">
        <v>3597.3150666199999</v>
      </c>
      <c r="G38" s="448">
        <v>338.70052650999997</v>
      </c>
      <c r="H38" s="447">
        <v>0</v>
      </c>
      <c r="I38" s="447">
        <v>4158.0628649999999</v>
      </c>
      <c r="J38" s="447">
        <v>888.46028000000001</v>
      </c>
      <c r="K38" s="447">
        <v>-131.84442307</v>
      </c>
      <c r="L38" s="448">
        <v>-1182.7683470699999</v>
      </c>
      <c r="M38" s="447">
        <v>0</v>
      </c>
      <c r="N38" s="447">
        <v>34.621668</v>
      </c>
      <c r="O38" s="447">
        <v>0</v>
      </c>
      <c r="P38" s="447">
        <v>649.82054054999992</v>
      </c>
      <c r="Q38" s="448">
        <v>0</v>
      </c>
      <c r="R38" s="447">
        <v>-33.200158999999999</v>
      </c>
      <c r="S38" s="447">
        <v>0</v>
      </c>
      <c r="T38" s="447">
        <v>50.351208329999999</v>
      </c>
      <c r="U38" s="447">
        <v>-35.858739999999997</v>
      </c>
      <c r="V38" s="448">
        <v>436.71803</v>
      </c>
      <c r="W38" s="447">
        <v>-10.404888</v>
      </c>
      <c r="X38" s="447">
        <v>0</v>
      </c>
      <c r="Y38" s="447">
        <v>-144.23943499999999</v>
      </c>
      <c r="Z38" s="447">
        <v>-172.10006799999999</v>
      </c>
      <c r="AA38" s="448">
        <v>168.81460300000001</v>
      </c>
      <c r="AB38" s="447">
        <v>-200.28971300000001</v>
      </c>
      <c r="AC38" s="447">
        <v>0</v>
      </c>
      <c r="AD38" s="447">
        <v>456.59222199999999</v>
      </c>
      <c r="AE38" s="447">
        <v>0</v>
      </c>
      <c r="AF38" s="448">
        <v>-127.11948099999999</v>
      </c>
      <c r="AG38" s="447">
        <v>161.44158837000001</v>
      </c>
      <c r="AH38" s="447">
        <v>0</v>
      </c>
      <c r="AI38" s="447">
        <v>1987.086865</v>
      </c>
      <c r="AJ38" s="447">
        <v>0</v>
      </c>
      <c r="AK38" s="448">
        <v>0</v>
      </c>
      <c r="AL38" s="447">
        <v>0</v>
      </c>
      <c r="AM38" s="447">
        <v>-62.631366990000004</v>
      </c>
      <c r="AN38" s="447">
        <v>9.5124910000000007E-2</v>
      </c>
      <c r="AO38" s="447">
        <v>5.4149390000000004</v>
      </c>
      <c r="AP38" s="448">
        <v>0</v>
      </c>
      <c r="AQ38" s="447">
        <v>-30.691142620000001</v>
      </c>
      <c r="AR38" s="447">
        <v>0</v>
      </c>
      <c r="AS38" s="447">
        <v>0</v>
      </c>
      <c r="AT38" s="447">
        <v>-12.717139</v>
      </c>
      <c r="AU38" s="448">
        <v>0</v>
      </c>
      <c r="AV38" s="447">
        <v>0</v>
      </c>
      <c r="AW38" s="447">
        <v>0</v>
      </c>
      <c r="AX38" s="447">
        <v>0</v>
      </c>
      <c r="AY38" s="447">
        <v>0</v>
      </c>
      <c r="AZ38" s="448">
        <v>0</v>
      </c>
      <c r="BA38" s="447">
        <v>0</v>
      </c>
      <c r="BB38" s="447">
        <v>8.1633180000000003</v>
      </c>
      <c r="BC38" s="448">
        <v>0</v>
      </c>
      <c r="BE38" s="85">
        <v>0</v>
      </c>
      <c r="BF38" s="85">
        <v>0</v>
      </c>
      <c r="BG38" s="85">
        <v>0</v>
      </c>
      <c r="BH38" s="85">
        <v>0</v>
      </c>
      <c r="BI38" s="85">
        <v>0</v>
      </c>
      <c r="BJ38" s="85">
        <v>0</v>
      </c>
      <c r="BK38" s="85">
        <v>0</v>
      </c>
      <c r="BL38" s="85">
        <v>0</v>
      </c>
      <c r="BM38" s="85">
        <v>0</v>
      </c>
      <c r="BN38" s="85">
        <v>0</v>
      </c>
      <c r="BO38" s="85">
        <v>0</v>
      </c>
      <c r="BP38" s="85">
        <v>0</v>
      </c>
    </row>
    <row r="39" spans="2:68" ht="20.399999999999999" customHeight="1">
      <c r="B39" s="398" t="s">
        <v>290</v>
      </c>
      <c r="C39" s="446">
        <v>-251744.59594641</v>
      </c>
      <c r="D39" s="447">
        <v>-62019.89335025</v>
      </c>
      <c r="E39" s="447">
        <v>-29216.775833</v>
      </c>
      <c r="F39" s="447">
        <v>-19310.49142106</v>
      </c>
      <c r="G39" s="448">
        <v>-26028.89276766</v>
      </c>
      <c r="H39" s="447">
        <v>-18924.897543999999</v>
      </c>
      <c r="I39" s="447">
        <v>-14686.606733000001</v>
      </c>
      <c r="J39" s="447">
        <v>-10227.902416999999</v>
      </c>
      <c r="K39" s="447">
        <v>-4295.8366998900001</v>
      </c>
      <c r="L39" s="448">
        <v>-6005.1054436300001</v>
      </c>
      <c r="M39" s="447">
        <v>-23306.37368597</v>
      </c>
      <c r="N39" s="447">
        <v>-2334.4580390000001</v>
      </c>
      <c r="O39" s="447">
        <v>-1060.92109727</v>
      </c>
      <c r="P39" s="447">
        <v>-3964.3106044599999</v>
      </c>
      <c r="Q39" s="448">
        <v>-158.36658199999999</v>
      </c>
      <c r="R39" s="447">
        <v>-2761.189132</v>
      </c>
      <c r="S39" s="447">
        <v>-436.46392600000001</v>
      </c>
      <c r="T39" s="447">
        <v>-6143.5479795200008</v>
      </c>
      <c r="U39" s="447">
        <v>-1913.238386</v>
      </c>
      <c r="V39" s="448">
        <v>-2363.5490329999998</v>
      </c>
      <c r="W39" s="447">
        <v>-344.43058000000002</v>
      </c>
      <c r="X39" s="447">
        <v>0</v>
      </c>
      <c r="Y39" s="447">
        <v>-1488.4399800000001</v>
      </c>
      <c r="Z39" s="447">
        <v>-1857.9315039999999</v>
      </c>
      <c r="AA39" s="448">
        <v>-568.41648299999997</v>
      </c>
      <c r="AB39" s="447">
        <v>-1832.385781</v>
      </c>
      <c r="AC39" s="447">
        <v>-1016.889366</v>
      </c>
      <c r="AD39" s="447">
        <v>-4397.3514169999999</v>
      </c>
      <c r="AE39" s="447">
        <v>-1.078552</v>
      </c>
      <c r="AF39" s="448">
        <v>-1338.1749950000001</v>
      </c>
      <c r="AG39" s="447">
        <v>-668.46637716999999</v>
      </c>
      <c r="AH39" s="447">
        <v>-53.737633000000002</v>
      </c>
      <c r="AI39" s="447">
        <v>-1114.665733</v>
      </c>
      <c r="AJ39" s="447">
        <v>0</v>
      </c>
      <c r="AK39" s="448">
        <v>-403.52574018000001</v>
      </c>
      <c r="AL39" s="447">
        <v>-231.83506199999999</v>
      </c>
      <c r="AM39" s="447">
        <v>-235.98988102999999</v>
      </c>
      <c r="AN39" s="447">
        <v>-28.253173350000001</v>
      </c>
      <c r="AO39" s="447">
        <v>-95.122451999999996</v>
      </c>
      <c r="AP39" s="448">
        <v>-248.28037269999999</v>
      </c>
      <c r="AQ39" s="447">
        <v>-132.63745851000002</v>
      </c>
      <c r="AR39" s="447">
        <v>-164.39275799999999</v>
      </c>
      <c r="AS39" s="447">
        <v>-27.24316</v>
      </c>
      <c r="AT39" s="447">
        <v>-46.005054999999999</v>
      </c>
      <c r="AU39" s="448">
        <v>-150.02452299999999</v>
      </c>
      <c r="AV39" s="447">
        <v>-1.6885319999999999</v>
      </c>
      <c r="AW39" s="447">
        <v>-74.139374000000004</v>
      </c>
      <c r="AX39" s="447">
        <v>-5.5432217599999998</v>
      </c>
      <c r="AY39" s="447">
        <v>-12.600917000000001</v>
      </c>
      <c r="AZ39" s="448">
        <v>0</v>
      </c>
      <c r="BA39" s="447">
        <v>0</v>
      </c>
      <c r="BB39" s="447">
        <v>-46.525190000000002</v>
      </c>
      <c r="BC39" s="448">
        <v>0</v>
      </c>
      <c r="BE39" s="85">
        <v>0</v>
      </c>
      <c r="BF39" s="85">
        <v>0</v>
      </c>
      <c r="BG39" s="85">
        <v>0</v>
      </c>
      <c r="BH39" s="85">
        <v>0</v>
      </c>
      <c r="BI39" s="85">
        <v>0</v>
      </c>
      <c r="BJ39" s="85">
        <v>0</v>
      </c>
      <c r="BK39" s="85">
        <v>0</v>
      </c>
      <c r="BL39" s="85">
        <v>0</v>
      </c>
      <c r="BM39" s="85">
        <v>0</v>
      </c>
      <c r="BN39" s="85">
        <v>0</v>
      </c>
      <c r="BO39" s="85">
        <v>0</v>
      </c>
      <c r="BP39" s="85">
        <v>0</v>
      </c>
    </row>
    <row r="40" spans="2:68" ht="20.399999999999999" customHeight="1">
      <c r="B40" s="395" t="s">
        <v>291</v>
      </c>
      <c r="C40" s="446">
        <v>7602756.6687086103</v>
      </c>
      <c r="D40" s="447">
        <v>1952877.25881634</v>
      </c>
      <c r="E40" s="447">
        <v>909677.50391900004</v>
      </c>
      <c r="F40" s="447">
        <v>1133246.4090138001</v>
      </c>
      <c r="G40" s="448">
        <v>460609.87987916998</v>
      </c>
      <c r="H40" s="447">
        <v>474816.85319300002</v>
      </c>
      <c r="I40" s="447">
        <v>517458.44730900001</v>
      </c>
      <c r="J40" s="447">
        <v>452582.13810400001</v>
      </c>
      <c r="K40" s="447">
        <v>163290.90995657002</v>
      </c>
      <c r="L40" s="448">
        <v>256892.77391349</v>
      </c>
      <c r="M40" s="447">
        <v>177773.22881561</v>
      </c>
      <c r="N40" s="447">
        <v>65850.809936000005</v>
      </c>
      <c r="O40" s="447">
        <v>54618.74915507</v>
      </c>
      <c r="P40" s="447">
        <v>181503.69677094001</v>
      </c>
      <c r="Q40" s="448">
        <v>25386.755817000001</v>
      </c>
      <c r="R40" s="447">
        <v>46592.262005999997</v>
      </c>
      <c r="S40" s="447">
        <v>41425.225609000001</v>
      </c>
      <c r="T40" s="447">
        <v>63753.132104709999</v>
      </c>
      <c r="U40" s="447">
        <v>81385.468380000006</v>
      </c>
      <c r="V40" s="448">
        <v>78314.638260000007</v>
      </c>
      <c r="W40" s="447">
        <v>10167.257136</v>
      </c>
      <c r="X40" s="447">
        <v>0</v>
      </c>
      <c r="Y40" s="447">
        <v>98433.096264000007</v>
      </c>
      <c r="Z40" s="447">
        <v>57989.768049999999</v>
      </c>
      <c r="AA40" s="448">
        <v>16344.317358</v>
      </c>
      <c r="AB40" s="447">
        <v>27698.023062</v>
      </c>
      <c r="AC40" s="447">
        <v>27358.754794</v>
      </c>
      <c r="AD40" s="447">
        <v>54943.213066999997</v>
      </c>
      <c r="AE40" s="447">
        <v>243.087523</v>
      </c>
      <c r="AF40" s="448">
        <v>17531.889747000001</v>
      </c>
      <c r="AG40" s="447">
        <v>42728.32405879</v>
      </c>
      <c r="AH40" s="447">
        <v>6812.3572819999999</v>
      </c>
      <c r="AI40" s="447">
        <v>31622.532448000002</v>
      </c>
      <c r="AJ40" s="447">
        <v>0</v>
      </c>
      <c r="AK40" s="448">
        <v>9109.9169490400018</v>
      </c>
      <c r="AL40" s="447">
        <v>12355.110519</v>
      </c>
      <c r="AM40" s="447">
        <v>12179.125614</v>
      </c>
      <c r="AN40" s="447">
        <v>6035.6222252899997</v>
      </c>
      <c r="AO40" s="447">
        <v>4758.0789480000003</v>
      </c>
      <c r="AP40" s="448">
        <v>6747.3789411300004</v>
      </c>
      <c r="AQ40" s="447">
        <v>3373.8015584999998</v>
      </c>
      <c r="AR40" s="447">
        <v>7112.579264</v>
      </c>
      <c r="AS40" s="447">
        <v>110.56117500000001</v>
      </c>
      <c r="AT40" s="447">
        <v>4494.0622050000002</v>
      </c>
      <c r="AU40" s="448">
        <v>603.45450700000004</v>
      </c>
      <c r="AV40" s="447">
        <v>157.672259</v>
      </c>
      <c r="AW40" s="447">
        <v>3810.9901410000002</v>
      </c>
      <c r="AX40" s="447">
        <v>8.1850101600000009</v>
      </c>
      <c r="AY40" s="447">
        <v>1627.8671710000001</v>
      </c>
      <c r="AZ40" s="448">
        <v>0</v>
      </c>
      <c r="BA40" s="447">
        <v>0</v>
      </c>
      <c r="BB40" s="447">
        <v>343.500473</v>
      </c>
      <c r="BC40" s="448">
        <v>0</v>
      </c>
      <c r="BE40" s="85">
        <v>0</v>
      </c>
      <c r="BF40" s="85">
        <v>0</v>
      </c>
      <c r="BG40" s="85">
        <v>0</v>
      </c>
      <c r="BH40" s="85">
        <v>0</v>
      </c>
      <c r="BI40" s="85">
        <v>0</v>
      </c>
      <c r="BJ40" s="85">
        <v>0</v>
      </c>
      <c r="BK40" s="85">
        <v>0</v>
      </c>
      <c r="BL40" s="85">
        <v>0</v>
      </c>
      <c r="BM40" s="85">
        <v>0</v>
      </c>
      <c r="BN40" s="85">
        <v>0</v>
      </c>
      <c r="BO40" s="85">
        <v>0</v>
      </c>
      <c r="BP40" s="85">
        <v>0</v>
      </c>
    </row>
    <row r="41" spans="2:68" ht="20.399999999999999" customHeight="1">
      <c r="B41" s="395" t="s">
        <v>292</v>
      </c>
      <c r="C41" s="446">
        <v>819.38027946</v>
      </c>
      <c r="D41" s="447">
        <v>0</v>
      </c>
      <c r="E41" s="447">
        <v>0</v>
      </c>
      <c r="F41" s="447">
        <v>781.16003185</v>
      </c>
      <c r="G41" s="448">
        <v>0</v>
      </c>
      <c r="H41" s="447">
        <v>0</v>
      </c>
      <c r="I41" s="447">
        <v>0</v>
      </c>
      <c r="J41" s="447">
        <v>0</v>
      </c>
      <c r="K41" s="447">
        <v>0</v>
      </c>
      <c r="L41" s="448">
        <v>0</v>
      </c>
      <c r="M41" s="447">
        <v>0</v>
      </c>
      <c r="N41" s="447">
        <v>0</v>
      </c>
      <c r="O41" s="447">
        <v>0</v>
      </c>
      <c r="P41" s="447">
        <v>38.220247610000001</v>
      </c>
      <c r="Q41" s="448">
        <v>0</v>
      </c>
      <c r="R41" s="447">
        <v>0</v>
      </c>
      <c r="S41" s="447">
        <v>0</v>
      </c>
      <c r="T41" s="447">
        <v>0</v>
      </c>
      <c r="U41" s="447">
        <v>0</v>
      </c>
      <c r="V41" s="448">
        <v>0</v>
      </c>
      <c r="W41" s="447">
        <v>0</v>
      </c>
      <c r="X41" s="447">
        <v>0</v>
      </c>
      <c r="Y41" s="447">
        <v>0</v>
      </c>
      <c r="Z41" s="447">
        <v>0</v>
      </c>
      <c r="AA41" s="448">
        <v>0</v>
      </c>
      <c r="AB41" s="447">
        <v>0</v>
      </c>
      <c r="AC41" s="447">
        <v>0</v>
      </c>
      <c r="AD41" s="447">
        <v>0</v>
      </c>
      <c r="AE41" s="447">
        <v>0</v>
      </c>
      <c r="AF41" s="448">
        <v>0</v>
      </c>
      <c r="AG41" s="447">
        <v>0</v>
      </c>
      <c r="AH41" s="447">
        <v>0</v>
      </c>
      <c r="AI41" s="447">
        <v>0</v>
      </c>
      <c r="AJ41" s="447">
        <v>0</v>
      </c>
      <c r="AK41" s="448">
        <v>0</v>
      </c>
      <c r="AL41" s="447">
        <v>0</v>
      </c>
      <c r="AM41" s="447">
        <v>0</v>
      </c>
      <c r="AN41" s="447">
        <v>0</v>
      </c>
      <c r="AO41" s="447">
        <v>0</v>
      </c>
      <c r="AP41" s="448">
        <v>0</v>
      </c>
      <c r="AQ41" s="447">
        <v>0</v>
      </c>
      <c r="AR41" s="447">
        <v>0</v>
      </c>
      <c r="AS41" s="447">
        <v>0</v>
      </c>
      <c r="AT41" s="447">
        <v>0</v>
      </c>
      <c r="AU41" s="448">
        <v>0</v>
      </c>
      <c r="AV41" s="447">
        <v>0</v>
      </c>
      <c r="AW41" s="447">
        <v>0</v>
      </c>
      <c r="AX41" s="447">
        <v>0</v>
      </c>
      <c r="AY41" s="447">
        <v>0</v>
      </c>
      <c r="AZ41" s="448">
        <v>0</v>
      </c>
      <c r="BA41" s="447">
        <v>0</v>
      </c>
      <c r="BB41" s="447">
        <v>0</v>
      </c>
      <c r="BC41" s="448">
        <v>0</v>
      </c>
      <c r="BE41" s="85">
        <v>0</v>
      </c>
      <c r="BF41" s="85">
        <v>0</v>
      </c>
      <c r="BG41" s="85">
        <v>0</v>
      </c>
      <c r="BH41" s="85">
        <v>0</v>
      </c>
      <c r="BI41" s="85">
        <v>0</v>
      </c>
      <c r="BJ41" s="85">
        <v>0</v>
      </c>
      <c r="BK41" s="85">
        <v>0</v>
      </c>
      <c r="BL41" s="85">
        <v>0</v>
      </c>
      <c r="BM41" s="85">
        <v>0</v>
      </c>
      <c r="BN41" s="85">
        <v>0</v>
      </c>
      <c r="BO41" s="85">
        <v>0</v>
      </c>
      <c r="BP41" s="85">
        <v>0</v>
      </c>
    </row>
    <row r="42" spans="2:68" ht="20.399999999999999" customHeight="1">
      <c r="B42" s="394" t="s">
        <v>293</v>
      </c>
      <c r="C42" s="446">
        <v>7603576.0489880694</v>
      </c>
      <c r="D42" s="447">
        <v>1952877.25881634</v>
      </c>
      <c r="E42" s="447">
        <v>909677.50391900004</v>
      </c>
      <c r="F42" s="447">
        <v>1134027.5690456498</v>
      </c>
      <c r="G42" s="448">
        <v>460609.87987916998</v>
      </c>
      <c r="H42" s="447">
        <v>474816.85319300002</v>
      </c>
      <c r="I42" s="447">
        <v>517458.44730900001</v>
      </c>
      <c r="J42" s="447">
        <v>452582.13810400001</v>
      </c>
      <c r="K42" s="447">
        <v>163290.90995657002</v>
      </c>
      <c r="L42" s="448">
        <v>256892.77391349</v>
      </c>
      <c r="M42" s="447">
        <v>177773.22881561</v>
      </c>
      <c r="N42" s="447">
        <v>65850.809936000005</v>
      </c>
      <c r="O42" s="447">
        <v>54618.74915507</v>
      </c>
      <c r="P42" s="447">
        <v>181541.91701854998</v>
      </c>
      <c r="Q42" s="448">
        <v>25386.755817000001</v>
      </c>
      <c r="R42" s="447">
        <v>46592.262005999997</v>
      </c>
      <c r="S42" s="447">
        <v>41425.225609000001</v>
      </c>
      <c r="T42" s="447">
        <v>63753.132104709999</v>
      </c>
      <c r="U42" s="447">
        <v>81385.468380000006</v>
      </c>
      <c r="V42" s="448">
        <v>78314.638260000007</v>
      </c>
      <c r="W42" s="447">
        <v>10167.257136</v>
      </c>
      <c r="X42" s="447">
        <v>0</v>
      </c>
      <c r="Y42" s="447">
        <v>98433.096264000007</v>
      </c>
      <c r="Z42" s="447">
        <v>57989.768049999999</v>
      </c>
      <c r="AA42" s="448">
        <v>16344.317358</v>
      </c>
      <c r="AB42" s="447">
        <v>27698.023062</v>
      </c>
      <c r="AC42" s="447">
        <v>27358.754794</v>
      </c>
      <c r="AD42" s="447">
        <v>54943.213066999997</v>
      </c>
      <c r="AE42" s="447">
        <v>243.087523</v>
      </c>
      <c r="AF42" s="448">
        <v>17531.889747000001</v>
      </c>
      <c r="AG42" s="447">
        <v>42728.32405879</v>
      </c>
      <c r="AH42" s="447">
        <v>6812.3572819999999</v>
      </c>
      <c r="AI42" s="447">
        <v>31622.532448000002</v>
      </c>
      <c r="AJ42" s="447">
        <v>0</v>
      </c>
      <c r="AK42" s="448">
        <v>9109.9169490400018</v>
      </c>
      <c r="AL42" s="447">
        <v>12355.110519</v>
      </c>
      <c r="AM42" s="447">
        <v>12179.125614</v>
      </c>
      <c r="AN42" s="447">
        <v>6035.6222252899997</v>
      </c>
      <c r="AO42" s="447">
        <v>4758.0789480000003</v>
      </c>
      <c r="AP42" s="448">
        <v>6747.3789411300004</v>
      </c>
      <c r="AQ42" s="447">
        <v>3373.8015584999998</v>
      </c>
      <c r="AR42" s="447">
        <v>7112.579264</v>
      </c>
      <c r="AS42" s="447">
        <v>110.56117500000001</v>
      </c>
      <c r="AT42" s="447">
        <v>4494.0622050000002</v>
      </c>
      <c r="AU42" s="448">
        <v>603.45450700000004</v>
      </c>
      <c r="AV42" s="447">
        <v>157.672259</v>
      </c>
      <c r="AW42" s="447">
        <v>3810.9901410000002</v>
      </c>
      <c r="AX42" s="447">
        <v>8.1850101600000009</v>
      </c>
      <c r="AY42" s="447">
        <v>1627.8671710000001</v>
      </c>
      <c r="AZ42" s="448">
        <v>0</v>
      </c>
      <c r="BA42" s="447">
        <v>0</v>
      </c>
      <c r="BB42" s="447">
        <v>343.500473</v>
      </c>
      <c r="BC42" s="448">
        <v>0</v>
      </c>
      <c r="BE42" s="85">
        <v>0</v>
      </c>
      <c r="BF42" s="85">
        <v>0</v>
      </c>
      <c r="BG42" s="85">
        <v>0</v>
      </c>
      <c r="BH42" s="85">
        <v>0</v>
      </c>
      <c r="BI42" s="85">
        <v>0</v>
      </c>
      <c r="BJ42" s="85">
        <v>0</v>
      </c>
      <c r="BK42" s="85">
        <v>0</v>
      </c>
      <c r="BL42" s="85">
        <v>0</v>
      </c>
      <c r="BM42" s="85">
        <v>0</v>
      </c>
      <c r="BN42" s="85">
        <v>0</v>
      </c>
      <c r="BO42" s="85">
        <v>0</v>
      </c>
      <c r="BP42" s="85">
        <v>0</v>
      </c>
    </row>
    <row r="43" spans="2:68" ht="20.399999999999999" customHeight="1">
      <c r="B43" s="394" t="s">
        <v>294</v>
      </c>
      <c r="C43" s="446">
        <v>3563.0693960400004</v>
      </c>
      <c r="D43" s="447">
        <v>1E-8</v>
      </c>
      <c r="E43" s="447">
        <v>0</v>
      </c>
      <c r="F43" s="447">
        <v>3563.06939603</v>
      </c>
      <c r="G43" s="448">
        <v>0</v>
      </c>
      <c r="H43" s="447">
        <v>0</v>
      </c>
      <c r="I43" s="447">
        <v>0</v>
      </c>
      <c r="J43" s="447">
        <v>0</v>
      </c>
      <c r="K43" s="447">
        <v>0</v>
      </c>
      <c r="L43" s="448">
        <v>0</v>
      </c>
      <c r="M43" s="447">
        <v>0</v>
      </c>
      <c r="N43" s="447">
        <v>0</v>
      </c>
      <c r="O43" s="447">
        <v>0</v>
      </c>
      <c r="P43" s="447">
        <v>0</v>
      </c>
      <c r="Q43" s="448">
        <v>0</v>
      </c>
      <c r="R43" s="447">
        <v>0</v>
      </c>
      <c r="S43" s="447">
        <v>0</v>
      </c>
      <c r="T43" s="447">
        <v>0</v>
      </c>
      <c r="U43" s="447">
        <v>0</v>
      </c>
      <c r="V43" s="448">
        <v>0</v>
      </c>
      <c r="W43" s="447">
        <v>0</v>
      </c>
      <c r="X43" s="447">
        <v>0</v>
      </c>
      <c r="Y43" s="447">
        <v>0</v>
      </c>
      <c r="Z43" s="447">
        <v>0</v>
      </c>
      <c r="AA43" s="448">
        <v>0</v>
      </c>
      <c r="AB43" s="447">
        <v>0</v>
      </c>
      <c r="AC43" s="447">
        <v>0</v>
      </c>
      <c r="AD43" s="447">
        <v>0</v>
      </c>
      <c r="AE43" s="447">
        <v>0</v>
      </c>
      <c r="AF43" s="448">
        <v>0</v>
      </c>
      <c r="AG43" s="447">
        <v>0</v>
      </c>
      <c r="AH43" s="447">
        <v>0</v>
      </c>
      <c r="AI43" s="447">
        <v>0</v>
      </c>
      <c r="AJ43" s="447">
        <v>0</v>
      </c>
      <c r="AK43" s="448">
        <v>0</v>
      </c>
      <c r="AL43" s="447">
        <v>0</v>
      </c>
      <c r="AM43" s="447">
        <v>0</v>
      </c>
      <c r="AN43" s="447">
        <v>0</v>
      </c>
      <c r="AO43" s="447">
        <v>0</v>
      </c>
      <c r="AP43" s="448">
        <v>0</v>
      </c>
      <c r="AQ43" s="447">
        <v>0</v>
      </c>
      <c r="AR43" s="447">
        <v>0</v>
      </c>
      <c r="AS43" s="447">
        <v>0</v>
      </c>
      <c r="AT43" s="447">
        <v>0</v>
      </c>
      <c r="AU43" s="448">
        <v>0</v>
      </c>
      <c r="AV43" s="447">
        <v>0</v>
      </c>
      <c r="AW43" s="447">
        <v>0</v>
      </c>
      <c r="AX43" s="447">
        <v>0</v>
      </c>
      <c r="AY43" s="447">
        <v>0</v>
      </c>
      <c r="AZ43" s="448">
        <v>0</v>
      </c>
      <c r="BA43" s="447">
        <v>0</v>
      </c>
      <c r="BB43" s="447">
        <v>0</v>
      </c>
      <c r="BC43" s="448">
        <v>0</v>
      </c>
      <c r="BE43" s="85">
        <v>0</v>
      </c>
      <c r="BF43" s="85">
        <v>0</v>
      </c>
      <c r="BG43" s="85">
        <v>0</v>
      </c>
      <c r="BH43" s="85">
        <v>0</v>
      </c>
      <c r="BI43" s="85">
        <v>0</v>
      </c>
      <c r="BJ43" s="85">
        <v>0</v>
      </c>
      <c r="BK43" s="85">
        <v>0</v>
      </c>
      <c r="BL43" s="85">
        <v>0</v>
      </c>
      <c r="BM43" s="85">
        <v>0</v>
      </c>
      <c r="BN43" s="85">
        <v>0</v>
      </c>
      <c r="BO43" s="85">
        <v>0</v>
      </c>
      <c r="BP43" s="85">
        <v>0</v>
      </c>
    </row>
    <row r="44" spans="2:68" ht="20.399999999999999" customHeight="1">
      <c r="B44" s="394" t="s">
        <v>295</v>
      </c>
      <c r="C44" s="446">
        <v>711007.59933290991</v>
      </c>
      <c r="D44" s="447">
        <v>219394.16698292998</v>
      </c>
      <c r="E44" s="447">
        <v>86324.912773000004</v>
      </c>
      <c r="F44" s="447">
        <v>67761.219235850003</v>
      </c>
      <c r="G44" s="448">
        <v>28607.18745351</v>
      </c>
      <c r="H44" s="447">
        <v>49152.427464</v>
      </c>
      <c r="I44" s="447">
        <v>34941.627568000004</v>
      </c>
      <c r="J44" s="447">
        <v>18333.900625999999</v>
      </c>
      <c r="K44" s="447">
        <v>30899.102572129999</v>
      </c>
      <c r="L44" s="448">
        <v>3223.0756330900003</v>
      </c>
      <c r="M44" s="447">
        <v>3766.54577513</v>
      </c>
      <c r="N44" s="447">
        <v>1228.9013440000001</v>
      </c>
      <c r="O44" s="447">
        <v>18099.973090389998</v>
      </c>
      <c r="P44" s="447">
        <v>3952.4303649200001</v>
      </c>
      <c r="Q44" s="448">
        <v>36935.717589</v>
      </c>
      <c r="R44" s="447">
        <v>9278.1916650000003</v>
      </c>
      <c r="S44" s="447">
        <v>25089.822896999998</v>
      </c>
      <c r="T44" s="447">
        <v>2871.4824331100003</v>
      </c>
      <c r="U44" s="447">
        <v>12052.727358</v>
      </c>
      <c r="V44" s="448">
        <v>697.31336999999996</v>
      </c>
      <c r="W44" s="447">
        <v>3752.4794780000002</v>
      </c>
      <c r="X44" s="447">
        <v>20530.920083000001</v>
      </c>
      <c r="Y44" s="447">
        <v>602.96007599999996</v>
      </c>
      <c r="Z44" s="447">
        <v>1564.835349</v>
      </c>
      <c r="AA44" s="448">
        <v>4125.0497949999999</v>
      </c>
      <c r="AB44" s="447">
        <v>500.078553</v>
      </c>
      <c r="AC44" s="447">
        <v>5709.9625910000004</v>
      </c>
      <c r="AD44" s="447">
        <v>2023.038652</v>
      </c>
      <c r="AE44" s="447">
        <v>76.644818000000001</v>
      </c>
      <c r="AF44" s="448">
        <v>5707.8413549999996</v>
      </c>
      <c r="AG44" s="447">
        <v>684.74463059000004</v>
      </c>
      <c r="AH44" s="447">
        <v>504.81579799999997</v>
      </c>
      <c r="AI44" s="447">
        <v>1884.0569869999999</v>
      </c>
      <c r="AJ44" s="447">
        <v>6963.0551599999999</v>
      </c>
      <c r="AK44" s="448">
        <v>1887.3610802200001</v>
      </c>
      <c r="AL44" s="447">
        <v>704.18134799999996</v>
      </c>
      <c r="AM44" s="447">
        <v>384.06812694999996</v>
      </c>
      <c r="AN44" s="447">
        <v>3.2544265299999999</v>
      </c>
      <c r="AO44" s="447">
        <v>15.142647999999999</v>
      </c>
      <c r="AP44" s="448">
        <v>17.514081879999999</v>
      </c>
      <c r="AQ44" s="447">
        <v>0</v>
      </c>
      <c r="AR44" s="447">
        <v>28.981133</v>
      </c>
      <c r="AS44" s="447">
        <v>138.57072600000001</v>
      </c>
      <c r="AT44" s="447">
        <v>2.01919</v>
      </c>
      <c r="AU44" s="448">
        <v>122.383448</v>
      </c>
      <c r="AV44" s="447">
        <v>88.828946000000002</v>
      </c>
      <c r="AW44" s="447">
        <v>0.76674799999999999</v>
      </c>
      <c r="AX44" s="447">
        <v>28.92746283</v>
      </c>
      <c r="AY44" s="447">
        <v>221.27410699999999</v>
      </c>
      <c r="AZ44" s="448">
        <v>72.344263999999995</v>
      </c>
      <c r="BA44" s="447">
        <v>3.8619628500000003</v>
      </c>
      <c r="BB44" s="447">
        <v>20.683388000000001</v>
      </c>
      <c r="BC44" s="448">
        <v>26.226724999999998</v>
      </c>
      <c r="BE44" s="85">
        <v>0</v>
      </c>
      <c r="BF44" s="85">
        <v>0</v>
      </c>
      <c r="BG44" s="85">
        <v>0</v>
      </c>
      <c r="BH44" s="85">
        <v>0</v>
      </c>
      <c r="BI44" s="85">
        <v>0</v>
      </c>
      <c r="BJ44" s="85">
        <v>0</v>
      </c>
      <c r="BK44" s="85">
        <v>0</v>
      </c>
      <c r="BL44" s="85">
        <v>0</v>
      </c>
      <c r="BM44" s="85">
        <v>0</v>
      </c>
      <c r="BN44" s="85">
        <v>0</v>
      </c>
      <c r="BO44" s="85">
        <v>0</v>
      </c>
      <c r="BP44" s="85">
        <v>0</v>
      </c>
    </row>
    <row r="45" spans="2:68" ht="20.399999999999999" customHeight="1">
      <c r="B45" s="394" t="s">
        <v>296</v>
      </c>
      <c r="C45" s="446">
        <v>19112.76768081</v>
      </c>
      <c r="D45" s="447">
        <v>1802.3138694000002</v>
      </c>
      <c r="E45" s="447">
        <v>1802.3092899999999</v>
      </c>
      <c r="F45" s="447">
        <v>4837.7149175200002</v>
      </c>
      <c r="G45" s="448">
        <v>95.260271950000003</v>
      </c>
      <c r="H45" s="447">
        <v>311.47136</v>
      </c>
      <c r="I45" s="447">
        <v>1045.94282</v>
      </c>
      <c r="J45" s="447">
        <v>949.61936400000002</v>
      </c>
      <c r="K45" s="447">
        <v>0</v>
      </c>
      <c r="L45" s="448">
        <v>1445.94965372</v>
      </c>
      <c r="M45" s="447">
        <v>336.08160247000001</v>
      </c>
      <c r="N45" s="447">
        <v>324.506753</v>
      </c>
      <c r="O45" s="447">
        <v>384.95607724000001</v>
      </c>
      <c r="P45" s="447">
        <v>1846.76168241</v>
      </c>
      <c r="Q45" s="448">
        <v>0</v>
      </c>
      <c r="R45" s="447">
        <v>159.883028</v>
      </c>
      <c r="S45" s="447">
        <v>0</v>
      </c>
      <c r="T45" s="447">
        <v>403.86347787</v>
      </c>
      <c r="U45" s="447">
        <v>55.370044</v>
      </c>
      <c r="V45" s="448">
        <v>295.736018</v>
      </c>
      <c r="W45" s="447">
        <v>32.951422000000001</v>
      </c>
      <c r="X45" s="447">
        <v>0</v>
      </c>
      <c r="Y45" s="447">
        <v>0</v>
      </c>
      <c r="Z45" s="447">
        <v>520.75099499999999</v>
      </c>
      <c r="AA45" s="448">
        <v>361.77564799999999</v>
      </c>
      <c r="AB45" s="447">
        <v>19.897397000000002</v>
      </c>
      <c r="AC45" s="447">
        <v>159.60249999999999</v>
      </c>
      <c r="AD45" s="447">
        <v>0</v>
      </c>
      <c r="AE45" s="447">
        <v>0</v>
      </c>
      <c r="AF45" s="448">
        <v>1.3157369999999999</v>
      </c>
      <c r="AG45" s="447">
        <v>791.99404632000005</v>
      </c>
      <c r="AH45" s="447">
        <v>0</v>
      </c>
      <c r="AI45" s="447">
        <v>0</v>
      </c>
      <c r="AJ45" s="447">
        <v>0</v>
      </c>
      <c r="AK45" s="448">
        <v>323.09749960000005</v>
      </c>
      <c r="AL45" s="447">
        <v>367.07868100000002</v>
      </c>
      <c r="AM45" s="447">
        <v>187.43434384</v>
      </c>
      <c r="AN45" s="447">
        <v>0</v>
      </c>
      <c r="AO45" s="447">
        <v>0</v>
      </c>
      <c r="AP45" s="448">
        <v>130.42423947</v>
      </c>
      <c r="AQ45" s="447">
        <v>0</v>
      </c>
      <c r="AR45" s="447">
        <v>5.5633309999999998</v>
      </c>
      <c r="AS45" s="447">
        <v>0</v>
      </c>
      <c r="AT45" s="447">
        <v>0</v>
      </c>
      <c r="AU45" s="448">
        <v>108.611974</v>
      </c>
      <c r="AV45" s="447">
        <v>0</v>
      </c>
      <c r="AW45" s="447">
        <v>0</v>
      </c>
      <c r="AX45" s="447">
        <v>0</v>
      </c>
      <c r="AY45" s="447">
        <v>0</v>
      </c>
      <c r="AZ45" s="448">
        <v>0</v>
      </c>
      <c r="BA45" s="447">
        <v>0</v>
      </c>
      <c r="BB45" s="447">
        <v>4.5296370000000001</v>
      </c>
      <c r="BC45" s="448">
        <v>0</v>
      </c>
      <c r="BE45" s="85">
        <v>0</v>
      </c>
      <c r="BF45" s="85">
        <v>0</v>
      </c>
      <c r="BG45" s="85">
        <v>0</v>
      </c>
      <c r="BH45" s="85">
        <v>0</v>
      </c>
      <c r="BI45" s="85">
        <v>0</v>
      </c>
      <c r="BJ45" s="85">
        <v>0</v>
      </c>
      <c r="BK45" s="85">
        <v>0</v>
      </c>
      <c r="BL45" s="85">
        <v>0</v>
      </c>
      <c r="BM45" s="85">
        <v>0</v>
      </c>
      <c r="BN45" s="85">
        <v>0</v>
      </c>
      <c r="BO45" s="85">
        <v>0</v>
      </c>
      <c r="BP45" s="85">
        <v>0</v>
      </c>
    </row>
    <row r="46" spans="2:68" ht="42.6" customHeight="1">
      <c r="B46" s="399" t="s">
        <v>297</v>
      </c>
      <c r="C46" s="446">
        <v>1604.0336663</v>
      </c>
      <c r="D46" s="447">
        <v>0</v>
      </c>
      <c r="E46" s="447">
        <v>33.835355999999997</v>
      </c>
      <c r="F46" s="447">
        <v>0</v>
      </c>
      <c r="G46" s="448">
        <v>0</v>
      </c>
      <c r="H46" s="447">
        <v>1052.9851249999999</v>
      </c>
      <c r="I46" s="447">
        <v>8.2593409999999992</v>
      </c>
      <c r="J46" s="447">
        <v>0</v>
      </c>
      <c r="K46" s="447">
        <v>0</v>
      </c>
      <c r="L46" s="448">
        <v>84.418865299999993</v>
      </c>
      <c r="M46" s="447">
        <v>0</v>
      </c>
      <c r="N46" s="447">
        <v>0</v>
      </c>
      <c r="O46" s="447">
        <v>0</v>
      </c>
      <c r="P46" s="447">
        <v>0</v>
      </c>
      <c r="Q46" s="448">
        <v>0</v>
      </c>
      <c r="R46" s="447">
        <v>0</v>
      </c>
      <c r="S46" s="447">
        <v>0</v>
      </c>
      <c r="T46" s="447">
        <v>0</v>
      </c>
      <c r="U46" s="447">
        <v>0</v>
      </c>
      <c r="V46" s="448">
        <v>0</v>
      </c>
      <c r="W46" s="447">
        <v>0</v>
      </c>
      <c r="X46" s="447">
        <v>0</v>
      </c>
      <c r="Y46" s="447">
        <v>0</v>
      </c>
      <c r="Z46" s="447">
        <v>424.53497900000002</v>
      </c>
      <c r="AA46" s="448">
        <v>0</v>
      </c>
      <c r="AB46" s="447">
        <v>0</v>
      </c>
      <c r="AC46" s="447">
        <v>0</v>
      </c>
      <c r="AD46" s="447">
        <v>0</v>
      </c>
      <c r="AE46" s="447">
        <v>0</v>
      </c>
      <c r="AF46" s="448">
        <v>0</v>
      </c>
      <c r="AG46" s="447">
        <v>0</v>
      </c>
      <c r="AH46" s="447">
        <v>0</v>
      </c>
      <c r="AI46" s="447">
        <v>0</v>
      </c>
      <c r="AJ46" s="447">
        <v>0</v>
      </c>
      <c r="AK46" s="448">
        <v>0</v>
      </c>
      <c r="AL46" s="447">
        <v>0</v>
      </c>
      <c r="AM46" s="447">
        <v>0</v>
      </c>
      <c r="AN46" s="447">
        <v>0</v>
      </c>
      <c r="AO46" s="447">
        <v>0</v>
      </c>
      <c r="AP46" s="448">
        <v>0</v>
      </c>
      <c r="AQ46" s="447">
        <v>0</v>
      </c>
      <c r="AR46" s="447">
        <v>0</v>
      </c>
      <c r="AS46" s="447">
        <v>0</v>
      </c>
      <c r="AT46" s="447">
        <v>0</v>
      </c>
      <c r="AU46" s="448">
        <v>0</v>
      </c>
      <c r="AV46" s="447">
        <v>0</v>
      </c>
      <c r="AW46" s="447">
        <v>0</v>
      </c>
      <c r="AX46" s="447">
        <v>0</v>
      </c>
      <c r="AY46" s="447">
        <v>0</v>
      </c>
      <c r="AZ46" s="448">
        <v>0</v>
      </c>
      <c r="BA46" s="447">
        <v>0</v>
      </c>
      <c r="BB46" s="447">
        <v>0</v>
      </c>
      <c r="BC46" s="448">
        <v>0</v>
      </c>
      <c r="BE46" s="85">
        <v>0</v>
      </c>
      <c r="BF46" s="85">
        <v>0</v>
      </c>
      <c r="BG46" s="85">
        <v>0</v>
      </c>
      <c r="BH46" s="85">
        <v>0</v>
      </c>
      <c r="BI46" s="85">
        <v>0</v>
      </c>
      <c r="BJ46" s="85">
        <v>0</v>
      </c>
      <c r="BK46" s="85">
        <v>0</v>
      </c>
      <c r="BL46" s="85">
        <v>0</v>
      </c>
      <c r="BM46" s="85">
        <v>0</v>
      </c>
      <c r="BN46" s="85">
        <v>0</v>
      </c>
      <c r="BO46" s="85">
        <v>0</v>
      </c>
      <c r="BP46" s="85">
        <v>0</v>
      </c>
    </row>
    <row r="47" spans="2:68" ht="20.399999999999999" customHeight="1">
      <c r="B47" s="394" t="s">
        <v>298</v>
      </c>
      <c r="C47" s="446">
        <v>72266.004988349989</v>
      </c>
      <c r="D47" s="447">
        <v>3244.5674183200003</v>
      </c>
      <c r="E47" s="447">
        <v>5529.2317419999999</v>
      </c>
      <c r="F47" s="447">
        <v>3874.7850559699996</v>
      </c>
      <c r="G47" s="448">
        <v>12890.908690139999</v>
      </c>
      <c r="H47" s="447">
        <v>6243.3622670000004</v>
      </c>
      <c r="I47" s="447">
        <v>2229.8920410000001</v>
      </c>
      <c r="J47" s="447">
        <v>3239.9165969999999</v>
      </c>
      <c r="K47" s="447">
        <v>609.14944245000004</v>
      </c>
      <c r="L47" s="448">
        <v>4414.0669602600001</v>
      </c>
      <c r="M47" s="447">
        <v>15345.742396379999</v>
      </c>
      <c r="N47" s="447">
        <v>1620.316953</v>
      </c>
      <c r="O47" s="447">
        <v>417.92606599999999</v>
      </c>
      <c r="P47" s="447">
        <v>597.09460842999999</v>
      </c>
      <c r="Q47" s="448">
        <v>645.81593699999996</v>
      </c>
      <c r="R47" s="447">
        <v>222.6003</v>
      </c>
      <c r="S47" s="447">
        <v>194.417192</v>
      </c>
      <c r="T47" s="447">
        <v>1275.02696558</v>
      </c>
      <c r="U47" s="447">
        <v>1722.8068659999999</v>
      </c>
      <c r="V47" s="448">
        <v>568.35070099999996</v>
      </c>
      <c r="W47" s="447">
        <v>267.33395400000001</v>
      </c>
      <c r="X47" s="447">
        <v>319.62846500000001</v>
      </c>
      <c r="Y47" s="447">
        <v>72.380132000000003</v>
      </c>
      <c r="Z47" s="447">
        <v>914.62582499999996</v>
      </c>
      <c r="AA47" s="448">
        <v>1086.285087</v>
      </c>
      <c r="AB47" s="447">
        <v>39.496524999999998</v>
      </c>
      <c r="AC47" s="447">
        <v>480.26545399999998</v>
      </c>
      <c r="AD47" s="447">
        <v>219.673722</v>
      </c>
      <c r="AE47" s="447">
        <v>22.711487000000002</v>
      </c>
      <c r="AF47" s="448">
        <v>647.239284</v>
      </c>
      <c r="AG47" s="447">
        <v>94.346152500000002</v>
      </c>
      <c r="AH47" s="447">
        <v>314.763169</v>
      </c>
      <c r="AI47" s="447">
        <v>926.27202</v>
      </c>
      <c r="AJ47" s="447">
        <v>128.32032100000001</v>
      </c>
      <c r="AK47" s="448">
        <v>214.25384393000002</v>
      </c>
      <c r="AL47" s="447">
        <v>211.13149100000001</v>
      </c>
      <c r="AM47" s="447">
        <v>115.41108701</v>
      </c>
      <c r="AN47" s="447">
        <v>211.07713484999999</v>
      </c>
      <c r="AO47" s="447">
        <v>7.2050460000000003</v>
      </c>
      <c r="AP47" s="448">
        <v>144.19606894999998</v>
      </c>
      <c r="AQ47" s="447">
        <v>9.226484880000001</v>
      </c>
      <c r="AR47" s="447">
        <v>351.58093300000002</v>
      </c>
      <c r="AS47" s="447">
        <v>207.85323199999999</v>
      </c>
      <c r="AT47" s="447">
        <v>27.859998000000001</v>
      </c>
      <c r="AU47" s="448">
        <v>152.976236</v>
      </c>
      <c r="AV47" s="447">
        <v>47.72101</v>
      </c>
      <c r="AW47" s="447">
        <v>15.942017999999999</v>
      </c>
      <c r="AX47" s="447">
        <v>35.695158929999998</v>
      </c>
      <c r="AY47" s="447">
        <v>26.024092</v>
      </c>
      <c r="AZ47" s="448">
        <v>31.307921</v>
      </c>
      <c r="BA47" s="447">
        <v>8.2733347699999999</v>
      </c>
      <c r="BB47" s="447">
        <v>14.997056000000001</v>
      </c>
      <c r="BC47" s="448">
        <v>13.953044999999999</v>
      </c>
      <c r="BE47" s="85">
        <v>0</v>
      </c>
      <c r="BF47" s="85">
        <v>0</v>
      </c>
      <c r="BG47" s="85">
        <v>0</v>
      </c>
      <c r="BH47" s="85">
        <v>0</v>
      </c>
      <c r="BI47" s="85">
        <v>0</v>
      </c>
      <c r="BJ47" s="85">
        <v>0</v>
      </c>
      <c r="BK47" s="85">
        <v>0</v>
      </c>
      <c r="BL47" s="85">
        <v>0</v>
      </c>
      <c r="BM47" s="85">
        <v>0</v>
      </c>
      <c r="BN47" s="85">
        <v>0</v>
      </c>
      <c r="BO47" s="85">
        <v>0</v>
      </c>
      <c r="BP47" s="85">
        <v>0</v>
      </c>
    </row>
    <row r="48" spans="2:68" ht="20.399999999999999" customHeight="1">
      <c r="B48" s="394" t="s">
        <v>299</v>
      </c>
      <c r="C48" s="446">
        <v>134161.01879858004</v>
      </c>
      <c r="D48" s="447">
        <v>38140.376558489996</v>
      </c>
      <c r="E48" s="447">
        <v>14744.556698</v>
      </c>
      <c r="F48" s="447">
        <v>26542.1236489</v>
      </c>
      <c r="G48" s="448">
        <v>11422.555609360001</v>
      </c>
      <c r="H48" s="447">
        <v>5164.6283549999998</v>
      </c>
      <c r="I48" s="447">
        <v>2463.7289369999999</v>
      </c>
      <c r="J48" s="447">
        <v>2869.9256260000002</v>
      </c>
      <c r="K48" s="447">
        <v>1721.80947425</v>
      </c>
      <c r="L48" s="448">
        <v>3359.8864316599997</v>
      </c>
      <c r="M48" s="447">
        <v>12476.01794568</v>
      </c>
      <c r="N48" s="447">
        <v>5892.6220300000004</v>
      </c>
      <c r="O48" s="447">
        <v>44.410635419999998</v>
      </c>
      <c r="P48" s="447">
        <v>1572.6392891600001</v>
      </c>
      <c r="Q48" s="448">
        <v>31.323884</v>
      </c>
      <c r="R48" s="447">
        <v>298.91327899999999</v>
      </c>
      <c r="S48" s="447">
        <v>199.36687900000001</v>
      </c>
      <c r="T48" s="447">
        <v>562.78402022</v>
      </c>
      <c r="U48" s="447">
        <v>1032.3584699999999</v>
      </c>
      <c r="V48" s="448">
        <v>509.72155800000002</v>
      </c>
      <c r="W48" s="447">
        <v>102.86524799999999</v>
      </c>
      <c r="X48" s="447">
        <v>130.57455300000001</v>
      </c>
      <c r="Y48" s="447">
        <v>83.128034</v>
      </c>
      <c r="Z48" s="447">
        <v>128.187727</v>
      </c>
      <c r="AA48" s="448">
        <v>1337.459996</v>
      </c>
      <c r="AB48" s="447">
        <v>270.15133600000001</v>
      </c>
      <c r="AC48" s="447">
        <v>250.51332300000001</v>
      </c>
      <c r="AD48" s="447">
        <v>440.13692700000001</v>
      </c>
      <c r="AE48" s="447">
        <v>0.15531500000000001</v>
      </c>
      <c r="AF48" s="448">
        <v>474.86284699999999</v>
      </c>
      <c r="AG48" s="447">
        <v>774.46757019000006</v>
      </c>
      <c r="AH48" s="447">
        <v>8.6045300000000005</v>
      </c>
      <c r="AI48" s="447">
        <v>58.405464000000002</v>
      </c>
      <c r="AJ48" s="447">
        <v>18.847372</v>
      </c>
      <c r="AK48" s="448">
        <v>135.14665227</v>
      </c>
      <c r="AL48" s="447">
        <v>406.307166</v>
      </c>
      <c r="AM48" s="447">
        <v>46.852165380000002</v>
      </c>
      <c r="AN48" s="447">
        <v>27.876686940000003</v>
      </c>
      <c r="AO48" s="447">
        <v>3.1794099999999998</v>
      </c>
      <c r="AP48" s="448">
        <v>3.4654035299999997</v>
      </c>
      <c r="AQ48" s="447">
        <v>11.770186189999999</v>
      </c>
      <c r="AR48" s="447">
        <v>0.440384</v>
      </c>
      <c r="AS48" s="447">
        <v>63.571823000000002</v>
      </c>
      <c r="AT48" s="447">
        <v>11.877203</v>
      </c>
      <c r="AU48" s="448">
        <v>7.9770409999999998</v>
      </c>
      <c r="AV48" s="447">
        <v>0</v>
      </c>
      <c r="AW48" s="447">
        <v>4.3909979999999997</v>
      </c>
      <c r="AX48" s="447">
        <v>4.8383149400000001</v>
      </c>
      <c r="AY48" s="447">
        <v>211.248332</v>
      </c>
      <c r="AZ48" s="448">
        <v>0</v>
      </c>
      <c r="BA48" s="447">
        <v>0</v>
      </c>
      <c r="BB48" s="447">
        <v>6.2105420000000002</v>
      </c>
      <c r="BC48" s="448">
        <v>87.756918999999996</v>
      </c>
      <c r="BE48" s="85">
        <v>0</v>
      </c>
      <c r="BF48" s="85">
        <v>0</v>
      </c>
      <c r="BG48" s="85">
        <v>0</v>
      </c>
      <c r="BH48" s="85">
        <v>0</v>
      </c>
      <c r="BI48" s="85">
        <v>0</v>
      </c>
      <c r="BJ48" s="85">
        <v>0</v>
      </c>
      <c r="BK48" s="85">
        <v>0</v>
      </c>
      <c r="BL48" s="85">
        <v>0</v>
      </c>
      <c r="BM48" s="85">
        <v>0</v>
      </c>
      <c r="BN48" s="85">
        <v>0</v>
      </c>
      <c r="BO48" s="85">
        <v>0</v>
      </c>
      <c r="BP48" s="85">
        <v>0</v>
      </c>
    </row>
    <row r="49" spans="1:104" ht="20.399999999999999" customHeight="1">
      <c r="B49" s="394" t="s">
        <v>300</v>
      </c>
      <c r="C49" s="446">
        <v>45465.299808559997</v>
      </c>
      <c r="D49" s="447">
        <v>5019.9379205900004</v>
      </c>
      <c r="E49" s="447">
        <v>5992.380451</v>
      </c>
      <c r="F49" s="447">
        <v>4002.4730710399999</v>
      </c>
      <c r="G49" s="448">
        <v>7579.3795904600001</v>
      </c>
      <c r="H49" s="447">
        <v>2992.122558</v>
      </c>
      <c r="I49" s="447">
        <v>1273.58555</v>
      </c>
      <c r="J49" s="447">
        <v>524.77958799999999</v>
      </c>
      <c r="K49" s="447">
        <v>962.17898128999991</v>
      </c>
      <c r="L49" s="448">
        <v>2431.4439407399996</v>
      </c>
      <c r="M49" s="447">
        <v>4386.0640051299997</v>
      </c>
      <c r="N49" s="447">
        <v>1223.610214</v>
      </c>
      <c r="O49" s="447">
        <v>457.01902181999998</v>
      </c>
      <c r="P49" s="447">
        <v>2831.4859044600003</v>
      </c>
      <c r="Q49" s="448">
        <v>285.54009100000002</v>
      </c>
      <c r="R49" s="447">
        <v>273.20091600000001</v>
      </c>
      <c r="S49" s="447">
        <v>265.99514499999998</v>
      </c>
      <c r="T49" s="447">
        <v>913.49426478999999</v>
      </c>
      <c r="U49" s="447">
        <v>226.07806199999999</v>
      </c>
      <c r="V49" s="448">
        <v>389.03557699999999</v>
      </c>
      <c r="W49" s="447">
        <v>166.59653399999999</v>
      </c>
      <c r="X49" s="447">
        <v>11.503292999999999</v>
      </c>
      <c r="Y49" s="447">
        <v>124.682734</v>
      </c>
      <c r="Z49" s="447">
        <v>113.313295</v>
      </c>
      <c r="AA49" s="448">
        <v>953.23031800000001</v>
      </c>
      <c r="AB49" s="447">
        <v>7.1090780000000002</v>
      </c>
      <c r="AC49" s="447">
        <v>220.666043</v>
      </c>
      <c r="AD49" s="447">
        <v>785.15764100000001</v>
      </c>
      <c r="AE49" s="447">
        <v>0</v>
      </c>
      <c r="AF49" s="448">
        <v>274.93802199999999</v>
      </c>
      <c r="AG49" s="447">
        <v>0</v>
      </c>
      <c r="AH49" s="447">
        <v>122.24180699999999</v>
      </c>
      <c r="AI49" s="447">
        <v>54.742404999999998</v>
      </c>
      <c r="AJ49" s="447">
        <v>0</v>
      </c>
      <c r="AK49" s="448">
        <v>0</v>
      </c>
      <c r="AL49" s="447">
        <v>367.442114</v>
      </c>
      <c r="AM49" s="447">
        <v>94.714291660000001</v>
      </c>
      <c r="AN49" s="447">
        <v>6.14408463</v>
      </c>
      <c r="AO49" s="447">
        <v>53.095216999999998</v>
      </c>
      <c r="AP49" s="448">
        <v>0</v>
      </c>
      <c r="AQ49" s="447">
        <v>15.662307949999999</v>
      </c>
      <c r="AR49" s="447">
        <v>0</v>
      </c>
      <c r="AS49" s="447">
        <v>22.037476000000002</v>
      </c>
      <c r="AT49" s="447">
        <v>9.4143950000000007</v>
      </c>
      <c r="AU49" s="448">
        <v>2.0260889999999998</v>
      </c>
      <c r="AV49" s="447">
        <v>10.640864000000001</v>
      </c>
      <c r="AW49" s="447">
        <v>13.639701000000001</v>
      </c>
      <c r="AX49" s="447">
        <v>0</v>
      </c>
      <c r="AY49" s="447">
        <v>0</v>
      </c>
      <c r="AZ49" s="448">
        <v>0</v>
      </c>
      <c r="BA49" s="447">
        <v>0</v>
      </c>
      <c r="BB49" s="447">
        <v>6.4972459999999996</v>
      </c>
      <c r="BC49" s="448">
        <v>0</v>
      </c>
      <c r="BE49" s="85">
        <v>0</v>
      </c>
      <c r="BF49" s="85">
        <v>0</v>
      </c>
      <c r="BG49" s="85">
        <v>0</v>
      </c>
      <c r="BH49" s="85">
        <v>0</v>
      </c>
      <c r="BI49" s="85">
        <v>0</v>
      </c>
      <c r="BJ49" s="85">
        <v>0</v>
      </c>
      <c r="BK49" s="85">
        <v>0</v>
      </c>
      <c r="BL49" s="85">
        <v>0</v>
      </c>
      <c r="BM49" s="85">
        <v>0</v>
      </c>
      <c r="BN49" s="85">
        <v>0</v>
      </c>
      <c r="BO49" s="85">
        <v>0</v>
      </c>
      <c r="BP49" s="85">
        <v>0</v>
      </c>
    </row>
    <row r="50" spans="1:104" ht="20.399999999999999" customHeight="1">
      <c r="B50" s="394" t="s">
        <v>301</v>
      </c>
      <c r="C50" s="446">
        <v>79736.535786249995</v>
      </c>
      <c r="D50" s="447">
        <v>3212.4750334800001</v>
      </c>
      <c r="E50" s="447">
        <v>4860.8690820000002</v>
      </c>
      <c r="F50" s="447">
        <v>5161.3802849200001</v>
      </c>
      <c r="G50" s="448">
        <v>14714.209336370001</v>
      </c>
      <c r="H50" s="447">
        <v>4873.3833770000001</v>
      </c>
      <c r="I50" s="447">
        <v>5164.9570130000002</v>
      </c>
      <c r="J50" s="447">
        <v>37861.983817</v>
      </c>
      <c r="K50" s="447">
        <v>0</v>
      </c>
      <c r="L50" s="448">
        <v>803.40908237999997</v>
      </c>
      <c r="M50" s="447">
        <v>308.20035402999997</v>
      </c>
      <c r="N50" s="447">
        <v>305.07665100000003</v>
      </c>
      <c r="O50" s="447">
        <v>68.711586019999999</v>
      </c>
      <c r="P50" s="447">
        <v>1367.0212809899999</v>
      </c>
      <c r="Q50" s="448">
        <v>16.381736</v>
      </c>
      <c r="R50" s="447">
        <v>362.34554700000001</v>
      </c>
      <c r="S50" s="447">
        <v>0</v>
      </c>
      <c r="T50" s="447">
        <v>2.177546</v>
      </c>
      <c r="U50" s="447">
        <v>19.099972000000001</v>
      </c>
      <c r="V50" s="448">
        <v>134.88823600000001</v>
      </c>
      <c r="W50" s="447">
        <v>3.4976720000000001</v>
      </c>
      <c r="X50" s="447">
        <v>0</v>
      </c>
      <c r="Y50" s="447">
        <v>17.781735999999999</v>
      </c>
      <c r="Z50" s="447">
        <v>3.452226</v>
      </c>
      <c r="AA50" s="448">
        <v>55.067605999999998</v>
      </c>
      <c r="AB50" s="447">
        <v>0.35</v>
      </c>
      <c r="AC50" s="447">
        <v>4.5385520000000001</v>
      </c>
      <c r="AD50" s="447">
        <v>0.206456</v>
      </c>
      <c r="AE50" s="447">
        <v>0</v>
      </c>
      <c r="AF50" s="448">
        <v>141.207109</v>
      </c>
      <c r="AG50" s="447">
        <v>67.107389909999995</v>
      </c>
      <c r="AH50" s="447">
        <v>2.762769</v>
      </c>
      <c r="AI50" s="447">
        <v>16.567989000000001</v>
      </c>
      <c r="AJ50" s="447">
        <v>0</v>
      </c>
      <c r="AK50" s="448">
        <v>37.576708340000003</v>
      </c>
      <c r="AL50" s="447">
        <v>14.525992</v>
      </c>
      <c r="AM50" s="447">
        <v>16.407988550000002</v>
      </c>
      <c r="AN50" s="447">
        <v>2.4015272599999999</v>
      </c>
      <c r="AO50" s="447">
        <v>1.310441</v>
      </c>
      <c r="AP50" s="448">
        <v>0</v>
      </c>
      <c r="AQ50" s="447">
        <v>0</v>
      </c>
      <c r="AR50" s="447">
        <v>67.531462000000005</v>
      </c>
      <c r="AS50" s="447">
        <v>0</v>
      </c>
      <c r="AT50" s="447">
        <v>2.3725770000000002</v>
      </c>
      <c r="AU50" s="448">
        <v>16.381736</v>
      </c>
      <c r="AV50" s="447">
        <v>0</v>
      </c>
      <c r="AW50" s="447">
        <v>0</v>
      </c>
      <c r="AX50" s="447">
        <v>0</v>
      </c>
      <c r="AY50" s="447">
        <v>16.407989000000001</v>
      </c>
      <c r="AZ50" s="448">
        <v>0.25000099999999997</v>
      </c>
      <c r="BA50" s="447">
        <v>12.259924</v>
      </c>
      <c r="BB50" s="447">
        <v>0</v>
      </c>
      <c r="BC50" s="448">
        <v>0</v>
      </c>
      <c r="BE50" s="85">
        <v>0</v>
      </c>
      <c r="BF50" s="85">
        <v>0</v>
      </c>
      <c r="BG50" s="85">
        <v>0</v>
      </c>
      <c r="BH50" s="85">
        <v>0</v>
      </c>
      <c r="BI50" s="85">
        <v>0</v>
      </c>
      <c r="BJ50" s="85">
        <v>0</v>
      </c>
      <c r="BK50" s="85">
        <v>0</v>
      </c>
      <c r="BL50" s="85">
        <v>0</v>
      </c>
      <c r="BM50" s="85">
        <v>0</v>
      </c>
      <c r="BN50" s="85">
        <v>0</v>
      </c>
      <c r="BO50" s="85">
        <v>0</v>
      </c>
      <c r="BP50" s="85">
        <v>0</v>
      </c>
    </row>
    <row r="51" spans="1:104" ht="20.399999999999999" customHeight="1">
      <c r="B51" s="394" t="s">
        <v>302</v>
      </c>
      <c r="C51" s="446">
        <v>145818.13247328004</v>
      </c>
      <c r="D51" s="447">
        <v>37524.249552269997</v>
      </c>
      <c r="E51" s="447">
        <v>26812.962677</v>
      </c>
      <c r="F51" s="447">
        <v>1007.7973983200001</v>
      </c>
      <c r="G51" s="448">
        <v>36986.833764750001</v>
      </c>
      <c r="H51" s="447">
        <v>7399.3440579999997</v>
      </c>
      <c r="I51" s="447">
        <v>7157.3136020000002</v>
      </c>
      <c r="J51" s="447">
        <v>3728.6001369999999</v>
      </c>
      <c r="K51" s="447">
        <v>3552.3508052500001</v>
      </c>
      <c r="L51" s="448">
        <v>3165.0904528999999</v>
      </c>
      <c r="M51" s="447">
        <v>236.50654509</v>
      </c>
      <c r="N51" s="447">
        <v>585.68387399999995</v>
      </c>
      <c r="O51" s="447">
        <v>781.30741820000003</v>
      </c>
      <c r="P51" s="447">
        <v>1620.8065821700002</v>
      </c>
      <c r="Q51" s="448">
        <v>402.13474600000001</v>
      </c>
      <c r="R51" s="447">
        <v>320.17617300000001</v>
      </c>
      <c r="S51" s="447">
        <v>0</v>
      </c>
      <c r="T51" s="447">
        <v>2095.77588818</v>
      </c>
      <c r="U51" s="447">
        <v>563.42971399999999</v>
      </c>
      <c r="V51" s="448">
        <v>987.83663300000001</v>
      </c>
      <c r="W51" s="447">
        <v>267.32601099999999</v>
      </c>
      <c r="X51" s="447">
        <v>509.55901899999998</v>
      </c>
      <c r="Y51" s="447">
        <v>1465.261941</v>
      </c>
      <c r="Z51" s="447">
        <v>1628.9856669999999</v>
      </c>
      <c r="AA51" s="448">
        <v>520.53207499999996</v>
      </c>
      <c r="AB51" s="447">
        <v>82.504456000000005</v>
      </c>
      <c r="AC51" s="447">
        <v>644.92943300000002</v>
      </c>
      <c r="AD51" s="447">
        <v>1975.905953</v>
      </c>
      <c r="AE51" s="447">
        <v>182.85650699999999</v>
      </c>
      <c r="AF51" s="448">
        <v>738.98278700000003</v>
      </c>
      <c r="AG51" s="447">
        <v>377.21929242000004</v>
      </c>
      <c r="AH51" s="447">
        <v>55.304561</v>
      </c>
      <c r="AI51" s="447">
        <v>0</v>
      </c>
      <c r="AJ51" s="447">
        <v>43.955413999999998</v>
      </c>
      <c r="AK51" s="448">
        <v>215.90193740999999</v>
      </c>
      <c r="AL51" s="447">
        <v>139.174351</v>
      </c>
      <c r="AM51" s="447">
        <v>163.8177197</v>
      </c>
      <c r="AN51" s="447">
        <v>32.360531999999999</v>
      </c>
      <c r="AO51" s="447">
        <v>47.058928999999999</v>
      </c>
      <c r="AP51" s="448">
        <v>371.38915941000005</v>
      </c>
      <c r="AQ51" s="447">
        <v>77.44349948</v>
      </c>
      <c r="AR51" s="447">
        <v>0</v>
      </c>
      <c r="AS51" s="447">
        <v>455.01425699999999</v>
      </c>
      <c r="AT51" s="447">
        <v>48.937140999999997</v>
      </c>
      <c r="AU51" s="448">
        <v>153.49339499999999</v>
      </c>
      <c r="AV51" s="447">
        <v>79.570671000000004</v>
      </c>
      <c r="AW51" s="447">
        <v>7.5332679999999996</v>
      </c>
      <c r="AX51" s="447">
        <v>398.18642772999999</v>
      </c>
      <c r="AY51" s="447">
        <v>8.177619</v>
      </c>
      <c r="AZ51" s="448">
        <v>0</v>
      </c>
      <c r="BA51" s="447">
        <v>0</v>
      </c>
      <c r="BB51" s="447">
        <v>198.48715899999999</v>
      </c>
      <c r="BC51" s="448">
        <v>6.3270000000000007E-2</v>
      </c>
      <c r="BE51" s="85">
        <v>0</v>
      </c>
      <c r="BF51" s="85">
        <v>0</v>
      </c>
      <c r="BG51" s="85">
        <v>0</v>
      </c>
      <c r="BH51" s="85">
        <v>0</v>
      </c>
      <c r="BI51" s="85">
        <v>0</v>
      </c>
      <c r="BJ51" s="85">
        <v>0</v>
      </c>
      <c r="BK51" s="85">
        <v>0</v>
      </c>
      <c r="BL51" s="85">
        <v>0</v>
      </c>
      <c r="BM51" s="85">
        <v>0</v>
      </c>
      <c r="BN51" s="85">
        <v>0</v>
      </c>
      <c r="BO51" s="85">
        <v>0</v>
      </c>
      <c r="BP51" s="85">
        <v>0</v>
      </c>
    </row>
    <row r="52" spans="1:104" ht="20.399999999999999" customHeight="1">
      <c r="B52" s="394" t="s">
        <v>303</v>
      </c>
      <c r="C52" s="446">
        <v>81131.489053800018</v>
      </c>
      <c r="D52" s="447">
        <v>6859.3888936000003</v>
      </c>
      <c r="E52" s="447">
        <v>12679.607497999999</v>
      </c>
      <c r="F52" s="447">
        <v>9957.1202242299987</v>
      </c>
      <c r="G52" s="448">
        <v>25449.55497881</v>
      </c>
      <c r="H52" s="447">
        <v>7335.1060470000002</v>
      </c>
      <c r="I52" s="447">
        <v>4687.3913089999996</v>
      </c>
      <c r="J52" s="447">
        <v>66.585482999999996</v>
      </c>
      <c r="K52" s="447">
        <v>1997.62548176</v>
      </c>
      <c r="L52" s="448">
        <v>621.52579661000004</v>
      </c>
      <c r="M52" s="447">
        <v>0</v>
      </c>
      <c r="N52" s="447">
        <v>0</v>
      </c>
      <c r="O52" s="447">
        <v>162.97982991000001</v>
      </c>
      <c r="P52" s="447">
        <v>2900.3711630300004</v>
      </c>
      <c r="Q52" s="448">
        <v>0</v>
      </c>
      <c r="R52" s="447">
        <v>315.19086199999998</v>
      </c>
      <c r="S52" s="447">
        <v>0</v>
      </c>
      <c r="T52" s="447">
        <v>683.98545596000008</v>
      </c>
      <c r="U52" s="447">
        <v>8.4973720000000004</v>
      </c>
      <c r="V52" s="448">
        <v>279.19659100000001</v>
      </c>
      <c r="W52" s="447">
        <v>56.078223999999999</v>
      </c>
      <c r="X52" s="447">
        <v>0</v>
      </c>
      <c r="Y52" s="447">
        <v>2198.4508660000001</v>
      </c>
      <c r="Z52" s="447">
        <v>359.52495800000003</v>
      </c>
      <c r="AA52" s="448">
        <v>15.587115000000001</v>
      </c>
      <c r="AB52" s="447">
        <v>0</v>
      </c>
      <c r="AC52" s="447">
        <v>413.85988400000002</v>
      </c>
      <c r="AD52" s="447">
        <v>213.911745</v>
      </c>
      <c r="AE52" s="447">
        <v>0</v>
      </c>
      <c r="AF52" s="448">
        <v>222.34613400000001</v>
      </c>
      <c r="AG52" s="447">
        <v>36.505569340000001</v>
      </c>
      <c r="AH52" s="447">
        <v>100.962909</v>
      </c>
      <c r="AI52" s="447">
        <v>0</v>
      </c>
      <c r="AJ52" s="447">
        <v>5.2822820000000004</v>
      </c>
      <c r="AK52" s="448">
        <v>63.799469689999995</v>
      </c>
      <c r="AL52" s="447">
        <v>66.260452999999998</v>
      </c>
      <c r="AM52" s="447">
        <v>26.70152277</v>
      </c>
      <c r="AN52" s="447">
        <v>85.897105010000004</v>
      </c>
      <c r="AO52" s="447">
        <v>0.25489699999999998</v>
      </c>
      <c r="AP52" s="448">
        <v>8.2497246400000002</v>
      </c>
      <c r="AQ52" s="447">
        <v>1.4776391200000001</v>
      </c>
      <c r="AR52" s="447">
        <v>1.5509230000000001</v>
      </c>
      <c r="AS52" s="447">
        <v>1506.5658539999999</v>
      </c>
      <c r="AT52" s="447">
        <v>1.7620910000000001</v>
      </c>
      <c r="AU52" s="448">
        <v>21.593181000000001</v>
      </c>
      <c r="AV52" s="447">
        <v>65.292901999999998</v>
      </c>
      <c r="AW52" s="447">
        <v>29.642223999999999</v>
      </c>
      <c r="AX52" s="447">
        <v>1605.0135973199999</v>
      </c>
      <c r="AY52" s="447">
        <v>16.463699999999999</v>
      </c>
      <c r="AZ52" s="448">
        <v>0</v>
      </c>
      <c r="BA52" s="447">
        <v>0</v>
      </c>
      <c r="BB52" s="447">
        <v>0</v>
      </c>
      <c r="BC52" s="448">
        <v>4.3270980000000003</v>
      </c>
      <c r="BE52" s="85">
        <v>0</v>
      </c>
      <c r="BF52" s="85">
        <v>0</v>
      </c>
      <c r="BG52" s="85">
        <v>0</v>
      </c>
      <c r="BH52" s="85">
        <v>0</v>
      </c>
      <c r="BI52" s="85">
        <v>0</v>
      </c>
      <c r="BJ52" s="85">
        <v>0</v>
      </c>
      <c r="BK52" s="85">
        <v>0</v>
      </c>
      <c r="BL52" s="85">
        <v>0</v>
      </c>
      <c r="BM52" s="85">
        <v>0</v>
      </c>
      <c r="BN52" s="85">
        <v>0</v>
      </c>
      <c r="BO52" s="85">
        <v>0</v>
      </c>
      <c r="BP52" s="85">
        <v>0</v>
      </c>
    </row>
    <row r="53" spans="1:104" ht="20.399999999999999" customHeight="1">
      <c r="B53" s="394" t="s">
        <v>304</v>
      </c>
      <c r="C53" s="446">
        <v>249.78921276999998</v>
      </c>
      <c r="D53" s="447">
        <v>208.94944616999999</v>
      </c>
      <c r="E53" s="447">
        <v>0</v>
      </c>
      <c r="F53" s="447">
        <v>0</v>
      </c>
      <c r="G53" s="448">
        <v>0</v>
      </c>
      <c r="H53" s="447">
        <v>0</v>
      </c>
      <c r="I53" s="447">
        <v>0</v>
      </c>
      <c r="J53" s="447">
        <v>0</v>
      </c>
      <c r="K53" s="447">
        <v>0</v>
      </c>
      <c r="L53" s="448">
        <v>0</v>
      </c>
      <c r="M53" s="447">
        <v>0</v>
      </c>
      <c r="N53" s="447">
        <v>0</v>
      </c>
      <c r="O53" s="447">
        <v>0</v>
      </c>
      <c r="P53" s="447">
        <v>0</v>
      </c>
      <c r="Q53" s="448">
        <v>0</v>
      </c>
      <c r="R53" s="447">
        <v>0</v>
      </c>
      <c r="S53" s="447">
        <v>0</v>
      </c>
      <c r="T53" s="447">
        <v>0</v>
      </c>
      <c r="U53" s="447">
        <v>0</v>
      </c>
      <c r="V53" s="448">
        <v>0</v>
      </c>
      <c r="W53" s="447">
        <v>0</v>
      </c>
      <c r="X53" s="447">
        <v>0</v>
      </c>
      <c r="Y53" s="447">
        <v>0</v>
      </c>
      <c r="Z53" s="447">
        <v>0</v>
      </c>
      <c r="AA53" s="448">
        <v>0</v>
      </c>
      <c r="AB53" s="447">
        <v>0</v>
      </c>
      <c r="AC53" s="447">
        <v>0</v>
      </c>
      <c r="AD53" s="447">
        <v>0</v>
      </c>
      <c r="AE53" s="447">
        <v>0</v>
      </c>
      <c r="AF53" s="448">
        <v>0</v>
      </c>
      <c r="AG53" s="447">
        <v>0</v>
      </c>
      <c r="AH53" s="447">
        <v>0</v>
      </c>
      <c r="AI53" s="447">
        <v>0</v>
      </c>
      <c r="AJ53" s="447">
        <v>26.375872000000001</v>
      </c>
      <c r="AK53" s="448">
        <v>0</v>
      </c>
      <c r="AL53" s="447">
        <v>0</v>
      </c>
      <c r="AM53" s="447">
        <v>4.2742790900000003</v>
      </c>
      <c r="AN53" s="447">
        <v>0</v>
      </c>
      <c r="AO53" s="447">
        <v>0</v>
      </c>
      <c r="AP53" s="448">
        <v>10.189615509999999</v>
      </c>
      <c r="AQ53" s="447">
        <v>0</v>
      </c>
      <c r="AR53" s="447">
        <v>0</v>
      </c>
      <c r="AS53" s="447">
        <v>0</v>
      </c>
      <c r="AT53" s="447">
        <v>0</v>
      </c>
      <c r="AU53" s="448">
        <v>0</v>
      </c>
      <c r="AV53" s="447">
        <v>0</v>
      </c>
      <c r="AW53" s="447">
        <v>0</v>
      </c>
      <c r="AX53" s="447">
        <v>0</v>
      </c>
      <c r="AY53" s="447">
        <v>0</v>
      </c>
      <c r="AZ53" s="448">
        <v>0</v>
      </c>
      <c r="BA53" s="447">
        <v>0</v>
      </c>
      <c r="BB53" s="447">
        <v>0</v>
      </c>
      <c r="BC53" s="448">
        <v>0</v>
      </c>
      <c r="BE53" s="85">
        <v>0</v>
      </c>
      <c r="BF53" s="85">
        <v>0</v>
      </c>
      <c r="BG53" s="85">
        <v>0</v>
      </c>
      <c r="BH53" s="85">
        <v>0</v>
      </c>
      <c r="BI53" s="85">
        <v>0</v>
      </c>
      <c r="BJ53" s="85">
        <v>0</v>
      </c>
      <c r="BK53" s="85">
        <v>0</v>
      </c>
      <c r="BL53" s="85">
        <v>0</v>
      </c>
      <c r="BM53" s="85">
        <v>0</v>
      </c>
      <c r="BN53" s="85">
        <v>0</v>
      </c>
      <c r="BO53" s="85">
        <v>0</v>
      </c>
      <c r="BP53" s="85">
        <v>0</v>
      </c>
    </row>
    <row r="54" spans="1:104" ht="20.399999999999999" customHeight="1">
      <c r="B54" s="394" t="s">
        <v>305</v>
      </c>
      <c r="C54" s="446">
        <v>7637.9362350900001</v>
      </c>
      <c r="D54" s="447">
        <v>0</v>
      </c>
      <c r="E54" s="447">
        <v>1735.229225</v>
      </c>
      <c r="F54" s="447">
        <v>1151.3169230899998</v>
      </c>
      <c r="G54" s="448">
        <v>0</v>
      </c>
      <c r="H54" s="447">
        <v>0</v>
      </c>
      <c r="I54" s="447">
        <v>0</v>
      </c>
      <c r="J54" s="447">
        <v>4381.9940889999998</v>
      </c>
      <c r="K54" s="447">
        <v>0</v>
      </c>
      <c r="L54" s="448">
        <v>99.637541760000005</v>
      </c>
      <c r="M54" s="447">
        <v>0</v>
      </c>
      <c r="N54" s="447">
        <v>0</v>
      </c>
      <c r="O54" s="447">
        <v>0</v>
      </c>
      <c r="P54" s="447">
        <v>37.970236240000006</v>
      </c>
      <c r="Q54" s="448">
        <v>0</v>
      </c>
      <c r="R54" s="447">
        <v>55.811186999999997</v>
      </c>
      <c r="S54" s="447">
        <v>0</v>
      </c>
      <c r="T54" s="447">
        <v>0</v>
      </c>
      <c r="U54" s="447">
        <v>0</v>
      </c>
      <c r="V54" s="448">
        <v>0</v>
      </c>
      <c r="W54" s="447">
        <v>0</v>
      </c>
      <c r="X54" s="447">
        <v>0</v>
      </c>
      <c r="Y54" s="447">
        <v>0</v>
      </c>
      <c r="Z54" s="447">
        <v>74.522281000000007</v>
      </c>
      <c r="AA54" s="448">
        <v>101.454752</v>
      </c>
      <c r="AB54" s="447">
        <v>0</v>
      </c>
      <c r="AC54" s="447">
        <v>0</v>
      </c>
      <c r="AD54" s="447">
        <v>0</v>
      </c>
      <c r="AE54" s="447">
        <v>0</v>
      </c>
      <c r="AF54" s="448">
        <v>0</v>
      </c>
      <c r="AG54" s="447">
        <v>0</v>
      </c>
      <c r="AH54" s="447">
        <v>0</v>
      </c>
      <c r="AI54" s="447">
        <v>0</v>
      </c>
      <c r="AJ54" s="447">
        <v>0</v>
      </c>
      <c r="AK54" s="448">
        <v>0</v>
      </c>
      <c r="AL54" s="447">
        <v>0</v>
      </c>
      <c r="AM54" s="447">
        <v>0</v>
      </c>
      <c r="AN54" s="447">
        <v>0</v>
      </c>
      <c r="AO54" s="447">
        <v>0</v>
      </c>
      <c r="AP54" s="448">
        <v>0</v>
      </c>
      <c r="AQ54" s="447">
        <v>0</v>
      </c>
      <c r="AR54" s="447">
        <v>0</v>
      </c>
      <c r="AS54" s="447">
        <v>0</v>
      </c>
      <c r="AT54" s="447">
        <v>0</v>
      </c>
      <c r="AU54" s="448">
        <v>0</v>
      </c>
      <c r="AV54" s="447">
        <v>0</v>
      </c>
      <c r="AW54" s="447">
        <v>0</v>
      </c>
      <c r="AX54" s="447">
        <v>0</v>
      </c>
      <c r="AY54" s="447">
        <v>0</v>
      </c>
      <c r="AZ54" s="448">
        <v>0</v>
      </c>
      <c r="BA54" s="447">
        <v>0</v>
      </c>
      <c r="BB54" s="447">
        <v>0</v>
      </c>
      <c r="BC54" s="448">
        <v>0</v>
      </c>
      <c r="BE54" s="85">
        <v>0</v>
      </c>
      <c r="BF54" s="85">
        <v>0</v>
      </c>
      <c r="BG54" s="85">
        <v>0</v>
      </c>
      <c r="BH54" s="85">
        <v>0</v>
      </c>
      <c r="BI54" s="85">
        <v>0</v>
      </c>
      <c r="BJ54" s="85">
        <v>0</v>
      </c>
      <c r="BK54" s="85">
        <v>0</v>
      </c>
      <c r="BL54" s="85">
        <v>0</v>
      </c>
      <c r="BM54" s="85">
        <v>0</v>
      </c>
      <c r="BN54" s="85">
        <v>0</v>
      </c>
      <c r="BO54" s="85">
        <v>0</v>
      </c>
      <c r="BP54" s="85">
        <v>0</v>
      </c>
    </row>
    <row r="55" spans="1:104" ht="20.399999999999999" customHeight="1">
      <c r="B55" s="394"/>
      <c r="C55" s="446"/>
      <c r="D55" s="447"/>
      <c r="E55" s="447"/>
      <c r="F55" s="447"/>
      <c r="G55" s="448"/>
      <c r="H55" s="447"/>
      <c r="I55" s="447"/>
      <c r="J55" s="447"/>
      <c r="K55" s="447"/>
      <c r="L55" s="448"/>
      <c r="M55" s="447"/>
      <c r="N55" s="447"/>
      <c r="O55" s="447"/>
      <c r="P55" s="447"/>
      <c r="Q55" s="448"/>
      <c r="R55" s="447"/>
      <c r="S55" s="447"/>
      <c r="T55" s="447"/>
      <c r="U55" s="447"/>
      <c r="V55" s="448"/>
      <c r="W55" s="447"/>
      <c r="X55" s="447"/>
      <c r="Y55" s="447"/>
      <c r="Z55" s="447"/>
      <c r="AA55" s="448"/>
      <c r="AB55" s="447"/>
      <c r="AC55" s="447"/>
      <c r="AD55" s="447"/>
      <c r="AE55" s="447"/>
      <c r="AF55" s="448"/>
      <c r="AG55" s="447"/>
      <c r="AH55" s="447"/>
      <c r="AI55" s="447"/>
      <c r="AJ55" s="447"/>
      <c r="AK55" s="448"/>
      <c r="AL55" s="447"/>
      <c r="AM55" s="447"/>
      <c r="AN55" s="447"/>
      <c r="AO55" s="447"/>
      <c r="AP55" s="448"/>
      <c r="AQ55" s="447"/>
      <c r="AR55" s="447"/>
      <c r="AS55" s="447"/>
      <c r="AT55" s="447"/>
      <c r="AU55" s="448"/>
      <c r="AV55" s="447"/>
      <c r="AW55" s="447"/>
      <c r="AX55" s="447"/>
      <c r="AY55" s="447"/>
      <c r="AZ55" s="448"/>
      <c r="BA55" s="447"/>
      <c r="BB55" s="447"/>
      <c r="BC55" s="448"/>
    </row>
    <row r="56" spans="1:104" s="95" customFormat="1" ht="23.25" customHeight="1">
      <c r="A56" s="93"/>
      <c r="B56" s="392" t="s">
        <v>306</v>
      </c>
      <c r="C56" s="443">
        <v>13612187.165890416</v>
      </c>
      <c r="D56" s="444">
        <v>2949849.7716156701</v>
      </c>
      <c r="E56" s="444">
        <v>1812390.0477090001</v>
      </c>
      <c r="F56" s="444">
        <v>1721064.1601256102</v>
      </c>
      <c r="G56" s="445">
        <v>928207.73754422995</v>
      </c>
      <c r="H56" s="444">
        <v>821044.199334</v>
      </c>
      <c r="I56" s="444">
        <v>770120.36778700002</v>
      </c>
      <c r="J56" s="444">
        <v>498462.04051999998</v>
      </c>
      <c r="K56" s="444">
        <v>502153.83162428997</v>
      </c>
      <c r="L56" s="445">
        <v>329360.75915651</v>
      </c>
      <c r="M56" s="444">
        <v>313623.51786258002</v>
      </c>
      <c r="N56" s="444">
        <v>302269.44821</v>
      </c>
      <c r="O56" s="444">
        <v>291760.98417347996</v>
      </c>
      <c r="P56" s="444">
        <v>230210.85240117999</v>
      </c>
      <c r="Q56" s="445">
        <v>209306.78340700001</v>
      </c>
      <c r="R56" s="444">
        <v>196124.388359</v>
      </c>
      <c r="S56" s="444">
        <v>169631.74569099999</v>
      </c>
      <c r="T56" s="444">
        <v>151076.46815792003</v>
      </c>
      <c r="U56" s="444">
        <v>149729.926102</v>
      </c>
      <c r="V56" s="445">
        <v>148429.18780700001</v>
      </c>
      <c r="W56" s="444">
        <v>142979.26492399999</v>
      </c>
      <c r="X56" s="444">
        <v>133389.20983199999</v>
      </c>
      <c r="Y56" s="444">
        <v>122821.79816599999</v>
      </c>
      <c r="Z56" s="444">
        <v>95950.623823000002</v>
      </c>
      <c r="AA56" s="445">
        <v>93111.441607000001</v>
      </c>
      <c r="AB56" s="444">
        <v>65731.396657999998</v>
      </c>
      <c r="AC56" s="444">
        <v>66274.007807000002</v>
      </c>
      <c r="AD56" s="444">
        <v>47208.244298999998</v>
      </c>
      <c r="AE56" s="444">
        <v>62105.884437000001</v>
      </c>
      <c r="AF56" s="445">
        <v>45135.352355000003</v>
      </c>
      <c r="AG56" s="444">
        <v>48462.399965370001</v>
      </c>
      <c r="AH56" s="444">
        <v>30905.008915999999</v>
      </c>
      <c r="AI56" s="444">
        <v>31705.649291000002</v>
      </c>
      <c r="AJ56" s="444">
        <v>16967.324488999999</v>
      </c>
      <c r="AK56" s="445">
        <v>19476.727762959999</v>
      </c>
      <c r="AL56" s="444">
        <v>17262.203884999999</v>
      </c>
      <c r="AM56" s="444">
        <v>14363.232126360001</v>
      </c>
      <c r="AN56" s="444">
        <v>10572.54785445</v>
      </c>
      <c r="AO56" s="444">
        <v>9723.5933339999992</v>
      </c>
      <c r="AP56" s="445">
        <v>8598.9599066999999</v>
      </c>
      <c r="AQ56" s="444">
        <v>5801.4868999099999</v>
      </c>
      <c r="AR56" s="444">
        <v>4293.7149259999997</v>
      </c>
      <c r="AS56" s="444">
        <v>3568.1214150000001</v>
      </c>
      <c r="AT56" s="444">
        <v>4994.6250019999998</v>
      </c>
      <c r="AU56" s="445">
        <v>5995.4919680000003</v>
      </c>
      <c r="AV56" s="444">
        <v>3419.39797</v>
      </c>
      <c r="AW56" s="444">
        <v>4041.050585</v>
      </c>
      <c r="AX56" s="444">
        <v>75.860524909999995</v>
      </c>
      <c r="AY56" s="444">
        <v>2008.9773190000001</v>
      </c>
      <c r="AZ56" s="445">
        <v>86.407032000000001</v>
      </c>
      <c r="BA56" s="444">
        <v>4.4974382899999998</v>
      </c>
      <c r="BB56" s="444">
        <v>294.44273399999997</v>
      </c>
      <c r="BC56" s="445">
        <v>42.003050000000002</v>
      </c>
      <c r="BD56" s="93"/>
      <c r="BE56" s="93">
        <v>0</v>
      </c>
      <c r="BF56" s="93">
        <v>0</v>
      </c>
      <c r="BG56" s="93">
        <v>0</v>
      </c>
      <c r="BH56" s="93">
        <v>0</v>
      </c>
      <c r="BI56" s="93">
        <v>0</v>
      </c>
      <c r="BJ56" s="93">
        <v>0</v>
      </c>
      <c r="BK56" s="93">
        <v>0</v>
      </c>
      <c r="BL56" s="93">
        <v>0</v>
      </c>
      <c r="BM56" s="93">
        <v>0</v>
      </c>
      <c r="BN56" s="93">
        <v>0</v>
      </c>
      <c r="BO56" s="93">
        <v>0</v>
      </c>
      <c r="BP56" s="93">
        <v>0</v>
      </c>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row>
    <row r="57" spans="1:104" ht="20.399999999999999" customHeight="1">
      <c r="B57" s="394"/>
      <c r="C57" s="446"/>
      <c r="D57" s="447"/>
      <c r="E57" s="447"/>
      <c r="F57" s="447"/>
      <c r="G57" s="448"/>
      <c r="H57" s="447"/>
      <c r="I57" s="447"/>
      <c r="J57" s="447"/>
      <c r="K57" s="447"/>
      <c r="L57" s="448"/>
      <c r="M57" s="447"/>
      <c r="N57" s="447"/>
      <c r="O57" s="447"/>
      <c r="P57" s="447"/>
      <c r="Q57" s="448"/>
      <c r="R57" s="447"/>
      <c r="S57" s="447"/>
      <c r="T57" s="447"/>
      <c r="U57" s="447"/>
      <c r="V57" s="448"/>
      <c r="W57" s="447"/>
      <c r="X57" s="447"/>
      <c r="Y57" s="447"/>
      <c r="Z57" s="447"/>
      <c r="AA57" s="448"/>
      <c r="AB57" s="447"/>
      <c r="AC57" s="447"/>
      <c r="AD57" s="447"/>
      <c r="AE57" s="447"/>
      <c r="AF57" s="448"/>
      <c r="AG57" s="447"/>
      <c r="AH57" s="447"/>
      <c r="AI57" s="447"/>
      <c r="AJ57" s="447"/>
      <c r="AK57" s="448"/>
      <c r="AL57" s="447"/>
      <c r="AM57" s="447"/>
      <c r="AN57" s="447"/>
      <c r="AO57" s="447"/>
      <c r="AP57" s="448"/>
      <c r="AQ57" s="447"/>
      <c r="AR57" s="447"/>
      <c r="AS57" s="447"/>
      <c r="AT57" s="447"/>
      <c r="AU57" s="448"/>
      <c r="AV57" s="447"/>
      <c r="AW57" s="447"/>
      <c r="AX57" s="447"/>
      <c r="AY57" s="447"/>
      <c r="AZ57" s="448"/>
      <c r="BA57" s="447"/>
      <c r="BB57" s="447"/>
      <c r="BC57" s="448"/>
    </row>
    <row r="58" spans="1:104" ht="19.8">
      <c r="B58" s="394" t="s">
        <v>307</v>
      </c>
      <c r="C58" s="446">
        <v>8741727.0340434387</v>
      </c>
      <c r="D58" s="447">
        <v>2020319.6167774498</v>
      </c>
      <c r="E58" s="447">
        <v>1060722.8885240001</v>
      </c>
      <c r="F58" s="447">
        <v>1177465.4992224099</v>
      </c>
      <c r="G58" s="448">
        <v>738566.61484041007</v>
      </c>
      <c r="H58" s="447">
        <v>564613.54425200005</v>
      </c>
      <c r="I58" s="447">
        <v>545139.79992799996</v>
      </c>
      <c r="J58" s="447">
        <v>437452.65356599999</v>
      </c>
      <c r="K58" s="447">
        <v>282697.47214755998</v>
      </c>
      <c r="L58" s="448">
        <v>266116.36447373003</v>
      </c>
      <c r="M58" s="447">
        <v>242117.71218346999</v>
      </c>
      <c r="N58" s="447">
        <v>81912.254214000001</v>
      </c>
      <c r="O58" s="447">
        <v>80705.830955469995</v>
      </c>
      <c r="P58" s="447">
        <v>185979.05923085997</v>
      </c>
      <c r="Q58" s="448">
        <v>66874.778189000004</v>
      </c>
      <c r="R58" s="447">
        <v>56289.274511000003</v>
      </c>
      <c r="S58" s="447">
        <v>125573.269623</v>
      </c>
      <c r="T58" s="447">
        <v>141834.18331372002</v>
      </c>
      <c r="U58" s="447">
        <v>81398.393238000004</v>
      </c>
      <c r="V58" s="448">
        <v>89394.020097000001</v>
      </c>
      <c r="W58" s="447">
        <v>33764.848634000002</v>
      </c>
      <c r="X58" s="447">
        <v>0</v>
      </c>
      <c r="Y58" s="447">
        <v>67048.050914000007</v>
      </c>
      <c r="Z58" s="447">
        <v>60473.425766</v>
      </c>
      <c r="AA58" s="448">
        <v>28277.257125</v>
      </c>
      <c r="AB58" s="447">
        <v>47501.583599999998</v>
      </c>
      <c r="AC58" s="447">
        <v>41943.526038000004</v>
      </c>
      <c r="AD58" s="447">
        <v>19437.886643999998</v>
      </c>
      <c r="AE58" s="447">
        <v>21.262708</v>
      </c>
      <c r="AF58" s="448">
        <v>23944.598840999999</v>
      </c>
      <c r="AG58" s="447">
        <v>39343.110933240001</v>
      </c>
      <c r="AH58" s="447">
        <v>28621.285908000002</v>
      </c>
      <c r="AI58" s="447">
        <v>20481.365376000002</v>
      </c>
      <c r="AJ58" s="447">
        <v>0</v>
      </c>
      <c r="AK58" s="448">
        <v>18810.475677959999</v>
      </c>
      <c r="AL58" s="447">
        <v>16276.26719</v>
      </c>
      <c r="AM58" s="447">
        <v>12154.02146751</v>
      </c>
      <c r="AN58" s="447">
        <v>9604.2516576599992</v>
      </c>
      <c r="AO58" s="447">
        <v>7283.1938840000003</v>
      </c>
      <c r="AP58" s="448">
        <v>6004.2664663100004</v>
      </c>
      <c r="AQ58" s="447">
        <v>587.93304105999994</v>
      </c>
      <c r="AR58" s="447">
        <v>1.3927369999999999</v>
      </c>
      <c r="AS58" s="447">
        <v>2882.696539</v>
      </c>
      <c r="AT58" s="447">
        <v>1567.6192960000001</v>
      </c>
      <c r="AU58" s="448">
        <v>5722.6011930000004</v>
      </c>
      <c r="AV58" s="447">
        <v>2572.0725430000002</v>
      </c>
      <c r="AW58" s="447">
        <v>157.275283</v>
      </c>
      <c r="AX58" s="447">
        <v>30.201844620000003</v>
      </c>
      <c r="AY58" s="447">
        <v>1766.3118529999999</v>
      </c>
      <c r="AZ58" s="448">
        <v>0</v>
      </c>
      <c r="BA58" s="447">
        <v>2.5000000000000001E-2</v>
      </c>
      <c r="BB58" s="447">
        <v>247.028571</v>
      </c>
      <c r="BC58" s="448">
        <v>27.968025000000001</v>
      </c>
      <c r="BE58" s="85">
        <v>0</v>
      </c>
      <c r="BF58" s="85">
        <v>0</v>
      </c>
      <c r="BG58" s="85">
        <v>0</v>
      </c>
      <c r="BH58" s="85">
        <v>0</v>
      </c>
      <c r="BI58" s="85">
        <v>0</v>
      </c>
      <c r="BJ58" s="85">
        <v>0</v>
      </c>
      <c r="BK58" s="85">
        <v>0</v>
      </c>
      <c r="BL58" s="85">
        <v>0</v>
      </c>
      <c r="BM58" s="85">
        <v>0</v>
      </c>
      <c r="BN58" s="85">
        <v>0</v>
      </c>
      <c r="BO58" s="85">
        <v>0</v>
      </c>
      <c r="BP58" s="85">
        <v>0</v>
      </c>
    </row>
    <row r="59" spans="1:104" ht="20.399999999999999" customHeight="1">
      <c r="B59" s="395" t="s">
        <v>308</v>
      </c>
      <c r="C59" s="446">
        <v>5769964.9309301702</v>
      </c>
      <c r="D59" s="447">
        <v>1543480.39181026</v>
      </c>
      <c r="E59" s="447">
        <v>663304.68195799994</v>
      </c>
      <c r="F59" s="447">
        <v>772141.41611075005</v>
      </c>
      <c r="G59" s="448">
        <v>537405.92709205998</v>
      </c>
      <c r="H59" s="447">
        <v>379318.61618499999</v>
      </c>
      <c r="I59" s="447">
        <v>293224.857174</v>
      </c>
      <c r="J59" s="447">
        <v>349821.50321400003</v>
      </c>
      <c r="K59" s="447">
        <v>210780.99901017002</v>
      </c>
      <c r="L59" s="448">
        <v>137670.74019392001</v>
      </c>
      <c r="M59" s="447">
        <v>186891.20313754</v>
      </c>
      <c r="N59" s="447">
        <v>43282.248058999998</v>
      </c>
      <c r="O59" s="447">
        <v>34055.884274960001</v>
      </c>
      <c r="P59" s="447">
        <v>82267.426049300004</v>
      </c>
      <c r="Q59" s="448">
        <v>61888.773088000002</v>
      </c>
      <c r="R59" s="447">
        <v>7403.3816870000001</v>
      </c>
      <c r="S59" s="447">
        <v>39465.210460000002</v>
      </c>
      <c r="T59" s="447">
        <v>136267.93774706</v>
      </c>
      <c r="U59" s="447">
        <v>31609.253833999999</v>
      </c>
      <c r="V59" s="448">
        <v>44714.542114000003</v>
      </c>
      <c r="W59" s="447">
        <v>19560.527758</v>
      </c>
      <c r="X59" s="447">
        <v>0</v>
      </c>
      <c r="Y59" s="447">
        <v>40732.843372000003</v>
      </c>
      <c r="Z59" s="447">
        <v>42026.455725</v>
      </c>
      <c r="AA59" s="448">
        <v>5163.5887640000001</v>
      </c>
      <c r="AB59" s="447">
        <v>17933.029127999998</v>
      </c>
      <c r="AC59" s="447">
        <v>13098.513977000001</v>
      </c>
      <c r="AD59" s="447">
        <v>3674.4761090000002</v>
      </c>
      <c r="AE59" s="447">
        <v>21.262708</v>
      </c>
      <c r="AF59" s="448">
        <v>13503.463268</v>
      </c>
      <c r="AG59" s="447">
        <v>6394.7345961400006</v>
      </c>
      <c r="AH59" s="447">
        <v>16324.09798</v>
      </c>
      <c r="AI59" s="447">
        <v>555.46255499999995</v>
      </c>
      <c r="AJ59" s="447">
        <v>0</v>
      </c>
      <c r="AK59" s="448">
        <v>6673.1167659799994</v>
      </c>
      <c r="AL59" s="447">
        <v>8033.5281809999997</v>
      </c>
      <c r="AM59" s="447">
        <v>584.16868428999999</v>
      </c>
      <c r="AN59" s="447">
        <v>1979.00527999</v>
      </c>
      <c r="AO59" s="447">
        <v>5749.4241350000002</v>
      </c>
      <c r="AP59" s="448">
        <v>1623.55048807</v>
      </c>
      <c r="AQ59" s="447">
        <v>587.93304105999994</v>
      </c>
      <c r="AR59" s="447">
        <v>1.08084</v>
      </c>
      <c r="AS59" s="447">
        <v>2882.696539</v>
      </c>
      <c r="AT59" s="447">
        <v>1259.4758770000001</v>
      </c>
      <c r="AU59" s="448">
        <v>3581.57771</v>
      </c>
      <c r="AV59" s="447">
        <v>2572.0725430000002</v>
      </c>
      <c r="AW59" s="447">
        <v>0</v>
      </c>
      <c r="AX59" s="447">
        <v>30.201844620000003</v>
      </c>
      <c r="AY59" s="447">
        <v>395.67660899999998</v>
      </c>
      <c r="AZ59" s="448">
        <v>0</v>
      </c>
      <c r="BA59" s="447">
        <v>2.5000000000000001E-2</v>
      </c>
      <c r="BB59" s="447">
        <v>0</v>
      </c>
      <c r="BC59" s="448">
        <v>27.948253000000001</v>
      </c>
      <c r="BE59" s="85">
        <v>0</v>
      </c>
      <c r="BF59" s="85">
        <v>0</v>
      </c>
      <c r="BG59" s="85">
        <v>0</v>
      </c>
      <c r="BH59" s="85">
        <v>0</v>
      </c>
      <c r="BI59" s="85">
        <v>0</v>
      </c>
      <c r="BJ59" s="85">
        <v>0</v>
      </c>
      <c r="BK59" s="85">
        <v>0</v>
      </c>
      <c r="BL59" s="85">
        <v>0</v>
      </c>
      <c r="BM59" s="85">
        <v>0</v>
      </c>
      <c r="BN59" s="85">
        <v>0</v>
      </c>
      <c r="BO59" s="85">
        <v>0</v>
      </c>
      <c r="BP59" s="85">
        <v>0</v>
      </c>
    </row>
    <row r="60" spans="1:104" ht="20.399999999999999" customHeight="1">
      <c r="B60" s="395" t="s">
        <v>309</v>
      </c>
      <c r="C60" s="446">
        <v>2575986.1034089602</v>
      </c>
      <c r="D60" s="447">
        <v>320331.62074490002</v>
      </c>
      <c r="E60" s="447">
        <v>330239.67921600002</v>
      </c>
      <c r="F60" s="447">
        <v>368933.04027979</v>
      </c>
      <c r="G60" s="448">
        <v>192436.93588932999</v>
      </c>
      <c r="H60" s="447">
        <v>163598.623135</v>
      </c>
      <c r="I60" s="447">
        <v>219382.30863499999</v>
      </c>
      <c r="J60" s="447">
        <v>57879.609845999999</v>
      </c>
      <c r="K60" s="447">
        <v>68449.708644810002</v>
      </c>
      <c r="L60" s="448">
        <v>128242.32159125</v>
      </c>
      <c r="M60" s="447">
        <v>55226.509045929997</v>
      </c>
      <c r="N60" s="447">
        <v>37522.185825</v>
      </c>
      <c r="O60" s="447">
        <v>45170.444099280001</v>
      </c>
      <c r="P60" s="447">
        <v>98535.08814783</v>
      </c>
      <c r="Q60" s="448">
        <v>4986.0051009999997</v>
      </c>
      <c r="R60" s="447">
        <v>48431.551906000001</v>
      </c>
      <c r="S60" s="447">
        <v>86108.059162999998</v>
      </c>
      <c r="T60" s="447">
        <v>4867.4219705600008</v>
      </c>
      <c r="U60" s="447">
        <v>48048.494436000001</v>
      </c>
      <c r="V60" s="448">
        <v>44635.806747000002</v>
      </c>
      <c r="W60" s="447">
        <v>14162.711816999999</v>
      </c>
      <c r="X60" s="447">
        <v>0</v>
      </c>
      <c r="Y60" s="447">
        <v>26312.667300000001</v>
      </c>
      <c r="Z60" s="447">
        <v>18432.600149000002</v>
      </c>
      <c r="AA60" s="448">
        <v>23011.373431</v>
      </c>
      <c r="AB60" s="447">
        <v>29568.250909999999</v>
      </c>
      <c r="AC60" s="447">
        <v>17029.745127999999</v>
      </c>
      <c r="AD60" s="447">
        <v>2308.736488</v>
      </c>
      <c r="AE60" s="447">
        <v>0</v>
      </c>
      <c r="AF60" s="448">
        <v>10367.405454</v>
      </c>
      <c r="AG60" s="447">
        <v>32948.376337099995</v>
      </c>
      <c r="AH60" s="447">
        <v>12297.187927999999</v>
      </c>
      <c r="AI60" s="447">
        <v>16818.271363</v>
      </c>
      <c r="AJ60" s="447">
        <v>0</v>
      </c>
      <c r="AK60" s="448">
        <v>12129.778216389999</v>
      </c>
      <c r="AL60" s="447">
        <v>8242.7390090000008</v>
      </c>
      <c r="AM60" s="447">
        <v>11569.435101879999</v>
      </c>
      <c r="AN60" s="447">
        <v>7625.2463776699997</v>
      </c>
      <c r="AO60" s="447">
        <v>1533.769749</v>
      </c>
      <c r="AP60" s="448">
        <v>4380.7159782399995</v>
      </c>
      <c r="AQ60" s="447">
        <v>0</v>
      </c>
      <c r="AR60" s="447">
        <v>0</v>
      </c>
      <c r="AS60" s="447">
        <v>0</v>
      </c>
      <c r="AT60" s="447">
        <v>307.84448600000002</v>
      </c>
      <c r="AU60" s="448">
        <v>2139.5693799999999</v>
      </c>
      <c r="AV60" s="447">
        <v>0</v>
      </c>
      <c r="AW60" s="447">
        <v>157.275283</v>
      </c>
      <c r="AX60" s="447">
        <v>0</v>
      </c>
      <c r="AY60" s="447">
        <v>1369.9605280000001</v>
      </c>
      <c r="AZ60" s="448">
        <v>0</v>
      </c>
      <c r="BA60" s="447">
        <v>0</v>
      </c>
      <c r="BB60" s="447">
        <v>247.028571</v>
      </c>
      <c r="BC60" s="448">
        <v>0</v>
      </c>
      <c r="BE60" s="85">
        <v>0</v>
      </c>
      <c r="BF60" s="85">
        <v>0</v>
      </c>
      <c r="BG60" s="85">
        <v>0</v>
      </c>
      <c r="BH60" s="85">
        <v>0</v>
      </c>
      <c r="BI60" s="85">
        <v>0</v>
      </c>
      <c r="BJ60" s="85">
        <v>0</v>
      </c>
      <c r="BK60" s="85">
        <v>0</v>
      </c>
      <c r="BL60" s="85">
        <v>0</v>
      </c>
      <c r="BM60" s="85">
        <v>0</v>
      </c>
      <c r="BN60" s="85">
        <v>0</v>
      </c>
      <c r="BO60" s="85">
        <v>0</v>
      </c>
      <c r="BP60" s="85">
        <v>0</v>
      </c>
    </row>
    <row r="61" spans="1:104" ht="20.399999999999999" customHeight="1">
      <c r="B61" s="400" t="s">
        <v>310</v>
      </c>
      <c r="C61" s="446">
        <v>2091608.5054160797</v>
      </c>
      <c r="D61" s="447">
        <v>293383.71243974002</v>
      </c>
      <c r="E61" s="447">
        <v>268209.36399300001</v>
      </c>
      <c r="F61" s="447">
        <v>363755.19280581002</v>
      </c>
      <c r="G61" s="448">
        <v>121299.02704891001</v>
      </c>
      <c r="H61" s="447">
        <v>154260.286387</v>
      </c>
      <c r="I61" s="447">
        <v>190988.51163200001</v>
      </c>
      <c r="J61" s="447">
        <v>56003.190224999998</v>
      </c>
      <c r="K61" s="447">
        <v>0</v>
      </c>
      <c r="L61" s="448">
        <v>78221.176506219999</v>
      </c>
      <c r="M61" s="447">
        <v>55226.509045929997</v>
      </c>
      <c r="N61" s="447">
        <v>37522.185825</v>
      </c>
      <c r="O61" s="447">
        <v>34187.043225169997</v>
      </c>
      <c r="P61" s="447">
        <v>97684.818428850005</v>
      </c>
      <c r="Q61" s="448">
        <v>0</v>
      </c>
      <c r="R61" s="447">
        <v>17740.276912000001</v>
      </c>
      <c r="S61" s="447">
        <v>1028.627978</v>
      </c>
      <c r="T61" s="447">
        <v>4867.4219705600008</v>
      </c>
      <c r="U61" s="447">
        <v>47838.553502000002</v>
      </c>
      <c r="V61" s="448">
        <v>34006.201733000002</v>
      </c>
      <c r="W61" s="447">
        <v>12304.282773000001</v>
      </c>
      <c r="X61" s="447">
        <v>0</v>
      </c>
      <c r="Y61" s="447">
        <v>23573.762234999998</v>
      </c>
      <c r="Z61" s="447">
        <v>18110.844422999999</v>
      </c>
      <c r="AA61" s="448">
        <v>23011.373431</v>
      </c>
      <c r="AB61" s="447">
        <v>29568.250909999999</v>
      </c>
      <c r="AC61" s="447">
        <v>9421.3284170000006</v>
      </c>
      <c r="AD61" s="447">
        <v>2308.736488</v>
      </c>
      <c r="AE61" s="447">
        <v>0</v>
      </c>
      <c r="AF61" s="448">
        <v>10367.405454</v>
      </c>
      <c r="AG61" s="447">
        <v>32948.376337099995</v>
      </c>
      <c r="AH61" s="447">
        <v>12297.187927999999</v>
      </c>
      <c r="AI61" s="447">
        <v>13635.303115000001</v>
      </c>
      <c r="AJ61" s="447">
        <v>0</v>
      </c>
      <c r="AK61" s="448">
        <v>12129.778216389999</v>
      </c>
      <c r="AL61" s="447">
        <v>8242.7390090000008</v>
      </c>
      <c r="AM61" s="447">
        <v>11569.435101879999</v>
      </c>
      <c r="AN61" s="447">
        <v>6142.4010136400002</v>
      </c>
      <c r="AO61" s="447">
        <v>1533.769749</v>
      </c>
      <c r="AP61" s="448">
        <v>4360.3484788799997</v>
      </c>
      <c r="AQ61" s="447">
        <v>0</v>
      </c>
      <c r="AR61" s="447">
        <v>0</v>
      </c>
      <c r="AS61" s="447">
        <v>0</v>
      </c>
      <c r="AT61" s="447">
        <v>307.84448600000002</v>
      </c>
      <c r="AU61" s="448">
        <v>2139.5693799999999</v>
      </c>
      <c r="AV61" s="447">
        <v>0</v>
      </c>
      <c r="AW61" s="447">
        <v>157.275283</v>
      </c>
      <c r="AX61" s="447">
        <v>0</v>
      </c>
      <c r="AY61" s="447">
        <v>1009.364958</v>
      </c>
      <c r="AZ61" s="448">
        <v>0</v>
      </c>
      <c r="BA61" s="447">
        <v>0</v>
      </c>
      <c r="BB61" s="447">
        <v>247.028571</v>
      </c>
      <c r="BC61" s="448">
        <v>0</v>
      </c>
      <c r="BE61" s="85">
        <v>0</v>
      </c>
      <c r="BF61" s="85">
        <v>0</v>
      </c>
      <c r="BG61" s="85">
        <v>0</v>
      </c>
      <c r="BH61" s="85">
        <v>0</v>
      </c>
      <c r="BI61" s="85">
        <v>0</v>
      </c>
      <c r="BJ61" s="85">
        <v>0</v>
      </c>
      <c r="BK61" s="85">
        <v>0</v>
      </c>
      <c r="BL61" s="85">
        <v>0</v>
      </c>
      <c r="BM61" s="85">
        <v>0</v>
      </c>
      <c r="BN61" s="85">
        <v>0</v>
      </c>
      <c r="BO61" s="85">
        <v>0</v>
      </c>
      <c r="BP61" s="85">
        <v>0</v>
      </c>
    </row>
    <row r="62" spans="1:104" ht="20.399999999999999" customHeight="1">
      <c r="B62" s="400" t="s">
        <v>311</v>
      </c>
      <c r="C62" s="446">
        <v>484377.59799287992</v>
      </c>
      <c r="D62" s="447">
        <v>26947.908305159999</v>
      </c>
      <c r="E62" s="447">
        <v>62030.315222999998</v>
      </c>
      <c r="F62" s="447">
        <v>5177.8474739799994</v>
      </c>
      <c r="G62" s="448">
        <v>71137.908840420001</v>
      </c>
      <c r="H62" s="447">
        <v>9338.3367479999997</v>
      </c>
      <c r="I62" s="447">
        <v>28393.797003</v>
      </c>
      <c r="J62" s="447">
        <v>1876.419621</v>
      </c>
      <c r="K62" s="447">
        <v>68449.708644810002</v>
      </c>
      <c r="L62" s="448">
        <v>50021.145085029995</v>
      </c>
      <c r="M62" s="447">
        <v>0</v>
      </c>
      <c r="N62" s="447">
        <v>0</v>
      </c>
      <c r="O62" s="447">
        <v>10983.400874110001</v>
      </c>
      <c r="P62" s="447">
        <v>850.26971897999999</v>
      </c>
      <c r="Q62" s="448">
        <v>4986.0051009999997</v>
      </c>
      <c r="R62" s="447">
        <v>30691.274993999999</v>
      </c>
      <c r="S62" s="447">
        <v>85079.431184999994</v>
      </c>
      <c r="T62" s="447">
        <v>0</v>
      </c>
      <c r="U62" s="447">
        <v>209.940934</v>
      </c>
      <c r="V62" s="448">
        <v>10629.605014000001</v>
      </c>
      <c r="W62" s="447">
        <v>1858.429044</v>
      </c>
      <c r="X62" s="447">
        <v>0</v>
      </c>
      <c r="Y62" s="447">
        <v>2738.9050649999999</v>
      </c>
      <c r="Z62" s="447">
        <v>321.75572599999998</v>
      </c>
      <c r="AA62" s="448">
        <v>0</v>
      </c>
      <c r="AB62" s="447">
        <v>0</v>
      </c>
      <c r="AC62" s="447">
        <v>7608.4167109999999</v>
      </c>
      <c r="AD62" s="447">
        <v>0</v>
      </c>
      <c r="AE62" s="447">
        <v>0</v>
      </c>
      <c r="AF62" s="448">
        <v>0</v>
      </c>
      <c r="AG62" s="447">
        <v>0</v>
      </c>
      <c r="AH62" s="447">
        <v>0</v>
      </c>
      <c r="AI62" s="447">
        <v>3182.9682480000001</v>
      </c>
      <c r="AJ62" s="447">
        <v>0</v>
      </c>
      <c r="AK62" s="448">
        <v>0</v>
      </c>
      <c r="AL62" s="447">
        <v>0</v>
      </c>
      <c r="AM62" s="447">
        <v>0</v>
      </c>
      <c r="AN62" s="447">
        <v>1482.8453640299999</v>
      </c>
      <c r="AO62" s="447">
        <v>0</v>
      </c>
      <c r="AP62" s="448">
        <v>20.36749936</v>
      </c>
      <c r="AQ62" s="447">
        <v>0</v>
      </c>
      <c r="AR62" s="447">
        <v>0</v>
      </c>
      <c r="AS62" s="447">
        <v>0</v>
      </c>
      <c r="AT62" s="447">
        <v>0</v>
      </c>
      <c r="AU62" s="448">
        <v>0</v>
      </c>
      <c r="AV62" s="447">
        <v>0</v>
      </c>
      <c r="AW62" s="447">
        <v>0</v>
      </c>
      <c r="AX62" s="447">
        <v>0</v>
      </c>
      <c r="AY62" s="447">
        <v>360.59557000000001</v>
      </c>
      <c r="AZ62" s="448">
        <v>0</v>
      </c>
      <c r="BA62" s="447">
        <v>0</v>
      </c>
      <c r="BB62" s="447">
        <v>0</v>
      </c>
      <c r="BC62" s="448">
        <v>0</v>
      </c>
      <c r="BE62" s="85">
        <v>0</v>
      </c>
      <c r="BF62" s="85">
        <v>0</v>
      </c>
      <c r="BG62" s="85">
        <v>0</v>
      </c>
      <c r="BH62" s="85">
        <v>0</v>
      </c>
      <c r="BI62" s="85">
        <v>0</v>
      </c>
      <c r="BJ62" s="85">
        <v>0</v>
      </c>
      <c r="BK62" s="85">
        <v>0</v>
      </c>
      <c r="BL62" s="85">
        <v>0</v>
      </c>
      <c r="BM62" s="85">
        <v>0</v>
      </c>
      <c r="BN62" s="85">
        <v>0</v>
      </c>
      <c r="BO62" s="85">
        <v>0</v>
      </c>
      <c r="BP62" s="85">
        <v>0</v>
      </c>
    </row>
    <row r="63" spans="1:104" ht="20.399999999999999" customHeight="1">
      <c r="B63" s="395" t="s">
        <v>312</v>
      </c>
      <c r="C63" s="446">
        <v>366274.29052740004</v>
      </c>
      <c r="D63" s="447">
        <v>149157.33940201998</v>
      </c>
      <c r="E63" s="447">
        <v>64462.075837999997</v>
      </c>
      <c r="F63" s="447">
        <v>32108.669576910001</v>
      </c>
      <c r="G63" s="448">
        <v>0</v>
      </c>
      <c r="H63" s="447">
        <v>19062.749469999999</v>
      </c>
      <c r="I63" s="447">
        <v>30903.489603000002</v>
      </c>
      <c r="J63" s="447">
        <v>29269.710647</v>
      </c>
      <c r="K63" s="447">
        <v>3426.0509706599996</v>
      </c>
      <c r="L63" s="448">
        <v>0</v>
      </c>
      <c r="M63" s="447">
        <v>0</v>
      </c>
      <c r="N63" s="447">
        <v>886.80225499999995</v>
      </c>
      <c r="O63" s="447">
        <v>1476.1736203800001</v>
      </c>
      <c r="P63" s="447">
        <v>5111.0768844300001</v>
      </c>
      <c r="Q63" s="448">
        <v>0</v>
      </c>
      <c r="R63" s="447">
        <v>453.68231800000001</v>
      </c>
      <c r="S63" s="447">
        <v>0</v>
      </c>
      <c r="T63" s="447">
        <v>0</v>
      </c>
      <c r="U63" s="447">
        <v>1740.2202569999999</v>
      </c>
      <c r="V63" s="448">
        <v>0</v>
      </c>
      <c r="W63" s="447">
        <v>0</v>
      </c>
      <c r="X63" s="447">
        <v>0</v>
      </c>
      <c r="Y63" s="447">
        <v>0</v>
      </c>
      <c r="Z63" s="447">
        <v>0</v>
      </c>
      <c r="AA63" s="448">
        <v>0</v>
      </c>
      <c r="AB63" s="447">
        <v>0</v>
      </c>
      <c r="AC63" s="447">
        <v>11783.147107000001</v>
      </c>
      <c r="AD63" s="447">
        <v>13325.879599</v>
      </c>
      <c r="AE63" s="447">
        <v>0</v>
      </c>
      <c r="AF63" s="448">
        <v>0</v>
      </c>
      <c r="AG63" s="447">
        <v>0</v>
      </c>
      <c r="AH63" s="447">
        <v>0</v>
      </c>
      <c r="AI63" s="447">
        <v>3107.2229790000001</v>
      </c>
      <c r="AJ63" s="447">
        <v>0</v>
      </c>
      <c r="AK63" s="448">
        <v>0</v>
      </c>
      <c r="AL63" s="447">
        <v>0</v>
      </c>
      <c r="AM63" s="447">
        <v>0</v>
      </c>
      <c r="AN63" s="447">
        <v>0</v>
      </c>
      <c r="AO63" s="447">
        <v>0</v>
      </c>
      <c r="AP63" s="448">
        <v>0</v>
      </c>
      <c r="AQ63" s="447">
        <v>0</v>
      </c>
      <c r="AR63" s="447">
        <v>0</v>
      </c>
      <c r="AS63" s="447">
        <v>0</v>
      </c>
      <c r="AT63" s="447">
        <v>0</v>
      </c>
      <c r="AU63" s="448">
        <v>0</v>
      </c>
      <c r="AV63" s="447">
        <v>0</v>
      </c>
      <c r="AW63" s="447">
        <v>0</v>
      </c>
      <c r="AX63" s="447">
        <v>0</v>
      </c>
      <c r="AY63" s="447">
        <v>0</v>
      </c>
      <c r="AZ63" s="448">
        <v>0</v>
      </c>
      <c r="BA63" s="447">
        <v>0</v>
      </c>
      <c r="BB63" s="447">
        <v>0</v>
      </c>
      <c r="BC63" s="448">
        <v>0</v>
      </c>
      <c r="BE63" s="85">
        <v>0</v>
      </c>
      <c r="BF63" s="85">
        <v>0</v>
      </c>
      <c r="BG63" s="85">
        <v>0</v>
      </c>
      <c r="BH63" s="85">
        <v>0</v>
      </c>
      <c r="BI63" s="85">
        <v>0</v>
      </c>
      <c r="BJ63" s="85">
        <v>0</v>
      </c>
      <c r="BK63" s="85">
        <v>0</v>
      </c>
      <c r="BL63" s="85">
        <v>0</v>
      </c>
      <c r="BM63" s="85">
        <v>0</v>
      </c>
      <c r="BN63" s="85">
        <v>0</v>
      </c>
      <c r="BO63" s="85">
        <v>0</v>
      </c>
      <c r="BP63" s="85">
        <v>0</v>
      </c>
    </row>
    <row r="64" spans="1:104" ht="20.399999999999999" customHeight="1">
      <c r="B64" s="395" t="s">
        <v>313</v>
      </c>
      <c r="C64" s="446">
        <v>29501.709176909997</v>
      </c>
      <c r="D64" s="447">
        <v>7350.2648202700002</v>
      </c>
      <c r="E64" s="447">
        <v>2716.4515120000001</v>
      </c>
      <c r="F64" s="447">
        <v>4282.3732549599999</v>
      </c>
      <c r="G64" s="448">
        <v>8723.7518590199998</v>
      </c>
      <c r="H64" s="447">
        <v>2633.5554619999998</v>
      </c>
      <c r="I64" s="447">
        <v>1629.1445160000001</v>
      </c>
      <c r="J64" s="447">
        <v>481.829859</v>
      </c>
      <c r="K64" s="447">
        <v>40.713521920000005</v>
      </c>
      <c r="L64" s="448">
        <v>203.30268856000001</v>
      </c>
      <c r="M64" s="447">
        <v>0</v>
      </c>
      <c r="N64" s="447">
        <v>221.01807500000001</v>
      </c>
      <c r="O64" s="447">
        <v>3.3289608500000001</v>
      </c>
      <c r="P64" s="447">
        <v>65.468149299999993</v>
      </c>
      <c r="Q64" s="448">
        <v>0</v>
      </c>
      <c r="R64" s="447">
        <v>0.65859999999999996</v>
      </c>
      <c r="S64" s="447">
        <v>0</v>
      </c>
      <c r="T64" s="447">
        <v>698.82359610000003</v>
      </c>
      <c r="U64" s="447">
        <v>0.42471100000000001</v>
      </c>
      <c r="V64" s="448">
        <v>43.671236</v>
      </c>
      <c r="W64" s="447">
        <v>41.609059000000002</v>
      </c>
      <c r="X64" s="447">
        <v>0</v>
      </c>
      <c r="Y64" s="447">
        <v>2.5402420000000001</v>
      </c>
      <c r="Z64" s="447">
        <v>14.369892</v>
      </c>
      <c r="AA64" s="448">
        <v>102.29492999999999</v>
      </c>
      <c r="AB64" s="447">
        <v>0.303562</v>
      </c>
      <c r="AC64" s="447">
        <v>32.119826000000003</v>
      </c>
      <c r="AD64" s="447">
        <v>128.79444799999999</v>
      </c>
      <c r="AE64" s="447">
        <v>0</v>
      </c>
      <c r="AF64" s="448">
        <v>73.730119000000002</v>
      </c>
      <c r="AG64" s="447">
        <v>0</v>
      </c>
      <c r="AH64" s="447">
        <v>0</v>
      </c>
      <c r="AI64" s="447">
        <v>0.40847899999999998</v>
      </c>
      <c r="AJ64" s="447">
        <v>0</v>
      </c>
      <c r="AK64" s="448">
        <v>7.5806955899999995</v>
      </c>
      <c r="AL64" s="447">
        <v>0</v>
      </c>
      <c r="AM64" s="447">
        <v>0.41768134000000001</v>
      </c>
      <c r="AN64" s="447">
        <v>0</v>
      </c>
      <c r="AO64" s="447">
        <v>0</v>
      </c>
      <c r="AP64" s="448">
        <v>0</v>
      </c>
      <c r="AQ64" s="447">
        <v>0</v>
      </c>
      <c r="AR64" s="447">
        <v>0.31189699999999998</v>
      </c>
      <c r="AS64" s="447">
        <v>0</v>
      </c>
      <c r="AT64" s="447">
        <v>0.298933</v>
      </c>
      <c r="AU64" s="448">
        <v>1.4541029999999999</v>
      </c>
      <c r="AV64" s="447">
        <v>0</v>
      </c>
      <c r="AW64" s="447">
        <v>0</v>
      </c>
      <c r="AX64" s="447">
        <v>0</v>
      </c>
      <c r="AY64" s="447">
        <v>0.67471599999999998</v>
      </c>
      <c r="AZ64" s="448">
        <v>0</v>
      </c>
      <c r="BA64" s="447">
        <v>0</v>
      </c>
      <c r="BB64" s="447">
        <v>0</v>
      </c>
      <c r="BC64" s="448">
        <v>1.9772000000000001E-2</v>
      </c>
      <c r="BE64" s="85">
        <v>0</v>
      </c>
      <c r="BF64" s="85">
        <v>0</v>
      </c>
      <c r="BG64" s="85">
        <v>0</v>
      </c>
      <c r="BH64" s="85">
        <v>0</v>
      </c>
      <c r="BI64" s="85">
        <v>0</v>
      </c>
      <c r="BJ64" s="85">
        <v>0</v>
      </c>
      <c r="BK64" s="85">
        <v>0</v>
      </c>
      <c r="BL64" s="85">
        <v>0</v>
      </c>
      <c r="BM64" s="85">
        <v>0</v>
      </c>
      <c r="BN64" s="85">
        <v>0</v>
      </c>
      <c r="BO64" s="85">
        <v>0</v>
      </c>
      <c r="BP64" s="85">
        <v>0</v>
      </c>
    </row>
    <row r="65" spans="1:104" ht="20.399999999999999" customHeight="1">
      <c r="B65" s="394" t="s">
        <v>314</v>
      </c>
      <c r="C65" s="446">
        <v>433158.65939260006</v>
      </c>
      <c r="D65" s="447">
        <v>16414.324881820001</v>
      </c>
      <c r="E65" s="447">
        <v>38195.625261000001</v>
      </c>
      <c r="F65" s="447">
        <v>8717.6055034799992</v>
      </c>
      <c r="G65" s="448">
        <v>24560.443276710001</v>
      </c>
      <c r="H65" s="447">
        <v>9639.6460310000002</v>
      </c>
      <c r="I65" s="447">
        <v>43918.854326000001</v>
      </c>
      <c r="J65" s="447">
        <v>27764.475838999999</v>
      </c>
      <c r="K65" s="447">
        <v>56621.041957529997</v>
      </c>
      <c r="L65" s="448">
        <v>44417.326815839995</v>
      </c>
      <c r="M65" s="447">
        <v>0</v>
      </c>
      <c r="N65" s="447">
        <v>2646.0041449999999</v>
      </c>
      <c r="O65" s="447">
        <v>1562.4187192500001</v>
      </c>
      <c r="P65" s="447">
        <v>3535.8392319600002</v>
      </c>
      <c r="Q65" s="448">
        <v>8793.4412150000007</v>
      </c>
      <c r="R65" s="447">
        <v>4422.177385</v>
      </c>
      <c r="S65" s="447">
        <v>0</v>
      </c>
      <c r="T65" s="447">
        <v>4883.14883964</v>
      </c>
      <c r="U65" s="447">
        <v>18815.48359</v>
      </c>
      <c r="V65" s="448">
        <v>8835.4206169999998</v>
      </c>
      <c r="W65" s="447">
        <v>85.445002000000002</v>
      </c>
      <c r="X65" s="447">
        <v>0</v>
      </c>
      <c r="Y65" s="447">
        <v>54334.960611000002</v>
      </c>
      <c r="Z65" s="447">
        <v>3715.1235069999998</v>
      </c>
      <c r="AA65" s="448">
        <v>91.792500000000004</v>
      </c>
      <c r="AB65" s="447">
        <v>205.42380199999999</v>
      </c>
      <c r="AC65" s="447">
        <v>184.68116000000001</v>
      </c>
      <c r="AD65" s="447">
        <v>21587.417126</v>
      </c>
      <c r="AE65" s="447">
        <v>0</v>
      </c>
      <c r="AF65" s="448">
        <v>15.792745999999999</v>
      </c>
      <c r="AG65" s="447">
        <v>6957.4569284899999</v>
      </c>
      <c r="AH65" s="447">
        <v>0</v>
      </c>
      <c r="AI65" s="447">
        <v>400.06947200000002</v>
      </c>
      <c r="AJ65" s="447">
        <v>0</v>
      </c>
      <c r="AK65" s="448">
        <v>0</v>
      </c>
      <c r="AL65" s="447">
        <v>25.298342999999999</v>
      </c>
      <c r="AM65" s="447">
        <v>1337.6095845</v>
      </c>
      <c r="AN65" s="447">
        <v>698.57950788000005</v>
      </c>
      <c r="AO65" s="447">
        <v>1456.3235870000001</v>
      </c>
      <c r="AP65" s="448">
        <v>2261.1167309499997</v>
      </c>
      <c r="AQ65" s="447">
        <v>5155.1413865499999</v>
      </c>
      <c r="AR65" s="447">
        <v>3712.204244</v>
      </c>
      <c r="AS65" s="447">
        <v>0</v>
      </c>
      <c r="AT65" s="447">
        <v>3388.9780040000001</v>
      </c>
      <c r="AU65" s="448">
        <v>0</v>
      </c>
      <c r="AV65" s="447">
        <v>0</v>
      </c>
      <c r="AW65" s="447">
        <v>3801.9675149999998</v>
      </c>
      <c r="AX65" s="447">
        <v>0</v>
      </c>
      <c r="AY65" s="447">
        <v>0</v>
      </c>
      <c r="AZ65" s="448">
        <v>0</v>
      </c>
      <c r="BA65" s="447">
        <v>0</v>
      </c>
      <c r="BB65" s="447">
        <v>0</v>
      </c>
      <c r="BC65" s="448">
        <v>0</v>
      </c>
      <c r="BE65" s="85">
        <v>0</v>
      </c>
      <c r="BF65" s="85">
        <v>0</v>
      </c>
      <c r="BG65" s="85">
        <v>0</v>
      </c>
      <c r="BH65" s="85">
        <v>0</v>
      </c>
      <c r="BI65" s="85">
        <v>0</v>
      </c>
      <c r="BJ65" s="85">
        <v>0</v>
      </c>
      <c r="BK65" s="85">
        <v>0</v>
      </c>
      <c r="BL65" s="85">
        <v>0</v>
      </c>
      <c r="BM65" s="85">
        <v>0</v>
      </c>
      <c r="BN65" s="85">
        <v>0</v>
      </c>
      <c r="BO65" s="85">
        <v>0</v>
      </c>
      <c r="BP65" s="85">
        <v>0</v>
      </c>
    </row>
    <row r="66" spans="1:104" ht="20.399999999999999" customHeight="1">
      <c r="B66" s="394" t="s">
        <v>315</v>
      </c>
      <c r="C66" s="446">
        <v>17437.503945</v>
      </c>
      <c r="D66" s="447">
        <v>0</v>
      </c>
      <c r="E66" s="447">
        <v>0</v>
      </c>
      <c r="F66" s="447">
        <v>0</v>
      </c>
      <c r="G66" s="448">
        <v>0</v>
      </c>
      <c r="H66" s="447">
        <v>0</v>
      </c>
      <c r="I66" s="447">
        <v>12116.850893999999</v>
      </c>
      <c r="J66" s="447">
        <v>0</v>
      </c>
      <c r="K66" s="447">
        <v>0</v>
      </c>
      <c r="L66" s="448">
        <v>0</v>
      </c>
      <c r="M66" s="447">
        <v>0</v>
      </c>
      <c r="N66" s="447">
        <v>0</v>
      </c>
      <c r="O66" s="447">
        <v>0</v>
      </c>
      <c r="P66" s="447">
        <v>0</v>
      </c>
      <c r="Q66" s="448">
        <v>0</v>
      </c>
      <c r="R66" s="447">
        <v>5320.6530510000002</v>
      </c>
      <c r="S66" s="447">
        <v>0</v>
      </c>
      <c r="T66" s="447">
        <v>0</v>
      </c>
      <c r="U66" s="447">
        <v>0</v>
      </c>
      <c r="V66" s="448">
        <v>0</v>
      </c>
      <c r="W66" s="447">
        <v>0</v>
      </c>
      <c r="X66" s="447">
        <v>0</v>
      </c>
      <c r="Y66" s="447">
        <v>0</v>
      </c>
      <c r="Z66" s="447">
        <v>0</v>
      </c>
      <c r="AA66" s="448">
        <v>0</v>
      </c>
      <c r="AB66" s="447">
        <v>0</v>
      </c>
      <c r="AC66" s="447">
        <v>0</v>
      </c>
      <c r="AD66" s="447">
        <v>0</v>
      </c>
      <c r="AE66" s="447">
        <v>0</v>
      </c>
      <c r="AF66" s="448">
        <v>0</v>
      </c>
      <c r="AG66" s="447">
        <v>0</v>
      </c>
      <c r="AH66" s="447">
        <v>0</v>
      </c>
      <c r="AI66" s="447">
        <v>0</v>
      </c>
      <c r="AJ66" s="447">
        <v>0</v>
      </c>
      <c r="AK66" s="448">
        <v>0</v>
      </c>
      <c r="AL66" s="447">
        <v>0</v>
      </c>
      <c r="AM66" s="447">
        <v>0</v>
      </c>
      <c r="AN66" s="447">
        <v>0</v>
      </c>
      <c r="AO66" s="447">
        <v>0</v>
      </c>
      <c r="AP66" s="448">
        <v>0</v>
      </c>
      <c r="AQ66" s="447">
        <v>0</v>
      </c>
      <c r="AR66" s="447">
        <v>0</v>
      </c>
      <c r="AS66" s="447">
        <v>0</v>
      </c>
      <c r="AT66" s="447">
        <v>0</v>
      </c>
      <c r="AU66" s="448">
        <v>0</v>
      </c>
      <c r="AV66" s="447">
        <v>0</v>
      </c>
      <c r="AW66" s="447">
        <v>0</v>
      </c>
      <c r="AX66" s="447">
        <v>0</v>
      </c>
      <c r="AY66" s="447">
        <v>0</v>
      </c>
      <c r="AZ66" s="448">
        <v>0</v>
      </c>
      <c r="BA66" s="447">
        <v>0</v>
      </c>
      <c r="BB66" s="447">
        <v>0</v>
      </c>
      <c r="BC66" s="448">
        <v>0</v>
      </c>
      <c r="BE66" s="85">
        <v>0</v>
      </c>
      <c r="BF66" s="85">
        <v>0</v>
      </c>
      <c r="BG66" s="85">
        <v>0</v>
      </c>
      <c r="BH66" s="85">
        <v>0</v>
      </c>
      <c r="BI66" s="85">
        <v>0</v>
      </c>
      <c r="BJ66" s="85">
        <v>0</v>
      </c>
      <c r="BK66" s="85">
        <v>0</v>
      </c>
      <c r="BL66" s="85">
        <v>0</v>
      </c>
      <c r="BM66" s="85">
        <v>0</v>
      </c>
      <c r="BN66" s="85">
        <v>0</v>
      </c>
      <c r="BO66" s="85">
        <v>0</v>
      </c>
      <c r="BP66" s="85">
        <v>0</v>
      </c>
    </row>
    <row r="67" spans="1:104" ht="20.399999999999999" customHeight="1">
      <c r="B67" s="394" t="s">
        <v>316</v>
      </c>
      <c r="C67" s="446">
        <v>1961463.68192306</v>
      </c>
      <c r="D67" s="447">
        <v>246149.50006319</v>
      </c>
      <c r="E67" s="447">
        <v>253573.66864300001</v>
      </c>
      <c r="F67" s="447">
        <v>290626.70806690003</v>
      </c>
      <c r="G67" s="448">
        <v>72753.446930830003</v>
      </c>
      <c r="H67" s="447">
        <v>81468.159610999995</v>
      </c>
      <c r="I67" s="447">
        <v>58978.160161</v>
      </c>
      <c r="J67" s="447">
        <v>0</v>
      </c>
      <c r="K67" s="447">
        <v>60022.712538669999</v>
      </c>
      <c r="L67" s="448">
        <v>5473.7725568300002</v>
      </c>
      <c r="M67" s="447">
        <v>52280.808012040005</v>
      </c>
      <c r="N67" s="447">
        <v>159425.96818200001</v>
      </c>
      <c r="O67" s="447">
        <v>136433.38005127999</v>
      </c>
      <c r="P67" s="447">
        <v>30249.031585389999</v>
      </c>
      <c r="Q67" s="448">
        <v>6003.9999879999996</v>
      </c>
      <c r="R67" s="447">
        <v>113343.374488</v>
      </c>
      <c r="S67" s="447">
        <v>6055.6402330000001</v>
      </c>
      <c r="T67" s="447">
        <v>0</v>
      </c>
      <c r="U67" s="447">
        <v>37794.490373000001</v>
      </c>
      <c r="V67" s="448">
        <v>46527.317352999999</v>
      </c>
      <c r="W67" s="447">
        <v>100685.598186</v>
      </c>
      <c r="X67" s="447">
        <v>17764.879583999998</v>
      </c>
      <c r="Y67" s="447">
        <v>0</v>
      </c>
      <c r="Z67" s="447">
        <v>28526.913343</v>
      </c>
      <c r="AA67" s="448">
        <v>46443.551797</v>
      </c>
      <c r="AB67" s="447">
        <v>17039.418339</v>
      </c>
      <c r="AC67" s="447">
        <v>9356.4815010000002</v>
      </c>
      <c r="AD67" s="447">
        <v>0</v>
      </c>
      <c r="AE67" s="447">
        <v>61534.243676999999</v>
      </c>
      <c r="AF67" s="448">
        <v>18581.662396</v>
      </c>
      <c r="AG67" s="447">
        <v>0</v>
      </c>
      <c r="AH67" s="447">
        <v>0</v>
      </c>
      <c r="AI67" s="447">
        <v>300.06617599999998</v>
      </c>
      <c r="AJ67" s="447">
        <v>3700.8304509999998</v>
      </c>
      <c r="AK67" s="448">
        <v>367.36764292999999</v>
      </c>
      <c r="AL67" s="447">
        <v>0</v>
      </c>
      <c r="AM67" s="447">
        <v>0</v>
      </c>
      <c r="AN67" s="447">
        <v>0</v>
      </c>
      <c r="AO67" s="447">
        <v>0</v>
      </c>
      <c r="AP67" s="448">
        <v>0</v>
      </c>
      <c r="AQ67" s="447">
        <v>0</v>
      </c>
      <c r="AR67" s="447">
        <v>0</v>
      </c>
      <c r="AS67" s="447">
        <v>0</v>
      </c>
      <c r="AT67" s="447">
        <v>0</v>
      </c>
      <c r="AU67" s="448">
        <v>0</v>
      </c>
      <c r="AV67" s="447">
        <v>0</v>
      </c>
      <c r="AW67" s="447">
        <v>0</v>
      </c>
      <c r="AX67" s="447">
        <v>0</v>
      </c>
      <c r="AY67" s="447">
        <v>2.5299930000000002</v>
      </c>
      <c r="AZ67" s="448">
        <v>0</v>
      </c>
      <c r="BA67" s="447">
        <v>0</v>
      </c>
      <c r="BB67" s="447">
        <v>0</v>
      </c>
      <c r="BC67" s="448">
        <v>0</v>
      </c>
      <c r="BE67" s="85">
        <v>0</v>
      </c>
      <c r="BF67" s="85">
        <v>0</v>
      </c>
      <c r="BG67" s="85">
        <v>0</v>
      </c>
      <c r="BH67" s="85">
        <v>0</v>
      </c>
      <c r="BI67" s="85">
        <v>0</v>
      </c>
      <c r="BJ67" s="85">
        <v>0</v>
      </c>
      <c r="BK67" s="85">
        <v>0</v>
      </c>
      <c r="BL67" s="85">
        <v>0</v>
      </c>
      <c r="BM67" s="85">
        <v>0</v>
      </c>
      <c r="BN67" s="85">
        <v>0</v>
      </c>
      <c r="BO67" s="85">
        <v>0</v>
      </c>
      <c r="BP67" s="85">
        <v>0</v>
      </c>
    </row>
    <row r="68" spans="1:104" ht="20.399999999999999" customHeight="1">
      <c r="B68" s="394" t="s">
        <v>276</v>
      </c>
      <c r="C68" s="446">
        <v>2.7660528100000001</v>
      </c>
      <c r="D68" s="447">
        <v>2.46170081</v>
      </c>
      <c r="E68" s="447">
        <v>0.13029499999999999</v>
      </c>
      <c r="F68" s="447">
        <v>0</v>
      </c>
      <c r="G68" s="448">
        <v>0</v>
      </c>
      <c r="H68" s="447">
        <v>5.2844000000000002E-2</v>
      </c>
      <c r="I68" s="447">
        <v>0</v>
      </c>
      <c r="J68" s="447">
        <v>0</v>
      </c>
      <c r="K68" s="447">
        <v>0</v>
      </c>
      <c r="L68" s="448">
        <v>0</v>
      </c>
      <c r="M68" s="447">
        <v>0</v>
      </c>
      <c r="N68" s="447">
        <v>0</v>
      </c>
      <c r="O68" s="447">
        <v>0</v>
      </c>
      <c r="P68" s="447">
        <v>0</v>
      </c>
      <c r="Q68" s="448">
        <v>0.121213</v>
      </c>
      <c r="R68" s="447">
        <v>0</v>
      </c>
      <c r="S68" s="447">
        <v>0</v>
      </c>
      <c r="T68" s="447">
        <v>0</v>
      </c>
      <c r="U68" s="447">
        <v>0</v>
      </c>
      <c r="V68" s="448">
        <v>0</v>
      </c>
      <c r="W68" s="447">
        <v>0</v>
      </c>
      <c r="X68" s="447">
        <v>0</v>
      </c>
      <c r="Y68" s="447">
        <v>0</v>
      </c>
      <c r="Z68" s="447">
        <v>0</v>
      </c>
      <c r="AA68" s="448">
        <v>0</v>
      </c>
      <c r="AB68" s="447">
        <v>0</v>
      </c>
      <c r="AC68" s="447">
        <v>0</v>
      </c>
      <c r="AD68" s="447">
        <v>0</v>
      </c>
      <c r="AE68" s="447">
        <v>0</v>
      </c>
      <c r="AF68" s="448">
        <v>0</v>
      </c>
      <c r="AG68" s="447">
        <v>0</v>
      </c>
      <c r="AH68" s="447">
        <v>0</v>
      </c>
      <c r="AI68" s="447">
        <v>0</v>
      </c>
      <c r="AJ68" s="447">
        <v>0</v>
      </c>
      <c r="AK68" s="448">
        <v>0</v>
      </c>
      <c r="AL68" s="447">
        <v>0</v>
      </c>
      <c r="AM68" s="447">
        <v>0</v>
      </c>
      <c r="AN68" s="447">
        <v>0</v>
      </c>
      <c r="AO68" s="447">
        <v>0</v>
      </c>
      <c r="AP68" s="448">
        <v>0</v>
      </c>
      <c r="AQ68" s="447">
        <v>0</v>
      </c>
      <c r="AR68" s="447">
        <v>0</v>
      </c>
      <c r="AS68" s="447">
        <v>0</v>
      </c>
      <c r="AT68" s="447">
        <v>0</v>
      </c>
      <c r="AU68" s="448">
        <v>0</v>
      </c>
      <c r="AV68" s="447">
        <v>0</v>
      </c>
      <c r="AW68" s="447">
        <v>0</v>
      </c>
      <c r="AX68" s="447">
        <v>0</v>
      </c>
      <c r="AY68" s="447">
        <v>0</v>
      </c>
      <c r="AZ68" s="448">
        <v>0</v>
      </c>
      <c r="BA68" s="447">
        <v>0</v>
      </c>
      <c r="BB68" s="447">
        <v>0</v>
      </c>
      <c r="BC68" s="448">
        <v>0</v>
      </c>
      <c r="BE68" s="85">
        <v>0</v>
      </c>
      <c r="BF68" s="85">
        <v>0</v>
      </c>
      <c r="BG68" s="85">
        <v>0</v>
      </c>
      <c r="BH68" s="85">
        <v>0</v>
      </c>
      <c r="BI68" s="85">
        <v>0</v>
      </c>
      <c r="BJ68" s="85">
        <v>0</v>
      </c>
      <c r="BK68" s="85">
        <v>0</v>
      </c>
      <c r="BL68" s="85">
        <v>0</v>
      </c>
      <c r="BM68" s="85">
        <v>0</v>
      </c>
      <c r="BN68" s="85">
        <v>0</v>
      </c>
      <c r="BO68" s="85">
        <v>0</v>
      </c>
      <c r="BP68" s="85">
        <v>0</v>
      </c>
    </row>
    <row r="69" spans="1:104" ht="20.399999999999999" customHeight="1">
      <c r="B69" s="394" t="s">
        <v>317</v>
      </c>
      <c r="C69" s="446">
        <v>566152.35071995994</v>
      </c>
      <c r="D69" s="447">
        <v>107682.59491880001</v>
      </c>
      <c r="E69" s="447">
        <v>170784.96862100001</v>
      </c>
      <c r="F69" s="447">
        <v>59496.401860689999</v>
      </c>
      <c r="G69" s="448">
        <v>0</v>
      </c>
      <c r="H69" s="447">
        <v>39624.870558000002</v>
      </c>
      <c r="I69" s="447">
        <v>0</v>
      </c>
      <c r="J69" s="447">
        <v>0</v>
      </c>
      <c r="K69" s="447">
        <v>8578.4079638599997</v>
      </c>
      <c r="L69" s="448">
        <v>0</v>
      </c>
      <c r="M69" s="447">
        <v>0</v>
      </c>
      <c r="N69" s="447">
        <v>49531.999423000001</v>
      </c>
      <c r="O69" s="447">
        <v>14873.810167610001</v>
      </c>
      <c r="P69" s="447">
        <v>0</v>
      </c>
      <c r="Q69" s="448">
        <v>18154.032431</v>
      </c>
      <c r="R69" s="447">
        <v>5478.8213820000001</v>
      </c>
      <c r="S69" s="447">
        <v>3292.543208</v>
      </c>
      <c r="T69" s="447">
        <v>0</v>
      </c>
      <c r="U69" s="447">
        <v>0</v>
      </c>
      <c r="V69" s="448">
        <v>0</v>
      </c>
      <c r="W69" s="447">
        <v>2632.5832500000001</v>
      </c>
      <c r="X69" s="447">
        <v>69135.579435000007</v>
      </c>
      <c r="Y69" s="447">
        <v>0</v>
      </c>
      <c r="Z69" s="447">
        <v>0</v>
      </c>
      <c r="AA69" s="448">
        <v>11905.997497</v>
      </c>
      <c r="AB69" s="447">
        <v>0</v>
      </c>
      <c r="AC69" s="447">
        <v>4631.9983389999998</v>
      </c>
      <c r="AD69" s="447">
        <v>0</v>
      </c>
      <c r="AE69" s="447">
        <v>0</v>
      </c>
      <c r="AF69" s="448">
        <v>0</v>
      </c>
      <c r="AG69" s="447">
        <v>0</v>
      </c>
      <c r="AH69" s="447">
        <v>0</v>
      </c>
      <c r="AI69" s="447">
        <v>0</v>
      </c>
      <c r="AJ69" s="447">
        <v>347.74166500000001</v>
      </c>
      <c r="AK69" s="448">
        <v>0</v>
      </c>
      <c r="AL69" s="447">
        <v>0</v>
      </c>
      <c r="AM69" s="447">
        <v>0</v>
      </c>
      <c r="AN69" s="447">
        <v>0</v>
      </c>
      <c r="AO69" s="447">
        <v>0</v>
      </c>
      <c r="AP69" s="448">
        <v>0</v>
      </c>
      <c r="AQ69" s="447">
        <v>0</v>
      </c>
      <c r="AR69" s="447">
        <v>0</v>
      </c>
      <c r="AS69" s="447">
        <v>0</v>
      </c>
      <c r="AT69" s="447">
        <v>0</v>
      </c>
      <c r="AU69" s="448">
        <v>0</v>
      </c>
      <c r="AV69" s="447">
        <v>0</v>
      </c>
      <c r="AW69" s="447">
        <v>0</v>
      </c>
      <c r="AX69" s="447">
        <v>0</v>
      </c>
      <c r="AY69" s="447">
        <v>0</v>
      </c>
      <c r="AZ69" s="448">
        <v>0</v>
      </c>
      <c r="BA69" s="447">
        <v>0</v>
      </c>
      <c r="BB69" s="447">
        <v>0</v>
      </c>
      <c r="BC69" s="448">
        <v>0</v>
      </c>
      <c r="BE69" s="85">
        <v>0</v>
      </c>
      <c r="BF69" s="85">
        <v>0</v>
      </c>
      <c r="BG69" s="85">
        <v>0</v>
      </c>
      <c r="BH69" s="85">
        <v>0</v>
      </c>
      <c r="BI69" s="85">
        <v>0</v>
      </c>
      <c r="BJ69" s="85">
        <v>0</v>
      </c>
      <c r="BK69" s="85">
        <v>0</v>
      </c>
      <c r="BL69" s="85">
        <v>0</v>
      </c>
      <c r="BM69" s="85">
        <v>0</v>
      </c>
      <c r="BN69" s="85">
        <v>0</v>
      </c>
      <c r="BO69" s="85">
        <v>0</v>
      </c>
      <c r="BP69" s="85">
        <v>0</v>
      </c>
    </row>
    <row r="70" spans="1:104" ht="20.399999999999999" customHeight="1">
      <c r="B70" s="394" t="s">
        <v>277</v>
      </c>
      <c r="C70" s="446">
        <v>544685.52393530996</v>
      </c>
      <c r="D70" s="447">
        <v>219017.17526279</v>
      </c>
      <c r="E70" s="447">
        <v>39679.378603999998</v>
      </c>
      <c r="F70" s="447">
        <v>8989.8804082999995</v>
      </c>
      <c r="G70" s="448">
        <v>2083.4305403099997</v>
      </c>
      <c r="H70" s="447">
        <v>27623.959020999999</v>
      </c>
      <c r="I70" s="447">
        <v>67176.426902000007</v>
      </c>
      <c r="J70" s="447">
        <v>17570.060189</v>
      </c>
      <c r="K70" s="447">
        <v>52693.173517529998</v>
      </c>
      <c r="L70" s="448">
        <v>206.37993793000001</v>
      </c>
      <c r="M70" s="447">
        <v>983.12643298</v>
      </c>
      <c r="N70" s="447">
        <v>215.111786</v>
      </c>
      <c r="O70" s="447">
        <v>6079.4957619699999</v>
      </c>
      <c r="P70" s="447">
        <v>281.64080498000004</v>
      </c>
      <c r="Q70" s="448">
        <v>54334.911248999997</v>
      </c>
      <c r="R70" s="447">
        <v>1265.281594</v>
      </c>
      <c r="S70" s="447">
        <v>6280.5661840000002</v>
      </c>
      <c r="T70" s="447">
        <v>0</v>
      </c>
      <c r="U70" s="447">
        <v>7745.7533579999999</v>
      </c>
      <c r="V70" s="448">
        <v>0.364014</v>
      </c>
      <c r="W70" s="447">
        <v>667.53690200000005</v>
      </c>
      <c r="X70" s="447">
        <v>25571.073712000001</v>
      </c>
      <c r="Y70" s="447">
        <v>429.70424200000002</v>
      </c>
      <c r="Z70" s="447">
        <v>6.8476600000000003</v>
      </c>
      <c r="AA70" s="448">
        <v>938.94346399999995</v>
      </c>
      <c r="AB70" s="447">
        <v>0</v>
      </c>
      <c r="AC70" s="447">
        <v>408.40616699999998</v>
      </c>
      <c r="AD70" s="447">
        <v>0</v>
      </c>
      <c r="AE70" s="447">
        <v>0</v>
      </c>
      <c r="AF70" s="448">
        <v>35.984003999999999</v>
      </c>
      <c r="AG70" s="447">
        <v>0</v>
      </c>
      <c r="AH70" s="447">
        <v>837.84484499999996</v>
      </c>
      <c r="AI70" s="447">
        <v>14.618183999999999</v>
      </c>
      <c r="AJ70" s="447">
        <v>3525.5126220000002</v>
      </c>
      <c r="AK70" s="448">
        <v>0</v>
      </c>
      <c r="AL70" s="447">
        <v>0</v>
      </c>
      <c r="AM70" s="447">
        <v>0</v>
      </c>
      <c r="AN70" s="447">
        <v>8.7165384299999999</v>
      </c>
      <c r="AO70" s="447">
        <v>1.761E-3</v>
      </c>
      <c r="AP70" s="448">
        <v>14.21826609</v>
      </c>
      <c r="AQ70" s="447">
        <v>0</v>
      </c>
      <c r="AR70" s="447">
        <v>0</v>
      </c>
      <c r="AS70" s="447">
        <v>0</v>
      </c>
      <c r="AT70" s="447">
        <v>0</v>
      </c>
      <c r="AU70" s="448">
        <v>0</v>
      </c>
      <c r="AV70" s="447">
        <v>0</v>
      </c>
      <c r="AW70" s="447">
        <v>0</v>
      </c>
      <c r="AX70" s="447">
        <v>0</v>
      </c>
      <c r="AY70" s="447">
        <v>0</v>
      </c>
      <c r="AZ70" s="448">
        <v>0</v>
      </c>
      <c r="BA70" s="447">
        <v>0</v>
      </c>
      <c r="BB70" s="447">
        <v>0</v>
      </c>
      <c r="BC70" s="448">
        <v>0</v>
      </c>
      <c r="BE70" s="85">
        <v>0</v>
      </c>
      <c r="BF70" s="85">
        <v>0</v>
      </c>
      <c r="BG70" s="85">
        <v>0</v>
      </c>
      <c r="BH70" s="85">
        <v>0</v>
      </c>
      <c r="BI70" s="85">
        <v>0</v>
      </c>
      <c r="BJ70" s="85">
        <v>0</v>
      </c>
      <c r="BK70" s="85">
        <v>0</v>
      </c>
      <c r="BL70" s="85">
        <v>0</v>
      </c>
      <c r="BM70" s="85">
        <v>0</v>
      </c>
      <c r="BN70" s="85">
        <v>0</v>
      </c>
      <c r="BO70" s="85">
        <v>0</v>
      </c>
      <c r="BP70" s="85">
        <v>0</v>
      </c>
    </row>
    <row r="71" spans="1:104" ht="20.399999999999999" customHeight="1">
      <c r="B71" s="395" t="s">
        <v>278</v>
      </c>
      <c r="C71" s="446">
        <v>500163.33900107996</v>
      </c>
      <c r="D71" s="447">
        <v>210006.66147520998</v>
      </c>
      <c r="E71" s="447">
        <v>34079.999315000001</v>
      </c>
      <c r="F71" s="447">
        <v>8825.4283657999986</v>
      </c>
      <c r="G71" s="448">
        <v>2077.3129969300003</v>
      </c>
      <c r="H71" s="447">
        <v>27621.806836</v>
      </c>
      <c r="I71" s="447">
        <v>50892.793878999997</v>
      </c>
      <c r="J71" s="447">
        <v>7307.4268899999997</v>
      </c>
      <c r="K71" s="447">
        <v>52637.264454180004</v>
      </c>
      <c r="L71" s="448">
        <v>206.37993793000001</v>
      </c>
      <c r="M71" s="447">
        <v>222.03948503999999</v>
      </c>
      <c r="N71" s="447">
        <v>59.106686000000003</v>
      </c>
      <c r="O71" s="447">
        <v>6079.4957619699999</v>
      </c>
      <c r="P71" s="447">
        <v>281.61337658999997</v>
      </c>
      <c r="Q71" s="448">
        <v>54334.911248999997</v>
      </c>
      <c r="R71" s="447">
        <v>1265.281594</v>
      </c>
      <c r="S71" s="447">
        <v>6280.5661840000002</v>
      </c>
      <c r="T71" s="447">
        <v>0</v>
      </c>
      <c r="U71" s="447">
        <v>5635.5943779999998</v>
      </c>
      <c r="V71" s="448">
        <v>0.364014</v>
      </c>
      <c r="W71" s="447">
        <v>667.53690200000005</v>
      </c>
      <c r="X71" s="447">
        <v>25571.073712000001</v>
      </c>
      <c r="Y71" s="447">
        <v>429.70424200000002</v>
      </c>
      <c r="Z71" s="447">
        <v>6.8476600000000003</v>
      </c>
      <c r="AA71" s="448">
        <v>938.94346399999995</v>
      </c>
      <c r="AB71" s="447">
        <v>0</v>
      </c>
      <c r="AC71" s="447">
        <v>327.126372</v>
      </c>
      <c r="AD71" s="447">
        <v>0</v>
      </c>
      <c r="AE71" s="447">
        <v>0</v>
      </c>
      <c r="AF71" s="448">
        <v>35.984003999999999</v>
      </c>
      <c r="AG71" s="447">
        <v>0</v>
      </c>
      <c r="AH71" s="447">
        <v>837.84484499999996</v>
      </c>
      <c r="AI71" s="447">
        <v>0</v>
      </c>
      <c r="AJ71" s="447">
        <v>3525.5126220000002</v>
      </c>
      <c r="AK71" s="448">
        <v>0</v>
      </c>
      <c r="AL71" s="447">
        <v>0</v>
      </c>
      <c r="AM71" s="447">
        <v>0</v>
      </c>
      <c r="AN71" s="447">
        <v>8.7165384299999999</v>
      </c>
      <c r="AO71" s="447">
        <v>1.761E-3</v>
      </c>
      <c r="AP71" s="448">
        <v>0</v>
      </c>
      <c r="AQ71" s="447">
        <v>0</v>
      </c>
      <c r="AR71" s="447">
        <v>0</v>
      </c>
      <c r="AS71" s="447">
        <v>0</v>
      </c>
      <c r="AT71" s="447">
        <v>0</v>
      </c>
      <c r="AU71" s="448">
        <v>0</v>
      </c>
      <c r="AV71" s="447">
        <v>0</v>
      </c>
      <c r="AW71" s="447">
        <v>0</v>
      </c>
      <c r="AX71" s="447">
        <v>0</v>
      </c>
      <c r="AY71" s="447">
        <v>0</v>
      </c>
      <c r="AZ71" s="448">
        <v>0</v>
      </c>
      <c r="BA71" s="447">
        <v>0</v>
      </c>
      <c r="BB71" s="447">
        <v>0</v>
      </c>
      <c r="BC71" s="448">
        <v>0</v>
      </c>
      <c r="BE71" s="85">
        <v>0</v>
      </c>
      <c r="BF71" s="85">
        <v>0</v>
      </c>
      <c r="BG71" s="85">
        <v>0</v>
      </c>
      <c r="BH71" s="85">
        <v>0</v>
      </c>
      <c r="BI71" s="85">
        <v>0</v>
      </c>
      <c r="BJ71" s="85">
        <v>0</v>
      </c>
      <c r="BK71" s="85">
        <v>0</v>
      </c>
      <c r="BL71" s="85">
        <v>0</v>
      </c>
      <c r="BM71" s="85">
        <v>0</v>
      </c>
      <c r="BN71" s="85">
        <v>0</v>
      </c>
      <c r="BO71" s="85">
        <v>0</v>
      </c>
      <c r="BP71" s="85">
        <v>0</v>
      </c>
    </row>
    <row r="72" spans="1:104" ht="20.399999999999999" customHeight="1">
      <c r="B72" s="395" t="s">
        <v>318</v>
      </c>
      <c r="C72" s="446">
        <v>44522.184934229997</v>
      </c>
      <c r="D72" s="447">
        <v>9010.5137875799992</v>
      </c>
      <c r="E72" s="447">
        <v>5599.3792890000004</v>
      </c>
      <c r="F72" s="447">
        <v>164.4520425</v>
      </c>
      <c r="G72" s="448">
        <v>6.1175433799999999</v>
      </c>
      <c r="H72" s="447">
        <v>2.1521849999999998</v>
      </c>
      <c r="I72" s="447">
        <v>16283.633023</v>
      </c>
      <c r="J72" s="447">
        <v>10262.633298999999</v>
      </c>
      <c r="K72" s="447">
        <v>55.909063350000004</v>
      </c>
      <c r="L72" s="448">
        <v>0</v>
      </c>
      <c r="M72" s="447">
        <v>761.08694794000007</v>
      </c>
      <c r="N72" s="447">
        <v>156.0051</v>
      </c>
      <c r="O72" s="447">
        <v>0</v>
      </c>
      <c r="P72" s="447">
        <v>2.742839E-2</v>
      </c>
      <c r="Q72" s="448">
        <v>0</v>
      </c>
      <c r="R72" s="447">
        <v>0</v>
      </c>
      <c r="S72" s="447">
        <v>0</v>
      </c>
      <c r="T72" s="447">
        <v>0</v>
      </c>
      <c r="U72" s="447">
        <v>2110.1589800000002</v>
      </c>
      <c r="V72" s="448">
        <v>0</v>
      </c>
      <c r="W72" s="447">
        <v>0</v>
      </c>
      <c r="X72" s="447">
        <v>0</v>
      </c>
      <c r="Y72" s="447">
        <v>0</v>
      </c>
      <c r="Z72" s="447">
        <v>0</v>
      </c>
      <c r="AA72" s="448">
        <v>0</v>
      </c>
      <c r="AB72" s="447">
        <v>0</v>
      </c>
      <c r="AC72" s="447">
        <v>81.279794999999993</v>
      </c>
      <c r="AD72" s="447">
        <v>0</v>
      </c>
      <c r="AE72" s="447">
        <v>0</v>
      </c>
      <c r="AF72" s="448">
        <v>0</v>
      </c>
      <c r="AG72" s="447">
        <v>0</v>
      </c>
      <c r="AH72" s="447">
        <v>0</v>
      </c>
      <c r="AI72" s="447">
        <v>14.618183999999999</v>
      </c>
      <c r="AJ72" s="447">
        <v>0</v>
      </c>
      <c r="AK72" s="448">
        <v>0</v>
      </c>
      <c r="AL72" s="447">
        <v>0</v>
      </c>
      <c r="AM72" s="447">
        <v>0</v>
      </c>
      <c r="AN72" s="447">
        <v>0</v>
      </c>
      <c r="AO72" s="447">
        <v>0</v>
      </c>
      <c r="AP72" s="448">
        <v>14.21826609</v>
      </c>
      <c r="AQ72" s="447">
        <v>0</v>
      </c>
      <c r="AR72" s="447">
        <v>0</v>
      </c>
      <c r="AS72" s="447">
        <v>0</v>
      </c>
      <c r="AT72" s="447">
        <v>0</v>
      </c>
      <c r="AU72" s="448">
        <v>0</v>
      </c>
      <c r="AV72" s="447">
        <v>0</v>
      </c>
      <c r="AW72" s="447">
        <v>0</v>
      </c>
      <c r="AX72" s="447">
        <v>0</v>
      </c>
      <c r="AY72" s="447">
        <v>0</v>
      </c>
      <c r="AZ72" s="448">
        <v>0</v>
      </c>
      <c r="BA72" s="447">
        <v>0</v>
      </c>
      <c r="BB72" s="447">
        <v>0</v>
      </c>
      <c r="BC72" s="448">
        <v>0</v>
      </c>
      <c r="BE72" s="85">
        <v>0</v>
      </c>
      <c r="BF72" s="85">
        <v>0</v>
      </c>
      <c r="BG72" s="85">
        <v>0</v>
      </c>
      <c r="BH72" s="85">
        <v>0</v>
      </c>
      <c r="BI72" s="85">
        <v>0</v>
      </c>
      <c r="BJ72" s="85">
        <v>0</v>
      </c>
      <c r="BK72" s="85">
        <v>0</v>
      </c>
      <c r="BL72" s="85">
        <v>0</v>
      </c>
      <c r="BM72" s="85">
        <v>0</v>
      </c>
      <c r="BN72" s="85">
        <v>0</v>
      </c>
      <c r="BO72" s="85">
        <v>0</v>
      </c>
      <c r="BP72" s="85">
        <v>0</v>
      </c>
    </row>
    <row r="73" spans="1:104" ht="20.399999999999999" customHeight="1">
      <c r="B73" s="394" t="s">
        <v>319</v>
      </c>
      <c r="C73" s="446">
        <v>-1070.0251434000002</v>
      </c>
      <c r="D73" s="447">
        <v>-1086.3302827</v>
      </c>
      <c r="E73" s="447">
        <v>2.0466410000000002</v>
      </c>
      <c r="F73" s="447">
        <v>0</v>
      </c>
      <c r="G73" s="448">
        <v>0</v>
      </c>
      <c r="H73" s="447">
        <v>0</v>
      </c>
      <c r="I73" s="447">
        <v>0</v>
      </c>
      <c r="J73" s="447">
        <v>0</v>
      </c>
      <c r="K73" s="447">
        <v>0</v>
      </c>
      <c r="L73" s="448">
        <v>0</v>
      </c>
      <c r="M73" s="447">
        <v>0</v>
      </c>
      <c r="N73" s="447">
        <v>0</v>
      </c>
      <c r="O73" s="447">
        <v>4.3132432999999999</v>
      </c>
      <c r="P73" s="447">
        <v>0</v>
      </c>
      <c r="Q73" s="448">
        <v>0</v>
      </c>
      <c r="R73" s="447">
        <v>0</v>
      </c>
      <c r="S73" s="447">
        <v>0</v>
      </c>
      <c r="T73" s="447">
        <v>0</v>
      </c>
      <c r="U73" s="447">
        <v>0</v>
      </c>
      <c r="V73" s="448">
        <v>0</v>
      </c>
      <c r="W73" s="447">
        <v>0</v>
      </c>
      <c r="X73" s="447">
        <v>0</v>
      </c>
      <c r="Y73" s="447">
        <v>0</v>
      </c>
      <c r="Z73" s="447">
        <v>0</v>
      </c>
      <c r="AA73" s="448">
        <v>0</v>
      </c>
      <c r="AB73" s="447">
        <v>0</v>
      </c>
      <c r="AC73" s="447">
        <v>9.9452549999999995</v>
      </c>
      <c r="AD73" s="447">
        <v>0</v>
      </c>
      <c r="AE73" s="447">
        <v>0</v>
      </c>
      <c r="AF73" s="448">
        <v>0</v>
      </c>
      <c r="AG73" s="447">
        <v>0</v>
      </c>
      <c r="AH73" s="447">
        <v>0</v>
      </c>
      <c r="AI73" s="447">
        <v>0</v>
      </c>
      <c r="AJ73" s="447">
        <v>0</v>
      </c>
      <c r="AK73" s="448">
        <v>0</v>
      </c>
      <c r="AL73" s="447">
        <v>0</v>
      </c>
      <c r="AM73" s="447">
        <v>0</v>
      </c>
      <c r="AN73" s="447">
        <v>0</v>
      </c>
      <c r="AO73" s="447">
        <v>0</v>
      </c>
      <c r="AP73" s="448">
        <v>0</v>
      </c>
      <c r="AQ73" s="447">
        <v>0</v>
      </c>
      <c r="AR73" s="447">
        <v>0</v>
      </c>
      <c r="AS73" s="447">
        <v>0</v>
      </c>
      <c r="AT73" s="447">
        <v>0</v>
      </c>
      <c r="AU73" s="448">
        <v>0</v>
      </c>
      <c r="AV73" s="447">
        <v>0</v>
      </c>
      <c r="AW73" s="447">
        <v>0</v>
      </c>
      <c r="AX73" s="447">
        <v>0</v>
      </c>
      <c r="AY73" s="447">
        <v>0</v>
      </c>
      <c r="AZ73" s="448">
        <v>0</v>
      </c>
      <c r="BA73" s="447">
        <v>0</v>
      </c>
      <c r="BB73" s="447">
        <v>0</v>
      </c>
      <c r="BC73" s="448">
        <v>0</v>
      </c>
      <c r="BE73" s="85">
        <v>0</v>
      </c>
      <c r="BF73" s="85">
        <v>0</v>
      </c>
      <c r="BG73" s="85">
        <v>0</v>
      </c>
      <c r="BH73" s="85">
        <v>0</v>
      </c>
      <c r="BI73" s="85">
        <v>0</v>
      </c>
      <c r="BJ73" s="85">
        <v>0</v>
      </c>
      <c r="BK73" s="85">
        <v>0</v>
      </c>
      <c r="BL73" s="85">
        <v>0</v>
      </c>
      <c r="BM73" s="85">
        <v>0</v>
      </c>
      <c r="BN73" s="85">
        <v>0</v>
      </c>
      <c r="BO73" s="85">
        <v>0</v>
      </c>
      <c r="BP73" s="85">
        <v>0</v>
      </c>
    </row>
    <row r="74" spans="1:104" ht="20.399999999999999" customHeight="1">
      <c r="B74" s="394" t="s">
        <v>320</v>
      </c>
      <c r="C74" s="446">
        <v>0</v>
      </c>
      <c r="D74" s="447">
        <v>0</v>
      </c>
      <c r="E74" s="447">
        <v>0</v>
      </c>
      <c r="F74" s="447">
        <v>0</v>
      </c>
      <c r="G74" s="448">
        <v>0</v>
      </c>
      <c r="H74" s="447">
        <v>0</v>
      </c>
      <c r="I74" s="447">
        <v>0</v>
      </c>
      <c r="J74" s="447">
        <v>0</v>
      </c>
      <c r="K74" s="447">
        <v>0</v>
      </c>
      <c r="L74" s="448">
        <v>0</v>
      </c>
      <c r="M74" s="447">
        <v>0</v>
      </c>
      <c r="N74" s="447">
        <v>0</v>
      </c>
      <c r="O74" s="447">
        <v>0</v>
      </c>
      <c r="P74" s="447">
        <v>0</v>
      </c>
      <c r="Q74" s="448">
        <v>0</v>
      </c>
      <c r="R74" s="447">
        <v>0</v>
      </c>
      <c r="S74" s="447">
        <v>0</v>
      </c>
      <c r="T74" s="447">
        <v>0</v>
      </c>
      <c r="U74" s="447">
        <v>0</v>
      </c>
      <c r="V74" s="448">
        <v>0</v>
      </c>
      <c r="W74" s="447">
        <v>0</v>
      </c>
      <c r="X74" s="447">
        <v>0</v>
      </c>
      <c r="Y74" s="447">
        <v>0</v>
      </c>
      <c r="Z74" s="447">
        <v>0</v>
      </c>
      <c r="AA74" s="448">
        <v>0</v>
      </c>
      <c r="AB74" s="447">
        <v>0</v>
      </c>
      <c r="AC74" s="447">
        <v>0</v>
      </c>
      <c r="AD74" s="447">
        <v>0</v>
      </c>
      <c r="AE74" s="447">
        <v>0</v>
      </c>
      <c r="AF74" s="448">
        <v>0</v>
      </c>
      <c r="AG74" s="447">
        <v>0</v>
      </c>
      <c r="AH74" s="447">
        <v>0</v>
      </c>
      <c r="AI74" s="447">
        <v>0</v>
      </c>
      <c r="AJ74" s="447">
        <v>0</v>
      </c>
      <c r="AK74" s="448">
        <v>0</v>
      </c>
      <c r="AL74" s="447">
        <v>0</v>
      </c>
      <c r="AM74" s="447">
        <v>0</v>
      </c>
      <c r="AN74" s="447">
        <v>0</v>
      </c>
      <c r="AO74" s="447">
        <v>0</v>
      </c>
      <c r="AP74" s="448">
        <v>0</v>
      </c>
      <c r="AQ74" s="447">
        <v>0</v>
      </c>
      <c r="AR74" s="447">
        <v>0</v>
      </c>
      <c r="AS74" s="447">
        <v>0</v>
      </c>
      <c r="AT74" s="447">
        <v>0</v>
      </c>
      <c r="AU74" s="448">
        <v>0</v>
      </c>
      <c r="AV74" s="447">
        <v>0</v>
      </c>
      <c r="AW74" s="447">
        <v>0</v>
      </c>
      <c r="AX74" s="447">
        <v>0</v>
      </c>
      <c r="AY74" s="447">
        <v>0</v>
      </c>
      <c r="AZ74" s="448">
        <v>0</v>
      </c>
      <c r="BA74" s="447">
        <v>0</v>
      </c>
      <c r="BB74" s="447">
        <v>0</v>
      </c>
      <c r="BC74" s="448">
        <v>0</v>
      </c>
      <c r="BE74" s="85">
        <v>0</v>
      </c>
      <c r="BF74" s="85">
        <v>0</v>
      </c>
      <c r="BG74" s="85">
        <v>0</v>
      </c>
      <c r="BH74" s="85">
        <v>0</v>
      </c>
      <c r="BI74" s="85">
        <v>0</v>
      </c>
      <c r="BJ74" s="85">
        <v>0</v>
      </c>
      <c r="BK74" s="85">
        <v>0</v>
      </c>
      <c r="BL74" s="85">
        <v>0</v>
      </c>
      <c r="BM74" s="85">
        <v>0</v>
      </c>
      <c r="BN74" s="85">
        <v>0</v>
      </c>
      <c r="BO74" s="85">
        <v>0</v>
      </c>
      <c r="BP74" s="85">
        <v>0</v>
      </c>
    </row>
    <row r="75" spans="1:104" ht="20.399999999999999" customHeight="1">
      <c r="B75" s="394" t="s">
        <v>321</v>
      </c>
      <c r="C75" s="446">
        <v>49728.317339860005</v>
      </c>
      <c r="D75" s="447">
        <v>5653.2090622700007</v>
      </c>
      <c r="E75" s="447">
        <v>6971.8945739999999</v>
      </c>
      <c r="F75" s="447">
        <v>4178.9897035599997</v>
      </c>
      <c r="G75" s="448">
        <v>7978.5260174899995</v>
      </c>
      <c r="H75" s="447">
        <v>2984.0213279999998</v>
      </c>
      <c r="I75" s="447">
        <v>1479.314353</v>
      </c>
      <c r="J75" s="447">
        <v>527.99573399999997</v>
      </c>
      <c r="K75" s="447">
        <v>1051.63017545</v>
      </c>
      <c r="L75" s="448">
        <v>2645.4994322299999</v>
      </c>
      <c r="M75" s="447">
        <v>5284.6726675500004</v>
      </c>
      <c r="N75" s="447">
        <v>1326.520344</v>
      </c>
      <c r="O75" s="447">
        <v>484.46283655000002</v>
      </c>
      <c r="P75" s="447">
        <v>2904.6628717899998</v>
      </c>
      <c r="Q75" s="448">
        <v>288.17387400000001</v>
      </c>
      <c r="R75" s="447">
        <v>284.17641500000002</v>
      </c>
      <c r="S75" s="447">
        <v>277.383804</v>
      </c>
      <c r="T75" s="447">
        <v>936.71825667999997</v>
      </c>
      <c r="U75" s="447">
        <v>259.54985499999998</v>
      </c>
      <c r="V75" s="448">
        <v>431.58621599999998</v>
      </c>
      <c r="W75" s="447">
        <v>164.091869</v>
      </c>
      <c r="X75" s="447">
        <v>16.369498</v>
      </c>
      <c r="Y75" s="447">
        <v>130.38202100000001</v>
      </c>
      <c r="Z75" s="447">
        <v>128.16895199999999</v>
      </c>
      <c r="AA75" s="448">
        <v>1026.6360360000001</v>
      </c>
      <c r="AB75" s="447">
        <v>8.0185700000000004</v>
      </c>
      <c r="AC75" s="447">
        <v>231.15195600000001</v>
      </c>
      <c r="AD75" s="447">
        <v>827.65697499999999</v>
      </c>
      <c r="AE75" s="447">
        <v>0</v>
      </c>
      <c r="AF75" s="448">
        <v>278.42895600000003</v>
      </c>
      <c r="AG75" s="447">
        <v>0</v>
      </c>
      <c r="AH75" s="447">
        <v>134.123851</v>
      </c>
      <c r="AI75" s="447">
        <v>59.386527999999998</v>
      </c>
      <c r="AJ75" s="447">
        <v>28.348023000000001</v>
      </c>
      <c r="AK75" s="448">
        <v>64.977480790000001</v>
      </c>
      <c r="AL75" s="447">
        <v>416.25245699999999</v>
      </c>
      <c r="AM75" s="447">
        <v>106.13428076999999</v>
      </c>
      <c r="AN75" s="447">
        <v>6.13992133</v>
      </c>
      <c r="AO75" s="447">
        <v>51.506269000000003</v>
      </c>
      <c r="AP75" s="448">
        <v>10.94922566</v>
      </c>
      <c r="AQ75" s="447">
        <v>19.25555374</v>
      </c>
      <c r="AR75" s="447">
        <v>0</v>
      </c>
      <c r="AS75" s="447">
        <v>23.678715</v>
      </c>
      <c r="AT75" s="447">
        <v>9.7722289999999994</v>
      </c>
      <c r="AU75" s="448">
        <v>3.1541190000000001</v>
      </c>
      <c r="AV75" s="447">
        <v>11.373033</v>
      </c>
      <c r="AW75" s="447">
        <v>16.193393</v>
      </c>
      <c r="AX75" s="447">
        <v>0</v>
      </c>
      <c r="AY75" s="447">
        <v>0</v>
      </c>
      <c r="AZ75" s="448">
        <v>0</v>
      </c>
      <c r="BA75" s="447">
        <v>0</v>
      </c>
      <c r="BB75" s="447">
        <v>7.179907</v>
      </c>
      <c r="BC75" s="448">
        <v>0</v>
      </c>
      <c r="BE75" s="85">
        <v>0</v>
      </c>
      <c r="BF75" s="85">
        <v>0</v>
      </c>
      <c r="BG75" s="85">
        <v>0</v>
      </c>
      <c r="BH75" s="85">
        <v>0</v>
      </c>
      <c r="BI75" s="85">
        <v>0</v>
      </c>
      <c r="BJ75" s="85">
        <v>0</v>
      </c>
      <c r="BK75" s="85">
        <v>0</v>
      </c>
      <c r="BL75" s="85">
        <v>0</v>
      </c>
      <c r="BM75" s="85">
        <v>0</v>
      </c>
      <c r="BN75" s="85">
        <v>0</v>
      </c>
      <c r="BO75" s="85">
        <v>0</v>
      </c>
      <c r="BP75" s="85">
        <v>0</v>
      </c>
    </row>
    <row r="76" spans="1:104" ht="20.399999999999999" customHeight="1">
      <c r="B76" s="394" t="s">
        <v>322</v>
      </c>
      <c r="C76" s="446">
        <v>855963.40748345002</v>
      </c>
      <c r="D76" s="447">
        <v>217004.35636333999</v>
      </c>
      <c r="E76" s="447">
        <v>151948.95538900001</v>
      </c>
      <c r="F76" s="447">
        <v>77835.28300185001</v>
      </c>
      <c r="G76" s="448">
        <v>49140.025474189999</v>
      </c>
      <c r="H76" s="447">
        <v>48845.752411000001</v>
      </c>
      <c r="I76" s="447">
        <v>23490.007180000001</v>
      </c>
      <c r="J76" s="447">
        <v>6814.901766</v>
      </c>
      <c r="K76" s="447">
        <v>38424.454701930001</v>
      </c>
      <c r="L76" s="448">
        <v>6614.82230867</v>
      </c>
      <c r="M76" s="447">
        <v>12038.31224014</v>
      </c>
      <c r="N76" s="447">
        <v>3140.7358989999998</v>
      </c>
      <c r="O76" s="447">
        <v>48003.419914639999</v>
      </c>
      <c r="P76" s="447">
        <v>6026.4877326000005</v>
      </c>
      <c r="Q76" s="448">
        <v>53497.079320999997</v>
      </c>
      <c r="R76" s="447">
        <v>9342.3226649999997</v>
      </c>
      <c r="S76" s="447">
        <v>27477.831464999999</v>
      </c>
      <c r="T76" s="447">
        <v>2631.7160407699998</v>
      </c>
      <c r="U76" s="447">
        <v>3322.9151900000002</v>
      </c>
      <c r="V76" s="448">
        <v>1253.8798609999999</v>
      </c>
      <c r="W76" s="447">
        <v>4293.8888189999998</v>
      </c>
      <c r="X76" s="447">
        <v>20692.141321999999</v>
      </c>
      <c r="Y76" s="447">
        <v>476.82153299999999</v>
      </c>
      <c r="Z76" s="447">
        <v>2673.2203840000002</v>
      </c>
      <c r="AA76" s="448">
        <v>3002.8129180000001</v>
      </c>
      <c r="AB76" s="447">
        <v>563.24625600000002</v>
      </c>
      <c r="AC76" s="447">
        <v>9082.6104909999995</v>
      </c>
      <c r="AD76" s="447">
        <v>3842.4627129999999</v>
      </c>
      <c r="AE76" s="447">
        <v>28.295363999999999</v>
      </c>
      <c r="AF76" s="448">
        <v>1743.8512539999999</v>
      </c>
      <c r="AG76" s="447">
        <v>361.21020182999996</v>
      </c>
      <c r="AH76" s="447">
        <v>991.07094800000004</v>
      </c>
      <c r="AI76" s="447">
        <v>8551.3065170000009</v>
      </c>
      <c r="AJ76" s="447">
        <v>9281.5605400000004</v>
      </c>
      <c r="AK76" s="448">
        <v>117.33687831</v>
      </c>
      <c r="AL76" s="447">
        <v>368.022897</v>
      </c>
      <c r="AM76" s="447">
        <v>199.30817865</v>
      </c>
      <c r="AN76" s="447">
        <v>39.384334240000001</v>
      </c>
      <c r="AO76" s="447">
        <v>317.98389400000002</v>
      </c>
      <c r="AP76" s="448">
        <v>136.04186060000001</v>
      </c>
      <c r="AQ76" s="447">
        <v>11.83085299</v>
      </c>
      <c r="AR76" s="447">
        <v>400.855435</v>
      </c>
      <c r="AS76" s="447">
        <v>493.22198400000002</v>
      </c>
      <c r="AT76" s="447">
        <v>15.709958</v>
      </c>
      <c r="AU76" s="448">
        <v>245.82794100000001</v>
      </c>
      <c r="AV76" s="447">
        <v>786.21705599999996</v>
      </c>
      <c r="AW76" s="447">
        <v>59.746028000000003</v>
      </c>
      <c r="AX76" s="447">
        <v>16.280179560000001</v>
      </c>
      <c r="AY76" s="447">
        <v>210.59497500000001</v>
      </c>
      <c r="AZ76" s="448">
        <v>58.689447999999999</v>
      </c>
      <c r="BA76" s="447">
        <v>2.9951371400000002</v>
      </c>
      <c r="BB76" s="447">
        <v>33.130538000000001</v>
      </c>
      <c r="BC76" s="448">
        <v>12.471722</v>
      </c>
      <c r="BE76" s="85">
        <v>0</v>
      </c>
      <c r="BF76" s="85">
        <v>0</v>
      </c>
      <c r="BG76" s="85">
        <v>0</v>
      </c>
      <c r="BH76" s="85">
        <v>0</v>
      </c>
      <c r="BI76" s="85">
        <v>0</v>
      </c>
      <c r="BJ76" s="85">
        <v>0</v>
      </c>
      <c r="BK76" s="85">
        <v>0</v>
      </c>
      <c r="BL76" s="85">
        <v>0</v>
      </c>
      <c r="BM76" s="85">
        <v>0</v>
      </c>
      <c r="BN76" s="85">
        <v>0</v>
      </c>
      <c r="BO76" s="85">
        <v>0</v>
      </c>
      <c r="BP76" s="85">
        <v>0</v>
      </c>
    </row>
    <row r="77" spans="1:104" ht="20.399999999999999" customHeight="1">
      <c r="B77" s="394" t="s">
        <v>323</v>
      </c>
      <c r="C77" s="446">
        <v>0</v>
      </c>
      <c r="D77" s="447">
        <v>0</v>
      </c>
      <c r="E77" s="447">
        <v>0</v>
      </c>
      <c r="F77" s="447">
        <v>0</v>
      </c>
      <c r="G77" s="448">
        <v>0</v>
      </c>
      <c r="H77" s="447">
        <v>0</v>
      </c>
      <c r="I77" s="447">
        <v>0</v>
      </c>
      <c r="J77" s="447">
        <v>0</v>
      </c>
      <c r="K77" s="447">
        <v>0</v>
      </c>
      <c r="L77" s="448">
        <v>0</v>
      </c>
      <c r="M77" s="447">
        <v>0</v>
      </c>
      <c r="N77" s="447">
        <v>0</v>
      </c>
      <c r="O77" s="447">
        <v>0</v>
      </c>
      <c r="P77" s="447">
        <v>0</v>
      </c>
      <c r="Q77" s="448">
        <v>0</v>
      </c>
      <c r="R77" s="447">
        <v>0</v>
      </c>
      <c r="S77" s="447">
        <v>0</v>
      </c>
      <c r="T77" s="447">
        <v>0</v>
      </c>
      <c r="U77" s="447">
        <v>0</v>
      </c>
      <c r="V77" s="448">
        <v>0</v>
      </c>
      <c r="W77" s="447">
        <v>0</v>
      </c>
      <c r="X77" s="447">
        <v>0</v>
      </c>
      <c r="Y77" s="447">
        <v>0</v>
      </c>
      <c r="Z77" s="447">
        <v>0</v>
      </c>
      <c r="AA77" s="448">
        <v>0</v>
      </c>
      <c r="AB77" s="447">
        <v>0</v>
      </c>
      <c r="AC77" s="447">
        <v>0</v>
      </c>
      <c r="AD77" s="447">
        <v>0</v>
      </c>
      <c r="AE77" s="447">
        <v>0</v>
      </c>
      <c r="AF77" s="448">
        <v>0</v>
      </c>
      <c r="AG77" s="447">
        <v>0</v>
      </c>
      <c r="AH77" s="447">
        <v>0</v>
      </c>
      <c r="AI77" s="447">
        <v>0</v>
      </c>
      <c r="AJ77" s="447">
        <v>0</v>
      </c>
      <c r="AK77" s="448">
        <v>0</v>
      </c>
      <c r="AL77" s="447">
        <v>0</v>
      </c>
      <c r="AM77" s="447">
        <v>0</v>
      </c>
      <c r="AN77" s="447">
        <v>0</v>
      </c>
      <c r="AO77" s="447">
        <v>0</v>
      </c>
      <c r="AP77" s="448">
        <v>0</v>
      </c>
      <c r="AQ77" s="447">
        <v>0</v>
      </c>
      <c r="AR77" s="447">
        <v>0</v>
      </c>
      <c r="AS77" s="447">
        <v>0</v>
      </c>
      <c r="AT77" s="447">
        <v>0</v>
      </c>
      <c r="AU77" s="448">
        <v>0</v>
      </c>
      <c r="AV77" s="447">
        <v>0</v>
      </c>
      <c r="AW77" s="447">
        <v>0</v>
      </c>
      <c r="AX77" s="447">
        <v>0</v>
      </c>
      <c r="AY77" s="447">
        <v>0</v>
      </c>
      <c r="AZ77" s="448">
        <v>0</v>
      </c>
      <c r="BA77" s="447">
        <v>0</v>
      </c>
      <c r="BB77" s="447">
        <v>0</v>
      </c>
      <c r="BC77" s="448">
        <v>0</v>
      </c>
      <c r="BE77" s="85">
        <v>0</v>
      </c>
      <c r="BF77" s="85">
        <v>0</v>
      </c>
      <c r="BG77" s="85">
        <v>0</v>
      </c>
      <c r="BH77" s="85">
        <v>0</v>
      </c>
      <c r="BI77" s="85">
        <v>0</v>
      </c>
      <c r="BJ77" s="85">
        <v>0</v>
      </c>
      <c r="BK77" s="85">
        <v>0</v>
      </c>
      <c r="BL77" s="85">
        <v>0</v>
      </c>
      <c r="BM77" s="85">
        <v>0</v>
      </c>
      <c r="BN77" s="85">
        <v>0</v>
      </c>
      <c r="BO77" s="85">
        <v>0</v>
      </c>
      <c r="BP77" s="85">
        <v>0</v>
      </c>
    </row>
    <row r="78" spans="1:104" ht="20.399999999999999" customHeight="1">
      <c r="B78" s="394" t="s">
        <v>324</v>
      </c>
      <c r="C78" s="446">
        <v>318702.81684451003</v>
      </c>
      <c r="D78" s="447">
        <v>88747.830279329995</v>
      </c>
      <c r="E78" s="447">
        <v>78533.022956000001</v>
      </c>
      <c r="F78" s="447">
        <v>78555.928244449999</v>
      </c>
      <c r="G78" s="448">
        <v>16000</v>
      </c>
      <c r="H78" s="447">
        <v>37415.958249000003</v>
      </c>
      <c r="I78" s="447">
        <v>8908</v>
      </c>
      <c r="J78" s="447">
        <v>0</v>
      </c>
      <c r="K78" s="447">
        <v>0</v>
      </c>
      <c r="L78" s="448">
        <v>0</v>
      </c>
      <c r="M78" s="447">
        <v>0</v>
      </c>
      <c r="N78" s="447">
        <v>3855.9233869999998</v>
      </c>
      <c r="O78" s="447">
        <v>0</v>
      </c>
      <c r="P78" s="447">
        <v>0</v>
      </c>
      <c r="Q78" s="448">
        <v>0</v>
      </c>
      <c r="R78" s="447">
        <v>0</v>
      </c>
      <c r="S78" s="447">
        <v>0</v>
      </c>
      <c r="T78" s="447">
        <v>0</v>
      </c>
      <c r="U78" s="447">
        <v>0</v>
      </c>
      <c r="V78" s="448">
        <v>1646.9213179999999</v>
      </c>
      <c r="W78" s="447">
        <v>0</v>
      </c>
      <c r="X78" s="447">
        <v>0</v>
      </c>
      <c r="Y78" s="447">
        <v>0</v>
      </c>
      <c r="Z78" s="447">
        <v>0</v>
      </c>
      <c r="AA78" s="448">
        <v>461.08345400000002</v>
      </c>
      <c r="AB78" s="447">
        <v>0</v>
      </c>
      <c r="AC78" s="447">
        <v>0</v>
      </c>
      <c r="AD78" s="447">
        <v>0</v>
      </c>
      <c r="AE78" s="447">
        <v>521.11395300000004</v>
      </c>
      <c r="AF78" s="448">
        <v>0</v>
      </c>
      <c r="AG78" s="447">
        <v>1474.75113358</v>
      </c>
      <c r="AH78" s="447">
        <v>0</v>
      </c>
      <c r="AI78" s="447">
        <v>1509.58278</v>
      </c>
      <c r="AJ78" s="447">
        <v>0</v>
      </c>
      <c r="AK78" s="448">
        <v>0</v>
      </c>
      <c r="AL78" s="447">
        <v>0</v>
      </c>
      <c r="AM78" s="447">
        <v>502.19032514999998</v>
      </c>
      <c r="AN78" s="447">
        <v>0</v>
      </c>
      <c r="AO78" s="447">
        <v>570.51076499999999</v>
      </c>
      <c r="AP78" s="448">
        <v>0</v>
      </c>
      <c r="AQ78" s="447">
        <v>0</v>
      </c>
      <c r="AR78" s="447">
        <v>0</v>
      </c>
      <c r="AS78" s="447">
        <v>0</v>
      </c>
      <c r="AT78" s="447">
        <v>0</v>
      </c>
      <c r="AU78" s="448">
        <v>0</v>
      </c>
      <c r="AV78" s="447">
        <v>0</v>
      </c>
      <c r="AW78" s="447">
        <v>0</v>
      </c>
      <c r="AX78" s="447">
        <v>0</v>
      </c>
      <c r="AY78" s="447">
        <v>0</v>
      </c>
      <c r="AZ78" s="448">
        <v>0</v>
      </c>
      <c r="BA78" s="447">
        <v>0</v>
      </c>
      <c r="BB78" s="447">
        <v>0</v>
      </c>
      <c r="BC78" s="448">
        <v>0</v>
      </c>
      <c r="BE78" s="85">
        <v>0</v>
      </c>
      <c r="BF78" s="85">
        <v>0</v>
      </c>
      <c r="BG78" s="85">
        <v>0</v>
      </c>
      <c r="BH78" s="85">
        <v>0</v>
      </c>
      <c r="BI78" s="85">
        <v>0</v>
      </c>
      <c r="BJ78" s="85">
        <v>0</v>
      </c>
      <c r="BK78" s="85">
        <v>0</v>
      </c>
      <c r="BL78" s="85">
        <v>0</v>
      </c>
      <c r="BM78" s="85">
        <v>0</v>
      </c>
      <c r="BN78" s="85">
        <v>0</v>
      </c>
      <c r="BO78" s="85">
        <v>0</v>
      </c>
      <c r="BP78" s="85">
        <v>0</v>
      </c>
    </row>
    <row r="79" spans="1:104" ht="20.399999999999999" customHeight="1">
      <c r="B79" s="395" t="s">
        <v>325</v>
      </c>
      <c r="C79" s="446">
        <v>318702.81684451003</v>
      </c>
      <c r="D79" s="447">
        <v>88747.830279329995</v>
      </c>
      <c r="E79" s="447">
        <v>78533.022956000001</v>
      </c>
      <c r="F79" s="447">
        <v>78555.928244449999</v>
      </c>
      <c r="G79" s="448">
        <v>16000</v>
      </c>
      <c r="H79" s="447">
        <v>37415.958249000003</v>
      </c>
      <c r="I79" s="447">
        <v>8908</v>
      </c>
      <c r="J79" s="447">
        <v>0</v>
      </c>
      <c r="K79" s="447">
        <v>0</v>
      </c>
      <c r="L79" s="448">
        <v>0</v>
      </c>
      <c r="M79" s="447">
        <v>0</v>
      </c>
      <c r="N79" s="447">
        <v>3855.9233869999998</v>
      </c>
      <c r="O79" s="447">
        <v>0</v>
      </c>
      <c r="P79" s="447">
        <v>0</v>
      </c>
      <c r="Q79" s="448">
        <v>0</v>
      </c>
      <c r="R79" s="447">
        <v>0</v>
      </c>
      <c r="S79" s="447">
        <v>0</v>
      </c>
      <c r="T79" s="447">
        <v>0</v>
      </c>
      <c r="U79" s="447">
        <v>0</v>
      </c>
      <c r="V79" s="448">
        <v>1646.9213179999999</v>
      </c>
      <c r="W79" s="447">
        <v>0</v>
      </c>
      <c r="X79" s="447">
        <v>0</v>
      </c>
      <c r="Y79" s="447">
        <v>0</v>
      </c>
      <c r="Z79" s="447">
        <v>0</v>
      </c>
      <c r="AA79" s="448">
        <v>461.08345400000002</v>
      </c>
      <c r="AB79" s="447">
        <v>0</v>
      </c>
      <c r="AC79" s="447">
        <v>0</v>
      </c>
      <c r="AD79" s="447">
        <v>0</v>
      </c>
      <c r="AE79" s="447">
        <v>521.11395300000004</v>
      </c>
      <c r="AF79" s="448">
        <v>0</v>
      </c>
      <c r="AG79" s="447">
        <v>1474.75113358</v>
      </c>
      <c r="AH79" s="447">
        <v>0</v>
      </c>
      <c r="AI79" s="447">
        <v>1509.58278</v>
      </c>
      <c r="AJ79" s="447">
        <v>0</v>
      </c>
      <c r="AK79" s="448">
        <v>0</v>
      </c>
      <c r="AL79" s="447">
        <v>0</v>
      </c>
      <c r="AM79" s="447">
        <v>502.19032514999998</v>
      </c>
      <c r="AN79" s="447">
        <v>0</v>
      </c>
      <c r="AO79" s="447">
        <v>570.51076499999999</v>
      </c>
      <c r="AP79" s="448">
        <v>0</v>
      </c>
      <c r="AQ79" s="447">
        <v>0</v>
      </c>
      <c r="AR79" s="447">
        <v>0</v>
      </c>
      <c r="AS79" s="447">
        <v>0</v>
      </c>
      <c r="AT79" s="447">
        <v>0</v>
      </c>
      <c r="AU79" s="448">
        <v>0</v>
      </c>
      <c r="AV79" s="447">
        <v>0</v>
      </c>
      <c r="AW79" s="447">
        <v>0</v>
      </c>
      <c r="AX79" s="447">
        <v>0</v>
      </c>
      <c r="AY79" s="447">
        <v>0</v>
      </c>
      <c r="AZ79" s="448">
        <v>0</v>
      </c>
      <c r="BA79" s="447">
        <v>0</v>
      </c>
      <c r="BB79" s="447">
        <v>0</v>
      </c>
      <c r="BC79" s="448">
        <v>0</v>
      </c>
      <c r="BE79" s="85">
        <v>0</v>
      </c>
      <c r="BF79" s="85">
        <v>0</v>
      </c>
      <c r="BG79" s="85">
        <v>0</v>
      </c>
      <c r="BH79" s="85">
        <v>0</v>
      </c>
      <c r="BI79" s="85">
        <v>0</v>
      </c>
      <c r="BJ79" s="85">
        <v>0</v>
      </c>
      <c r="BK79" s="85">
        <v>0</v>
      </c>
      <c r="BL79" s="85">
        <v>0</v>
      </c>
      <c r="BM79" s="85">
        <v>0</v>
      </c>
      <c r="BN79" s="85">
        <v>0</v>
      </c>
      <c r="BO79" s="85">
        <v>0</v>
      </c>
      <c r="BP79" s="85">
        <v>0</v>
      </c>
    </row>
    <row r="80" spans="1:104" s="403" customFormat="1" ht="45" customHeight="1">
      <c r="A80" s="401"/>
      <c r="B80" s="402" t="s">
        <v>326</v>
      </c>
      <c r="C80" s="446">
        <v>0</v>
      </c>
      <c r="D80" s="447">
        <v>0</v>
      </c>
      <c r="E80" s="447">
        <v>0</v>
      </c>
      <c r="F80" s="447">
        <v>0</v>
      </c>
      <c r="G80" s="448">
        <v>0</v>
      </c>
      <c r="H80" s="447">
        <v>0</v>
      </c>
      <c r="I80" s="447">
        <v>0</v>
      </c>
      <c r="J80" s="447">
        <v>0</v>
      </c>
      <c r="K80" s="447">
        <v>0</v>
      </c>
      <c r="L80" s="448">
        <v>0</v>
      </c>
      <c r="M80" s="447">
        <v>0</v>
      </c>
      <c r="N80" s="447">
        <v>0</v>
      </c>
      <c r="O80" s="447">
        <v>0</v>
      </c>
      <c r="P80" s="447">
        <v>0</v>
      </c>
      <c r="Q80" s="448">
        <v>0</v>
      </c>
      <c r="R80" s="447">
        <v>0</v>
      </c>
      <c r="S80" s="447">
        <v>0</v>
      </c>
      <c r="T80" s="447">
        <v>0</v>
      </c>
      <c r="U80" s="447">
        <v>0</v>
      </c>
      <c r="V80" s="448">
        <v>0</v>
      </c>
      <c r="W80" s="447">
        <v>0</v>
      </c>
      <c r="X80" s="447">
        <v>0</v>
      </c>
      <c r="Y80" s="447">
        <v>0</v>
      </c>
      <c r="Z80" s="447">
        <v>0</v>
      </c>
      <c r="AA80" s="448">
        <v>0</v>
      </c>
      <c r="AB80" s="447">
        <v>0</v>
      </c>
      <c r="AC80" s="447">
        <v>0</v>
      </c>
      <c r="AD80" s="447">
        <v>0</v>
      </c>
      <c r="AE80" s="447">
        <v>0</v>
      </c>
      <c r="AF80" s="448">
        <v>0</v>
      </c>
      <c r="AG80" s="447">
        <v>0</v>
      </c>
      <c r="AH80" s="447">
        <v>0</v>
      </c>
      <c r="AI80" s="447">
        <v>0</v>
      </c>
      <c r="AJ80" s="447">
        <v>0</v>
      </c>
      <c r="AK80" s="448">
        <v>0</v>
      </c>
      <c r="AL80" s="447">
        <v>0</v>
      </c>
      <c r="AM80" s="447">
        <v>0</v>
      </c>
      <c r="AN80" s="447">
        <v>0</v>
      </c>
      <c r="AO80" s="447">
        <v>0</v>
      </c>
      <c r="AP80" s="448">
        <v>0</v>
      </c>
      <c r="AQ80" s="447">
        <v>0</v>
      </c>
      <c r="AR80" s="447">
        <v>0</v>
      </c>
      <c r="AS80" s="447">
        <v>0</v>
      </c>
      <c r="AT80" s="447">
        <v>0</v>
      </c>
      <c r="AU80" s="448">
        <v>0</v>
      </c>
      <c r="AV80" s="447">
        <v>0</v>
      </c>
      <c r="AW80" s="447">
        <v>0</v>
      </c>
      <c r="AX80" s="447">
        <v>0</v>
      </c>
      <c r="AY80" s="447">
        <v>0</v>
      </c>
      <c r="AZ80" s="448">
        <v>0</v>
      </c>
      <c r="BA80" s="447">
        <v>0</v>
      </c>
      <c r="BB80" s="447">
        <v>0</v>
      </c>
      <c r="BC80" s="448">
        <v>0</v>
      </c>
      <c r="BD80" s="401"/>
      <c r="BE80" s="401">
        <v>0</v>
      </c>
      <c r="BF80" s="401">
        <v>0</v>
      </c>
      <c r="BG80" s="401">
        <v>0</v>
      </c>
      <c r="BH80" s="401">
        <v>0</v>
      </c>
      <c r="BI80" s="401">
        <v>0</v>
      </c>
      <c r="BJ80" s="401">
        <v>0</v>
      </c>
      <c r="BK80" s="401">
        <v>0</v>
      </c>
      <c r="BL80" s="401">
        <v>0</v>
      </c>
      <c r="BM80" s="401">
        <v>0</v>
      </c>
      <c r="BN80" s="401">
        <v>0</v>
      </c>
      <c r="BO80" s="401">
        <v>0</v>
      </c>
      <c r="BP80" s="401">
        <v>0</v>
      </c>
      <c r="BQ80" s="401"/>
      <c r="BR80" s="401"/>
      <c r="BS80" s="401"/>
      <c r="BT80" s="401"/>
      <c r="BU80" s="401"/>
      <c r="BV80" s="401"/>
      <c r="BW80" s="401"/>
      <c r="BX80" s="401"/>
      <c r="BY80" s="401"/>
      <c r="BZ80" s="401"/>
      <c r="CA80" s="401"/>
      <c r="CB80" s="401"/>
      <c r="CC80" s="401"/>
      <c r="CD80" s="401"/>
      <c r="CE80" s="401"/>
      <c r="CF80" s="401"/>
      <c r="CG80" s="401"/>
      <c r="CH80" s="401"/>
      <c r="CI80" s="401"/>
      <c r="CJ80" s="401"/>
      <c r="CK80" s="401"/>
      <c r="CL80" s="401"/>
      <c r="CM80" s="401"/>
      <c r="CN80" s="401"/>
      <c r="CO80" s="401"/>
      <c r="CP80" s="401"/>
      <c r="CQ80" s="401"/>
      <c r="CR80" s="401"/>
      <c r="CS80" s="401"/>
      <c r="CT80" s="401"/>
      <c r="CU80" s="401"/>
      <c r="CV80" s="401"/>
      <c r="CW80" s="401"/>
      <c r="CX80" s="401"/>
      <c r="CY80" s="401"/>
      <c r="CZ80" s="401"/>
    </row>
    <row r="81" spans="1:104" ht="20.399999999999999" customHeight="1">
      <c r="B81" s="395" t="s">
        <v>327</v>
      </c>
      <c r="C81" s="446">
        <v>0</v>
      </c>
      <c r="D81" s="447">
        <v>0</v>
      </c>
      <c r="E81" s="447">
        <v>0</v>
      </c>
      <c r="F81" s="447">
        <v>0</v>
      </c>
      <c r="G81" s="448">
        <v>0</v>
      </c>
      <c r="H81" s="447">
        <v>0</v>
      </c>
      <c r="I81" s="447">
        <v>0</v>
      </c>
      <c r="J81" s="447">
        <v>0</v>
      </c>
      <c r="K81" s="447">
        <v>0</v>
      </c>
      <c r="L81" s="448">
        <v>0</v>
      </c>
      <c r="M81" s="447">
        <v>0</v>
      </c>
      <c r="N81" s="447">
        <v>0</v>
      </c>
      <c r="O81" s="447">
        <v>0</v>
      </c>
      <c r="P81" s="447">
        <v>0</v>
      </c>
      <c r="Q81" s="448">
        <v>0</v>
      </c>
      <c r="R81" s="447">
        <v>0</v>
      </c>
      <c r="S81" s="447">
        <v>0</v>
      </c>
      <c r="T81" s="447">
        <v>0</v>
      </c>
      <c r="U81" s="447">
        <v>0</v>
      </c>
      <c r="V81" s="448">
        <v>0</v>
      </c>
      <c r="W81" s="447">
        <v>0</v>
      </c>
      <c r="X81" s="447">
        <v>0</v>
      </c>
      <c r="Y81" s="447">
        <v>0</v>
      </c>
      <c r="Z81" s="447">
        <v>0</v>
      </c>
      <c r="AA81" s="448">
        <v>0</v>
      </c>
      <c r="AB81" s="447">
        <v>0</v>
      </c>
      <c r="AC81" s="447">
        <v>0</v>
      </c>
      <c r="AD81" s="447">
        <v>0</v>
      </c>
      <c r="AE81" s="447">
        <v>0</v>
      </c>
      <c r="AF81" s="448">
        <v>0</v>
      </c>
      <c r="AG81" s="447">
        <v>0</v>
      </c>
      <c r="AH81" s="447">
        <v>0</v>
      </c>
      <c r="AI81" s="447">
        <v>0</v>
      </c>
      <c r="AJ81" s="447">
        <v>0</v>
      </c>
      <c r="AK81" s="448">
        <v>0</v>
      </c>
      <c r="AL81" s="447">
        <v>0</v>
      </c>
      <c r="AM81" s="447">
        <v>0</v>
      </c>
      <c r="AN81" s="447">
        <v>0</v>
      </c>
      <c r="AO81" s="447">
        <v>0</v>
      </c>
      <c r="AP81" s="448">
        <v>0</v>
      </c>
      <c r="AQ81" s="447">
        <v>0</v>
      </c>
      <c r="AR81" s="447">
        <v>0</v>
      </c>
      <c r="AS81" s="447">
        <v>0</v>
      </c>
      <c r="AT81" s="447">
        <v>0</v>
      </c>
      <c r="AU81" s="448">
        <v>0</v>
      </c>
      <c r="AV81" s="447">
        <v>0</v>
      </c>
      <c r="AW81" s="447">
        <v>0</v>
      </c>
      <c r="AX81" s="447">
        <v>0</v>
      </c>
      <c r="AY81" s="447">
        <v>0</v>
      </c>
      <c r="AZ81" s="448">
        <v>0</v>
      </c>
      <c r="BA81" s="447">
        <v>0</v>
      </c>
      <c r="BB81" s="447">
        <v>0</v>
      </c>
      <c r="BC81" s="448">
        <v>0</v>
      </c>
      <c r="BE81" s="85">
        <v>0</v>
      </c>
      <c r="BF81" s="85">
        <v>0</v>
      </c>
      <c r="BG81" s="85">
        <v>0</v>
      </c>
      <c r="BH81" s="85">
        <v>0</v>
      </c>
      <c r="BI81" s="85">
        <v>0</v>
      </c>
      <c r="BJ81" s="85">
        <v>0</v>
      </c>
      <c r="BK81" s="85">
        <v>0</v>
      </c>
      <c r="BL81" s="85">
        <v>0</v>
      </c>
      <c r="BM81" s="85">
        <v>0</v>
      </c>
      <c r="BN81" s="85">
        <v>0</v>
      </c>
      <c r="BO81" s="85">
        <v>0</v>
      </c>
      <c r="BP81" s="85">
        <v>0</v>
      </c>
    </row>
    <row r="82" spans="1:104" ht="39" customHeight="1">
      <c r="B82" s="399" t="s">
        <v>328</v>
      </c>
      <c r="C82" s="446">
        <v>0</v>
      </c>
      <c r="D82" s="447">
        <v>0</v>
      </c>
      <c r="E82" s="447">
        <v>0</v>
      </c>
      <c r="F82" s="447">
        <v>0</v>
      </c>
      <c r="G82" s="448">
        <v>0</v>
      </c>
      <c r="H82" s="447">
        <v>0</v>
      </c>
      <c r="I82" s="447">
        <v>0</v>
      </c>
      <c r="J82" s="447">
        <v>0</v>
      </c>
      <c r="K82" s="447">
        <v>0</v>
      </c>
      <c r="L82" s="448">
        <v>0</v>
      </c>
      <c r="M82" s="447">
        <v>0</v>
      </c>
      <c r="N82" s="447">
        <v>0</v>
      </c>
      <c r="O82" s="447">
        <v>0</v>
      </c>
      <c r="P82" s="447">
        <v>0</v>
      </c>
      <c r="Q82" s="448">
        <v>0</v>
      </c>
      <c r="R82" s="447">
        <v>0</v>
      </c>
      <c r="S82" s="447">
        <v>0</v>
      </c>
      <c r="T82" s="447">
        <v>0</v>
      </c>
      <c r="U82" s="447">
        <v>0</v>
      </c>
      <c r="V82" s="448">
        <v>0</v>
      </c>
      <c r="W82" s="447">
        <v>0</v>
      </c>
      <c r="X82" s="447">
        <v>0</v>
      </c>
      <c r="Y82" s="447">
        <v>0</v>
      </c>
      <c r="Z82" s="447">
        <v>0</v>
      </c>
      <c r="AA82" s="448">
        <v>0</v>
      </c>
      <c r="AB82" s="447">
        <v>0</v>
      </c>
      <c r="AC82" s="447">
        <v>0</v>
      </c>
      <c r="AD82" s="447">
        <v>0</v>
      </c>
      <c r="AE82" s="447">
        <v>0</v>
      </c>
      <c r="AF82" s="448">
        <v>0</v>
      </c>
      <c r="AG82" s="447">
        <v>0</v>
      </c>
      <c r="AH82" s="447">
        <v>0</v>
      </c>
      <c r="AI82" s="447">
        <v>0</v>
      </c>
      <c r="AJ82" s="447">
        <v>0</v>
      </c>
      <c r="AK82" s="448">
        <v>0</v>
      </c>
      <c r="AL82" s="447">
        <v>0</v>
      </c>
      <c r="AM82" s="447">
        <v>0</v>
      </c>
      <c r="AN82" s="447">
        <v>0</v>
      </c>
      <c r="AO82" s="447">
        <v>0</v>
      </c>
      <c r="AP82" s="448">
        <v>0</v>
      </c>
      <c r="AQ82" s="447">
        <v>0</v>
      </c>
      <c r="AR82" s="447">
        <v>0</v>
      </c>
      <c r="AS82" s="447">
        <v>0</v>
      </c>
      <c r="AT82" s="447">
        <v>0</v>
      </c>
      <c r="AU82" s="448">
        <v>0</v>
      </c>
      <c r="AV82" s="447">
        <v>0</v>
      </c>
      <c r="AW82" s="447">
        <v>0</v>
      </c>
      <c r="AX82" s="447">
        <v>0</v>
      </c>
      <c r="AY82" s="447">
        <v>0</v>
      </c>
      <c r="AZ82" s="448">
        <v>0</v>
      </c>
      <c r="BA82" s="447">
        <v>0</v>
      </c>
      <c r="BB82" s="447">
        <v>0</v>
      </c>
      <c r="BC82" s="448">
        <v>0</v>
      </c>
      <c r="BE82" s="85">
        <v>0</v>
      </c>
      <c r="BF82" s="85">
        <v>0</v>
      </c>
      <c r="BG82" s="85">
        <v>0</v>
      </c>
      <c r="BH82" s="85">
        <v>0</v>
      </c>
      <c r="BI82" s="85">
        <v>0</v>
      </c>
      <c r="BJ82" s="85">
        <v>0</v>
      </c>
      <c r="BK82" s="85">
        <v>0</v>
      </c>
      <c r="BL82" s="85">
        <v>0</v>
      </c>
      <c r="BM82" s="85">
        <v>0</v>
      </c>
      <c r="BN82" s="85">
        <v>0</v>
      </c>
      <c r="BO82" s="85">
        <v>0</v>
      </c>
      <c r="BP82" s="85">
        <v>0</v>
      </c>
    </row>
    <row r="83" spans="1:104" ht="20.399999999999999" customHeight="1">
      <c r="B83" s="394" t="s">
        <v>329</v>
      </c>
      <c r="C83" s="446">
        <v>20351.36513224</v>
      </c>
      <c r="D83" s="447">
        <v>6429.9408774499998</v>
      </c>
      <c r="E83" s="447">
        <v>0</v>
      </c>
      <c r="F83" s="447">
        <v>3156.97896464</v>
      </c>
      <c r="G83" s="448">
        <v>768.93307752999999</v>
      </c>
      <c r="H83" s="447">
        <v>908.18688799999995</v>
      </c>
      <c r="I83" s="447">
        <v>911.12793899999997</v>
      </c>
      <c r="J83" s="447">
        <v>4621.4749419999998</v>
      </c>
      <c r="K83" s="447">
        <v>0</v>
      </c>
      <c r="L83" s="448">
        <v>245.79419596</v>
      </c>
      <c r="M83" s="447">
        <v>0</v>
      </c>
      <c r="N83" s="447">
        <v>0</v>
      </c>
      <c r="O83" s="447">
        <v>374.12818169999997</v>
      </c>
      <c r="P83" s="447">
        <v>128.95187383000001</v>
      </c>
      <c r="Q83" s="448">
        <v>546.50948200000005</v>
      </c>
      <c r="R83" s="447">
        <v>63.825043000000001</v>
      </c>
      <c r="S83" s="447">
        <v>199.76408499999999</v>
      </c>
      <c r="T83" s="447">
        <v>149.95064483000002</v>
      </c>
      <c r="U83" s="447">
        <v>159.177032</v>
      </c>
      <c r="V83" s="448">
        <v>0</v>
      </c>
      <c r="W83" s="447">
        <v>0</v>
      </c>
      <c r="X83" s="447">
        <v>0</v>
      </c>
      <c r="Y83" s="447">
        <v>0</v>
      </c>
      <c r="Z83" s="447">
        <v>157.134511</v>
      </c>
      <c r="AA83" s="448">
        <v>178.98495600000001</v>
      </c>
      <c r="AB83" s="447">
        <v>318.13270799999998</v>
      </c>
      <c r="AC83" s="447">
        <v>0</v>
      </c>
      <c r="AD83" s="447">
        <v>166.31759099999999</v>
      </c>
      <c r="AE83" s="447">
        <v>0</v>
      </c>
      <c r="AF83" s="448">
        <v>0</v>
      </c>
      <c r="AG83" s="447">
        <v>203.32799215</v>
      </c>
      <c r="AH83" s="447">
        <v>145.81502</v>
      </c>
      <c r="AI83" s="447">
        <v>315.33728300000001</v>
      </c>
      <c r="AJ83" s="447">
        <v>29.577942</v>
      </c>
      <c r="AK83" s="448">
        <v>5.0000000000000004E-6</v>
      </c>
      <c r="AL83" s="447">
        <v>27.5</v>
      </c>
      <c r="AM83" s="447">
        <v>0</v>
      </c>
      <c r="AN83" s="447">
        <v>65.715142</v>
      </c>
      <c r="AO83" s="447">
        <v>0</v>
      </c>
      <c r="AP83" s="448">
        <v>0</v>
      </c>
      <c r="AQ83" s="447">
        <v>0</v>
      </c>
      <c r="AR83" s="447">
        <v>76.120925999999997</v>
      </c>
      <c r="AS83" s="447">
        <v>0</v>
      </c>
      <c r="AT83" s="447">
        <v>0</v>
      </c>
      <c r="AU83" s="448">
        <v>0</v>
      </c>
      <c r="AV83" s="447">
        <v>1.8614109999999999</v>
      </c>
      <c r="AW83" s="447">
        <v>0</v>
      </c>
      <c r="AX83" s="447">
        <v>0</v>
      </c>
      <c r="AY83" s="447">
        <v>0</v>
      </c>
      <c r="AZ83" s="448">
        <v>0</v>
      </c>
      <c r="BA83" s="447">
        <v>0.79641815000000005</v>
      </c>
      <c r="BB83" s="447">
        <v>0</v>
      </c>
      <c r="BC83" s="448">
        <v>0</v>
      </c>
      <c r="BE83" s="85">
        <v>0</v>
      </c>
      <c r="BF83" s="85">
        <v>0</v>
      </c>
      <c r="BG83" s="85">
        <v>0</v>
      </c>
      <c r="BH83" s="85">
        <v>0</v>
      </c>
      <c r="BI83" s="85">
        <v>0</v>
      </c>
      <c r="BJ83" s="85">
        <v>0</v>
      </c>
      <c r="BK83" s="85">
        <v>0</v>
      </c>
      <c r="BL83" s="85">
        <v>0</v>
      </c>
      <c r="BM83" s="85">
        <v>0</v>
      </c>
      <c r="BN83" s="85">
        <v>0</v>
      </c>
      <c r="BO83" s="85">
        <v>0</v>
      </c>
      <c r="BP83" s="85">
        <v>0</v>
      </c>
    </row>
    <row r="84" spans="1:104" ht="20.399999999999999" customHeight="1">
      <c r="B84" s="394" t="s">
        <v>330</v>
      </c>
      <c r="C84" s="446">
        <v>82240.900488829997</v>
      </c>
      <c r="D84" s="447">
        <v>16614.333382190001</v>
      </c>
      <c r="E84" s="447">
        <v>11914.195619</v>
      </c>
      <c r="F84" s="447">
        <v>10965.18653447</v>
      </c>
      <c r="G84" s="448">
        <v>11793.36793393</v>
      </c>
      <c r="H84" s="447">
        <v>5850.629011</v>
      </c>
      <c r="I84" s="447">
        <v>6547.135456</v>
      </c>
      <c r="J84" s="447">
        <v>2420.5495700000001</v>
      </c>
      <c r="K84" s="447">
        <v>1494.30296623</v>
      </c>
      <c r="L84" s="448">
        <v>3530.1043229899997</v>
      </c>
      <c r="M84" s="447">
        <v>760.21017720000009</v>
      </c>
      <c r="N84" s="447">
        <v>98.432788000000002</v>
      </c>
      <c r="O84" s="447">
        <v>1727.0759068699999</v>
      </c>
      <c r="P84" s="447">
        <v>692.20803589000002</v>
      </c>
      <c r="Q84" s="448">
        <v>810.206369</v>
      </c>
      <c r="R84" s="447">
        <v>300.53847500000001</v>
      </c>
      <c r="S84" s="447">
        <v>419.41564499999998</v>
      </c>
      <c r="T84" s="447">
        <v>640.50879819000011</v>
      </c>
      <c r="U84" s="447">
        <v>233.93342799999999</v>
      </c>
      <c r="V84" s="448">
        <v>329.54856000000001</v>
      </c>
      <c r="W84" s="447">
        <v>685.27226199999996</v>
      </c>
      <c r="X84" s="447">
        <v>209.166281</v>
      </c>
      <c r="Y84" s="447">
        <v>340.86054999999999</v>
      </c>
      <c r="Z84" s="447">
        <v>251.93418299999999</v>
      </c>
      <c r="AA84" s="448">
        <v>624.60318700000005</v>
      </c>
      <c r="AB84" s="447">
        <v>42.018884999999997</v>
      </c>
      <c r="AC84" s="447">
        <v>124.231774</v>
      </c>
      <c r="AD84" s="447">
        <v>1346.50325</v>
      </c>
      <c r="AE84" s="447">
        <v>0.92935999999999996</v>
      </c>
      <c r="AF84" s="448">
        <v>505.55739899999998</v>
      </c>
      <c r="AG84" s="447">
        <v>12.901118159999999</v>
      </c>
      <c r="AH84" s="447">
        <v>166.023528</v>
      </c>
      <c r="AI84" s="447">
        <v>58.468699999999998</v>
      </c>
      <c r="AJ84" s="447">
        <v>53.753245999999997</v>
      </c>
      <c r="AK84" s="448">
        <v>14.72388518</v>
      </c>
      <c r="AL84" s="447">
        <v>138.22497000000001</v>
      </c>
      <c r="AM84" s="447">
        <v>43.53092419</v>
      </c>
      <c r="AN84" s="447">
        <v>143.49436825000001</v>
      </c>
      <c r="AO84" s="447">
        <v>44.073174000000002</v>
      </c>
      <c r="AP84" s="448">
        <v>6.0728075099999996</v>
      </c>
      <c r="AQ84" s="447">
        <v>27.326065570000001</v>
      </c>
      <c r="AR84" s="447">
        <v>6.1800459999999999</v>
      </c>
      <c r="AS84" s="447">
        <v>81.779594000000003</v>
      </c>
      <c r="AT84" s="447">
        <v>12.067382</v>
      </c>
      <c r="AU84" s="448">
        <v>23.511060000000001</v>
      </c>
      <c r="AV84" s="447">
        <v>37.049483000000002</v>
      </c>
      <c r="AW84" s="447">
        <v>3.615885</v>
      </c>
      <c r="AX84" s="447">
        <v>29.340803010000002</v>
      </c>
      <c r="AY84" s="447">
        <v>28.739373000000001</v>
      </c>
      <c r="AZ84" s="448">
        <v>27.717583999999999</v>
      </c>
      <c r="BA84" s="447">
        <v>0.68088300000000002</v>
      </c>
      <c r="BB84" s="447">
        <v>7.1021960000000002</v>
      </c>
      <c r="BC84" s="448">
        <v>1.5633030000000001</v>
      </c>
      <c r="BE84" s="85">
        <v>0</v>
      </c>
      <c r="BF84" s="85">
        <v>0</v>
      </c>
      <c r="BG84" s="85">
        <v>0</v>
      </c>
      <c r="BH84" s="85">
        <v>0</v>
      </c>
      <c r="BI84" s="85">
        <v>0</v>
      </c>
      <c r="BJ84" s="85">
        <v>0</v>
      </c>
      <c r="BK84" s="85">
        <v>0</v>
      </c>
      <c r="BL84" s="85">
        <v>0</v>
      </c>
      <c r="BM84" s="85">
        <v>0</v>
      </c>
      <c r="BN84" s="85">
        <v>0</v>
      </c>
      <c r="BO84" s="85">
        <v>0</v>
      </c>
      <c r="BP84" s="85">
        <v>0</v>
      </c>
    </row>
    <row r="85" spans="1:104" ht="20.399999999999999" customHeight="1">
      <c r="B85" s="394" t="s">
        <v>331</v>
      </c>
      <c r="C85" s="446">
        <v>21642.863732750004</v>
      </c>
      <c r="D85" s="447">
        <v>6900.7583289300001</v>
      </c>
      <c r="E85" s="447">
        <v>63.272582</v>
      </c>
      <c r="F85" s="447">
        <v>1075.6986148599999</v>
      </c>
      <c r="G85" s="448">
        <v>4562.9494528300002</v>
      </c>
      <c r="H85" s="447">
        <v>2069.4191300000002</v>
      </c>
      <c r="I85" s="447">
        <v>1454.690648</v>
      </c>
      <c r="J85" s="447">
        <v>1289.9289140000001</v>
      </c>
      <c r="K85" s="447">
        <v>570.63565553000001</v>
      </c>
      <c r="L85" s="448">
        <v>110.69511233</v>
      </c>
      <c r="M85" s="447">
        <v>158.6761492</v>
      </c>
      <c r="N85" s="447">
        <v>116.498042</v>
      </c>
      <c r="O85" s="447">
        <v>1512.6484348399999</v>
      </c>
      <c r="P85" s="447">
        <v>412.97103387999999</v>
      </c>
      <c r="Q85" s="448">
        <v>3.5300760000000002</v>
      </c>
      <c r="R85" s="447">
        <v>13.943350000000001</v>
      </c>
      <c r="S85" s="447">
        <v>55.331443999999998</v>
      </c>
      <c r="T85" s="447">
        <v>0.24226408999999999</v>
      </c>
      <c r="U85" s="447">
        <v>0.23003799999999999</v>
      </c>
      <c r="V85" s="448">
        <v>10.129771</v>
      </c>
      <c r="W85" s="447">
        <v>0</v>
      </c>
      <c r="X85" s="447">
        <v>0</v>
      </c>
      <c r="Y85" s="447">
        <v>61.018295000000002</v>
      </c>
      <c r="Z85" s="447">
        <v>17.855516999999999</v>
      </c>
      <c r="AA85" s="448">
        <v>159.778673</v>
      </c>
      <c r="AB85" s="447">
        <v>53.554498000000002</v>
      </c>
      <c r="AC85" s="447">
        <v>300.97512599999999</v>
      </c>
      <c r="AD85" s="447">
        <v>0</v>
      </c>
      <c r="AE85" s="447">
        <v>3.9375E-2</v>
      </c>
      <c r="AF85" s="448">
        <v>29.476759000000001</v>
      </c>
      <c r="AG85" s="447">
        <v>109.64165792</v>
      </c>
      <c r="AH85" s="447">
        <v>8.8448159999999998</v>
      </c>
      <c r="AI85" s="447">
        <v>15.448275000000001</v>
      </c>
      <c r="AJ85" s="447">
        <v>0</v>
      </c>
      <c r="AK85" s="448">
        <v>101.84619279</v>
      </c>
      <c r="AL85" s="447">
        <v>10.638028</v>
      </c>
      <c r="AM85" s="447">
        <v>20.437365589999999</v>
      </c>
      <c r="AN85" s="447">
        <v>6.2663846599999999</v>
      </c>
      <c r="AO85" s="447">
        <v>0</v>
      </c>
      <c r="AP85" s="448">
        <v>166.29454958000002</v>
      </c>
      <c r="AQ85" s="447">
        <v>0</v>
      </c>
      <c r="AR85" s="447">
        <v>96.961538000000004</v>
      </c>
      <c r="AS85" s="447">
        <v>86.744583000000006</v>
      </c>
      <c r="AT85" s="447">
        <v>0.47813299999999997</v>
      </c>
      <c r="AU85" s="448">
        <v>0.39765499999999998</v>
      </c>
      <c r="AV85" s="447">
        <v>10.824444</v>
      </c>
      <c r="AW85" s="447">
        <v>2.252481</v>
      </c>
      <c r="AX85" s="447">
        <v>3.7697720000000004E-2</v>
      </c>
      <c r="AY85" s="447">
        <v>0.80112499999999998</v>
      </c>
      <c r="AZ85" s="448">
        <v>0</v>
      </c>
      <c r="BA85" s="447">
        <v>0</v>
      </c>
      <c r="BB85" s="447">
        <v>1.5219999999999999E-3</v>
      </c>
      <c r="BC85" s="448">
        <v>0</v>
      </c>
      <c r="BE85" s="85">
        <v>0</v>
      </c>
      <c r="BF85" s="85">
        <v>0</v>
      </c>
      <c r="BG85" s="85">
        <v>0</v>
      </c>
      <c r="BH85" s="85">
        <v>0</v>
      </c>
      <c r="BI85" s="85">
        <v>0</v>
      </c>
      <c r="BJ85" s="85">
        <v>0</v>
      </c>
      <c r="BK85" s="85">
        <v>0</v>
      </c>
      <c r="BL85" s="85">
        <v>0</v>
      </c>
      <c r="BM85" s="85">
        <v>0</v>
      </c>
      <c r="BN85" s="85">
        <v>0</v>
      </c>
      <c r="BO85" s="85">
        <v>0</v>
      </c>
      <c r="BP85" s="85">
        <v>0</v>
      </c>
    </row>
    <row r="86" spans="1:104" ht="20.399999999999999" customHeight="1">
      <c r="B86" s="394"/>
      <c r="C86" s="446"/>
      <c r="D86" s="447"/>
      <c r="E86" s="447"/>
      <c r="F86" s="447"/>
      <c r="G86" s="448"/>
      <c r="H86" s="447"/>
      <c r="I86" s="447"/>
      <c r="J86" s="447"/>
      <c r="K86" s="447"/>
      <c r="L86" s="448"/>
      <c r="M86" s="447"/>
      <c r="N86" s="447"/>
      <c r="O86" s="447"/>
      <c r="P86" s="447"/>
      <c r="Q86" s="448"/>
      <c r="R86" s="447"/>
      <c r="S86" s="447"/>
      <c r="T86" s="447"/>
      <c r="U86" s="447"/>
      <c r="V86" s="448"/>
      <c r="W86" s="447"/>
      <c r="X86" s="447"/>
      <c r="Y86" s="447"/>
      <c r="Z86" s="447"/>
      <c r="AA86" s="448"/>
      <c r="AB86" s="447"/>
      <c r="AC86" s="447"/>
      <c r="AD86" s="447"/>
      <c r="AE86" s="447"/>
      <c r="AF86" s="448"/>
      <c r="AG86" s="447"/>
      <c r="AH86" s="447"/>
      <c r="AI86" s="447"/>
      <c r="AJ86" s="447"/>
      <c r="AK86" s="448"/>
      <c r="AL86" s="447"/>
      <c r="AM86" s="447"/>
      <c r="AN86" s="447"/>
      <c r="AO86" s="447"/>
      <c r="AP86" s="448"/>
      <c r="AQ86" s="447"/>
      <c r="AR86" s="447"/>
      <c r="AS86" s="447"/>
      <c r="AT86" s="447"/>
      <c r="AU86" s="448"/>
      <c r="AV86" s="447"/>
      <c r="AW86" s="447"/>
      <c r="AX86" s="447"/>
      <c r="AY86" s="447"/>
      <c r="AZ86" s="448"/>
      <c r="BA86" s="447"/>
      <c r="BB86" s="447"/>
      <c r="BC86" s="448"/>
    </row>
    <row r="87" spans="1:104" s="95" customFormat="1" ht="20.399999999999999" customHeight="1">
      <c r="A87" s="93"/>
      <c r="B87" s="392" t="s">
        <v>332</v>
      </c>
      <c r="C87" s="443">
        <v>1775851.1488984602</v>
      </c>
      <c r="D87" s="444">
        <v>390680.59185053996</v>
      </c>
      <c r="E87" s="444">
        <v>161669.97169499999</v>
      </c>
      <c r="F87" s="444">
        <v>166405.23162787</v>
      </c>
      <c r="G87" s="445">
        <v>177913.34579866001</v>
      </c>
      <c r="H87" s="444">
        <v>86701.785961000001</v>
      </c>
      <c r="I87" s="444">
        <v>91615.060882999998</v>
      </c>
      <c r="J87" s="444">
        <v>200527.29021899999</v>
      </c>
      <c r="K87" s="444">
        <v>75077.877754899993</v>
      </c>
      <c r="L87" s="445">
        <v>45523.253304589998</v>
      </c>
      <c r="M87" s="444">
        <v>44506.629889190001</v>
      </c>
      <c r="N87" s="444">
        <v>9157.2074209999992</v>
      </c>
      <c r="O87" s="444">
        <v>16005.03318126</v>
      </c>
      <c r="P87" s="444">
        <v>32804.6374039</v>
      </c>
      <c r="Q87" s="445">
        <v>36320.432269999998</v>
      </c>
      <c r="R87" s="444">
        <v>10708.487026999999</v>
      </c>
      <c r="S87" s="444">
        <v>23056.015843000001</v>
      </c>
      <c r="T87" s="444">
        <v>22937.694659119999</v>
      </c>
      <c r="U87" s="444">
        <v>15431.919306</v>
      </c>
      <c r="V87" s="445">
        <v>10193.225485999999</v>
      </c>
      <c r="W87" s="444">
        <v>7380.864525</v>
      </c>
      <c r="X87" s="444">
        <v>9238.1252370000002</v>
      </c>
      <c r="Y87" s="444">
        <v>17546.304577999999</v>
      </c>
      <c r="Z87" s="444">
        <v>10261.190138</v>
      </c>
      <c r="AA87" s="445">
        <v>6057.3117050000001</v>
      </c>
      <c r="AB87" s="444">
        <v>7777.4309780000003</v>
      </c>
      <c r="AC87" s="444">
        <v>6901.9275379999999</v>
      </c>
      <c r="AD87" s="444">
        <v>18069.247367</v>
      </c>
      <c r="AE87" s="444">
        <v>1171.9606409999999</v>
      </c>
      <c r="AF87" s="445">
        <v>11498.794077</v>
      </c>
      <c r="AG87" s="444">
        <v>4861.3965113300001</v>
      </c>
      <c r="AH87" s="444">
        <v>9537.3382600000004</v>
      </c>
      <c r="AI87" s="444">
        <v>4842.6098689999999</v>
      </c>
      <c r="AJ87" s="444">
        <v>5496.0975539999999</v>
      </c>
      <c r="AK87" s="445">
        <v>1840.5135365899998</v>
      </c>
      <c r="AL87" s="444">
        <v>2053.6630100000002</v>
      </c>
      <c r="AM87" s="444">
        <v>1870.3565647099999</v>
      </c>
      <c r="AN87" s="444">
        <v>4527.0227814499995</v>
      </c>
      <c r="AO87" s="444">
        <v>1361.5578370000001</v>
      </c>
      <c r="AP87" s="445">
        <v>1253.6510165699999</v>
      </c>
      <c r="AQ87" s="444">
        <v>2291.1050112500002</v>
      </c>
      <c r="AR87" s="444">
        <v>3671.76836</v>
      </c>
      <c r="AS87" s="444">
        <v>3845.4278720000002</v>
      </c>
      <c r="AT87" s="444">
        <v>1892.881932</v>
      </c>
      <c r="AU87" s="445">
        <v>856.48551999999995</v>
      </c>
      <c r="AV87" s="444">
        <v>2546.176782</v>
      </c>
      <c r="AW87" s="444">
        <v>1752.1919009999999</v>
      </c>
      <c r="AX87" s="444">
        <v>3073.0497576999996</v>
      </c>
      <c r="AY87" s="444">
        <v>496.38815099999999</v>
      </c>
      <c r="AZ87" s="445">
        <v>2148.1451699999998</v>
      </c>
      <c r="BA87" s="444">
        <v>1564.8290018299999</v>
      </c>
      <c r="BB87" s="444">
        <v>618.63044000000002</v>
      </c>
      <c r="BC87" s="445">
        <v>311.01369399999999</v>
      </c>
      <c r="BD87" s="93"/>
      <c r="BE87" s="93">
        <v>0</v>
      </c>
      <c r="BF87" s="93">
        <v>0</v>
      </c>
      <c r="BG87" s="93">
        <v>0</v>
      </c>
      <c r="BH87" s="93">
        <v>0</v>
      </c>
      <c r="BI87" s="93">
        <v>0</v>
      </c>
      <c r="BJ87" s="93">
        <v>0</v>
      </c>
      <c r="BK87" s="93">
        <v>0</v>
      </c>
      <c r="BL87" s="93">
        <v>0</v>
      </c>
      <c r="BM87" s="93">
        <v>0</v>
      </c>
      <c r="BN87" s="93">
        <v>0</v>
      </c>
      <c r="BO87" s="93">
        <v>0</v>
      </c>
      <c r="BP87" s="93">
        <v>0</v>
      </c>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row>
    <row r="88" spans="1:104" ht="20.399999999999999" customHeight="1">
      <c r="B88" s="394"/>
      <c r="C88" s="446"/>
      <c r="D88" s="447"/>
      <c r="E88" s="447"/>
      <c r="F88" s="447"/>
      <c r="G88" s="448"/>
      <c r="H88" s="447"/>
      <c r="I88" s="447"/>
      <c r="J88" s="447"/>
      <c r="K88" s="447"/>
      <c r="L88" s="448"/>
      <c r="M88" s="447"/>
      <c r="N88" s="447"/>
      <c r="O88" s="447"/>
      <c r="P88" s="447"/>
      <c r="Q88" s="448"/>
      <c r="R88" s="447"/>
      <c r="S88" s="447"/>
      <c r="T88" s="447"/>
      <c r="U88" s="447"/>
      <c r="V88" s="448"/>
      <c r="W88" s="447"/>
      <c r="X88" s="447"/>
      <c r="Y88" s="447"/>
      <c r="Z88" s="447"/>
      <c r="AA88" s="448"/>
      <c r="AB88" s="447"/>
      <c r="AC88" s="447"/>
      <c r="AD88" s="447"/>
      <c r="AE88" s="447"/>
      <c r="AF88" s="448"/>
      <c r="AG88" s="447"/>
      <c r="AH88" s="447"/>
      <c r="AI88" s="447"/>
      <c r="AJ88" s="447"/>
      <c r="AK88" s="448"/>
      <c r="AL88" s="447"/>
      <c r="AM88" s="447"/>
      <c r="AN88" s="447"/>
      <c r="AO88" s="447"/>
      <c r="AP88" s="448"/>
      <c r="AQ88" s="447"/>
      <c r="AR88" s="447"/>
      <c r="AS88" s="447"/>
      <c r="AT88" s="447"/>
      <c r="AU88" s="448"/>
      <c r="AV88" s="447"/>
      <c r="AW88" s="447"/>
      <c r="AX88" s="447"/>
      <c r="AY88" s="447"/>
      <c r="AZ88" s="448"/>
      <c r="BA88" s="447"/>
      <c r="BB88" s="447"/>
      <c r="BC88" s="448"/>
    </row>
    <row r="89" spans="1:104" ht="20.399999999999999" customHeight="1">
      <c r="B89" s="394" t="s">
        <v>333</v>
      </c>
      <c r="C89" s="446">
        <v>407009.99496733001</v>
      </c>
      <c r="D89" s="447">
        <v>40002.839900980005</v>
      </c>
      <c r="E89" s="447">
        <v>34702.315285999997</v>
      </c>
      <c r="F89" s="447">
        <v>25192.707401790001</v>
      </c>
      <c r="G89" s="448">
        <v>29894.200014900001</v>
      </c>
      <c r="H89" s="447">
        <v>38318.523168</v>
      </c>
      <c r="I89" s="447">
        <v>13468.335561</v>
      </c>
      <c r="J89" s="447">
        <v>35264.289098000001</v>
      </c>
      <c r="K89" s="447">
        <v>12670.985737360001</v>
      </c>
      <c r="L89" s="448">
        <v>13805.44329838</v>
      </c>
      <c r="M89" s="447">
        <v>20636.327433330003</v>
      </c>
      <c r="N89" s="447">
        <v>4298.6491120000001</v>
      </c>
      <c r="O89" s="447">
        <v>3240.473</v>
      </c>
      <c r="P89" s="447">
        <v>5990.2223406400008</v>
      </c>
      <c r="Q89" s="448">
        <v>15695.180526</v>
      </c>
      <c r="R89" s="447">
        <v>1697.713573</v>
      </c>
      <c r="S89" s="447">
        <v>7046.465346</v>
      </c>
      <c r="T89" s="447">
        <v>2565.5193507499998</v>
      </c>
      <c r="U89" s="447">
        <v>2875.6425819999999</v>
      </c>
      <c r="V89" s="448">
        <v>3733.2910000000002</v>
      </c>
      <c r="W89" s="447">
        <v>831.81755399999997</v>
      </c>
      <c r="X89" s="447">
        <v>3842.5636549999999</v>
      </c>
      <c r="Y89" s="447">
        <v>16456.840616000001</v>
      </c>
      <c r="Z89" s="447">
        <v>3909.2184900000002</v>
      </c>
      <c r="AA89" s="448">
        <v>2750.0266900000001</v>
      </c>
      <c r="AB89" s="447">
        <v>4477.6559999999999</v>
      </c>
      <c r="AC89" s="447">
        <v>3154.8935080000001</v>
      </c>
      <c r="AD89" s="447">
        <v>947.89183100000002</v>
      </c>
      <c r="AE89" s="447">
        <v>895.95183099999997</v>
      </c>
      <c r="AF89" s="448">
        <v>2833.2790009999999</v>
      </c>
      <c r="AG89" s="447">
        <v>2140</v>
      </c>
      <c r="AH89" s="447">
        <v>3434</v>
      </c>
      <c r="AI89" s="447">
        <v>1616.380576</v>
      </c>
      <c r="AJ89" s="447">
        <v>4500</v>
      </c>
      <c r="AK89" s="448">
        <v>2697.2977100100002</v>
      </c>
      <c r="AL89" s="447">
        <v>2644.3420759999999</v>
      </c>
      <c r="AM89" s="447">
        <v>1540.64942935</v>
      </c>
      <c r="AN89" s="447">
        <v>2600</v>
      </c>
      <c r="AO89" s="447">
        <v>1597.355</v>
      </c>
      <c r="AP89" s="448">
        <v>2357.52839571</v>
      </c>
      <c r="AQ89" s="447">
        <v>2147.018</v>
      </c>
      <c r="AR89" s="447">
        <v>1081.1389999999999</v>
      </c>
      <c r="AS89" s="447">
        <v>5008.42022</v>
      </c>
      <c r="AT89" s="447">
        <v>1583</v>
      </c>
      <c r="AU89" s="448">
        <v>5128.5744679999998</v>
      </c>
      <c r="AV89" s="447">
        <v>1650</v>
      </c>
      <c r="AW89" s="447">
        <v>1666.828</v>
      </c>
      <c r="AX89" s="447">
        <v>4582.3710474199997</v>
      </c>
      <c r="AY89" s="447">
        <v>889</v>
      </c>
      <c r="AZ89" s="448">
        <v>3747.1586950000001</v>
      </c>
      <c r="BA89" s="447">
        <v>1470.00149371</v>
      </c>
      <c r="BB89" s="447">
        <v>1001.36795</v>
      </c>
      <c r="BC89" s="448">
        <v>728.3</v>
      </c>
      <c r="BE89" s="85">
        <v>0</v>
      </c>
      <c r="BF89" s="85">
        <v>0</v>
      </c>
      <c r="BG89" s="85">
        <v>0</v>
      </c>
      <c r="BH89" s="85">
        <v>0</v>
      </c>
      <c r="BI89" s="85">
        <v>0</v>
      </c>
      <c r="BJ89" s="85">
        <v>0</v>
      </c>
      <c r="BK89" s="85">
        <v>0</v>
      </c>
      <c r="BL89" s="85">
        <v>0</v>
      </c>
      <c r="BM89" s="85">
        <v>0</v>
      </c>
      <c r="BN89" s="85">
        <v>0</v>
      </c>
      <c r="BO89" s="85">
        <v>0</v>
      </c>
      <c r="BP89" s="85">
        <v>0</v>
      </c>
    </row>
    <row r="90" spans="1:104" ht="20.399999999999999" customHeight="1">
      <c r="B90" s="395" t="s">
        <v>334</v>
      </c>
      <c r="C90" s="446">
        <v>318723.77441005001</v>
      </c>
      <c r="D90" s="447">
        <v>24895.242926900002</v>
      </c>
      <c r="E90" s="447">
        <v>36624.437489999997</v>
      </c>
      <c r="F90" s="447">
        <v>18794.63148145</v>
      </c>
      <c r="G90" s="448">
        <v>25501.969800680003</v>
      </c>
      <c r="H90" s="447">
        <v>6132.2388609999998</v>
      </c>
      <c r="I90" s="447">
        <v>10670.965802000001</v>
      </c>
      <c r="J90" s="447">
        <v>33235.251418</v>
      </c>
      <c r="K90" s="447">
        <v>10896.691720300001</v>
      </c>
      <c r="L90" s="448">
        <v>2989.00570393</v>
      </c>
      <c r="M90" s="447">
        <v>13881.237433329999</v>
      </c>
      <c r="N90" s="447">
        <v>3655.188134</v>
      </c>
      <c r="O90" s="447">
        <v>3240.473</v>
      </c>
      <c r="P90" s="447">
        <v>7502.6820482200001</v>
      </c>
      <c r="Q90" s="448">
        <v>15695.180526</v>
      </c>
      <c r="R90" s="447">
        <v>1697.713573</v>
      </c>
      <c r="S90" s="447">
        <v>7046.465346</v>
      </c>
      <c r="T90" s="447">
        <v>2565.5193507499998</v>
      </c>
      <c r="U90" s="447">
        <v>2700.6425819999999</v>
      </c>
      <c r="V90" s="448">
        <v>3733.2910000000002</v>
      </c>
      <c r="W90" s="447">
        <v>831.81755399999997</v>
      </c>
      <c r="X90" s="447">
        <v>3111.1546509999998</v>
      </c>
      <c r="Y90" s="447">
        <v>16456.840616000001</v>
      </c>
      <c r="Z90" s="447">
        <v>2562.5996219999997</v>
      </c>
      <c r="AA90" s="448">
        <v>2750.0266900000001</v>
      </c>
      <c r="AB90" s="447">
        <v>4477.6559999999999</v>
      </c>
      <c r="AC90" s="447">
        <v>2554.8935080000001</v>
      </c>
      <c r="AD90" s="447">
        <v>857.243831</v>
      </c>
      <c r="AE90" s="447">
        <v>895.95183099999997</v>
      </c>
      <c r="AF90" s="448">
        <v>2833.2790009999999</v>
      </c>
      <c r="AG90" s="447">
        <v>1548.620905</v>
      </c>
      <c r="AH90" s="447">
        <v>3434</v>
      </c>
      <c r="AI90" s="447">
        <v>1486.380576</v>
      </c>
      <c r="AJ90" s="447">
        <v>4500</v>
      </c>
      <c r="AK90" s="448">
        <v>1269.0072300100001</v>
      </c>
      <c r="AL90" s="447">
        <v>3706.6603410000002</v>
      </c>
      <c r="AM90" s="447">
        <v>1540.64942935</v>
      </c>
      <c r="AN90" s="447">
        <v>2600</v>
      </c>
      <c r="AO90" s="447">
        <v>1597.355</v>
      </c>
      <c r="AP90" s="448">
        <v>1945.25229571</v>
      </c>
      <c r="AQ90" s="447">
        <v>2109.518</v>
      </c>
      <c r="AR90" s="447">
        <v>1081.1389999999999</v>
      </c>
      <c r="AS90" s="447">
        <v>3808.42022</v>
      </c>
      <c r="AT90" s="447">
        <v>1583</v>
      </c>
      <c r="AU90" s="448">
        <v>3033.0253269999998</v>
      </c>
      <c r="AV90" s="447">
        <v>1650</v>
      </c>
      <c r="AW90" s="447">
        <v>1666.828</v>
      </c>
      <c r="AX90" s="447">
        <v>4178.5184457100004</v>
      </c>
      <c r="AY90" s="447">
        <v>460</v>
      </c>
      <c r="AZ90" s="448">
        <v>3747.1586950000001</v>
      </c>
      <c r="BA90" s="447">
        <v>1400.00149371</v>
      </c>
      <c r="BB90" s="447">
        <v>897.64795000000004</v>
      </c>
      <c r="BC90" s="448">
        <v>690.3</v>
      </c>
      <c r="BE90" s="85">
        <v>0</v>
      </c>
      <c r="BF90" s="85">
        <v>0</v>
      </c>
      <c r="BG90" s="85">
        <v>0</v>
      </c>
      <c r="BH90" s="85">
        <v>0</v>
      </c>
      <c r="BI90" s="85">
        <v>0</v>
      </c>
      <c r="BJ90" s="85">
        <v>0</v>
      </c>
      <c r="BK90" s="85">
        <v>0</v>
      </c>
      <c r="BL90" s="85">
        <v>0</v>
      </c>
      <c r="BM90" s="85">
        <v>0</v>
      </c>
      <c r="BN90" s="85">
        <v>0</v>
      </c>
      <c r="BO90" s="85">
        <v>0</v>
      </c>
      <c r="BP90" s="85">
        <v>0</v>
      </c>
    </row>
    <row r="91" spans="1:104" ht="20.399999999999999" customHeight="1">
      <c r="B91" s="395" t="s">
        <v>335</v>
      </c>
      <c r="C91" s="446">
        <v>-19822.274653399996</v>
      </c>
      <c r="D91" s="447">
        <v>-752.19195660000003</v>
      </c>
      <c r="E91" s="447">
        <v>-6825.4474810000002</v>
      </c>
      <c r="F91" s="447">
        <v>0</v>
      </c>
      <c r="G91" s="448">
        <v>0</v>
      </c>
      <c r="H91" s="447">
        <v>0</v>
      </c>
      <c r="I91" s="447">
        <v>0</v>
      </c>
      <c r="J91" s="447">
        <v>-9000</v>
      </c>
      <c r="K91" s="447">
        <v>0</v>
      </c>
      <c r="L91" s="448">
        <v>0</v>
      </c>
      <c r="M91" s="447">
        <v>0</v>
      </c>
      <c r="N91" s="447">
        <v>0</v>
      </c>
      <c r="O91" s="447">
        <v>0</v>
      </c>
      <c r="P91" s="447">
        <v>-1517.6106998</v>
      </c>
      <c r="Q91" s="448">
        <v>0</v>
      </c>
      <c r="R91" s="447">
        <v>0</v>
      </c>
      <c r="S91" s="447">
        <v>0</v>
      </c>
      <c r="T91" s="447">
        <v>0</v>
      </c>
      <c r="U91" s="447">
        <v>0</v>
      </c>
      <c r="V91" s="448">
        <v>0</v>
      </c>
      <c r="W91" s="447">
        <v>0</v>
      </c>
      <c r="X91" s="447">
        <v>0</v>
      </c>
      <c r="Y91" s="447">
        <v>0</v>
      </c>
      <c r="Z91" s="447">
        <v>0</v>
      </c>
      <c r="AA91" s="448">
        <v>0</v>
      </c>
      <c r="AB91" s="447">
        <v>0</v>
      </c>
      <c r="AC91" s="447">
        <v>0</v>
      </c>
      <c r="AD91" s="447">
        <v>0</v>
      </c>
      <c r="AE91" s="447">
        <v>0</v>
      </c>
      <c r="AF91" s="448">
        <v>0</v>
      </c>
      <c r="AG91" s="447">
        <v>0</v>
      </c>
      <c r="AH91" s="447">
        <v>0</v>
      </c>
      <c r="AI91" s="447">
        <v>0</v>
      </c>
      <c r="AJ91" s="447">
        <v>0</v>
      </c>
      <c r="AK91" s="448">
        <v>0</v>
      </c>
      <c r="AL91" s="447">
        <v>-1727.0245159999999</v>
      </c>
      <c r="AM91" s="447">
        <v>0</v>
      </c>
      <c r="AN91" s="447">
        <v>0</v>
      </c>
      <c r="AO91" s="447">
        <v>0</v>
      </c>
      <c r="AP91" s="448">
        <v>0</v>
      </c>
      <c r="AQ91" s="447">
        <v>0</v>
      </c>
      <c r="AR91" s="447">
        <v>0</v>
      </c>
      <c r="AS91" s="447">
        <v>0</v>
      </c>
      <c r="AT91" s="447">
        <v>0</v>
      </c>
      <c r="AU91" s="448">
        <v>0</v>
      </c>
      <c r="AV91" s="447">
        <v>0</v>
      </c>
      <c r="AW91" s="447">
        <v>0</v>
      </c>
      <c r="AX91" s="447">
        <v>0</v>
      </c>
      <c r="AY91" s="447">
        <v>0</v>
      </c>
      <c r="AZ91" s="448">
        <v>0</v>
      </c>
      <c r="BA91" s="447">
        <v>0</v>
      </c>
      <c r="BB91" s="447">
        <v>0</v>
      </c>
      <c r="BC91" s="448">
        <v>0</v>
      </c>
      <c r="BE91" s="85">
        <v>0</v>
      </c>
      <c r="BF91" s="85">
        <v>0</v>
      </c>
      <c r="BG91" s="85">
        <v>0</v>
      </c>
      <c r="BH91" s="85">
        <v>0</v>
      </c>
      <c r="BI91" s="85">
        <v>0</v>
      </c>
      <c r="BJ91" s="85">
        <v>0</v>
      </c>
      <c r="BK91" s="85">
        <v>0</v>
      </c>
      <c r="BL91" s="85">
        <v>0</v>
      </c>
      <c r="BM91" s="85">
        <v>0</v>
      </c>
      <c r="BN91" s="85">
        <v>0</v>
      </c>
      <c r="BO91" s="85">
        <v>0</v>
      </c>
      <c r="BP91" s="85">
        <v>0</v>
      </c>
    </row>
    <row r="92" spans="1:104" ht="45.6" customHeight="1">
      <c r="B92" s="402" t="s">
        <v>336</v>
      </c>
      <c r="C92" s="446">
        <v>17599.613971999999</v>
      </c>
      <c r="D92" s="447">
        <v>0</v>
      </c>
      <c r="E92" s="447">
        <v>0</v>
      </c>
      <c r="F92" s="447">
        <v>0</v>
      </c>
      <c r="G92" s="448">
        <v>2564.172</v>
      </c>
      <c r="H92" s="447">
        <v>0</v>
      </c>
      <c r="I92" s="447">
        <v>0</v>
      </c>
      <c r="J92" s="447">
        <v>0</v>
      </c>
      <c r="K92" s="447">
        <v>1035.828</v>
      </c>
      <c r="L92" s="448">
        <v>0</v>
      </c>
      <c r="M92" s="447">
        <v>6100</v>
      </c>
      <c r="N92" s="447">
        <v>380.024</v>
      </c>
      <c r="O92" s="447">
        <v>0</v>
      </c>
      <c r="P92" s="447">
        <v>0</v>
      </c>
      <c r="Q92" s="448">
        <v>0</v>
      </c>
      <c r="R92" s="447">
        <v>0</v>
      </c>
      <c r="S92" s="447">
        <v>0</v>
      </c>
      <c r="T92" s="447">
        <v>0</v>
      </c>
      <c r="U92" s="447">
        <v>175</v>
      </c>
      <c r="V92" s="448">
        <v>0</v>
      </c>
      <c r="W92" s="447">
        <v>0</v>
      </c>
      <c r="X92" s="447">
        <v>0</v>
      </c>
      <c r="Y92" s="447">
        <v>0</v>
      </c>
      <c r="Z92" s="447">
        <v>0</v>
      </c>
      <c r="AA92" s="448">
        <v>0</v>
      </c>
      <c r="AB92" s="447">
        <v>0</v>
      </c>
      <c r="AC92" s="447">
        <v>600</v>
      </c>
      <c r="AD92" s="447">
        <v>90.647999999999996</v>
      </c>
      <c r="AE92" s="447">
        <v>0</v>
      </c>
      <c r="AF92" s="448">
        <v>0</v>
      </c>
      <c r="AG92" s="447">
        <v>0</v>
      </c>
      <c r="AH92" s="447">
        <v>0</v>
      </c>
      <c r="AI92" s="447">
        <v>130</v>
      </c>
      <c r="AJ92" s="447">
        <v>0</v>
      </c>
      <c r="AK92" s="448">
        <v>1428.2904799999999</v>
      </c>
      <c r="AL92" s="447">
        <v>309.60625099999999</v>
      </c>
      <c r="AM92" s="447">
        <v>0</v>
      </c>
      <c r="AN92" s="447">
        <v>0</v>
      </c>
      <c r="AO92" s="447">
        <v>0</v>
      </c>
      <c r="AP92" s="448">
        <v>412.27609999999999</v>
      </c>
      <c r="AQ92" s="447">
        <v>37.5</v>
      </c>
      <c r="AR92" s="447">
        <v>0</v>
      </c>
      <c r="AS92" s="447">
        <v>1200</v>
      </c>
      <c r="AT92" s="447">
        <v>0</v>
      </c>
      <c r="AU92" s="448">
        <v>2095.549141</v>
      </c>
      <c r="AV92" s="447">
        <v>0</v>
      </c>
      <c r="AW92" s="447">
        <v>0</v>
      </c>
      <c r="AX92" s="447">
        <v>400</v>
      </c>
      <c r="AY92" s="447">
        <v>429</v>
      </c>
      <c r="AZ92" s="448">
        <v>0</v>
      </c>
      <c r="BA92" s="447">
        <v>70</v>
      </c>
      <c r="BB92" s="447">
        <v>103.72</v>
      </c>
      <c r="BC92" s="448">
        <v>38</v>
      </c>
      <c r="BE92" s="85">
        <v>0</v>
      </c>
      <c r="BF92" s="85">
        <v>0</v>
      </c>
      <c r="BG92" s="85">
        <v>0</v>
      </c>
      <c r="BH92" s="85">
        <v>0</v>
      </c>
      <c r="BI92" s="85">
        <v>0</v>
      </c>
      <c r="BJ92" s="85">
        <v>0</v>
      </c>
      <c r="BK92" s="85">
        <v>0</v>
      </c>
      <c r="BL92" s="85">
        <v>0</v>
      </c>
      <c r="BM92" s="85">
        <v>0</v>
      </c>
      <c r="BN92" s="85">
        <v>0</v>
      </c>
      <c r="BO92" s="85">
        <v>0</v>
      </c>
      <c r="BP92" s="85">
        <v>0</v>
      </c>
    </row>
    <row r="93" spans="1:104" ht="20.399999999999999" customHeight="1">
      <c r="B93" s="395" t="s">
        <v>337</v>
      </c>
      <c r="C93" s="446">
        <v>90508.881238679998</v>
      </c>
      <c r="D93" s="447">
        <v>15859.788930680001</v>
      </c>
      <c r="E93" s="447">
        <v>4903.3252769999999</v>
      </c>
      <c r="F93" s="447">
        <v>6398.0759203400003</v>
      </c>
      <c r="G93" s="448">
        <v>1828.0582142200001</v>
      </c>
      <c r="H93" s="447">
        <v>32186.284306999998</v>
      </c>
      <c r="I93" s="447">
        <v>2797.3697589999997</v>
      </c>
      <c r="J93" s="447">
        <v>11029.037679999999</v>
      </c>
      <c r="K93" s="447">
        <v>738.46601706000001</v>
      </c>
      <c r="L93" s="448">
        <v>10816.437594450001</v>
      </c>
      <c r="M93" s="447">
        <v>655.09</v>
      </c>
      <c r="N93" s="447">
        <v>263.43697800000001</v>
      </c>
      <c r="O93" s="447">
        <v>0</v>
      </c>
      <c r="P93" s="447">
        <v>5.15099222</v>
      </c>
      <c r="Q93" s="448">
        <v>0</v>
      </c>
      <c r="R93" s="447">
        <v>0</v>
      </c>
      <c r="S93" s="447">
        <v>0</v>
      </c>
      <c r="T93" s="447">
        <v>0</v>
      </c>
      <c r="U93" s="447">
        <v>0</v>
      </c>
      <c r="V93" s="448">
        <v>0</v>
      </c>
      <c r="W93" s="447">
        <v>0</v>
      </c>
      <c r="X93" s="447">
        <v>731.40900399999998</v>
      </c>
      <c r="Y93" s="447">
        <v>0</v>
      </c>
      <c r="Z93" s="447">
        <v>1346.618868</v>
      </c>
      <c r="AA93" s="448">
        <v>0</v>
      </c>
      <c r="AB93" s="447">
        <v>0</v>
      </c>
      <c r="AC93" s="447">
        <v>0</v>
      </c>
      <c r="AD93" s="447">
        <v>0</v>
      </c>
      <c r="AE93" s="447">
        <v>0</v>
      </c>
      <c r="AF93" s="448">
        <v>0</v>
      </c>
      <c r="AG93" s="447">
        <v>591.37909500000001</v>
      </c>
      <c r="AH93" s="447">
        <v>0</v>
      </c>
      <c r="AI93" s="447">
        <v>0</v>
      </c>
      <c r="AJ93" s="447">
        <v>0</v>
      </c>
      <c r="AK93" s="448">
        <v>0</v>
      </c>
      <c r="AL93" s="447">
        <v>355.1</v>
      </c>
      <c r="AM93" s="447">
        <v>0</v>
      </c>
      <c r="AN93" s="447">
        <v>0</v>
      </c>
      <c r="AO93" s="447">
        <v>0</v>
      </c>
      <c r="AP93" s="448">
        <v>0</v>
      </c>
      <c r="AQ93" s="447">
        <v>0</v>
      </c>
      <c r="AR93" s="447">
        <v>0</v>
      </c>
      <c r="AS93" s="447">
        <v>0</v>
      </c>
      <c r="AT93" s="447">
        <v>0</v>
      </c>
      <c r="AU93" s="448">
        <v>0</v>
      </c>
      <c r="AV93" s="447">
        <v>0</v>
      </c>
      <c r="AW93" s="447">
        <v>0</v>
      </c>
      <c r="AX93" s="447">
        <v>3.8526017100000001</v>
      </c>
      <c r="AY93" s="447">
        <v>0</v>
      </c>
      <c r="AZ93" s="448">
        <v>0</v>
      </c>
      <c r="BA93" s="447">
        <v>0</v>
      </c>
      <c r="BB93" s="447">
        <v>0</v>
      </c>
      <c r="BC93" s="448">
        <v>0</v>
      </c>
      <c r="BE93" s="85">
        <v>0</v>
      </c>
      <c r="BF93" s="85">
        <v>0</v>
      </c>
      <c r="BG93" s="85">
        <v>0</v>
      </c>
      <c r="BH93" s="85">
        <v>0</v>
      </c>
      <c r="BI93" s="85">
        <v>0</v>
      </c>
      <c r="BJ93" s="85">
        <v>0</v>
      </c>
      <c r="BK93" s="85">
        <v>0</v>
      </c>
      <c r="BL93" s="85">
        <v>0</v>
      </c>
      <c r="BM93" s="85">
        <v>0</v>
      </c>
      <c r="BN93" s="85">
        <v>0</v>
      </c>
      <c r="BO93" s="85">
        <v>0</v>
      </c>
      <c r="BP93" s="85">
        <v>0</v>
      </c>
    </row>
    <row r="94" spans="1:104" ht="20.399999999999999" customHeight="1">
      <c r="B94" s="395" t="s">
        <v>338</v>
      </c>
      <c r="C94" s="446">
        <v>0</v>
      </c>
      <c r="D94" s="447">
        <v>0</v>
      </c>
      <c r="E94" s="447">
        <v>0</v>
      </c>
      <c r="F94" s="447">
        <v>0</v>
      </c>
      <c r="G94" s="448">
        <v>0</v>
      </c>
      <c r="H94" s="447">
        <v>0</v>
      </c>
      <c r="I94" s="447">
        <v>0</v>
      </c>
      <c r="J94" s="447">
        <v>0</v>
      </c>
      <c r="K94" s="447">
        <v>0</v>
      </c>
      <c r="L94" s="448">
        <v>0</v>
      </c>
      <c r="M94" s="447">
        <v>0</v>
      </c>
      <c r="N94" s="447">
        <v>0</v>
      </c>
      <c r="O94" s="447">
        <v>0</v>
      </c>
      <c r="P94" s="447">
        <v>0</v>
      </c>
      <c r="Q94" s="448">
        <v>0</v>
      </c>
      <c r="R94" s="447">
        <v>0</v>
      </c>
      <c r="S94" s="447">
        <v>0</v>
      </c>
      <c r="T94" s="447">
        <v>0</v>
      </c>
      <c r="U94" s="447">
        <v>0</v>
      </c>
      <c r="V94" s="448">
        <v>0</v>
      </c>
      <c r="W94" s="447">
        <v>0</v>
      </c>
      <c r="X94" s="447">
        <v>0</v>
      </c>
      <c r="Y94" s="447">
        <v>0</v>
      </c>
      <c r="Z94" s="447">
        <v>0</v>
      </c>
      <c r="AA94" s="448">
        <v>0</v>
      </c>
      <c r="AB94" s="447">
        <v>0</v>
      </c>
      <c r="AC94" s="447">
        <v>0</v>
      </c>
      <c r="AD94" s="447">
        <v>0</v>
      </c>
      <c r="AE94" s="447">
        <v>0</v>
      </c>
      <c r="AF94" s="448">
        <v>0</v>
      </c>
      <c r="AG94" s="447">
        <v>0</v>
      </c>
      <c r="AH94" s="447">
        <v>0</v>
      </c>
      <c r="AI94" s="447">
        <v>0</v>
      </c>
      <c r="AJ94" s="447">
        <v>0</v>
      </c>
      <c r="AK94" s="448">
        <v>0</v>
      </c>
      <c r="AL94" s="447">
        <v>0</v>
      </c>
      <c r="AM94" s="447">
        <v>0</v>
      </c>
      <c r="AN94" s="447">
        <v>0</v>
      </c>
      <c r="AO94" s="447">
        <v>0</v>
      </c>
      <c r="AP94" s="448">
        <v>0</v>
      </c>
      <c r="AQ94" s="447">
        <v>0</v>
      </c>
      <c r="AR94" s="447">
        <v>0</v>
      </c>
      <c r="AS94" s="447">
        <v>0</v>
      </c>
      <c r="AT94" s="447">
        <v>0</v>
      </c>
      <c r="AU94" s="448">
        <v>0</v>
      </c>
      <c r="AV94" s="447">
        <v>0</v>
      </c>
      <c r="AW94" s="447">
        <v>0</v>
      </c>
      <c r="AX94" s="447">
        <v>0</v>
      </c>
      <c r="AY94" s="447">
        <v>0</v>
      </c>
      <c r="AZ94" s="448">
        <v>0</v>
      </c>
      <c r="BA94" s="447">
        <v>0</v>
      </c>
      <c r="BB94" s="447">
        <v>0</v>
      </c>
      <c r="BC94" s="448">
        <v>0</v>
      </c>
      <c r="BE94" s="85">
        <v>0</v>
      </c>
      <c r="BF94" s="85">
        <v>0</v>
      </c>
      <c r="BG94" s="85">
        <v>0</v>
      </c>
      <c r="BH94" s="85">
        <v>0</v>
      </c>
      <c r="BI94" s="85">
        <v>0</v>
      </c>
      <c r="BJ94" s="85">
        <v>0</v>
      </c>
      <c r="BK94" s="85">
        <v>0</v>
      </c>
      <c r="BL94" s="85">
        <v>0</v>
      </c>
      <c r="BM94" s="85">
        <v>0</v>
      </c>
      <c r="BN94" s="85">
        <v>0</v>
      </c>
      <c r="BO94" s="85">
        <v>0</v>
      </c>
      <c r="BP94" s="85">
        <v>0</v>
      </c>
    </row>
    <row r="95" spans="1:104" ht="20.399999999999999" customHeight="1">
      <c r="B95" s="394" t="s">
        <v>339</v>
      </c>
      <c r="C95" s="446">
        <v>1365907.7053337402</v>
      </c>
      <c r="D95" s="447">
        <v>350677.75194956001</v>
      </c>
      <c r="E95" s="447">
        <v>126967.656409</v>
      </c>
      <c r="F95" s="447">
        <v>141212.52422607999</v>
      </c>
      <c r="G95" s="448">
        <v>148019.12482414002</v>
      </c>
      <c r="H95" s="447">
        <v>48383.262793000002</v>
      </c>
      <c r="I95" s="447">
        <v>78146.725321999998</v>
      </c>
      <c r="J95" s="447">
        <v>162329.740548</v>
      </c>
      <c r="K95" s="447">
        <v>62406.892017539998</v>
      </c>
      <c r="L95" s="448">
        <v>31717.801032709998</v>
      </c>
      <c r="M95" s="447">
        <v>23870.302455860001</v>
      </c>
      <c r="N95" s="447">
        <v>4858.4456890000001</v>
      </c>
      <c r="O95" s="447">
        <v>12764.56018126</v>
      </c>
      <c r="P95" s="447">
        <v>26814.414295259998</v>
      </c>
      <c r="Q95" s="448">
        <v>20625.251744000001</v>
      </c>
      <c r="R95" s="447">
        <v>9010.7734540000001</v>
      </c>
      <c r="S95" s="447">
        <v>16009.550497</v>
      </c>
      <c r="T95" s="447">
        <v>20372.175308369999</v>
      </c>
      <c r="U95" s="447">
        <v>12556.276723999999</v>
      </c>
      <c r="V95" s="448">
        <v>6459.9344860000001</v>
      </c>
      <c r="W95" s="447">
        <v>6549.0468259999998</v>
      </c>
      <c r="X95" s="447">
        <v>5395.5615820000003</v>
      </c>
      <c r="Y95" s="447">
        <v>1089.463962</v>
      </c>
      <c r="Z95" s="447">
        <v>6351.971254</v>
      </c>
      <c r="AA95" s="448">
        <v>3307.2850149999999</v>
      </c>
      <c r="AB95" s="447">
        <v>3299.7749779999999</v>
      </c>
      <c r="AC95" s="447">
        <v>3747.0340299999998</v>
      </c>
      <c r="AD95" s="447">
        <v>17121.355535999999</v>
      </c>
      <c r="AE95" s="447">
        <v>276.00880999999998</v>
      </c>
      <c r="AF95" s="448">
        <v>8665.5150759999997</v>
      </c>
      <c r="AG95" s="447">
        <v>2721.3523470599998</v>
      </c>
      <c r="AH95" s="447">
        <v>6103.3382600000004</v>
      </c>
      <c r="AI95" s="447">
        <v>3226.2292929999999</v>
      </c>
      <c r="AJ95" s="447">
        <v>996.09755399999995</v>
      </c>
      <c r="AK95" s="448">
        <v>-856.78417342</v>
      </c>
      <c r="AL95" s="447">
        <v>-590.67906600000003</v>
      </c>
      <c r="AM95" s="447">
        <v>329.70713536</v>
      </c>
      <c r="AN95" s="447">
        <v>1927.0227814500001</v>
      </c>
      <c r="AO95" s="447">
        <v>-235.79716300000001</v>
      </c>
      <c r="AP95" s="448">
        <v>-1103.8773791400001</v>
      </c>
      <c r="AQ95" s="447">
        <v>144.08701124999999</v>
      </c>
      <c r="AR95" s="447">
        <v>2590.6293599999999</v>
      </c>
      <c r="AS95" s="447">
        <v>-1162.992348</v>
      </c>
      <c r="AT95" s="447">
        <v>309.88193200000001</v>
      </c>
      <c r="AU95" s="448">
        <v>-4272.0889479999996</v>
      </c>
      <c r="AV95" s="447">
        <v>896.176782</v>
      </c>
      <c r="AW95" s="447">
        <v>85.363900999999998</v>
      </c>
      <c r="AX95" s="447">
        <v>-1509.3212897200001</v>
      </c>
      <c r="AY95" s="447">
        <v>-392.61184900000001</v>
      </c>
      <c r="AZ95" s="448">
        <v>-1599.0135250000001</v>
      </c>
      <c r="BA95" s="447">
        <v>94.827508120000005</v>
      </c>
      <c r="BB95" s="447">
        <v>-382.73750999999999</v>
      </c>
      <c r="BC95" s="448">
        <v>-417.28630600000002</v>
      </c>
      <c r="BE95" s="85">
        <v>0</v>
      </c>
      <c r="BF95" s="85">
        <v>0</v>
      </c>
      <c r="BG95" s="85">
        <v>0</v>
      </c>
      <c r="BH95" s="85">
        <v>0</v>
      </c>
      <c r="BI95" s="85">
        <v>0</v>
      </c>
      <c r="BJ95" s="85">
        <v>0</v>
      </c>
      <c r="BK95" s="85">
        <v>0</v>
      </c>
      <c r="BL95" s="85">
        <v>0</v>
      </c>
      <c r="BM95" s="85">
        <v>0</v>
      </c>
      <c r="BN95" s="85">
        <v>0</v>
      </c>
      <c r="BO95" s="85">
        <v>0</v>
      </c>
      <c r="BP95" s="85">
        <v>0</v>
      </c>
    </row>
    <row r="96" spans="1:104" ht="20.399999999999999" customHeight="1">
      <c r="B96" s="395" t="s">
        <v>340</v>
      </c>
      <c r="C96" s="446">
        <v>190159.90991071999</v>
      </c>
      <c r="D96" s="447">
        <v>6900.5593515</v>
      </c>
      <c r="E96" s="447">
        <v>35796.540397999997</v>
      </c>
      <c r="F96" s="447">
        <v>18959.170777500003</v>
      </c>
      <c r="G96" s="448">
        <v>17079.040228999998</v>
      </c>
      <c r="H96" s="447">
        <v>15990.310968</v>
      </c>
      <c r="I96" s="447">
        <v>10670.965802000001</v>
      </c>
      <c r="J96" s="447">
        <v>22858.264337000001</v>
      </c>
      <c r="K96" s="447">
        <v>6985.3439275399996</v>
      </c>
      <c r="L96" s="448">
        <v>6771.5576297700009</v>
      </c>
      <c r="M96" s="447">
        <v>4049.81037745</v>
      </c>
      <c r="N96" s="447">
        <v>604.76846899999998</v>
      </c>
      <c r="O96" s="447">
        <v>1961.25533122</v>
      </c>
      <c r="P96" s="447">
        <v>22945.59007803</v>
      </c>
      <c r="Q96" s="448">
        <v>2927.4536900000003</v>
      </c>
      <c r="R96" s="447">
        <v>1250.0000199999999</v>
      </c>
      <c r="S96" s="447">
        <v>1256.7090290000001</v>
      </c>
      <c r="T96" s="447">
        <v>2196.4757317499998</v>
      </c>
      <c r="U96" s="447">
        <v>1091.2603179999999</v>
      </c>
      <c r="V96" s="448">
        <v>609.23700599999995</v>
      </c>
      <c r="W96" s="447">
        <v>740.40666899999997</v>
      </c>
      <c r="X96" s="447">
        <v>846.28136900000004</v>
      </c>
      <c r="Y96" s="447">
        <v>88.215148999999997</v>
      </c>
      <c r="Z96" s="447">
        <v>617.78351599999996</v>
      </c>
      <c r="AA96" s="448">
        <v>622.28439800000001</v>
      </c>
      <c r="AB96" s="447">
        <v>555.27216899999996</v>
      </c>
      <c r="AC96" s="447">
        <v>355.46248800000001</v>
      </c>
      <c r="AD96" s="447">
        <v>895.36317499999996</v>
      </c>
      <c r="AE96" s="447">
        <v>20.787535999999999</v>
      </c>
      <c r="AF96" s="448">
        <v>1137.7720690000001</v>
      </c>
      <c r="AG96" s="447">
        <v>228.69528228999999</v>
      </c>
      <c r="AH96" s="447">
        <v>608.11372499999993</v>
      </c>
      <c r="AI96" s="447">
        <v>353.23118899999997</v>
      </c>
      <c r="AJ96" s="447">
        <v>746.64929099999995</v>
      </c>
      <c r="AK96" s="448">
        <v>14.237553589999999</v>
      </c>
      <c r="AL96" s="447">
        <v>56.310287000000002</v>
      </c>
      <c r="AM96" s="447">
        <v>75.255199040000008</v>
      </c>
      <c r="AN96" s="447">
        <v>167.38769377</v>
      </c>
      <c r="AO96" s="447">
        <v>57.071193999999998</v>
      </c>
      <c r="AP96" s="448">
        <v>1.6623730000000001</v>
      </c>
      <c r="AQ96" s="447">
        <v>35.500163329999999</v>
      </c>
      <c r="AR96" s="447">
        <v>756.16347699999994</v>
      </c>
      <c r="AS96" s="447">
        <v>0</v>
      </c>
      <c r="AT96" s="447">
        <v>35.990681000000002</v>
      </c>
      <c r="AU96" s="448">
        <v>26.047798999999998</v>
      </c>
      <c r="AV96" s="447">
        <v>121.078964</v>
      </c>
      <c r="AW96" s="447">
        <v>1.078789</v>
      </c>
      <c r="AX96" s="447">
        <v>9.9915577500000001</v>
      </c>
      <c r="AY96" s="447">
        <v>2.1406809999999998</v>
      </c>
      <c r="AZ96" s="448">
        <v>52.04701</v>
      </c>
      <c r="BA96" s="447">
        <v>18.722674190000003</v>
      </c>
      <c r="BB96" s="447">
        <v>6.3951599999999997</v>
      </c>
      <c r="BC96" s="448">
        <v>2.1971579999999999</v>
      </c>
      <c r="BE96" s="85">
        <v>0</v>
      </c>
      <c r="BF96" s="85">
        <v>0</v>
      </c>
      <c r="BG96" s="85">
        <v>0</v>
      </c>
      <c r="BH96" s="85">
        <v>0</v>
      </c>
      <c r="BI96" s="85">
        <v>0</v>
      </c>
      <c r="BJ96" s="85">
        <v>0</v>
      </c>
      <c r="BK96" s="85">
        <v>0</v>
      </c>
      <c r="BL96" s="85">
        <v>0</v>
      </c>
      <c r="BM96" s="85">
        <v>0</v>
      </c>
      <c r="BN96" s="85">
        <v>0</v>
      </c>
      <c r="BO96" s="85">
        <v>0</v>
      </c>
      <c r="BP96" s="85">
        <v>0</v>
      </c>
    </row>
    <row r="97" spans="1:104" ht="20.399999999999999" customHeight="1">
      <c r="B97" s="395" t="s">
        <v>341</v>
      </c>
      <c r="C97" s="446">
        <v>1208148.8077202998</v>
      </c>
      <c r="D97" s="447">
        <v>356008.15080096002</v>
      </c>
      <c r="E97" s="447">
        <v>93324.881760999997</v>
      </c>
      <c r="F97" s="447">
        <v>124229.07524732001</v>
      </c>
      <c r="G97" s="448">
        <v>144000.41171738002</v>
      </c>
      <c r="H97" s="447">
        <v>35198.873676000003</v>
      </c>
      <c r="I97" s="447">
        <v>67861.854462999996</v>
      </c>
      <c r="J97" s="447">
        <v>140425.96285000001</v>
      </c>
      <c r="K97" s="447">
        <v>54005.766766519999</v>
      </c>
      <c r="L97" s="448">
        <v>24839.419273089999</v>
      </c>
      <c r="M97" s="447">
        <v>19846.449812409999</v>
      </c>
      <c r="N97" s="447">
        <v>4345.3970959999997</v>
      </c>
      <c r="O97" s="447">
        <v>10928.11136166</v>
      </c>
      <c r="P97" s="447">
        <v>3723.1034766299999</v>
      </c>
      <c r="Q97" s="448">
        <v>17697.798053999999</v>
      </c>
      <c r="R97" s="447">
        <v>7722.1485620000003</v>
      </c>
      <c r="S97" s="447">
        <v>14690.512934</v>
      </c>
      <c r="T97" s="447">
        <v>18463.764649700002</v>
      </c>
      <c r="U97" s="447">
        <v>11529.660549</v>
      </c>
      <c r="V97" s="448">
        <v>5848.202182</v>
      </c>
      <c r="W97" s="447">
        <v>5890.6131310000001</v>
      </c>
      <c r="X97" s="447">
        <v>4549.280213</v>
      </c>
      <c r="Y97" s="447">
        <v>952.40963899999997</v>
      </c>
      <c r="Z97" s="447">
        <v>5693.4213870000003</v>
      </c>
      <c r="AA97" s="448">
        <v>2649.1321889999999</v>
      </c>
      <c r="AB97" s="447">
        <v>2682.8594029999999</v>
      </c>
      <c r="AC97" s="447">
        <v>3487.8782139999998</v>
      </c>
      <c r="AD97" s="447">
        <v>16294.627825</v>
      </c>
      <c r="AE97" s="447">
        <v>254.329837</v>
      </c>
      <c r="AF97" s="448">
        <v>7564.8430669999998</v>
      </c>
      <c r="AG97" s="447">
        <v>2492.65706477</v>
      </c>
      <c r="AH97" s="447">
        <v>5487.8367250000001</v>
      </c>
      <c r="AI97" s="447">
        <v>2883.7549060000001</v>
      </c>
      <c r="AJ97" s="447">
        <v>153.57431299999999</v>
      </c>
      <c r="AK97" s="448">
        <v>-871.02172703999997</v>
      </c>
      <c r="AL97" s="447">
        <v>-646.98935300000005</v>
      </c>
      <c r="AM97" s="447">
        <v>254.17633291999999</v>
      </c>
      <c r="AN97" s="447">
        <v>1759.63508768</v>
      </c>
      <c r="AO97" s="447">
        <v>-292.982572</v>
      </c>
      <c r="AP97" s="448">
        <v>-1075.2132830999999</v>
      </c>
      <c r="AQ97" s="447">
        <v>108.58684792</v>
      </c>
      <c r="AR97" s="447">
        <v>1826.3784989999999</v>
      </c>
      <c r="AS97" s="447">
        <v>-1164.3875009999999</v>
      </c>
      <c r="AT97" s="447">
        <v>273.52259199999997</v>
      </c>
      <c r="AU97" s="448">
        <v>-4310.7337850000004</v>
      </c>
      <c r="AV97" s="447">
        <v>779.16230199999995</v>
      </c>
      <c r="AW97" s="447">
        <v>84.285111999999998</v>
      </c>
      <c r="AX97" s="447">
        <v>-1519.3328694500001</v>
      </c>
      <c r="AY97" s="447">
        <v>-395.39417700000001</v>
      </c>
      <c r="AZ97" s="448">
        <v>-1656.810295</v>
      </c>
      <c r="BA97" s="447">
        <v>76.104833930000012</v>
      </c>
      <c r="BB97" s="447">
        <v>-387.76506599999999</v>
      </c>
      <c r="BC97" s="448">
        <v>-419.17640499999999</v>
      </c>
      <c r="BE97" s="85">
        <v>0</v>
      </c>
      <c r="BF97" s="85">
        <v>0</v>
      </c>
      <c r="BG97" s="85">
        <v>0</v>
      </c>
      <c r="BH97" s="85">
        <v>0</v>
      </c>
      <c r="BI97" s="85">
        <v>0</v>
      </c>
      <c r="BJ97" s="85">
        <v>0</v>
      </c>
      <c r="BK97" s="85">
        <v>0</v>
      </c>
      <c r="BL97" s="85">
        <v>0</v>
      </c>
      <c r="BM97" s="85">
        <v>0</v>
      </c>
      <c r="BN97" s="85">
        <v>0</v>
      </c>
      <c r="BO97" s="85">
        <v>0</v>
      </c>
      <c r="BP97" s="85">
        <v>0</v>
      </c>
    </row>
    <row r="98" spans="1:104" ht="20.399999999999999" customHeight="1">
      <c r="B98" s="395" t="s">
        <v>342</v>
      </c>
      <c r="C98" s="446">
        <v>-32411.729279280007</v>
      </c>
      <c r="D98" s="447">
        <v>-12230.958202899999</v>
      </c>
      <c r="E98" s="447">
        <v>-2153.76575</v>
      </c>
      <c r="F98" s="447">
        <v>-1975.7217987399999</v>
      </c>
      <c r="G98" s="448">
        <v>-13060.32712224</v>
      </c>
      <c r="H98" s="447">
        <v>-2805.9218510000001</v>
      </c>
      <c r="I98" s="447">
        <v>-396.27522299999998</v>
      </c>
      <c r="J98" s="447">
        <v>-954.48663899999997</v>
      </c>
      <c r="K98" s="447">
        <v>1415.7813234800001</v>
      </c>
      <c r="L98" s="448">
        <v>106.82412984999999</v>
      </c>
      <c r="M98" s="447">
        <v>-25.957733999999999</v>
      </c>
      <c r="N98" s="447">
        <v>-91.719875999999999</v>
      </c>
      <c r="O98" s="447">
        <v>-124.80651162000001</v>
      </c>
      <c r="P98" s="447">
        <v>145.7207406</v>
      </c>
      <c r="Q98" s="448">
        <v>0</v>
      </c>
      <c r="R98" s="447">
        <v>38.088169999999998</v>
      </c>
      <c r="S98" s="447">
        <v>62.328533999999998</v>
      </c>
      <c r="T98" s="447">
        <v>-288.06507307999999</v>
      </c>
      <c r="U98" s="447">
        <v>-64.644143</v>
      </c>
      <c r="V98" s="448">
        <v>2.495298</v>
      </c>
      <c r="W98" s="447">
        <v>-81.972973999999994</v>
      </c>
      <c r="X98" s="447">
        <v>0</v>
      </c>
      <c r="Y98" s="447">
        <v>48.839174</v>
      </c>
      <c r="Z98" s="447">
        <v>40.766351</v>
      </c>
      <c r="AA98" s="448">
        <v>35.868428000000002</v>
      </c>
      <c r="AB98" s="447">
        <v>61.643405999999999</v>
      </c>
      <c r="AC98" s="447">
        <v>-96.306672000000006</v>
      </c>
      <c r="AD98" s="447">
        <v>-68.635463999999999</v>
      </c>
      <c r="AE98" s="447">
        <v>0.89143700000000003</v>
      </c>
      <c r="AF98" s="448">
        <v>-37.100059999999999</v>
      </c>
      <c r="AG98" s="447">
        <v>0</v>
      </c>
      <c r="AH98" s="447">
        <v>7.38781</v>
      </c>
      <c r="AI98" s="447">
        <v>-10.756802</v>
      </c>
      <c r="AJ98" s="447">
        <v>95.873949999999994</v>
      </c>
      <c r="AK98" s="448">
        <v>2.9999999999999997E-8</v>
      </c>
      <c r="AL98" s="447">
        <v>0</v>
      </c>
      <c r="AM98" s="447">
        <v>0.2756034</v>
      </c>
      <c r="AN98" s="447">
        <v>0</v>
      </c>
      <c r="AO98" s="447">
        <v>0.114215</v>
      </c>
      <c r="AP98" s="448">
        <v>-30.326469039999999</v>
      </c>
      <c r="AQ98" s="447">
        <v>0</v>
      </c>
      <c r="AR98" s="447">
        <v>8.0873840000000001</v>
      </c>
      <c r="AS98" s="447">
        <v>1.3951530000000001</v>
      </c>
      <c r="AT98" s="447">
        <v>0.36865900000000001</v>
      </c>
      <c r="AU98" s="448">
        <v>12.597038</v>
      </c>
      <c r="AV98" s="447">
        <v>-4.0644840000000002</v>
      </c>
      <c r="AW98" s="447">
        <v>0</v>
      </c>
      <c r="AX98" s="447">
        <v>2.0021979999999998E-2</v>
      </c>
      <c r="AY98" s="447">
        <v>0.64164699999999997</v>
      </c>
      <c r="AZ98" s="448">
        <v>5.7497600000000002</v>
      </c>
      <c r="BA98" s="447">
        <v>0</v>
      </c>
      <c r="BB98" s="447">
        <v>-1.367604</v>
      </c>
      <c r="BC98" s="448">
        <v>-0.30705900000000003</v>
      </c>
      <c r="BE98" s="85">
        <v>0</v>
      </c>
      <c r="BF98" s="85">
        <v>0</v>
      </c>
      <c r="BG98" s="85">
        <v>0</v>
      </c>
      <c r="BH98" s="85">
        <v>0</v>
      </c>
      <c r="BI98" s="85">
        <v>0</v>
      </c>
      <c r="BJ98" s="85">
        <v>0</v>
      </c>
      <c r="BK98" s="85">
        <v>0</v>
      </c>
      <c r="BL98" s="85">
        <v>0</v>
      </c>
      <c r="BM98" s="85">
        <v>0</v>
      </c>
      <c r="BN98" s="85">
        <v>0</v>
      </c>
      <c r="BO98" s="85">
        <v>0</v>
      </c>
      <c r="BP98" s="85">
        <v>0</v>
      </c>
    </row>
    <row r="99" spans="1:104" ht="20.399999999999999" customHeight="1">
      <c r="B99" s="404" t="s">
        <v>343</v>
      </c>
      <c r="C99" s="446">
        <v>7066.8878961200007</v>
      </c>
      <c r="D99" s="447">
        <v>970.80888790999995</v>
      </c>
      <c r="E99" s="447">
        <v>-407.22777300000001</v>
      </c>
      <c r="F99" s="447">
        <v>-137.62598631999998</v>
      </c>
      <c r="G99" s="448">
        <v>3583.0057644000003</v>
      </c>
      <c r="H99" s="447">
        <v>447.084362</v>
      </c>
      <c r="I99" s="447">
        <v>296.48707999999999</v>
      </c>
      <c r="J99" s="447">
        <v>0</v>
      </c>
      <c r="K99" s="447">
        <v>2038.5516523900001</v>
      </c>
      <c r="L99" s="448">
        <v>0</v>
      </c>
      <c r="M99" s="447">
        <v>0</v>
      </c>
      <c r="N99" s="447">
        <v>0</v>
      </c>
      <c r="O99" s="447">
        <v>4.8505963099999994</v>
      </c>
      <c r="P99" s="447">
        <v>216.85104611000003</v>
      </c>
      <c r="Q99" s="448">
        <v>0</v>
      </c>
      <c r="R99" s="447">
        <v>0</v>
      </c>
      <c r="S99" s="447">
        <v>27.6387</v>
      </c>
      <c r="T99" s="447">
        <v>-289.52918208</v>
      </c>
      <c r="U99" s="447">
        <v>5.0173420000000002</v>
      </c>
      <c r="V99" s="448">
        <v>0</v>
      </c>
      <c r="W99" s="447">
        <v>0</v>
      </c>
      <c r="X99" s="447">
        <v>0</v>
      </c>
      <c r="Y99" s="447">
        <v>26.723172000000002</v>
      </c>
      <c r="Z99" s="447">
        <v>36.234006999999998</v>
      </c>
      <c r="AA99" s="448">
        <v>25.542425000000001</v>
      </c>
      <c r="AB99" s="447">
        <v>78.876478000000006</v>
      </c>
      <c r="AC99" s="447">
        <v>17.220199999999998</v>
      </c>
      <c r="AD99" s="447">
        <v>0</v>
      </c>
      <c r="AE99" s="447">
        <v>0</v>
      </c>
      <c r="AF99" s="448">
        <v>0</v>
      </c>
      <c r="AG99" s="447">
        <v>0</v>
      </c>
      <c r="AH99" s="447">
        <v>6.050802</v>
      </c>
      <c r="AI99" s="447">
        <v>7.501544</v>
      </c>
      <c r="AJ99" s="447">
        <v>96.067454999999995</v>
      </c>
      <c r="AK99" s="448">
        <v>0</v>
      </c>
      <c r="AL99" s="447">
        <v>0</v>
      </c>
      <c r="AM99" s="447">
        <v>0.2756034</v>
      </c>
      <c r="AN99" s="447">
        <v>0</v>
      </c>
      <c r="AO99" s="447">
        <v>0.114215</v>
      </c>
      <c r="AP99" s="448">
        <v>0</v>
      </c>
      <c r="AQ99" s="447">
        <v>0</v>
      </c>
      <c r="AR99" s="447">
        <v>0</v>
      </c>
      <c r="AS99" s="447">
        <v>3.9724979999999999</v>
      </c>
      <c r="AT99" s="447">
        <v>-5.6521000000000002E-2</v>
      </c>
      <c r="AU99" s="448">
        <v>12.453528</v>
      </c>
      <c r="AV99" s="447">
        <v>0</v>
      </c>
      <c r="AW99" s="447">
        <v>0</v>
      </c>
      <c r="AX99" s="447">
        <v>0</v>
      </c>
      <c r="AY99" s="447">
        <v>0</v>
      </c>
      <c r="AZ99" s="448">
        <v>0</v>
      </c>
      <c r="BA99" s="447">
        <v>0</v>
      </c>
      <c r="BB99" s="447">
        <v>0</v>
      </c>
      <c r="BC99" s="448">
        <v>0</v>
      </c>
      <c r="BE99" s="85">
        <v>0</v>
      </c>
      <c r="BF99" s="85">
        <v>0</v>
      </c>
      <c r="BG99" s="85">
        <v>0</v>
      </c>
      <c r="BH99" s="85">
        <v>0</v>
      </c>
      <c r="BI99" s="85">
        <v>0</v>
      </c>
      <c r="BJ99" s="85">
        <v>0</v>
      </c>
      <c r="BK99" s="85">
        <v>0</v>
      </c>
      <c r="BL99" s="85">
        <v>0</v>
      </c>
      <c r="BM99" s="85">
        <v>0</v>
      </c>
      <c r="BN99" s="85">
        <v>0</v>
      </c>
      <c r="BO99" s="85">
        <v>0</v>
      </c>
      <c r="BP99" s="85">
        <v>0</v>
      </c>
    </row>
    <row r="100" spans="1:104" ht="39" customHeight="1">
      <c r="B100" s="404" t="s">
        <v>344</v>
      </c>
      <c r="C100" s="446">
        <v>-1285.8784943999999</v>
      </c>
      <c r="D100" s="447">
        <v>-5.0999999999999999E-7</v>
      </c>
      <c r="E100" s="447">
        <v>1250.491008</v>
      </c>
      <c r="F100" s="447">
        <v>855.08495054999992</v>
      </c>
      <c r="G100" s="448">
        <v>-12.592952279999999</v>
      </c>
      <c r="H100" s="447">
        <v>-80.801292000000004</v>
      </c>
      <c r="I100" s="447">
        <v>-461.43441799999999</v>
      </c>
      <c r="J100" s="447">
        <v>-2629.7711089999998</v>
      </c>
      <c r="K100" s="447">
        <v>-43.253147570000003</v>
      </c>
      <c r="L100" s="448">
        <v>19.16238585</v>
      </c>
      <c r="M100" s="447">
        <v>0</v>
      </c>
      <c r="N100" s="447">
        <v>-90.477913000000001</v>
      </c>
      <c r="O100" s="447">
        <v>0</v>
      </c>
      <c r="P100" s="447">
        <v>2.0733545700000002</v>
      </c>
      <c r="Q100" s="448">
        <v>0</v>
      </c>
      <c r="R100" s="447">
        <v>3.2127430000000001</v>
      </c>
      <c r="S100" s="447">
        <v>0</v>
      </c>
      <c r="T100" s="447">
        <v>0</v>
      </c>
      <c r="U100" s="447">
        <v>-9.4453169999999993</v>
      </c>
      <c r="V100" s="448">
        <v>2.495298</v>
      </c>
      <c r="W100" s="447">
        <v>0</v>
      </c>
      <c r="X100" s="447">
        <v>0</v>
      </c>
      <c r="Y100" s="447">
        <v>0</v>
      </c>
      <c r="Z100" s="447">
        <v>5.7554540000000003</v>
      </c>
      <c r="AA100" s="448">
        <v>0</v>
      </c>
      <c r="AB100" s="447">
        <v>0</v>
      </c>
      <c r="AC100" s="447">
        <v>-49.547365999999997</v>
      </c>
      <c r="AD100" s="447">
        <v>0</v>
      </c>
      <c r="AE100" s="447">
        <v>0</v>
      </c>
      <c r="AF100" s="448">
        <v>0</v>
      </c>
      <c r="AG100" s="447">
        <v>0</v>
      </c>
      <c r="AH100" s="447">
        <v>0</v>
      </c>
      <c r="AI100" s="447">
        <v>-16.258731999999998</v>
      </c>
      <c r="AJ100" s="447">
        <v>0</v>
      </c>
      <c r="AK100" s="448">
        <v>2.9999999999999997E-8</v>
      </c>
      <c r="AL100" s="447">
        <v>0</v>
      </c>
      <c r="AM100" s="447">
        <v>0</v>
      </c>
      <c r="AN100" s="447">
        <v>0</v>
      </c>
      <c r="AO100" s="447">
        <v>0</v>
      </c>
      <c r="AP100" s="448">
        <v>-30.57144104</v>
      </c>
      <c r="AQ100" s="447">
        <v>0</v>
      </c>
      <c r="AR100" s="447">
        <v>0</v>
      </c>
      <c r="AS100" s="447">
        <v>0</v>
      </c>
      <c r="AT100" s="447">
        <v>0</v>
      </c>
      <c r="AU100" s="448">
        <v>0</v>
      </c>
      <c r="AV100" s="447">
        <v>0</v>
      </c>
      <c r="AW100" s="447">
        <v>0</v>
      </c>
      <c r="AX100" s="447">
        <v>0</v>
      </c>
      <c r="AY100" s="447">
        <v>0</v>
      </c>
      <c r="AZ100" s="448">
        <v>0</v>
      </c>
      <c r="BA100" s="447">
        <v>0</v>
      </c>
      <c r="BB100" s="447">
        <v>0</v>
      </c>
      <c r="BC100" s="448">
        <v>0</v>
      </c>
      <c r="BE100" s="85">
        <v>0</v>
      </c>
      <c r="BF100" s="85">
        <v>0</v>
      </c>
      <c r="BG100" s="85">
        <v>0</v>
      </c>
      <c r="BH100" s="85">
        <v>0</v>
      </c>
      <c r="BI100" s="85">
        <v>0</v>
      </c>
      <c r="BJ100" s="85">
        <v>0</v>
      </c>
      <c r="BK100" s="85">
        <v>0</v>
      </c>
      <c r="BL100" s="85">
        <v>0</v>
      </c>
      <c r="BM100" s="85">
        <v>0</v>
      </c>
      <c r="BN100" s="85">
        <v>0</v>
      </c>
      <c r="BO100" s="85">
        <v>0</v>
      </c>
      <c r="BP100" s="85">
        <v>0</v>
      </c>
    </row>
    <row r="101" spans="1:104" ht="41.25" customHeight="1">
      <c r="B101" s="404" t="s">
        <v>345</v>
      </c>
      <c r="C101" s="446">
        <v>0</v>
      </c>
      <c r="D101" s="447">
        <v>0</v>
      </c>
      <c r="E101" s="447">
        <v>0</v>
      </c>
      <c r="F101" s="447">
        <v>0</v>
      </c>
      <c r="G101" s="448">
        <v>0</v>
      </c>
      <c r="H101" s="447">
        <v>0</v>
      </c>
      <c r="I101" s="447">
        <v>0</v>
      </c>
      <c r="J101" s="447">
        <v>0</v>
      </c>
      <c r="K101" s="447">
        <v>0</v>
      </c>
      <c r="L101" s="448">
        <v>0</v>
      </c>
      <c r="M101" s="447">
        <v>0</v>
      </c>
      <c r="N101" s="447">
        <v>0</v>
      </c>
      <c r="O101" s="447">
        <v>0</v>
      </c>
      <c r="P101" s="447">
        <v>0</v>
      </c>
      <c r="Q101" s="448">
        <v>0</v>
      </c>
      <c r="R101" s="447">
        <v>0</v>
      </c>
      <c r="S101" s="447">
        <v>0</v>
      </c>
      <c r="T101" s="447">
        <v>0</v>
      </c>
      <c r="U101" s="447">
        <v>0</v>
      </c>
      <c r="V101" s="448">
        <v>0</v>
      </c>
      <c r="W101" s="447">
        <v>0</v>
      </c>
      <c r="X101" s="447">
        <v>0</v>
      </c>
      <c r="Y101" s="447">
        <v>0</v>
      </c>
      <c r="Z101" s="447">
        <v>0</v>
      </c>
      <c r="AA101" s="448">
        <v>0</v>
      </c>
      <c r="AB101" s="447">
        <v>0</v>
      </c>
      <c r="AC101" s="447">
        <v>0</v>
      </c>
      <c r="AD101" s="447">
        <v>0</v>
      </c>
      <c r="AE101" s="447">
        <v>0</v>
      </c>
      <c r="AF101" s="448">
        <v>0</v>
      </c>
      <c r="AG101" s="447">
        <v>0</v>
      </c>
      <c r="AH101" s="447">
        <v>0</v>
      </c>
      <c r="AI101" s="447">
        <v>0</v>
      </c>
      <c r="AJ101" s="447">
        <v>0</v>
      </c>
      <c r="AK101" s="448">
        <v>0</v>
      </c>
      <c r="AL101" s="447">
        <v>0</v>
      </c>
      <c r="AM101" s="447">
        <v>0</v>
      </c>
      <c r="AN101" s="447">
        <v>0</v>
      </c>
      <c r="AO101" s="447">
        <v>0</v>
      </c>
      <c r="AP101" s="448">
        <v>0</v>
      </c>
      <c r="AQ101" s="447">
        <v>0</v>
      </c>
      <c r="AR101" s="447">
        <v>0</v>
      </c>
      <c r="AS101" s="447">
        <v>0</v>
      </c>
      <c r="AT101" s="447">
        <v>0</v>
      </c>
      <c r="AU101" s="448">
        <v>0</v>
      </c>
      <c r="AV101" s="447">
        <v>0</v>
      </c>
      <c r="AW101" s="447">
        <v>0</v>
      </c>
      <c r="AX101" s="447">
        <v>0</v>
      </c>
      <c r="AY101" s="447">
        <v>0</v>
      </c>
      <c r="AZ101" s="448">
        <v>0</v>
      </c>
      <c r="BA101" s="447">
        <v>0</v>
      </c>
      <c r="BB101" s="447">
        <v>0</v>
      </c>
      <c r="BC101" s="448">
        <v>0</v>
      </c>
      <c r="BE101" s="85">
        <v>0</v>
      </c>
      <c r="BF101" s="85">
        <v>0</v>
      </c>
      <c r="BG101" s="85">
        <v>0</v>
      </c>
      <c r="BH101" s="85">
        <v>0</v>
      </c>
      <c r="BI101" s="85">
        <v>0</v>
      </c>
      <c r="BJ101" s="85">
        <v>0</v>
      </c>
      <c r="BK101" s="85">
        <v>0</v>
      </c>
      <c r="BL101" s="85">
        <v>0</v>
      </c>
      <c r="BM101" s="85">
        <v>0</v>
      </c>
      <c r="BN101" s="85">
        <v>0</v>
      </c>
      <c r="BO101" s="85">
        <v>0</v>
      </c>
      <c r="BP101" s="85">
        <v>0</v>
      </c>
    </row>
    <row r="102" spans="1:104" ht="20.399999999999999" customHeight="1">
      <c r="B102" s="404" t="s">
        <v>346</v>
      </c>
      <c r="C102" s="446">
        <v>-40063.716792649997</v>
      </c>
      <c r="D102" s="447">
        <v>-13201.7670903</v>
      </c>
      <c r="E102" s="447">
        <v>-3006.3790119999999</v>
      </c>
      <c r="F102" s="447">
        <v>-2768.65118962</v>
      </c>
      <c r="G102" s="448">
        <v>-16630.739934360001</v>
      </c>
      <c r="H102" s="447">
        <v>-3172.204921</v>
      </c>
      <c r="I102" s="447">
        <v>-231.32788500000001</v>
      </c>
      <c r="J102" s="447">
        <v>-122.17130899999999</v>
      </c>
      <c r="K102" s="447">
        <v>-579.51718133999998</v>
      </c>
      <c r="L102" s="448">
        <v>87.661743999999999</v>
      </c>
      <c r="M102" s="447">
        <v>-25.957733999999999</v>
      </c>
      <c r="N102" s="447">
        <v>-1.2419629999999999</v>
      </c>
      <c r="O102" s="447">
        <v>-129.65710793</v>
      </c>
      <c r="P102" s="447">
        <v>-73.203660079999992</v>
      </c>
      <c r="Q102" s="448">
        <v>0</v>
      </c>
      <c r="R102" s="447">
        <v>34.875427000000002</v>
      </c>
      <c r="S102" s="447">
        <v>34.689833999999998</v>
      </c>
      <c r="T102" s="447">
        <v>1.4641090000000001</v>
      </c>
      <c r="U102" s="447">
        <v>-60.216168000000003</v>
      </c>
      <c r="V102" s="448">
        <v>0</v>
      </c>
      <c r="W102" s="447">
        <v>-81.972973999999994</v>
      </c>
      <c r="X102" s="447">
        <v>0</v>
      </c>
      <c r="Y102" s="447">
        <v>22.116002000000002</v>
      </c>
      <c r="Z102" s="447">
        <v>-1.2231099999999999</v>
      </c>
      <c r="AA102" s="448">
        <v>10.326003</v>
      </c>
      <c r="AB102" s="447">
        <v>-17.233072</v>
      </c>
      <c r="AC102" s="447">
        <v>-63.979506000000001</v>
      </c>
      <c r="AD102" s="447">
        <v>-68.635463999999999</v>
      </c>
      <c r="AE102" s="447">
        <v>0.89143700000000003</v>
      </c>
      <c r="AF102" s="448">
        <v>-25.801939000000001</v>
      </c>
      <c r="AG102" s="447">
        <v>0</v>
      </c>
      <c r="AH102" s="447">
        <v>1.337008</v>
      </c>
      <c r="AI102" s="447">
        <v>-1.999614</v>
      </c>
      <c r="AJ102" s="447">
        <v>-0.19350500000000001</v>
      </c>
      <c r="AK102" s="448">
        <v>0</v>
      </c>
      <c r="AL102" s="447">
        <v>0</v>
      </c>
      <c r="AM102" s="447">
        <v>0</v>
      </c>
      <c r="AN102" s="447">
        <v>0</v>
      </c>
      <c r="AO102" s="447">
        <v>0</v>
      </c>
      <c r="AP102" s="448">
        <v>0.244972</v>
      </c>
      <c r="AQ102" s="447">
        <v>0</v>
      </c>
      <c r="AR102" s="447">
        <v>8.0873840000000001</v>
      </c>
      <c r="AS102" s="447">
        <v>-2.5773450000000002</v>
      </c>
      <c r="AT102" s="447">
        <v>0.42518</v>
      </c>
      <c r="AU102" s="448">
        <v>0.14351</v>
      </c>
      <c r="AV102" s="447">
        <v>-4.0644840000000002</v>
      </c>
      <c r="AW102" s="447">
        <v>0</v>
      </c>
      <c r="AX102" s="447">
        <v>2.0021979999999998E-2</v>
      </c>
      <c r="AY102" s="447">
        <v>0.64164699999999997</v>
      </c>
      <c r="AZ102" s="448">
        <v>5.7497600000000002</v>
      </c>
      <c r="BA102" s="447">
        <v>0</v>
      </c>
      <c r="BB102" s="447">
        <v>-1.367604</v>
      </c>
      <c r="BC102" s="448">
        <v>-0.30705900000000003</v>
      </c>
      <c r="BE102" s="85">
        <v>0</v>
      </c>
      <c r="BF102" s="85">
        <v>0</v>
      </c>
      <c r="BG102" s="85">
        <v>0</v>
      </c>
      <c r="BH102" s="85">
        <v>0</v>
      </c>
      <c r="BI102" s="85">
        <v>0</v>
      </c>
      <c r="BJ102" s="85">
        <v>0</v>
      </c>
      <c r="BK102" s="85">
        <v>0</v>
      </c>
      <c r="BL102" s="85">
        <v>0</v>
      </c>
      <c r="BM102" s="85">
        <v>0</v>
      </c>
      <c r="BN102" s="85">
        <v>0</v>
      </c>
      <c r="BO102" s="85">
        <v>0</v>
      </c>
      <c r="BP102" s="85">
        <v>0</v>
      </c>
    </row>
    <row r="103" spans="1:104" ht="20.399999999999999" customHeight="1">
      <c r="B103" s="404" t="s">
        <v>347</v>
      </c>
      <c r="C103" s="446">
        <v>136.55256665000002</v>
      </c>
      <c r="D103" s="447">
        <v>0</v>
      </c>
      <c r="E103" s="447">
        <v>9.3500270000000008</v>
      </c>
      <c r="F103" s="447">
        <v>75.470426650000007</v>
      </c>
      <c r="G103" s="448">
        <v>0</v>
      </c>
      <c r="H103" s="447">
        <v>0</v>
      </c>
      <c r="I103" s="447">
        <v>0</v>
      </c>
      <c r="J103" s="447">
        <v>63.030234</v>
      </c>
      <c r="K103" s="447">
        <v>0</v>
      </c>
      <c r="L103" s="448">
        <v>0</v>
      </c>
      <c r="M103" s="447">
        <v>0</v>
      </c>
      <c r="N103" s="447">
        <v>0</v>
      </c>
      <c r="O103" s="447">
        <v>0</v>
      </c>
      <c r="P103" s="447">
        <v>0</v>
      </c>
      <c r="Q103" s="448">
        <v>0</v>
      </c>
      <c r="R103" s="447">
        <v>0</v>
      </c>
      <c r="S103" s="447">
        <v>0</v>
      </c>
      <c r="T103" s="447">
        <v>0</v>
      </c>
      <c r="U103" s="447">
        <v>0</v>
      </c>
      <c r="V103" s="448">
        <v>0</v>
      </c>
      <c r="W103" s="447">
        <v>0</v>
      </c>
      <c r="X103" s="447">
        <v>0</v>
      </c>
      <c r="Y103" s="447">
        <v>0</v>
      </c>
      <c r="Z103" s="447">
        <v>0</v>
      </c>
      <c r="AA103" s="448">
        <v>0</v>
      </c>
      <c r="AB103" s="447">
        <v>0</v>
      </c>
      <c r="AC103" s="447">
        <v>0</v>
      </c>
      <c r="AD103" s="447">
        <v>0</v>
      </c>
      <c r="AE103" s="447">
        <v>0</v>
      </c>
      <c r="AF103" s="448">
        <v>-11.298121</v>
      </c>
      <c r="AG103" s="447">
        <v>0</v>
      </c>
      <c r="AH103" s="447">
        <v>0</v>
      </c>
      <c r="AI103" s="447">
        <v>0</v>
      </c>
      <c r="AJ103" s="447">
        <v>0</v>
      </c>
      <c r="AK103" s="448">
        <v>0</v>
      </c>
      <c r="AL103" s="447">
        <v>0</v>
      </c>
      <c r="AM103" s="447">
        <v>0</v>
      </c>
      <c r="AN103" s="447">
        <v>0</v>
      </c>
      <c r="AO103" s="447">
        <v>0</v>
      </c>
      <c r="AP103" s="448">
        <v>0</v>
      </c>
      <c r="AQ103" s="447">
        <v>0</v>
      </c>
      <c r="AR103" s="447">
        <v>0</v>
      </c>
      <c r="AS103" s="447">
        <v>0</v>
      </c>
      <c r="AT103" s="447">
        <v>0</v>
      </c>
      <c r="AU103" s="448">
        <v>0</v>
      </c>
      <c r="AV103" s="447">
        <v>0</v>
      </c>
      <c r="AW103" s="447">
        <v>0</v>
      </c>
      <c r="AX103" s="447">
        <v>0</v>
      </c>
      <c r="AY103" s="447">
        <v>0</v>
      </c>
      <c r="AZ103" s="448">
        <v>0</v>
      </c>
      <c r="BA103" s="447">
        <v>0</v>
      </c>
      <c r="BB103" s="447">
        <v>0</v>
      </c>
      <c r="BC103" s="448">
        <v>0</v>
      </c>
      <c r="BE103" s="85">
        <v>0</v>
      </c>
      <c r="BF103" s="85">
        <v>0</v>
      </c>
      <c r="BG103" s="85">
        <v>0</v>
      </c>
      <c r="BH103" s="85">
        <v>0</v>
      </c>
      <c r="BI103" s="85">
        <v>0</v>
      </c>
      <c r="BJ103" s="85">
        <v>0</v>
      </c>
      <c r="BK103" s="85">
        <v>0</v>
      </c>
      <c r="BL103" s="85">
        <v>0</v>
      </c>
      <c r="BM103" s="85">
        <v>0</v>
      </c>
      <c r="BN103" s="85">
        <v>0</v>
      </c>
      <c r="BO103" s="85">
        <v>0</v>
      </c>
      <c r="BP103" s="85">
        <v>0</v>
      </c>
    </row>
    <row r="104" spans="1:104" ht="20.399999999999999" customHeight="1">
      <c r="B104" s="398" t="s">
        <v>348</v>
      </c>
      <c r="C104" s="446">
        <v>1734.4255450000001</v>
      </c>
      <c r="D104" s="447">
        <v>0</v>
      </c>
      <c r="E104" s="447">
        <v>0</v>
      </c>
      <c r="F104" s="447">
        <v>0</v>
      </c>
      <c r="G104" s="448">
        <v>0</v>
      </c>
      <c r="H104" s="447">
        <v>0</v>
      </c>
      <c r="I104" s="447">
        <v>0</v>
      </c>
      <c r="J104" s="447">
        <v>1734.4255450000001</v>
      </c>
      <c r="K104" s="447">
        <v>0</v>
      </c>
      <c r="L104" s="448">
        <v>0</v>
      </c>
      <c r="M104" s="447">
        <v>0</v>
      </c>
      <c r="N104" s="447">
        <v>0</v>
      </c>
      <c r="O104" s="447">
        <v>0</v>
      </c>
      <c r="P104" s="447">
        <v>0</v>
      </c>
      <c r="Q104" s="448">
        <v>0</v>
      </c>
      <c r="R104" s="447">
        <v>0</v>
      </c>
      <c r="S104" s="447">
        <v>0</v>
      </c>
      <c r="T104" s="447">
        <v>0</v>
      </c>
      <c r="U104" s="447">
        <v>0</v>
      </c>
      <c r="V104" s="448">
        <v>0</v>
      </c>
      <c r="W104" s="447">
        <v>0</v>
      </c>
      <c r="X104" s="447">
        <v>0</v>
      </c>
      <c r="Y104" s="447">
        <v>0</v>
      </c>
      <c r="Z104" s="447">
        <v>0</v>
      </c>
      <c r="AA104" s="448">
        <v>0</v>
      </c>
      <c r="AB104" s="447">
        <v>0</v>
      </c>
      <c r="AC104" s="447">
        <v>0</v>
      </c>
      <c r="AD104" s="447">
        <v>0</v>
      </c>
      <c r="AE104" s="447">
        <v>0</v>
      </c>
      <c r="AF104" s="448">
        <v>0</v>
      </c>
      <c r="AG104" s="447">
        <v>0</v>
      </c>
      <c r="AH104" s="447">
        <v>0</v>
      </c>
      <c r="AI104" s="447">
        <v>0</v>
      </c>
      <c r="AJ104" s="447">
        <v>0</v>
      </c>
      <c r="AK104" s="448">
        <v>0</v>
      </c>
      <c r="AL104" s="447">
        <v>0</v>
      </c>
      <c r="AM104" s="447">
        <v>0</v>
      </c>
      <c r="AN104" s="447">
        <v>0</v>
      </c>
      <c r="AO104" s="447">
        <v>0</v>
      </c>
      <c r="AP104" s="448">
        <v>0</v>
      </c>
      <c r="AQ104" s="447">
        <v>0</v>
      </c>
      <c r="AR104" s="447">
        <v>0</v>
      </c>
      <c r="AS104" s="447">
        <v>0</v>
      </c>
      <c r="AT104" s="447">
        <v>0</v>
      </c>
      <c r="AU104" s="448">
        <v>0</v>
      </c>
      <c r="AV104" s="447">
        <v>0</v>
      </c>
      <c r="AW104" s="447">
        <v>0</v>
      </c>
      <c r="AX104" s="447">
        <v>0</v>
      </c>
      <c r="AY104" s="447">
        <v>0</v>
      </c>
      <c r="AZ104" s="448">
        <v>0</v>
      </c>
      <c r="BA104" s="447">
        <v>0</v>
      </c>
      <c r="BB104" s="447">
        <v>0</v>
      </c>
      <c r="BC104" s="448">
        <v>0</v>
      </c>
      <c r="BE104" s="85">
        <v>0</v>
      </c>
      <c r="BF104" s="85">
        <v>0</v>
      </c>
      <c r="BG104" s="85">
        <v>0</v>
      </c>
      <c r="BH104" s="85">
        <v>0</v>
      </c>
      <c r="BI104" s="85">
        <v>0</v>
      </c>
      <c r="BJ104" s="85">
        <v>0</v>
      </c>
      <c r="BK104" s="85">
        <v>0</v>
      </c>
      <c r="BL104" s="85">
        <v>0</v>
      </c>
      <c r="BM104" s="85">
        <v>0</v>
      </c>
      <c r="BN104" s="85">
        <v>0</v>
      </c>
      <c r="BO104" s="85">
        <v>0</v>
      </c>
      <c r="BP104" s="85">
        <v>0</v>
      </c>
    </row>
    <row r="105" spans="1:104" ht="20.399999999999999" customHeight="1">
      <c r="B105" s="395" t="s">
        <v>349</v>
      </c>
      <c r="C105" s="446">
        <v>10.716982</v>
      </c>
      <c r="D105" s="447">
        <v>0</v>
      </c>
      <c r="E105" s="447">
        <v>0</v>
      </c>
      <c r="F105" s="447">
        <v>0</v>
      </c>
      <c r="G105" s="448">
        <v>0</v>
      </c>
      <c r="H105" s="447">
        <v>0</v>
      </c>
      <c r="I105" s="447">
        <v>10.18028</v>
      </c>
      <c r="J105" s="447">
        <v>0</v>
      </c>
      <c r="K105" s="447">
        <v>0</v>
      </c>
      <c r="L105" s="448">
        <v>0</v>
      </c>
      <c r="M105" s="447">
        <v>0</v>
      </c>
      <c r="N105" s="447">
        <v>0</v>
      </c>
      <c r="O105" s="447">
        <v>0</v>
      </c>
      <c r="P105" s="447">
        <v>0</v>
      </c>
      <c r="Q105" s="448">
        <v>0</v>
      </c>
      <c r="R105" s="447">
        <v>0.53670200000000001</v>
      </c>
      <c r="S105" s="447">
        <v>0</v>
      </c>
      <c r="T105" s="447">
        <v>0</v>
      </c>
      <c r="U105" s="447">
        <v>0</v>
      </c>
      <c r="V105" s="448">
        <v>0</v>
      </c>
      <c r="W105" s="447">
        <v>0</v>
      </c>
      <c r="X105" s="447">
        <v>0</v>
      </c>
      <c r="Y105" s="447">
        <v>0</v>
      </c>
      <c r="Z105" s="447">
        <v>0</v>
      </c>
      <c r="AA105" s="448">
        <v>0</v>
      </c>
      <c r="AB105" s="447">
        <v>0</v>
      </c>
      <c r="AC105" s="447">
        <v>0</v>
      </c>
      <c r="AD105" s="447">
        <v>0</v>
      </c>
      <c r="AE105" s="447">
        <v>0</v>
      </c>
      <c r="AF105" s="448">
        <v>0</v>
      </c>
      <c r="AG105" s="447">
        <v>0</v>
      </c>
      <c r="AH105" s="447">
        <v>0</v>
      </c>
      <c r="AI105" s="447">
        <v>0</v>
      </c>
      <c r="AJ105" s="447">
        <v>0</v>
      </c>
      <c r="AK105" s="448">
        <v>0</v>
      </c>
      <c r="AL105" s="447">
        <v>0</v>
      </c>
      <c r="AM105" s="447">
        <v>0</v>
      </c>
      <c r="AN105" s="447">
        <v>0</v>
      </c>
      <c r="AO105" s="447">
        <v>0</v>
      </c>
      <c r="AP105" s="448">
        <v>0</v>
      </c>
      <c r="AQ105" s="447">
        <v>0</v>
      </c>
      <c r="AR105" s="447">
        <v>0</v>
      </c>
      <c r="AS105" s="447">
        <v>0</v>
      </c>
      <c r="AT105" s="447">
        <v>0</v>
      </c>
      <c r="AU105" s="448">
        <v>0</v>
      </c>
      <c r="AV105" s="447">
        <v>0</v>
      </c>
      <c r="AW105" s="447">
        <v>0</v>
      </c>
      <c r="AX105" s="447">
        <v>0</v>
      </c>
      <c r="AY105" s="447">
        <v>0</v>
      </c>
      <c r="AZ105" s="448">
        <v>0</v>
      </c>
      <c r="BA105" s="447">
        <v>0</v>
      </c>
      <c r="BB105" s="447">
        <v>0</v>
      </c>
      <c r="BC105" s="448">
        <v>0</v>
      </c>
      <c r="BE105" s="85">
        <v>0</v>
      </c>
      <c r="BF105" s="85">
        <v>0</v>
      </c>
      <c r="BG105" s="85">
        <v>0</v>
      </c>
      <c r="BH105" s="85">
        <v>0</v>
      </c>
      <c r="BI105" s="85">
        <v>0</v>
      </c>
      <c r="BJ105" s="85">
        <v>0</v>
      </c>
      <c r="BK105" s="85">
        <v>0</v>
      </c>
      <c r="BL105" s="85">
        <v>0</v>
      </c>
      <c r="BM105" s="85">
        <v>0</v>
      </c>
      <c r="BN105" s="85">
        <v>0</v>
      </c>
      <c r="BO105" s="85">
        <v>0</v>
      </c>
      <c r="BP105" s="85">
        <v>0</v>
      </c>
    </row>
    <row r="106" spans="1:104" ht="20.399999999999999" customHeight="1">
      <c r="B106" s="394" t="s">
        <v>350</v>
      </c>
      <c r="C106" s="446">
        <v>2933.44859739</v>
      </c>
      <c r="D106" s="447">
        <v>0</v>
      </c>
      <c r="E106" s="447">
        <v>0</v>
      </c>
      <c r="F106" s="447">
        <v>0</v>
      </c>
      <c r="G106" s="448">
        <v>2.0959619999999998E-2</v>
      </c>
      <c r="H106" s="447">
        <v>0</v>
      </c>
      <c r="I106" s="447">
        <v>0</v>
      </c>
      <c r="J106" s="447">
        <v>2933.260573</v>
      </c>
      <c r="K106" s="447">
        <v>0</v>
      </c>
      <c r="L106" s="448">
        <v>8.9735000000000006E-3</v>
      </c>
      <c r="M106" s="447">
        <v>0</v>
      </c>
      <c r="N106" s="447">
        <v>0.11262</v>
      </c>
      <c r="O106" s="447">
        <v>0</v>
      </c>
      <c r="P106" s="447">
        <v>7.6800000000000002E-4</v>
      </c>
      <c r="Q106" s="448">
        <v>0</v>
      </c>
      <c r="R106" s="447">
        <v>0</v>
      </c>
      <c r="S106" s="447">
        <v>0</v>
      </c>
      <c r="T106" s="447">
        <v>0</v>
      </c>
      <c r="U106" s="447">
        <v>0</v>
      </c>
      <c r="V106" s="448">
        <v>0</v>
      </c>
      <c r="W106" s="447">
        <v>1.45E-4</v>
      </c>
      <c r="X106" s="447">
        <v>0</v>
      </c>
      <c r="Y106" s="447">
        <v>0</v>
      </c>
      <c r="Z106" s="447">
        <v>3.9399999999999998E-4</v>
      </c>
      <c r="AA106" s="448">
        <v>0</v>
      </c>
      <c r="AB106" s="447">
        <v>0</v>
      </c>
      <c r="AC106" s="447">
        <v>0</v>
      </c>
      <c r="AD106" s="447">
        <v>0</v>
      </c>
      <c r="AE106" s="447">
        <v>0</v>
      </c>
      <c r="AF106" s="448">
        <v>0</v>
      </c>
      <c r="AG106" s="447">
        <v>4.4164269999999999E-2</v>
      </c>
      <c r="AH106" s="447">
        <v>0</v>
      </c>
      <c r="AI106" s="447">
        <v>0</v>
      </c>
      <c r="AJ106" s="447">
        <v>0</v>
      </c>
      <c r="AK106" s="448">
        <v>0</v>
      </c>
      <c r="AL106" s="447">
        <v>0</v>
      </c>
      <c r="AM106" s="447">
        <v>0</v>
      </c>
      <c r="AN106" s="447">
        <v>0</v>
      </c>
      <c r="AO106" s="447">
        <v>0</v>
      </c>
      <c r="AP106" s="448">
        <v>0</v>
      </c>
      <c r="AQ106" s="447">
        <v>0</v>
      </c>
      <c r="AR106" s="447">
        <v>0</v>
      </c>
      <c r="AS106" s="447">
        <v>0</v>
      </c>
      <c r="AT106" s="447">
        <v>0</v>
      </c>
      <c r="AU106" s="448">
        <v>0</v>
      </c>
      <c r="AV106" s="447">
        <v>0</v>
      </c>
      <c r="AW106" s="447">
        <v>0</v>
      </c>
      <c r="AX106" s="447">
        <v>0</v>
      </c>
      <c r="AY106" s="447">
        <v>0</v>
      </c>
      <c r="AZ106" s="448">
        <v>0</v>
      </c>
      <c r="BA106" s="447">
        <v>0</v>
      </c>
      <c r="BB106" s="447">
        <v>0</v>
      </c>
      <c r="BC106" s="448">
        <v>0</v>
      </c>
      <c r="BE106" s="85">
        <v>0</v>
      </c>
      <c r="BF106" s="85">
        <v>0</v>
      </c>
      <c r="BG106" s="85">
        <v>0</v>
      </c>
      <c r="BH106" s="85">
        <v>0</v>
      </c>
      <c r="BI106" s="85">
        <v>0</v>
      </c>
      <c r="BJ106" s="85">
        <v>0</v>
      </c>
      <c r="BK106" s="85">
        <v>0</v>
      </c>
      <c r="BL106" s="85">
        <v>0</v>
      </c>
      <c r="BM106" s="85">
        <v>0</v>
      </c>
      <c r="BN106" s="85">
        <v>0</v>
      </c>
      <c r="BO106" s="85">
        <v>0</v>
      </c>
      <c r="BP106" s="85">
        <v>0</v>
      </c>
    </row>
    <row r="107" spans="1:104" ht="15.75" customHeight="1">
      <c r="B107" s="394"/>
      <c r="C107" s="446"/>
      <c r="D107" s="447"/>
      <c r="E107" s="447"/>
      <c r="F107" s="447"/>
      <c r="G107" s="448"/>
      <c r="H107" s="447"/>
      <c r="I107" s="447"/>
      <c r="J107" s="447"/>
      <c r="K107" s="447"/>
      <c r="L107" s="448"/>
      <c r="M107" s="447"/>
      <c r="N107" s="447"/>
      <c r="O107" s="447"/>
      <c r="P107" s="447"/>
      <c r="Q107" s="448"/>
      <c r="R107" s="447"/>
      <c r="S107" s="447"/>
      <c r="T107" s="447"/>
      <c r="U107" s="447"/>
      <c r="V107" s="448"/>
      <c r="W107" s="447"/>
      <c r="X107" s="447"/>
      <c r="Y107" s="447"/>
      <c r="Z107" s="447"/>
      <c r="AA107" s="448"/>
      <c r="AB107" s="447"/>
      <c r="AC107" s="447"/>
      <c r="AD107" s="447"/>
      <c r="AE107" s="447"/>
      <c r="AF107" s="448"/>
      <c r="AG107" s="447"/>
      <c r="AH107" s="447"/>
      <c r="AI107" s="447"/>
      <c r="AJ107" s="447"/>
      <c r="AK107" s="448"/>
      <c r="AL107" s="447"/>
      <c r="AM107" s="447"/>
      <c r="AN107" s="447"/>
      <c r="AO107" s="447"/>
      <c r="AP107" s="448"/>
      <c r="AQ107" s="447"/>
      <c r="AR107" s="447"/>
      <c r="AS107" s="447"/>
      <c r="AT107" s="447"/>
      <c r="AU107" s="448"/>
      <c r="AV107" s="447"/>
      <c r="AW107" s="447"/>
      <c r="AX107" s="447"/>
      <c r="AY107" s="447"/>
      <c r="AZ107" s="448"/>
      <c r="BA107" s="447"/>
      <c r="BB107" s="447"/>
      <c r="BC107" s="448"/>
    </row>
    <row r="108" spans="1:104" s="95" customFormat="1" ht="15" customHeight="1">
      <c r="A108" s="93"/>
      <c r="B108" s="394"/>
      <c r="C108" s="446"/>
      <c r="D108" s="447"/>
      <c r="E108" s="447"/>
      <c r="F108" s="447"/>
      <c r="G108" s="448"/>
      <c r="H108" s="447"/>
      <c r="I108" s="447"/>
      <c r="J108" s="447"/>
      <c r="K108" s="447"/>
      <c r="L108" s="448"/>
      <c r="M108" s="447"/>
      <c r="N108" s="447"/>
      <c r="O108" s="447"/>
      <c r="P108" s="447"/>
      <c r="Q108" s="448"/>
      <c r="R108" s="447"/>
      <c r="S108" s="447"/>
      <c r="T108" s="447"/>
      <c r="U108" s="447"/>
      <c r="V108" s="448"/>
      <c r="W108" s="447"/>
      <c r="X108" s="447"/>
      <c r="Y108" s="447"/>
      <c r="Z108" s="447"/>
      <c r="AA108" s="448"/>
      <c r="AB108" s="447"/>
      <c r="AC108" s="447"/>
      <c r="AD108" s="447"/>
      <c r="AE108" s="447"/>
      <c r="AF108" s="448"/>
      <c r="AG108" s="447"/>
      <c r="AH108" s="447"/>
      <c r="AI108" s="447"/>
      <c r="AJ108" s="447"/>
      <c r="AK108" s="448"/>
      <c r="AL108" s="447"/>
      <c r="AM108" s="447"/>
      <c r="AN108" s="447"/>
      <c r="AO108" s="447"/>
      <c r="AP108" s="448"/>
      <c r="AQ108" s="447"/>
      <c r="AR108" s="447"/>
      <c r="AS108" s="447"/>
      <c r="AT108" s="447"/>
      <c r="AU108" s="448"/>
      <c r="AV108" s="447"/>
      <c r="AW108" s="447"/>
      <c r="AX108" s="447"/>
      <c r="AY108" s="447"/>
      <c r="AZ108" s="448"/>
      <c r="BA108" s="447"/>
      <c r="BB108" s="447"/>
      <c r="BC108" s="448"/>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row>
    <row r="109" spans="1:104" ht="20.399999999999999" customHeight="1">
      <c r="B109" s="392" t="s">
        <v>351</v>
      </c>
      <c r="C109" s="443">
        <v>65319558.319380432</v>
      </c>
      <c r="D109" s="444">
        <v>10609991.62452759</v>
      </c>
      <c r="E109" s="444">
        <v>4672644.9610630004</v>
      </c>
      <c r="F109" s="444">
        <v>2451798.2542004199</v>
      </c>
      <c r="G109" s="445">
        <v>2622228.686915</v>
      </c>
      <c r="H109" s="444">
        <v>2548651.4480380001</v>
      </c>
      <c r="I109" s="444">
        <v>4203753.792657</v>
      </c>
      <c r="J109" s="444">
        <v>3424412.567787</v>
      </c>
      <c r="K109" s="444">
        <v>15337722.925697999</v>
      </c>
      <c r="L109" s="445">
        <v>482793.47674305999</v>
      </c>
      <c r="M109" s="444">
        <v>959184.81784678006</v>
      </c>
      <c r="N109" s="444">
        <v>691542.465646</v>
      </c>
      <c r="O109" s="444">
        <v>1668974.72305606</v>
      </c>
      <c r="P109" s="444">
        <v>502237.30389889004</v>
      </c>
      <c r="Q109" s="445">
        <v>255358.33635999999</v>
      </c>
      <c r="R109" s="444">
        <v>1991320.8702990001</v>
      </c>
      <c r="S109" s="444">
        <v>130825.31437399999</v>
      </c>
      <c r="T109" s="444">
        <v>329849.92820089002</v>
      </c>
      <c r="U109" s="444">
        <v>589975.70039200003</v>
      </c>
      <c r="V109" s="445">
        <v>318048.99303200003</v>
      </c>
      <c r="W109" s="444">
        <v>197383.980606</v>
      </c>
      <c r="X109" s="444">
        <v>1052302.8046029999</v>
      </c>
      <c r="Y109" s="444">
        <v>120559.452045</v>
      </c>
      <c r="Z109" s="444">
        <v>450955.30795799999</v>
      </c>
      <c r="AA109" s="445">
        <v>2862281.845187</v>
      </c>
      <c r="AB109" s="444">
        <v>130595.741411</v>
      </c>
      <c r="AC109" s="444">
        <v>1085771.1609060001</v>
      </c>
      <c r="AD109" s="444">
        <v>37524.044391000003</v>
      </c>
      <c r="AE109" s="444">
        <v>2674.04025</v>
      </c>
      <c r="AF109" s="445">
        <v>79555.139668999997</v>
      </c>
      <c r="AG109" s="444">
        <v>63014.401819170002</v>
      </c>
      <c r="AH109" s="444">
        <v>40041.470458000003</v>
      </c>
      <c r="AI109" s="444">
        <v>1769.5868840000001</v>
      </c>
      <c r="AJ109" s="444">
        <v>168871.71298099999</v>
      </c>
      <c r="AK109" s="445">
        <v>198156.98052499999</v>
      </c>
      <c r="AL109" s="444">
        <v>1199.179586</v>
      </c>
      <c r="AM109" s="444">
        <v>90970.869385270009</v>
      </c>
      <c r="AN109" s="444">
        <v>10063.683776870001</v>
      </c>
      <c r="AO109" s="444">
        <v>3170.838628</v>
      </c>
      <c r="AP109" s="445">
        <v>40155.523072480006</v>
      </c>
      <c r="AQ109" s="444">
        <v>2113.3148414100001</v>
      </c>
      <c r="AR109" s="444">
        <v>8.2918570000000003</v>
      </c>
      <c r="AS109" s="444">
        <v>2139.0450470000001</v>
      </c>
      <c r="AT109" s="444">
        <v>481.051738</v>
      </c>
      <c r="AU109" s="445">
        <v>3565.3474890000002</v>
      </c>
      <c r="AV109" s="444">
        <v>4859105.420895</v>
      </c>
      <c r="AW109" s="444">
        <v>5656.5901350000004</v>
      </c>
      <c r="AX109" s="444">
        <v>6938.9206513999998</v>
      </c>
      <c r="AY109" s="444">
        <v>1466.745242</v>
      </c>
      <c r="AZ109" s="445">
        <v>7869.7110979999998</v>
      </c>
      <c r="BA109" s="444">
        <v>1705.40197214</v>
      </c>
      <c r="BB109" s="444">
        <v>174.523538</v>
      </c>
      <c r="BC109" s="445">
        <v>0</v>
      </c>
      <c r="BE109" s="85">
        <v>0</v>
      </c>
      <c r="BF109" s="85">
        <v>0</v>
      </c>
      <c r="BG109" s="85">
        <v>0</v>
      </c>
      <c r="BH109" s="85">
        <v>0</v>
      </c>
      <c r="BI109" s="85">
        <v>0</v>
      </c>
      <c r="BJ109" s="85">
        <v>0</v>
      </c>
      <c r="BK109" s="85">
        <v>0</v>
      </c>
      <c r="BL109" s="85">
        <v>0</v>
      </c>
      <c r="BM109" s="85">
        <v>0</v>
      </c>
      <c r="BN109" s="85">
        <v>0</v>
      </c>
      <c r="BO109" s="85">
        <v>0</v>
      </c>
      <c r="BP109" s="85">
        <v>0</v>
      </c>
    </row>
    <row r="110" spans="1:104" ht="20.399999999999999" customHeight="1">
      <c r="B110" s="394"/>
      <c r="C110" s="446"/>
      <c r="D110" s="447"/>
      <c r="E110" s="447"/>
      <c r="F110" s="447"/>
      <c r="G110" s="448"/>
      <c r="H110" s="447"/>
      <c r="I110" s="447"/>
      <c r="J110" s="447"/>
      <c r="K110" s="447"/>
      <c r="L110" s="448"/>
      <c r="M110" s="447"/>
      <c r="N110" s="447"/>
      <c r="O110" s="447"/>
      <c r="P110" s="447"/>
      <c r="Q110" s="448"/>
      <c r="R110" s="447"/>
      <c r="S110" s="447"/>
      <c r="T110" s="447"/>
      <c r="U110" s="447"/>
      <c r="V110" s="448"/>
      <c r="W110" s="447"/>
      <c r="X110" s="447"/>
      <c r="Y110" s="447"/>
      <c r="Z110" s="447"/>
      <c r="AA110" s="448"/>
      <c r="AB110" s="447"/>
      <c r="AC110" s="447"/>
      <c r="AD110" s="447"/>
      <c r="AE110" s="447"/>
      <c r="AF110" s="448"/>
      <c r="AG110" s="447"/>
      <c r="AH110" s="447"/>
      <c r="AI110" s="447"/>
      <c r="AJ110" s="447"/>
      <c r="AK110" s="448"/>
      <c r="AL110" s="447"/>
      <c r="AM110" s="447"/>
      <c r="AN110" s="447"/>
      <c r="AO110" s="447"/>
      <c r="AP110" s="448"/>
      <c r="AQ110" s="447"/>
      <c r="AR110" s="447"/>
      <c r="AS110" s="447"/>
      <c r="AT110" s="447"/>
      <c r="AU110" s="448"/>
      <c r="AV110" s="447"/>
      <c r="AW110" s="447"/>
      <c r="AX110" s="447"/>
      <c r="AY110" s="447"/>
      <c r="AZ110" s="448"/>
      <c r="BA110" s="447"/>
      <c r="BB110" s="447"/>
      <c r="BC110" s="448"/>
    </row>
    <row r="111" spans="1:104" ht="20.399999999999999" customHeight="1">
      <c r="B111" s="394" t="s">
        <v>352</v>
      </c>
      <c r="C111" s="446">
        <v>1103.3738060000001</v>
      </c>
      <c r="D111" s="447">
        <v>0</v>
      </c>
      <c r="E111" s="447">
        <v>0</v>
      </c>
      <c r="F111" s="447">
        <v>0</v>
      </c>
      <c r="G111" s="448">
        <v>0</v>
      </c>
      <c r="H111" s="447">
        <v>0</v>
      </c>
      <c r="I111" s="447">
        <v>0</v>
      </c>
      <c r="J111" s="447">
        <v>0</v>
      </c>
      <c r="K111" s="447">
        <v>0</v>
      </c>
      <c r="L111" s="448">
        <v>0</v>
      </c>
      <c r="M111" s="447">
        <v>0</v>
      </c>
      <c r="N111" s="447">
        <v>1103.3738060000001</v>
      </c>
      <c r="O111" s="447">
        <v>0</v>
      </c>
      <c r="P111" s="447">
        <v>0</v>
      </c>
      <c r="Q111" s="448">
        <v>0</v>
      </c>
      <c r="R111" s="447">
        <v>0</v>
      </c>
      <c r="S111" s="447">
        <v>0</v>
      </c>
      <c r="T111" s="447">
        <v>0</v>
      </c>
      <c r="U111" s="447">
        <v>0</v>
      </c>
      <c r="V111" s="448">
        <v>0</v>
      </c>
      <c r="W111" s="447">
        <v>0</v>
      </c>
      <c r="X111" s="447">
        <v>0</v>
      </c>
      <c r="Y111" s="447">
        <v>0</v>
      </c>
      <c r="Z111" s="447">
        <v>0</v>
      </c>
      <c r="AA111" s="448">
        <v>0</v>
      </c>
      <c r="AB111" s="447">
        <v>0</v>
      </c>
      <c r="AC111" s="447">
        <v>0</v>
      </c>
      <c r="AD111" s="447">
        <v>0</v>
      </c>
      <c r="AE111" s="447">
        <v>0</v>
      </c>
      <c r="AF111" s="448">
        <v>0</v>
      </c>
      <c r="AG111" s="447">
        <v>0</v>
      </c>
      <c r="AH111" s="447">
        <v>0</v>
      </c>
      <c r="AI111" s="447">
        <v>0</v>
      </c>
      <c r="AJ111" s="447">
        <v>0</v>
      </c>
      <c r="AK111" s="448">
        <v>0</v>
      </c>
      <c r="AL111" s="447">
        <v>0</v>
      </c>
      <c r="AM111" s="447">
        <v>0</v>
      </c>
      <c r="AN111" s="447">
        <v>0</v>
      </c>
      <c r="AO111" s="447">
        <v>0</v>
      </c>
      <c r="AP111" s="448">
        <v>0</v>
      </c>
      <c r="AQ111" s="447">
        <v>0</v>
      </c>
      <c r="AR111" s="447">
        <v>0</v>
      </c>
      <c r="AS111" s="447">
        <v>0</v>
      </c>
      <c r="AT111" s="447">
        <v>0</v>
      </c>
      <c r="AU111" s="448">
        <v>0</v>
      </c>
      <c r="AV111" s="447">
        <v>0</v>
      </c>
      <c r="AW111" s="447">
        <v>0</v>
      </c>
      <c r="AX111" s="447">
        <v>0</v>
      </c>
      <c r="AY111" s="447">
        <v>0</v>
      </c>
      <c r="AZ111" s="448">
        <v>0</v>
      </c>
      <c r="BA111" s="447">
        <v>0</v>
      </c>
      <c r="BB111" s="447">
        <v>0</v>
      </c>
      <c r="BC111" s="448">
        <v>0</v>
      </c>
      <c r="BE111" s="85">
        <v>0</v>
      </c>
      <c r="BF111" s="85">
        <v>0</v>
      </c>
      <c r="BG111" s="85">
        <v>0</v>
      </c>
      <c r="BH111" s="85">
        <v>0</v>
      </c>
      <c r="BI111" s="85">
        <v>0</v>
      </c>
      <c r="BJ111" s="85">
        <v>0</v>
      </c>
      <c r="BK111" s="85">
        <v>0</v>
      </c>
      <c r="BL111" s="85">
        <v>0</v>
      </c>
      <c r="BM111" s="85">
        <v>0</v>
      </c>
      <c r="BN111" s="85">
        <v>0</v>
      </c>
      <c r="BO111" s="85">
        <v>0</v>
      </c>
      <c r="BP111" s="85">
        <v>0</v>
      </c>
    </row>
    <row r="112" spans="1:104" ht="20.399999999999999" customHeight="1">
      <c r="B112" s="394" t="s">
        <v>353</v>
      </c>
      <c r="C112" s="446">
        <v>95370.424010030009</v>
      </c>
      <c r="D112" s="447">
        <v>217.02430074</v>
      </c>
      <c r="E112" s="447">
        <v>40.622760999999997</v>
      </c>
      <c r="F112" s="447">
        <v>19.769174059999997</v>
      </c>
      <c r="G112" s="448">
        <v>548.84985800000004</v>
      </c>
      <c r="H112" s="447">
        <v>0</v>
      </c>
      <c r="I112" s="447">
        <v>0</v>
      </c>
      <c r="J112" s="447">
        <v>12917.746599</v>
      </c>
      <c r="K112" s="447">
        <v>56191.392107</v>
      </c>
      <c r="L112" s="448">
        <v>5202.79304641</v>
      </c>
      <c r="M112" s="447">
        <v>6.8999999999999997E-5</v>
      </c>
      <c r="N112" s="447">
        <v>0</v>
      </c>
      <c r="O112" s="447">
        <v>0</v>
      </c>
      <c r="P112" s="447">
        <v>0</v>
      </c>
      <c r="Q112" s="448">
        <v>1962.2004830000001</v>
      </c>
      <c r="R112" s="447">
        <v>0</v>
      </c>
      <c r="S112" s="447">
        <v>188.679956</v>
      </c>
      <c r="T112" s="447">
        <v>0</v>
      </c>
      <c r="U112" s="447">
        <v>0</v>
      </c>
      <c r="V112" s="448">
        <v>2638.3590629999999</v>
      </c>
      <c r="W112" s="447">
        <v>12.809001</v>
      </c>
      <c r="X112" s="447">
        <v>0</v>
      </c>
      <c r="Y112" s="447">
        <v>7904.6053069999998</v>
      </c>
      <c r="Z112" s="447">
        <v>0</v>
      </c>
      <c r="AA112" s="448">
        <v>689.05542300000002</v>
      </c>
      <c r="AB112" s="447">
        <v>0</v>
      </c>
      <c r="AC112" s="447">
        <v>9.8038589999999992</v>
      </c>
      <c r="AD112" s="447">
        <v>0</v>
      </c>
      <c r="AE112" s="447">
        <v>0</v>
      </c>
      <c r="AF112" s="448">
        <v>0.42575800000000003</v>
      </c>
      <c r="AG112" s="447">
        <v>2653.13124191</v>
      </c>
      <c r="AH112" s="447">
        <v>811.32399999999996</v>
      </c>
      <c r="AI112" s="447">
        <v>0</v>
      </c>
      <c r="AJ112" s="447">
        <v>0</v>
      </c>
      <c r="AK112" s="448">
        <v>0</v>
      </c>
      <c r="AL112" s="447">
        <v>40.165154000000001</v>
      </c>
      <c r="AM112" s="447">
        <v>0</v>
      </c>
      <c r="AN112" s="447">
        <v>1426.64620691</v>
      </c>
      <c r="AO112" s="447">
        <v>1799.052396</v>
      </c>
      <c r="AP112" s="448">
        <v>0</v>
      </c>
      <c r="AQ112" s="447">
        <v>0</v>
      </c>
      <c r="AR112" s="447">
        <v>0</v>
      </c>
      <c r="AS112" s="447">
        <v>0</v>
      </c>
      <c r="AT112" s="447">
        <v>71.110429999999994</v>
      </c>
      <c r="AU112" s="448">
        <v>24.857816</v>
      </c>
      <c r="AV112" s="447">
        <v>0</v>
      </c>
      <c r="AW112" s="447">
        <v>0</v>
      </c>
      <c r="AX112" s="447">
        <v>0</v>
      </c>
      <c r="AY112" s="447">
        <v>0</v>
      </c>
      <c r="AZ112" s="448">
        <v>0</v>
      </c>
      <c r="BA112" s="447">
        <v>0</v>
      </c>
      <c r="BB112" s="447">
        <v>0</v>
      </c>
      <c r="BC112" s="448">
        <v>0</v>
      </c>
      <c r="BE112" s="85">
        <v>0</v>
      </c>
      <c r="BF112" s="85">
        <v>0</v>
      </c>
      <c r="BG112" s="85">
        <v>0</v>
      </c>
      <c r="BH112" s="85">
        <v>0</v>
      </c>
      <c r="BI112" s="85">
        <v>0</v>
      </c>
      <c r="BJ112" s="85">
        <v>0</v>
      </c>
      <c r="BK112" s="85">
        <v>0</v>
      </c>
      <c r="BL112" s="85">
        <v>0</v>
      </c>
      <c r="BM112" s="85">
        <v>0</v>
      </c>
      <c r="BN112" s="85">
        <v>0</v>
      </c>
      <c r="BO112" s="85">
        <v>0</v>
      </c>
      <c r="BP112" s="85">
        <v>0</v>
      </c>
    </row>
    <row r="113" spans="1:104" ht="20.399999999999999" customHeight="1">
      <c r="B113" s="394" t="s">
        <v>354</v>
      </c>
      <c r="C113" s="446">
        <v>4365734.9554734994</v>
      </c>
      <c r="D113" s="447">
        <v>1020380.4534631601</v>
      </c>
      <c r="E113" s="447">
        <v>422229.61770499998</v>
      </c>
      <c r="F113" s="447">
        <v>517125.42729834997</v>
      </c>
      <c r="G113" s="448">
        <v>492238.23389700003</v>
      </c>
      <c r="H113" s="447">
        <v>416599.26352500002</v>
      </c>
      <c r="I113" s="447">
        <v>352536.89062100003</v>
      </c>
      <c r="J113" s="447">
        <v>136219.29528699999</v>
      </c>
      <c r="K113" s="447">
        <v>247582.20299200001</v>
      </c>
      <c r="L113" s="448">
        <v>105163.60969129</v>
      </c>
      <c r="M113" s="447">
        <v>26279.917806630001</v>
      </c>
      <c r="N113" s="447">
        <v>12417.184284000001</v>
      </c>
      <c r="O113" s="447">
        <v>37144.483662769999</v>
      </c>
      <c r="P113" s="447">
        <v>87778.36371813</v>
      </c>
      <c r="Q113" s="448">
        <v>45941.049895999997</v>
      </c>
      <c r="R113" s="447">
        <v>70534.479963999998</v>
      </c>
      <c r="S113" s="447">
        <v>71674.677248000007</v>
      </c>
      <c r="T113" s="447">
        <v>89488.768860580007</v>
      </c>
      <c r="U113" s="447">
        <v>27276.724093000001</v>
      </c>
      <c r="V113" s="448">
        <v>20719.639985000002</v>
      </c>
      <c r="W113" s="447">
        <v>8565.1910009999992</v>
      </c>
      <c r="X113" s="447">
        <v>0</v>
      </c>
      <c r="Y113" s="447">
        <v>20930.330238999999</v>
      </c>
      <c r="Z113" s="447">
        <v>11338.526819000001</v>
      </c>
      <c r="AA113" s="448">
        <v>3148.1736489999998</v>
      </c>
      <c r="AB113" s="447">
        <v>1409.7329110000001</v>
      </c>
      <c r="AC113" s="447">
        <v>12217.52679</v>
      </c>
      <c r="AD113" s="447">
        <v>29287.743766</v>
      </c>
      <c r="AE113" s="447">
        <v>0</v>
      </c>
      <c r="AF113" s="448">
        <v>1718.4944740000001</v>
      </c>
      <c r="AG113" s="447">
        <v>20908.731990150001</v>
      </c>
      <c r="AH113" s="447">
        <v>19979.405679</v>
      </c>
      <c r="AI113" s="447">
        <v>1499.0127640000001</v>
      </c>
      <c r="AJ113" s="447">
        <v>0</v>
      </c>
      <c r="AK113" s="448">
        <v>2484.5170914999999</v>
      </c>
      <c r="AL113" s="447">
        <v>1061.087</v>
      </c>
      <c r="AM113" s="447">
        <v>8080.6043531899995</v>
      </c>
      <c r="AN113" s="447">
        <v>4638.0272978000003</v>
      </c>
      <c r="AO113" s="447">
        <v>548.45116399999995</v>
      </c>
      <c r="AP113" s="448">
        <v>4316.3666811700004</v>
      </c>
      <c r="AQ113" s="447">
        <v>2057.14380678</v>
      </c>
      <c r="AR113" s="447">
        <v>0</v>
      </c>
      <c r="AS113" s="447">
        <v>558.57896400000004</v>
      </c>
      <c r="AT113" s="447">
        <v>352.14092199999999</v>
      </c>
      <c r="AU113" s="448">
        <v>850.91079000000002</v>
      </c>
      <c r="AV113" s="447">
        <v>10178.707644</v>
      </c>
      <c r="AW113" s="447">
        <v>112.43441199999999</v>
      </c>
      <c r="AX113" s="447">
        <v>0</v>
      </c>
      <c r="AY113" s="447">
        <v>162.831267</v>
      </c>
      <c r="AZ113" s="448">
        <v>0</v>
      </c>
      <c r="BA113" s="447">
        <v>0</v>
      </c>
      <c r="BB113" s="447">
        <v>0</v>
      </c>
      <c r="BC113" s="448">
        <v>0</v>
      </c>
      <c r="BE113" s="85">
        <v>0</v>
      </c>
      <c r="BF113" s="85">
        <v>0</v>
      </c>
      <c r="BG113" s="85">
        <v>0</v>
      </c>
      <c r="BH113" s="85">
        <v>0</v>
      </c>
      <c r="BI113" s="85">
        <v>0</v>
      </c>
      <c r="BJ113" s="85">
        <v>0</v>
      </c>
      <c r="BK113" s="85">
        <v>0</v>
      </c>
      <c r="BL113" s="85">
        <v>0</v>
      </c>
      <c r="BM113" s="85">
        <v>0</v>
      </c>
      <c r="BN113" s="85">
        <v>0</v>
      </c>
      <c r="BO113" s="85">
        <v>0</v>
      </c>
      <c r="BP113" s="85">
        <v>0</v>
      </c>
    </row>
    <row r="114" spans="1:104" ht="20.399999999999999" customHeight="1">
      <c r="B114" s="394" t="s">
        <v>355</v>
      </c>
      <c r="C114" s="446">
        <v>11485437.82515081</v>
      </c>
      <c r="D114" s="447">
        <v>746674.03889273002</v>
      </c>
      <c r="E114" s="447">
        <v>206308.97838799999</v>
      </c>
      <c r="F114" s="447">
        <v>353621.62221589003</v>
      </c>
      <c r="G114" s="448">
        <v>463212.50174600002</v>
      </c>
      <c r="H114" s="447">
        <v>195674.49668800001</v>
      </c>
      <c r="I114" s="447">
        <v>507081.30638099997</v>
      </c>
      <c r="J114" s="447">
        <v>1030615.695035</v>
      </c>
      <c r="K114" s="447">
        <v>1083567.8724450001</v>
      </c>
      <c r="L114" s="448">
        <v>218045.07439370002</v>
      </c>
      <c r="M114" s="447">
        <v>343693.91708696005</v>
      </c>
      <c r="N114" s="447">
        <v>63216.540262000002</v>
      </c>
      <c r="O114" s="447">
        <v>301716.35246342997</v>
      </c>
      <c r="P114" s="447">
        <v>183407.22149498999</v>
      </c>
      <c r="Q114" s="448">
        <v>3181.7433150000002</v>
      </c>
      <c r="R114" s="447">
        <v>1165041.169341</v>
      </c>
      <c r="S114" s="447">
        <v>0.83786499999999997</v>
      </c>
      <c r="T114" s="447">
        <v>182.02861955</v>
      </c>
      <c r="U114" s="447">
        <v>245625.47633</v>
      </c>
      <c r="V114" s="448">
        <v>42127.285401000001</v>
      </c>
      <c r="W114" s="447">
        <v>2832.1118160000001</v>
      </c>
      <c r="X114" s="447">
        <v>0</v>
      </c>
      <c r="Y114" s="447">
        <v>23967.489612000001</v>
      </c>
      <c r="Z114" s="447">
        <v>141320.71903000001</v>
      </c>
      <c r="AA114" s="448">
        <v>2757442.6639709999</v>
      </c>
      <c r="AB114" s="447">
        <v>88178.985067000001</v>
      </c>
      <c r="AC114" s="447">
        <v>950161.04542500002</v>
      </c>
      <c r="AD114" s="447">
        <v>0</v>
      </c>
      <c r="AE114" s="447">
        <v>0</v>
      </c>
      <c r="AF114" s="448">
        <v>64857.262866999998</v>
      </c>
      <c r="AG114" s="447">
        <v>24546.7703999</v>
      </c>
      <c r="AH114" s="447">
        <v>0</v>
      </c>
      <c r="AI114" s="447">
        <v>0</v>
      </c>
      <c r="AJ114" s="447">
        <v>0</v>
      </c>
      <c r="AK114" s="448">
        <v>182514.37644914002</v>
      </c>
      <c r="AL114" s="447">
        <v>0</v>
      </c>
      <c r="AM114" s="447">
        <v>79093.814669080006</v>
      </c>
      <c r="AN114" s="447">
        <v>0</v>
      </c>
      <c r="AO114" s="447">
        <v>0</v>
      </c>
      <c r="AP114" s="448">
        <v>17090.174461440001</v>
      </c>
      <c r="AQ114" s="447">
        <v>0</v>
      </c>
      <c r="AR114" s="447">
        <v>0</v>
      </c>
      <c r="AS114" s="447">
        <v>0</v>
      </c>
      <c r="AT114" s="447">
        <v>0</v>
      </c>
      <c r="AU114" s="448">
        <v>438.25301899999999</v>
      </c>
      <c r="AV114" s="447">
        <v>0</v>
      </c>
      <c r="AW114" s="447">
        <v>0</v>
      </c>
      <c r="AX114" s="447">
        <v>0</v>
      </c>
      <c r="AY114" s="447">
        <v>0</v>
      </c>
      <c r="AZ114" s="448">
        <v>0</v>
      </c>
      <c r="BA114" s="447">
        <v>0</v>
      </c>
      <c r="BB114" s="447">
        <v>0</v>
      </c>
      <c r="BC114" s="448">
        <v>0</v>
      </c>
      <c r="BE114" s="85">
        <v>0</v>
      </c>
      <c r="BF114" s="85">
        <v>0</v>
      </c>
      <c r="BG114" s="85">
        <v>0</v>
      </c>
      <c r="BH114" s="85">
        <v>0</v>
      </c>
      <c r="BI114" s="85">
        <v>0</v>
      </c>
      <c r="BJ114" s="85">
        <v>0</v>
      </c>
      <c r="BK114" s="85">
        <v>0</v>
      </c>
      <c r="BL114" s="85">
        <v>0</v>
      </c>
      <c r="BM114" s="85">
        <v>0</v>
      </c>
      <c r="BN114" s="85">
        <v>0</v>
      </c>
      <c r="BO114" s="85">
        <v>0</v>
      </c>
      <c r="BP114" s="85">
        <v>0</v>
      </c>
    </row>
    <row r="115" spans="1:104" ht="20.399999999999999" customHeight="1">
      <c r="B115" s="394" t="s">
        <v>356</v>
      </c>
      <c r="C115" s="446">
        <v>27859155.701796181</v>
      </c>
      <c r="D115" s="447">
        <v>3695231.77234898</v>
      </c>
      <c r="E115" s="447">
        <v>1377267.929973</v>
      </c>
      <c r="F115" s="447">
        <v>760692.38423843996</v>
      </c>
      <c r="G115" s="448">
        <v>1258253.618643</v>
      </c>
      <c r="H115" s="447">
        <v>445992.057462</v>
      </c>
      <c r="I115" s="447">
        <v>84700.456221999993</v>
      </c>
      <c r="J115" s="447">
        <v>322268.65942600003</v>
      </c>
      <c r="K115" s="447">
        <v>13108165.863643</v>
      </c>
      <c r="L115" s="448">
        <v>65622.463732379998</v>
      </c>
      <c r="M115" s="447">
        <v>351313.77728888002</v>
      </c>
      <c r="N115" s="447">
        <v>201933.38425100001</v>
      </c>
      <c r="O115" s="447">
        <v>12456.198860620001</v>
      </c>
      <c r="P115" s="447">
        <v>45736.392187819998</v>
      </c>
      <c r="Q115" s="448">
        <v>78131.801051999995</v>
      </c>
      <c r="R115" s="447">
        <v>561757.45520299999</v>
      </c>
      <c r="S115" s="447">
        <v>0</v>
      </c>
      <c r="T115" s="447">
        <v>0</v>
      </c>
      <c r="U115" s="447">
        <v>252543.54331000001</v>
      </c>
      <c r="V115" s="448">
        <v>76857.920299000005</v>
      </c>
      <c r="W115" s="447">
        <v>13777.939318999999</v>
      </c>
      <c r="X115" s="447">
        <v>6116.7252209999997</v>
      </c>
      <c r="Y115" s="447">
        <v>0</v>
      </c>
      <c r="Z115" s="447">
        <v>179.126451</v>
      </c>
      <c r="AA115" s="448">
        <v>4857.0205180000003</v>
      </c>
      <c r="AB115" s="447">
        <v>9583.468406</v>
      </c>
      <c r="AC115" s="447">
        <v>105344.983085</v>
      </c>
      <c r="AD115" s="447">
        <v>0</v>
      </c>
      <c r="AE115" s="447">
        <v>0</v>
      </c>
      <c r="AF115" s="448">
        <v>11.133519</v>
      </c>
      <c r="AG115" s="447">
        <v>5810.59637699</v>
      </c>
      <c r="AH115" s="447">
        <v>0.05</v>
      </c>
      <c r="AI115" s="447">
        <v>0</v>
      </c>
      <c r="AJ115" s="447">
        <v>159617.31522700001</v>
      </c>
      <c r="AK115" s="448">
        <v>1370.0964107300001</v>
      </c>
      <c r="AL115" s="447">
        <v>0</v>
      </c>
      <c r="AM115" s="447">
        <v>2897.4181932399997</v>
      </c>
      <c r="AN115" s="447">
        <v>0</v>
      </c>
      <c r="AO115" s="447">
        <v>0</v>
      </c>
      <c r="AP115" s="448">
        <v>1705.0882420999999</v>
      </c>
      <c r="AQ115" s="447">
        <v>0</v>
      </c>
      <c r="AR115" s="447">
        <v>0</v>
      </c>
      <c r="AS115" s="447">
        <v>0</v>
      </c>
      <c r="AT115" s="447">
        <v>0</v>
      </c>
      <c r="AU115" s="448">
        <v>32.349435</v>
      </c>
      <c r="AV115" s="447">
        <v>4848926.7132510003</v>
      </c>
      <c r="AW115" s="447">
        <v>0</v>
      </c>
      <c r="AX115" s="447">
        <v>0</v>
      </c>
      <c r="AY115" s="447">
        <v>0</v>
      </c>
      <c r="AZ115" s="448">
        <v>0</v>
      </c>
      <c r="BA115" s="447">
        <v>0</v>
      </c>
      <c r="BB115" s="447">
        <v>0</v>
      </c>
      <c r="BC115" s="448">
        <v>0</v>
      </c>
      <c r="BE115" s="85">
        <v>0</v>
      </c>
      <c r="BF115" s="85">
        <v>0</v>
      </c>
      <c r="BG115" s="85">
        <v>0</v>
      </c>
      <c r="BH115" s="85">
        <v>0</v>
      </c>
      <c r="BI115" s="85">
        <v>0</v>
      </c>
      <c r="BJ115" s="85">
        <v>0</v>
      </c>
      <c r="BK115" s="85">
        <v>0</v>
      </c>
      <c r="BL115" s="85">
        <v>0</v>
      </c>
      <c r="BM115" s="85">
        <v>0</v>
      </c>
      <c r="BN115" s="85">
        <v>0</v>
      </c>
      <c r="BO115" s="85">
        <v>0</v>
      </c>
      <c r="BP115" s="85">
        <v>0</v>
      </c>
    </row>
    <row r="116" spans="1:104" ht="20.399999999999999" customHeight="1">
      <c r="B116" s="394" t="s">
        <v>357</v>
      </c>
      <c r="C116" s="446">
        <v>1086535.5455982396</v>
      </c>
      <c r="D116" s="447">
        <v>125849.75189992999</v>
      </c>
      <c r="E116" s="447">
        <v>183106.00482</v>
      </c>
      <c r="F116" s="447">
        <v>224615.82745868</v>
      </c>
      <c r="G116" s="448">
        <v>84.172922</v>
      </c>
      <c r="H116" s="447">
        <v>50075.241242999997</v>
      </c>
      <c r="I116" s="447">
        <v>6641.17551</v>
      </c>
      <c r="J116" s="447">
        <v>18843.755578</v>
      </c>
      <c r="K116" s="447">
        <v>9658.6766630000002</v>
      </c>
      <c r="L116" s="448">
        <v>49300.69602625</v>
      </c>
      <c r="M116" s="447">
        <v>27173.8008367</v>
      </c>
      <c r="N116" s="447">
        <v>49531.866878000001</v>
      </c>
      <c r="O116" s="447">
        <v>20100.337297549999</v>
      </c>
      <c r="P116" s="447">
        <v>0</v>
      </c>
      <c r="Q116" s="448">
        <v>102171.347882</v>
      </c>
      <c r="R116" s="447">
        <v>5854.7430590000004</v>
      </c>
      <c r="S116" s="447">
        <v>53668.861130999998</v>
      </c>
      <c r="T116" s="447">
        <v>5500.69703123</v>
      </c>
      <c r="U116" s="447">
        <v>1160.0813270000001</v>
      </c>
      <c r="V116" s="448">
        <v>10169.516363000001</v>
      </c>
      <c r="W116" s="447">
        <v>3111.7004299999999</v>
      </c>
      <c r="X116" s="447">
        <v>76558.206655000002</v>
      </c>
      <c r="Y116" s="447">
        <v>4358.4153880000003</v>
      </c>
      <c r="Z116" s="447">
        <v>7519.0180140000002</v>
      </c>
      <c r="AA116" s="448">
        <v>11903.316140999999</v>
      </c>
      <c r="AB116" s="447">
        <v>0</v>
      </c>
      <c r="AC116" s="447">
        <v>4666.4400230000001</v>
      </c>
      <c r="AD116" s="447">
        <v>0</v>
      </c>
      <c r="AE116" s="447">
        <v>1176.9902629999999</v>
      </c>
      <c r="AF116" s="448">
        <v>0</v>
      </c>
      <c r="AG116" s="447">
        <v>0</v>
      </c>
      <c r="AH116" s="447">
        <v>10058.472591</v>
      </c>
      <c r="AI116" s="447">
        <v>200.01379499999999</v>
      </c>
      <c r="AJ116" s="447">
        <v>7405.1518159999996</v>
      </c>
      <c r="AK116" s="448">
        <v>2204.3462111899998</v>
      </c>
      <c r="AL116" s="447">
        <v>0</v>
      </c>
      <c r="AM116" s="447">
        <v>400.08918306999999</v>
      </c>
      <c r="AN116" s="447">
        <v>3999.0102721599997</v>
      </c>
      <c r="AO116" s="447">
        <v>0</v>
      </c>
      <c r="AP116" s="448">
        <v>1505.51679648</v>
      </c>
      <c r="AQ116" s="447">
        <v>0</v>
      </c>
      <c r="AR116" s="447">
        <v>0</v>
      </c>
      <c r="AS116" s="447">
        <v>1580.3798059999999</v>
      </c>
      <c r="AT116" s="447">
        <v>0</v>
      </c>
      <c r="AU116" s="448">
        <v>700.60015999999996</v>
      </c>
      <c r="AV116" s="447">
        <v>0</v>
      </c>
      <c r="AW116" s="447">
        <v>5541.1766349999998</v>
      </c>
      <c r="AX116" s="447">
        <v>0</v>
      </c>
      <c r="AY116" s="447">
        <v>140.147492</v>
      </c>
      <c r="AZ116" s="448">
        <v>0</v>
      </c>
      <c r="BA116" s="447">
        <v>0</v>
      </c>
      <c r="BB116" s="447">
        <v>0</v>
      </c>
      <c r="BC116" s="448">
        <v>0</v>
      </c>
      <c r="BE116" s="85">
        <v>0</v>
      </c>
      <c r="BF116" s="85">
        <v>0</v>
      </c>
      <c r="BG116" s="85">
        <v>0</v>
      </c>
      <c r="BH116" s="85">
        <v>0</v>
      </c>
      <c r="BI116" s="85">
        <v>0</v>
      </c>
      <c r="BJ116" s="85">
        <v>0</v>
      </c>
      <c r="BK116" s="85">
        <v>0</v>
      </c>
      <c r="BL116" s="85">
        <v>0</v>
      </c>
      <c r="BM116" s="85">
        <v>0</v>
      </c>
      <c r="BN116" s="85">
        <v>0</v>
      </c>
      <c r="BO116" s="85">
        <v>0</v>
      </c>
      <c r="BP116" s="85">
        <v>0</v>
      </c>
    </row>
    <row r="117" spans="1:104" ht="23.25" customHeight="1">
      <c r="B117" s="405" t="s">
        <v>358</v>
      </c>
      <c r="C117" s="446">
        <v>553413.68704681005</v>
      </c>
      <c r="D117" s="447">
        <v>109414.78073300001</v>
      </c>
      <c r="E117" s="447">
        <v>135879.804213</v>
      </c>
      <c r="F117" s="447">
        <v>59493.154522570003</v>
      </c>
      <c r="G117" s="448">
        <v>0</v>
      </c>
      <c r="H117" s="447">
        <v>41406.633946000002</v>
      </c>
      <c r="I117" s="447">
        <v>0</v>
      </c>
      <c r="J117" s="447">
        <v>0</v>
      </c>
      <c r="K117" s="447">
        <v>8578.407964</v>
      </c>
      <c r="L117" s="448">
        <v>0</v>
      </c>
      <c r="M117" s="447">
        <v>0</v>
      </c>
      <c r="N117" s="447">
        <v>49531.866878000001</v>
      </c>
      <c r="O117" s="447">
        <v>17499.661746240003</v>
      </c>
      <c r="P117" s="447">
        <v>0</v>
      </c>
      <c r="Q117" s="448">
        <v>23970.193732</v>
      </c>
      <c r="R117" s="447">
        <v>5478.8241539999999</v>
      </c>
      <c r="S117" s="447">
        <v>5292.2581739999996</v>
      </c>
      <c r="T117" s="447">
        <v>0</v>
      </c>
      <c r="U117" s="447">
        <v>1160.0813270000001</v>
      </c>
      <c r="V117" s="448">
        <v>0</v>
      </c>
      <c r="W117" s="447">
        <v>2634.9928669999999</v>
      </c>
      <c r="X117" s="447">
        <v>73212.757190999997</v>
      </c>
      <c r="Y117" s="447">
        <v>0</v>
      </c>
      <c r="Z117" s="447">
        <v>1441.597358</v>
      </c>
      <c r="AA117" s="448">
        <v>11902.986279999999</v>
      </c>
      <c r="AB117" s="447">
        <v>0</v>
      </c>
      <c r="AC117" s="447">
        <v>4666.4400230000001</v>
      </c>
      <c r="AD117" s="447">
        <v>0</v>
      </c>
      <c r="AE117" s="447">
        <v>0</v>
      </c>
      <c r="AF117" s="448">
        <v>0</v>
      </c>
      <c r="AG117" s="447">
        <v>0</v>
      </c>
      <c r="AH117" s="447">
        <v>0</v>
      </c>
      <c r="AI117" s="447">
        <v>0</v>
      </c>
      <c r="AJ117" s="447">
        <v>1849.245938</v>
      </c>
      <c r="AK117" s="448">
        <v>0</v>
      </c>
      <c r="AL117" s="447">
        <v>0</v>
      </c>
      <c r="AM117" s="447">
        <v>0</v>
      </c>
      <c r="AN117" s="447">
        <v>0</v>
      </c>
      <c r="AO117" s="447">
        <v>0</v>
      </c>
      <c r="AP117" s="448">
        <v>0</v>
      </c>
      <c r="AQ117" s="447">
        <v>0</v>
      </c>
      <c r="AR117" s="447">
        <v>0</v>
      </c>
      <c r="AS117" s="447">
        <v>0</v>
      </c>
      <c r="AT117" s="447">
        <v>0</v>
      </c>
      <c r="AU117" s="448">
        <v>0</v>
      </c>
      <c r="AV117" s="447">
        <v>0</v>
      </c>
      <c r="AW117" s="447">
        <v>0</v>
      </c>
      <c r="AX117" s="447">
        <v>0</v>
      </c>
      <c r="AY117" s="447">
        <v>0</v>
      </c>
      <c r="AZ117" s="448">
        <v>0</v>
      </c>
      <c r="BA117" s="447">
        <v>0</v>
      </c>
      <c r="BB117" s="447">
        <v>0</v>
      </c>
      <c r="BC117" s="448">
        <v>0</v>
      </c>
      <c r="BE117" s="85">
        <v>0</v>
      </c>
      <c r="BF117" s="85">
        <v>0</v>
      </c>
      <c r="BG117" s="85">
        <v>0</v>
      </c>
      <c r="BH117" s="85">
        <v>0</v>
      </c>
      <c r="BI117" s="85">
        <v>0</v>
      </c>
      <c r="BJ117" s="85">
        <v>0</v>
      </c>
      <c r="BK117" s="85">
        <v>0</v>
      </c>
      <c r="BL117" s="85">
        <v>0</v>
      </c>
      <c r="BM117" s="85">
        <v>0</v>
      </c>
      <c r="BN117" s="85">
        <v>0</v>
      </c>
      <c r="BO117" s="85">
        <v>0</v>
      </c>
      <c r="BP117" s="85">
        <v>0</v>
      </c>
    </row>
    <row r="118" spans="1:104" ht="38.25" customHeight="1">
      <c r="B118" s="399" t="s">
        <v>359</v>
      </c>
      <c r="C118" s="446">
        <v>20736.376812249997</v>
      </c>
      <c r="D118" s="447">
        <v>3045.7223649499997</v>
      </c>
      <c r="E118" s="447">
        <v>1311.241869</v>
      </c>
      <c r="F118" s="447">
        <v>469.35776385000003</v>
      </c>
      <c r="G118" s="448">
        <v>875.59709899999996</v>
      </c>
      <c r="H118" s="447">
        <v>619.77675799999997</v>
      </c>
      <c r="I118" s="447">
        <v>2374.253667</v>
      </c>
      <c r="J118" s="447">
        <v>3424.291745</v>
      </c>
      <c r="K118" s="447">
        <v>57.364778999999999</v>
      </c>
      <c r="L118" s="448">
        <v>556.75235196000006</v>
      </c>
      <c r="M118" s="447">
        <v>776.30719794000004</v>
      </c>
      <c r="N118" s="447">
        <v>214.325278</v>
      </c>
      <c r="O118" s="447">
        <v>279.81873314000001</v>
      </c>
      <c r="P118" s="447">
        <v>185.8322263</v>
      </c>
      <c r="Q118" s="448">
        <v>0</v>
      </c>
      <c r="R118" s="447">
        <v>1218.7453929999999</v>
      </c>
      <c r="S118" s="447">
        <v>0</v>
      </c>
      <c r="T118" s="447">
        <v>398.71384481000001</v>
      </c>
      <c r="U118" s="447">
        <v>224.897862</v>
      </c>
      <c r="V118" s="448">
        <v>186.634197</v>
      </c>
      <c r="W118" s="447">
        <v>53.311546</v>
      </c>
      <c r="X118" s="447">
        <v>0</v>
      </c>
      <c r="Y118" s="447">
        <v>614.11463900000001</v>
      </c>
      <c r="Z118" s="447">
        <v>174.28957600000001</v>
      </c>
      <c r="AA118" s="448">
        <v>164.98549399999999</v>
      </c>
      <c r="AB118" s="447">
        <v>934.15630299999998</v>
      </c>
      <c r="AC118" s="447">
        <v>95.044568999999996</v>
      </c>
      <c r="AD118" s="447">
        <v>38.014910999999998</v>
      </c>
      <c r="AE118" s="447">
        <v>0</v>
      </c>
      <c r="AF118" s="448">
        <v>626.142336</v>
      </c>
      <c r="AG118" s="447">
        <v>414.85155927</v>
      </c>
      <c r="AH118" s="447">
        <v>0</v>
      </c>
      <c r="AI118" s="447">
        <v>70.560325000000006</v>
      </c>
      <c r="AJ118" s="447">
        <v>0</v>
      </c>
      <c r="AK118" s="448">
        <v>144.84574447999998</v>
      </c>
      <c r="AL118" s="447">
        <v>97.927431999999996</v>
      </c>
      <c r="AM118" s="447">
        <v>408.75508980000001</v>
      </c>
      <c r="AN118" s="447">
        <v>0</v>
      </c>
      <c r="AO118" s="447">
        <v>0</v>
      </c>
      <c r="AP118" s="448">
        <v>307.70541494999998</v>
      </c>
      <c r="AQ118" s="447">
        <v>56.171034630000001</v>
      </c>
      <c r="AR118" s="447">
        <v>8.2918570000000003</v>
      </c>
      <c r="AS118" s="447">
        <v>8.6277000000000006E-2</v>
      </c>
      <c r="AT118" s="447">
        <v>57.800386000000003</v>
      </c>
      <c r="AU118" s="448">
        <v>244.41719900000001</v>
      </c>
      <c r="AV118" s="447">
        <v>0</v>
      </c>
      <c r="AW118" s="447">
        <v>2.979088</v>
      </c>
      <c r="AX118" s="447">
        <v>0.21467017000000002</v>
      </c>
      <c r="AY118" s="447">
        <v>1.687683</v>
      </c>
      <c r="AZ118" s="448">
        <v>0</v>
      </c>
      <c r="BA118" s="447">
        <v>0</v>
      </c>
      <c r="BB118" s="447">
        <v>0.39054800000000001</v>
      </c>
      <c r="BC118" s="448">
        <v>0</v>
      </c>
      <c r="BE118" s="85">
        <v>0</v>
      </c>
      <c r="BF118" s="85">
        <v>0</v>
      </c>
      <c r="BG118" s="85">
        <v>0</v>
      </c>
      <c r="BH118" s="85">
        <v>0</v>
      </c>
      <c r="BI118" s="85">
        <v>0</v>
      </c>
      <c r="BJ118" s="85">
        <v>0</v>
      </c>
      <c r="BK118" s="85">
        <v>0</v>
      </c>
      <c r="BL118" s="85">
        <v>0</v>
      </c>
      <c r="BM118" s="85">
        <v>0</v>
      </c>
      <c r="BN118" s="85">
        <v>0</v>
      </c>
      <c r="BO118" s="85">
        <v>0</v>
      </c>
      <c r="BP118" s="85">
        <v>0</v>
      </c>
    </row>
    <row r="119" spans="1:104" ht="20.399999999999999" customHeight="1">
      <c r="B119" s="394" t="s">
        <v>360</v>
      </c>
      <c r="C119" s="446">
        <v>19852070.42968661</v>
      </c>
      <c r="D119" s="447">
        <v>4909178.0805241</v>
      </c>
      <c r="E119" s="447">
        <v>2346500.7613340002</v>
      </c>
      <c r="F119" s="447">
        <v>535760.71152858005</v>
      </c>
      <c r="G119" s="448">
        <v>407015.71275000001</v>
      </c>
      <c r="H119" s="447">
        <v>1398283.978416</v>
      </c>
      <c r="I119" s="447">
        <v>3250419.710256</v>
      </c>
      <c r="J119" s="447">
        <v>1900123.124117</v>
      </c>
      <c r="K119" s="447">
        <v>823921.145105</v>
      </c>
      <c r="L119" s="448">
        <v>38902.087501069997</v>
      </c>
      <c r="M119" s="447">
        <v>209947.09756067002</v>
      </c>
      <c r="N119" s="447">
        <v>313593.92400900001</v>
      </c>
      <c r="O119" s="447">
        <v>1279777.8702923101</v>
      </c>
      <c r="P119" s="447">
        <v>185129.49427165001</v>
      </c>
      <c r="Q119" s="448">
        <v>0</v>
      </c>
      <c r="R119" s="447">
        <v>181435.45318499999</v>
      </c>
      <c r="S119" s="447">
        <v>0</v>
      </c>
      <c r="T119" s="447">
        <v>234279.71984472001</v>
      </c>
      <c r="U119" s="447">
        <v>61984.896142999998</v>
      </c>
      <c r="V119" s="448">
        <v>165349.637724</v>
      </c>
      <c r="W119" s="447">
        <v>166395.92462599999</v>
      </c>
      <c r="X119" s="447">
        <v>896415.115536</v>
      </c>
      <c r="Y119" s="447">
        <v>62784.496859999999</v>
      </c>
      <c r="Z119" s="447">
        <v>288982.03071000002</v>
      </c>
      <c r="AA119" s="448">
        <v>72173.643710999997</v>
      </c>
      <c r="AB119" s="447">
        <v>30489.398723999999</v>
      </c>
      <c r="AC119" s="447">
        <v>8609.8771319999996</v>
      </c>
      <c r="AD119" s="447">
        <v>8198.2857139999996</v>
      </c>
      <c r="AE119" s="447">
        <v>1497.0499870000001</v>
      </c>
      <c r="AF119" s="448">
        <v>12341.680715</v>
      </c>
      <c r="AG119" s="447">
        <v>8680.3202509500006</v>
      </c>
      <c r="AH119" s="447">
        <v>9192.2181880000007</v>
      </c>
      <c r="AI119" s="447">
        <v>0</v>
      </c>
      <c r="AJ119" s="447">
        <v>0</v>
      </c>
      <c r="AK119" s="448">
        <v>9438.7986179599993</v>
      </c>
      <c r="AL119" s="447">
        <v>0</v>
      </c>
      <c r="AM119" s="447">
        <v>90.187896890000005</v>
      </c>
      <c r="AN119" s="447">
        <v>0</v>
      </c>
      <c r="AO119" s="447">
        <v>823.33506799999998</v>
      </c>
      <c r="AP119" s="448">
        <v>15230.67147634</v>
      </c>
      <c r="AQ119" s="447">
        <v>0</v>
      </c>
      <c r="AR119" s="447">
        <v>0</v>
      </c>
      <c r="AS119" s="447">
        <v>0</v>
      </c>
      <c r="AT119" s="447">
        <v>0</v>
      </c>
      <c r="AU119" s="448">
        <v>1273.9590700000001</v>
      </c>
      <c r="AV119" s="447">
        <v>0</v>
      </c>
      <c r="AW119" s="447">
        <v>0</v>
      </c>
      <c r="AX119" s="447">
        <v>6938.7059812299995</v>
      </c>
      <c r="AY119" s="447">
        <v>1162.0788</v>
      </c>
      <c r="AZ119" s="448">
        <v>7869.7110979999998</v>
      </c>
      <c r="BA119" s="447">
        <v>1705.40197214</v>
      </c>
      <c r="BB119" s="447">
        <v>174.13299000000001</v>
      </c>
      <c r="BC119" s="448">
        <v>0</v>
      </c>
      <c r="BE119" s="85">
        <v>0</v>
      </c>
      <c r="BF119" s="85">
        <v>0</v>
      </c>
      <c r="BG119" s="85">
        <v>0</v>
      </c>
      <c r="BH119" s="85">
        <v>0</v>
      </c>
      <c r="BI119" s="85">
        <v>0</v>
      </c>
      <c r="BJ119" s="85">
        <v>0</v>
      </c>
      <c r="BK119" s="85">
        <v>0</v>
      </c>
      <c r="BL119" s="85">
        <v>0</v>
      </c>
      <c r="BM119" s="85">
        <v>0</v>
      </c>
      <c r="BN119" s="85">
        <v>0</v>
      </c>
      <c r="BO119" s="85">
        <v>0</v>
      </c>
      <c r="BP119" s="85">
        <v>0</v>
      </c>
    </row>
    <row r="120" spans="1:104" ht="20.399999999999999" customHeight="1">
      <c r="B120" s="406"/>
      <c r="C120" s="446"/>
      <c r="D120" s="447"/>
      <c r="E120" s="447"/>
      <c r="F120" s="447"/>
      <c r="G120" s="448"/>
      <c r="H120" s="447"/>
      <c r="I120" s="447"/>
      <c r="J120" s="447"/>
      <c r="K120" s="447"/>
      <c r="L120" s="448"/>
      <c r="M120" s="447"/>
      <c r="N120" s="447"/>
      <c r="O120" s="447"/>
      <c r="P120" s="447"/>
      <c r="Q120" s="448"/>
      <c r="R120" s="447"/>
      <c r="S120" s="447"/>
      <c r="T120" s="447"/>
      <c r="U120" s="447"/>
      <c r="V120" s="448"/>
      <c r="W120" s="447"/>
      <c r="X120" s="447"/>
      <c r="Y120" s="447"/>
      <c r="Z120" s="447"/>
      <c r="AA120" s="448"/>
      <c r="AB120" s="447"/>
      <c r="AC120" s="447"/>
      <c r="AD120" s="447"/>
      <c r="AE120" s="447"/>
      <c r="AF120" s="448"/>
      <c r="AG120" s="447"/>
      <c r="AH120" s="447"/>
      <c r="AI120" s="447"/>
      <c r="AJ120" s="447"/>
      <c r="AK120" s="448"/>
      <c r="AL120" s="447"/>
      <c r="AM120" s="447"/>
      <c r="AN120" s="447"/>
      <c r="AO120" s="447"/>
      <c r="AP120" s="448"/>
      <c r="AQ120" s="447"/>
      <c r="AR120" s="447"/>
      <c r="AS120" s="447"/>
      <c r="AT120" s="447"/>
      <c r="AU120" s="448"/>
      <c r="AV120" s="447"/>
      <c r="AW120" s="447"/>
      <c r="AX120" s="447"/>
      <c r="AY120" s="447"/>
      <c r="AZ120" s="448"/>
      <c r="BA120" s="447"/>
      <c r="BB120" s="447"/>
      <c r="BC120" s="448"/>
    </row>
    <row r="121" spans="1:104" ht="20.399999999999999" customHeight="1">
      <c r="B121" s="407" t="s">
        <v>361</v>
      </c>
      <c r="C121" s="446">
        <v>0</v>
      </c>
      <c r="D121" s="447">
        <v>0</v>
      </c>
      <c r="E121" s="447">
        <v>0</v>
      </c>
      <c r="F121" s="447">
        <v>0</v>
      </c>
      <c r="G121" s="448">
        <v>0</v>
      </c>
      <c r="H121" s="447">
        <v>0</v>
      </c>
      <c r="I121" s="447">
        <v>0</v>
      </c>
      <c r="J121" s="447">
        <v>0</v>
      </c>
      <c r="K121" s="447">
        <v>0</v>
      </c>
      <c r="L121" s="448">
        <v>0</v>
      </c>
      <c r="M121" s="447">
        <v>0</v>
      </c>
      <c r="N121" s="447">
        <v>0</v>
      </c>
      <c r="O121" s="447">
        <v>0</v>
      </c>
      <c r="P121" s="447">
        <v>0</v>
      </c>
      <c r="Q121" s="448">
        <v>0</v>
      </c>
      <c r="R121" s="447">
        <v>0</v>
      </c>
      <c r="S121" s="447">
        <v>0</v>
      </c>
      <c r="T121" s="447">
        <v>0</v>
      </c>
      <c r="U121" s="447">
        <v>0</v>
      </c>
      <c r="V121" s="448">
        <v>0</v>
      </c>
      <c r="W121" s="447">
        <v>0</v>
      </c>
      <c r="X121" s="447">
        <v>0</v>
      </c>
      <c r="Y121" s="447">
        <v>0</v>
      </c>
      <c r="Z121" s="447">
        <v>0</v>
      </c>
      <c r="AA121" s="448">
        <v>0</v>
      </c>
      <c r="AB121" s="447">
        <v>0</v>
      </c>
      <c r="AC121" s="447">
        <v>0</v>
      </c>
      <c r="AD121" s="447">
        <v>0</v>
      </c>
      <c r="AE121" s="447">
        <v>0</v>
      </c>
      <c r="AF121" s="448">
        <v>0</v>
      </c>
      <c r="AG121" s="447">
        <v>0</v>
      </c>
      <c r="AH121" s="447">
        <v>0</v>
      </c>
      <c r="AI121" s="447">
        <v>0</v>
      </c>
      <c r="AJ121" s="447">
        <v>0</v>
      </c>
      <c r="AK121" s="448">
        <v>0</v>
      </c>
      <c r="AL121" s="447">
        <v>0</v>
      </c>
      <c r="AM121" s="447">
        <v>0</v>
      </c>
      <c r="AN121" s="447">
        <v>0</v>
      </c>
      <c r="AO121" s="447">
        <v>0</v>
      </c>
      <c r="AP121" s="448">
        <v>0</v>
      </c>
      <c r="AQ121" s="447">
        <v>0</v>
      </c>
      <c r="AR121" s="447">
        <v>0</v>
      </c>
      <c r="AS121" s="447">
        <v>0</v>
      </c>
      <c r="AT121" s="447">
        <v>0</v>
      </c>
      <c r="AU121" s="448">
        <v>0</v>
      </c>
      <c r="AV121" s="447">
        <v>0</v>
      </c>
      <c r="AW121" s="447">
        <v>0</v>
      </c>
      <c r="AX121" s="447">
        <v>0</v>
      </c>
      <c r="AY121" s="447">
        <v>0</v>
      </c>
      <c r="AZ121" s="448">
        <v>0</v>
      </c>
      <c r="BA121" s="447">
        <v>0</v>
      </c>
      <c r="BB121" s="447">
        <v>0</v>
      </c>
      <c r="BC121" s="448">
        <v>0</v>
      </c>
    </row>
    <row r="122" spans="1:104" ht="20.399999999999999" customHeight="1">
      <c r="B122" s="104"/>
      <c r="C122" s="446"/>
      <c r="D122" s="447"/>
      <c r="E122" s="447"/>
      <c r="F122" s="447"/>
      <c r="G122" s="448"/>
      <c r="H122" s="447"/>
      <c r="I122" s="447"/>
      <c r="J122" s="447"/>
      <c r="K122" s="447"/>
      <c r="L122" s="448"/>
      <c r="M122" s="447"/>
      <c r="N122" s="447"/>
      <c r="O122" s="447"/>
      <c r="P122" s="447"/>
      <c r="Q122" s="448"/>
      <c r="R122" s="447"/>
      <c r="S122" s="447"/>
      <c r="T122" s="447"/>
      <c r="U122" s="447"/>
      <c r="V122" s="448"/>
      <c r="W122" s="447"/>
      <c r="X122" s="447"/>
      <c r="Y122" s="447"/>
      <c r="Z122" s="447"/>
      <c r="AA122" s="448"/>
      <c r="AB122" s="447"/>
      <c r="AC122" s="447"/>
      <c r="AD122" s="447"/>
      <c r="AE122" s="447"/>
      <c r="AF122" s="448"/>
      <c r="AG122" s="447"/>
      <c r="AH122" s="447"/>
      <c r="AI122" s="447"/>
      <c r="AJ122" s="447"/>
      <c r="AK122" s="448"/>
      <c r="AL122" s="447"/>
      <c r="AM122" s="447"/>
      <c r="AN122" s="447"/>
      <c r="AO122" s="447"/>
      <c r="AP122" s="448"/>
      <c r="AQ122" s="447"/>
      <c r="AR122" s="447"/>
      <c r="AS122" s="447"/>
      <c r="AT122" s="447"/>
      <c r="AU122" s="448"/>
      <c r="AV122" s="447"/>
      <c r="AW122" s="447"/>
      <c r="AX122" s="447"/>
      <c r="AY122" s="447"/>
      <c r="AZ122" s="448"/>
      <c r="BA122" s="447"/>
      <c r="BB122" s="447"/>
      <c r="BC122" s="448"/>
    </row>
    <row r="123" spans="1:104" s="95" customFormat="1" ht="20.399999999999999" customHeight="1">
      <c r="A123" s="93"/>
      <c r="B123" s="408" t="s">
        <v>362</v>
      </c>
      <c r="C123" s="443">
        <v>1069476.1756726098</v>
      </c>
      <c r="D123" s="444">
        <v>199276.74859964999</v>
      </c>
      <c r="E123" s="444">
        <v>114318.837363</v>
      </c>
      <c r="F123" s="444">
        <v>219795.45975246999</v>
      </c>
      <c r="G123" s="445">
        <v>76083.893757529993</v>
      </c>
      <c r="H123" s="444">
        <v>54939.088665000003</v>
      </c>
      <c r="I123" s="444">
        <v>45369.384367999999</v>
      </c>
      <c r="J123" s="444">
        <v>58579.794365000002</v>
      </c>
      <c r="K123" s="444">
        <v>23513.119108499999</v>
      </c>
      <c r="L123" s="445">
        <v>23668.670748659999</v>
      </c>
      <c r="M123" s="444">
        <v>62478.347347349998</v>
      </c>
      <c r="N123" s="444">
        <v>18217.316384000002</v>
      </c>
      <c r="O123" s="444">
        <v>10084.564290549999</v>
      </c>
      <c r="P123" s="444">
        <v>17935.998559449999</v>
      </c>
      <c r="Q123" s="445">
        <v>5630.1576210000003</v>
      </c>
      <c r="R123" s="444">
        <v>13325.402593999999</v>
      </c>
      <c r="S123" s="444">
        <v>11253.954154999999</v>
      </c>
      <c r="T123" s="444">
        <v>12922.789212489999</v>
      </c>
      <c r="U123" s="444">
        <v>8335.9390910000002</v>
      </c>
      <c r="V123" s="445">
        <v>9622.3449189999992</v>
      </c>
      <c r="W123" s="444">
        <v>7446.113026</v>
      </c>
      <c r="X123" s="444">
        <v>3255.0275550000001</v>
      </c>
      <c r="Y123" s="444">
        <v>7734.9043190000002</v>
      </c>
      <c r="Z123" s="444">
        <v>5936.6098030000003</v>
      </c>
      <c r="AA123" s="445">
        <v>5956.5091970000003</v>
      </c>
      <c r="AB123" s="444">
        <v>4309.7782129999996</v>
      </c>
      <c r="AC123" s="444">
        <v>3720.3050210000001</v>
      </c>
      <c r="AD123" s="444">
        <v>19742.688366999999</v>
      </c>
      <c r="AE123" s="444">
        <v>2721.069</v>
      </c>
      <c r="AF123" s="445">
        <v>3731.344924</v>
      </c>
      <c r="AG123" s="444">
        <v>3710.4152587600001</v>
      </c>
      <c r="AH123" s="444">
        <v>1812.3365470000001</v>
      </c>
      <c r="AI123" s="444">
        <v>4732.6214650000002</v>
      </c>
      <c r="AJ123" s="444">
        <v>702.880449</v>
      </c>
      <c r="AK123" s="445">
        <v>1226.0885804100001</v>
      </c>
      <c r="AL123" s="444">
        <v>1281.7390029999999</v>
      </c>
      <c r="AM123" s="444">
        <v>1207.2759590399999</v>
      </c>
      <c r="AN123" s="444">
        <v>658.44595398000001</v>
      </c>
      <c r="AO123" s="444">
        <v>429.88115199999999</v>
      </c>
      <c r="AP123" s="445">
        <v>848.6780897000001</v>
      </c>
      <c r="AQ123" s="444">
        <v>361.70734282000001</v>
      </c>
      <c r="AR123" s="444">
        <v>660.83454700000004</v>
      </c>
      <c r="AS123" s="444">
        <v>153.10279199999999</v>
      </c>
      <c r="AT123" s="444">
        <v>291.22792800000002</v>
      </c>
      <c r="AU123" s="445">
        <v>400.16232300000001</v>
      </c>
      <c r="AV123" s="444">
        <v>263.030303</v>
      </c>
      <c r="AW123" s="444">
        <v>238.989126</v>
      </c>
      <c r="AX123" s="444">
        <v>75.793522409999994</v>
      </c>
      <c r="AY123" s="444">
        <v>142.939314</v>
      </c>
      <c r="AZ123" s="445">
        <v>106.36419100000001</v>
      </c>
      <c r="BA123" s="444">
        <v>78.311780839999997</v>
      </c>
      <c r="BB123" s="444">
        <v>175.23034699999999</v>
      </c>
      <c r="BC123" s="445">
        <v>11.959371000000001</v>
      </c>
      <c r="BD123" s="93"/>
      <c r="BE123" s="93">
        <v>0</v>
      </c>
      <c r="BF123" s="93">
        <v>0</v>
      </c>
      <c r="BG123" s="93">
        <v>0</v>
      </c>
      <c r="BH123" s="93">
        <v>0</v>
      </c>
      <c r="BI123" s="93">
        <v>0</v>
      </c>
      <c r="BJ123" s="93">
        <v>0</v>
      </c>
      <c r="BK123" s="93">
        <v>0</v>
      </c>
      <c r="BL123" s="93">
        <v>0</v>
      </c>
      <c r="BM123" s="93">
        <v>0</v>
      </c>
      <c r="BN123" s="93">
        <v>0</v>
      </c>
      <c r="BO123" s="93">
        <v>0</v>
      </c>
      <c r="BP123" s="93">
        <v>0</v>
      </c>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row>
    <row r="124" spans="1:104" ht="20.399999999999999" customHeight="1">
      <c r="B124" s="409" t="s">
        <v>363</v>
      </c>
      <c r="C124" s="446">
        <v>36706.913972059992</v>
      </c>
      <c r="D124" s="447">
        <v>6738.1401904200002</v>
      </c>
      <c r="E124" s="447">
        <v>3251.455899</v>
      </c>
      <c r="F124" s="447">
        <v>3620.3715664800002</v>
      </c>
      <c r="G124" s="448">
        <v>2956.06754073</v>
      </c>
      <c r="H124" s="447">
        <v>1829.4556130000001</v>
      </c>
      <c r="I124" s="447">
        <v>1989.6454100000001</v>
      </c>
      <c r="J124" s="447">
        <v>3321.1635219999998</v>
      </c>
      <c r="K124" s="447">
        <v>2320.1848141099999</v>
      </c>
      <c r="L124" s="448">
        <v>419.35720930000002</v>
      </c>
      <c r="M124" s="447">
        <v>557.52715884999998</v>
      </c>
      <c r="N124" s="447">
        <v>280.51074399999999</v>
      </c>
      <c r="O124" s="447">
        <v>1017.49495726</v>
      </c>
      <c r="P124" s="447">
        <v>436.21303355000003</v>
      </c>
      <c r="Q124" s="448">
        <v>502.91797500000001</v>
      </c>
      <c r="R124" s="447">
        <v>148.05770899999999</v>
      </c>
      <c r="S124" s="447">
        <v>521.42787999999996</v>
      </c>
      <c r="T124" s="447">
        <v>315.89000070999998</v>
      </c>
      <c r="U124" s="447">
        <v>405.09506900000002</v>
      </c>
      <c r="V124" s="448">
        <v>515.926331</v>
      </c>
      <c r="W124" s="447">
        <v>608.73577799999998</v>
      </c>
      <c r="X124" s="447">
        <v>65.479702000000003</v>
      </c>
      <c r="Y124" s="447">
        <v>474.63765699999999</v>
      </c>
      <c r="Z124" s="447">
        <v>158.76307399999999</v>
      </c>
      <c r="AA124" s="448">
        <v>369.001712</v>
      </c>
      <c r="AB124" s="447">
        <v>683.89366500000006</v>
      </c>
      <c r="AC124" s="447">
        <v>305.12342699999999</v>
      </c>
      <c r="AD124" s="447">
        <v>265.48453000000001</v>
      </c>
      <c r="AE124" s="447">
        <v>1.609405</v>
      </c>
      <c r="AF124" s="448">
        <v>544.81074599999999</v>
      </c>
      <c r="AG124" s="447">
        <v>233.30347068</v>
      </c>
      <c r="AH124" s="447">
        <v>381.29183899999998</v>
      </c>
      <c r="AI124" s="447">
        <v>39.979649000000002</v>
      </c>
      <c r="AJ124" s="447">
        <v>9.1544260000000008</v>
      </c>
      <c r="AK124" s="448">
        <v>41.168054070000004</v>
      </c>
      <c r="AL124" s="447">
        <v>179.91736499999999</v>
      </c>
      <c r="AM124" s="447">
        <v>99.536478760000008</v>
      </c>
      <c r="AN124" s="447">
        <v>137.59770130999999</v>
      </c>
      <c r="AO124" s="447">
        <v>196.471046</v>
      </c>
      <c r="AP124" s="448">
        <v>97.566607189999999</v>
      </c>
      <c r="AQ124" s="447">
        <v>158.70582852000001</v>
      </c>
      <c r="AR124" s="447">
        <v>12.403307999999999</v>
      </c>
      <c r="AS124" s="447">
        <v>13.612415</v>
      </c>
      <c r="AT124" s="447">
        <v>26.020178999999999</v>
      </c>
      <c r="AU124" s="448">
        <v>29.952238000000001</v>
      </c>
      <c r="AV124" s="447">
        <v>232.378142</v>
      </c>
      <c r="AW124" s="447">
        <v>0.27119300000000002</v>
      </c>
      <c r="AX124" s="447">
        <v>70.548399279999998</v>
      </c>
      <c r="AY124" s="447">
        <v>17.525573999999999</v>
      </c>
      <c r="AZ124" s="448">
        <v>0.89360099999999998</v>
      </c>
      <c r="BA124" s="447">
        <v>78.311780839999997</v>
      </c>
      <c r="BB124" s="447">
        <v>13.902986</v>
      </c>
      <c r="BC124" s="448">
        <v>11.959371000000001</v>
      </c>
      <c r="BE124" s="85">
        <v>0</v>
      </c>
      <c r="BF124" s="85">
        <v>0</v>
      </c>
      <c r="BG124" s="85">
        <v>0</v>
      </c>
      <c r="BH124" s="85">
        <v>0</v>
      </c>
      <c r="BI124" s="85">
        <v>0</v>
      </c>
      <c r="BJ124" s="85">
        <v>0</v>
      </c>
      <c r="BK124" s="85">
        <v>0</v>
      </c>
      <c r="BL124" s="85">
        <v>0</v>
      </c>
      <c r="BM124" s="85">
        <v>0</v>
      </c>
      <c r="BN124" s="85">
        <v>0</v>
      </c>
      <c r="BO124" s="85">
        <v>0</v>
      </c>
      <c r="BP124" s="85">
        <v>0</v>
      </c>
    </row>
    <row r="125" spans="1:104" ht="20.399999999999999" customHeight="1">
      <c r="B125" s="409" t="s">
        <v>364</v>
      </c>
      <c r="C125" s="446">
        <v>1233.8191447899999</v>
      </c>
      <c r="D125" s="447">
        <v>141.49893621000001</v>
      </c>
      <c r="E125" s="447">
        <v>337.06179900000001</v>
      </c>
      <c r="F125" s="447">
        <v>-118.328456</v>
      </c>
      <c r="G125" s="448">
        <v>143.09163616000001</v>
      </c>
      <c r="H125" s="447">
        <v>0</v>
      </c>
      <c r="I125" s="447">
        <v>106.46444099999999</v>
      </c>
      <c r="J125" s="447">
        <v>145.67685900000001</v>
      </c>
      <c r="K125" s="447">
        <v>34.832908109999998</v>
      </c>
      <c r="L125" s="448">
        <v>160.21976602999999</v>
      </c>
      <c r="M125" s="447">
        <v>107.57086728</v>
      </c>
      <c r="N125" s="447">
        <v>0</v>
      </c>
      <c r="O125" s="447">
        <v>0</v>
      </c>
      <c r="P125" s="447">
        <v>0</v>
      </c>
      <c r="Q125" s="448">
        <v>59.690800000000003</v>
      </c>
      <c r="R125" s="447">
        <v>19.937538</v>
      </c>
      <c r="S125" s="447">
        <v>85.132143999999997</v>
      </c>
      <c r="T125" s="447">
        <v>0</v>
      </c>
      <c r="U125" s="447">
        <v>0</v>
      </c>
      <c r="V125" s="448">
        <v>0</v>
      </c>
      <c r="W125" s="447">
        <v>0</v>
      </c>
      <c r="X125" s="447">
        <v>9.9275909999999996</v>
      </c>
      <c r="Y125" s="447">
        <v>0.88461699999999999</v>
      </c>
      <c r="Z125" s="447">
        <v>0</v>
      </c>
      <c r="AA125" s="448">
        <v>0</v>
      </c>
      <c r="AB125" s="447">
        <v>8.0409999999999995E-3</v>
      </c>
      <c r="AC125" s="447">
        <v>0</v>
      </c>
      <c r="AD125" s="447">
        <v>0</v>
      </c>
      <c r="AE125" s="447">
        <v>0.14965700000000001</v>
      </c>
      <c r="AF125" s="448">
        <v>0</v>
      </c>
      <c r="AG125" s="447">
        <v>0</v>
      </c>
      <c r="AH125" s="447">
        <v>0</v>
      </c>
      <c r="AI125" s="447">
        <v>0</v>
      </c>
      <c r="AJ125" s="447">
        <v>0</v>
      </c>
      <c r="AK125" s="448">
        <v>0</v>
      </c>
      <c r="AL125" s="447">
        <v>0</v>
      </c>
      <c r="AM125" s="447">
        <v>0</v>
      </c>
      <c r="AN125" s="447">
        <v>0</v>
      </c>
      <c r="AO125" s="447">
        <v>0</v>
      </c>
      <c r="AP125" s="448">
        <v>0</v>
      </c>
      <c r="AQ125" s="447">
        <v>0</v>
      </c>
      <c r="AR125" s="447">
        <v>0</v>
      </c>
      <c r="AS125" s="447">
        <v>0</v>
      </c>
      <c r="AT125" s="447">
        <v>0</v>
      </c>
      <c r="AU125" s="448">
        <v>0</v>
      </c>
      <c r="AV125" s="447">
        <v>0</v>
      </c>
      <c r="AW125" s="447">
        <v>0</v>
      </c>
      <c r="AX125" s="447">
        <v>0</v>
      </c>
      <c r="AY125" s="447">
        <v>0</v>
      </c>
      <c r="AZ125" s="448">
        <v>0</v>
      </c>
      <c r="BA125" s="447">
        <v>0</v>
      </c>
      <c r="BB125" s="447">
        <v>0</v>
      </c>
      <c r="BC125" s="448">
        <v>0</v>
      </c>
      <c r="BE125" s="85">
        <v>0</v>
      </c>
      <c r="BF125" s="85">
        <v>0</v>
      </c>
      <c r="BG125" s="85">
        <v>0</v>
      </c>
      <c r="BH125" s="85">
        <v>0</v>
      </c>
      <c r="BI125" s="85">
        <v>0</v>
      </c>
      <c r="BJ125" s="85">
        <v>0</v>
      </c>
      <c r="BK125" s="85">
        <v>0</v>
      </c>
      <c r="BL125" s="85">
        <v>0</v>
      </c>
      <c r="BM125" s="85">
        <v>0</v>
      </c>
      <c r="BN125" s="85">
        <v>0</v>
      </c>
      <c r="BO125" s="85">
        <v>0</v>
      </c>
      <c r="BP125" s="85">
        <v>0</v>
      </c>
    </row>
    <row r="126" spans="1:104" ht="45" customHeight="1">
      <c r="B126" s="410" t="s">
        <v>365</v>
      </c>
      <c r="C126" s="446">
        <v>2088.3972352499995</v>
      </c>
      <c r="D126" s="447">
        <v>0</v>
      </c>
      <c r="E126" s="447">
        <v>0</v>
      </c>
      <c r="F126" s="447">
        <v>201.39728188000001</v>
      </c>
      <c r="G126" s="448">
        <v>2.00385765</v>
      </c>
      <c r="H126" s="447">
        <v>0</v>
      </c>
      <c r="I126" s="447">
        <v>77.597296999999998</v>
      </c>
      <c r="J126" s="447">
        <v>609.913139</v>
      </c>
      <c r="K126" s="447">
        <v>470.07021280999999</v>
      </c>
      <c r="L126" s="448">
        <v>0</v>
      </c>
      <c r="M126" s="447">
        <v>0</v>
      </c>
      <c r="N126" s="447">
        <v>0</v>
      </c>
      <c r="O126" s="447">
        <v>0</v>
      </c>
      <c r="P126" s="447">
        <v>3.6378810399999999</v>
      </c>
      <c r="Q126" s="448">
        <v>66.956824999999995</v>
      </c>
      <c r="R126" s="447">
        <v>11.127447</v>
      </c>
      <c r="S126" s="447">
        <v>230.19841400000001</v>
      </c>
      <c r="T126" s="447">
        <v>0</v>
      </c>
      <c r="U126" s="447">
        <v>13.603726</v>
      </c>
      <c r="V126" s="448">
        <v>10.885602</v>
      </c>
      <c r="W126" s="447">
        <v>0</v>
      </c>
      <c r="X126" s="447">
        <v>160.895579</v>
      </c>
      <c r="Y126" s="447">
        <v>0</v>
      </c>
      <c r="Z126" s="447">
        <v>0</v>
      </c>
      <c r="AA126" s="448">
        <v>0</v>
      </c>
      <c r="AB126" s="447">
        <v>0</v>
      </c>
      <c r="AC126" s="447">
        <v>5.3040659999999997</v>
      </c>
      <c r="AD126" s="447">
        <v>0</v>
      </c>
      <c r="AE126" s="447">
        <v>0</v>
      </c>
      <c r="AF126" s="448">
        <v>1.9916910000000001</v>
      </c>
      <c r="AG126" s="447">
        <v>0</v>
      </c>
      <c r="AH126" s="447">
        <v>26.956662000000001</v>
      </c>
      <c r="AI126" s="447">
        <v>1.7365429999999999</v>
      </c>
      <c r="AJ126" s="447">
        <v>180.71895699999999</v>
      </c>
      <c r="AK126" s="448">
        <v>0</v>
      </c>
      <c r="AL126" s="447">
        <v>0</v>
      </c>
      <c r="AM126" s="447">
        <v>0</v>
      </c>
      <c r="AN126" s="447">
        <v>1.3792508700000001</v>
      </c>
      <c r="AO126" s="447">
        <v>0</v>
      </c>
      <c r="AP126" s="448">
        <v>11.165929999999999</v>
      </c>
      <c r="AQ126" s="447">
        <v>0</v>
      </c>
      <c r="AR126" s="447">
        <v>0</v>
      </c>
      <c r="AS126" s="447">
        <v>0</v>
      </c>
      <c r="AT126" s="447">
        <v>0</v>
      </c>
      <c r="AU126" s="448">
        <v>0</v>
      </c>
      <c r="AV126" s="447">
        <v>0</v>
      </c>
      <c r="AW126" s="447">
        <v>0</v>
      </c>
      <c r="AX126" s="447">
        <v>0</v>
      </c>
      <c r="AY126" s="447">
        <v>0</v>
      </c>
      <c r="AZ126" s="448">
        <v>0.856873</v>
      </c>
      <c r="BA126" s="447">
        <v>0</v>
      </c>
      <c r="BB126" s="447">
        <v>0</v>
      </c>
      <c r="BC126" s="448">
        <v>0</v>
      </c>
      <c r="BE126" s="85">
        <v>0</v>
      </c>
      <c r="BF126" s="85">
        <v>0</v>
      </c>
      <c r="BG126" s="85">
        <v>0</v>
      </c>
      <c r="BH126" s="85">
        <v>0</v>
      </c>
      <c r="BI126" s="85">
        <v>0</v>
      </c>
      <c r="BJ126" s="85">
        <v>0</v>
      </c>
      <c r="BK126" s="85">
        <v>0</v>
      </c>
      <c r="BL126" s="85">
        <v>0</v>
      </c>
      <c r="BM126" s="85">
        <v>0</v>
      </c>
      <c r="BN126" s="85">
        <v>0</v>
      </c>
      <c r="BO126" s="85">
        <v>0</v>
      </c>
      <c r="BP126" s="85">
        <v>0</v>
      </c>
    </row>
    <row r="127" spans="1:104" ht="20.399999999999999" customHeight="1">
      <c r="B127" s="409" t="s">
        <v>366</v>
      </c>
      <c r="C127" s="446">
        <v>184039.15880429</v>
      </c>
      <c r="D127" s="447">
        <v>27578.216597529998</v>
      </c>
      <c r="E127" s="447">
        <v>26178.941003</v>
      </c>
      <c r="F127" s="447">
        <v>18968.729163709999</v>
      </c>
      <c r="G127" s="448">
        <v>17007.635586559998</v>
      </c>
      <c r="H127" s="447">
        <v>10742.973748</v>
      </c>
      <c r="I127" s="447">
        <v>8952.3594639999992</v>
      </c>
      <c r="J127" s="447">
        <v>3499.6028710000001</v>
      </c>
      <c r="K127" s="447">
        <v>9825.0044772999991</v>
      </c>
      <c r="L127" s="448">
        <v>1468.58837313</v>
      </c>
      <c r="M127" s="447">
        <v>3979.8022154599998</v>
      </c>
      <c r="N127" s="447">
        <v>10217.925929999999</v>
      </c>
      <c r="O127" s="447">
        <v>5282.0684649899995</v>
      </c>
      <c r="P127" s="447">
        <v>2600.2862227199998</v>
      </c>
      <c r="Q127" s="448">
        <v>2069.0563139999999</v>
      </c>
      <c r="R127" s="447">
        <v>6637.4206430000004</v>
      </c>
      <c r="S127" s="447">
        <v>1494.5024129999999</v>
      </c>
      <c r="T127" s="447">
        <v>3972.0204485200002</v>
      </c>
      <c r="U127" s="447">
        <v>618.36842899999999</v>
      </c>
      <c r="V127" s="448">
        <v>2803.510487</v>
      </c>
      <c r="W127" s="447">
        <v>5593.4893359999996</v>
      </c>
      <c r="X127" s="447">
        <v>497.11986100000001</v>
      </c>
      <c r="Y127" s="447">
        <v>991.277692</v>
      </c>
      <c r="Z127" s="447">
        <v>1628.7629240000001</v>
      </c>
      <c r="AA127" s="448">
        <v>4007.4137110000001</v>
      </c>
      <c r="AB127" s="447">
        <v>562.10287000000005</v>
      </c>
      <c r="AC127" s="447">
        <v>492.934102</v>
      </c>
      <c r="AD127" s="447">
        <v>0</v>
      </c>
      <c r="AE127" s="447">
        <v>2658.7681899999998</v>
      </c>
      <c r="AF127" s="448">
        <v>1747.7198249999999</v>
      </c>
      <c r="AG127" s="447">
        <v>166.2431943</v>
      </c>
      <c r="AH127" s="447">
        <v>411.29114600000003</v>
      </c>
      <c r="AI127" s="447">
        <v>51.965482000000002</v>
      </c>
      <c r="AJ127" s="447">
        <v>447.00409400000001</v>
      </c>
      <c r="AK127" s="448">
        <v>209.82290999</v>
      </c>
      <c r="AL127" s="447">
        <v>16.765965000000001</v>
      </c>
      <c r="AM127" s="447">
        <v>11.19219807</v>
      </c>
      <c r="AN127" s="447">
        <v>10.747147009999999</v>
      </c>
      <c r="AO127" s="447">
        <v>16.904302000000001</v>
      </c>
      <c r="AP127" s="448">
        <v>0</v>
      </c>
      <c r="AQ127" s="447">
        <v>0</v>
      </c>
      <c r="AR127" s="447">
        <v>0</v>
      </c>
      <c r="AS127" s="447">
        <v>126.88439</v>
      </c>
      <c r="AT127" s="447">
        <v>95.072815000000006</v>
      </c>
      <c r="AU127" s="448">
        <v>195.152928</v>
      </c>
      <c r="AV127" s="447">
        <v>7.2123929999999996</v>
      </c>
      <c r="AW127" s="447">
        <v>91.684759999999997</v>
      </c>
      <c r="AX127" s="447">
        <v>0</v>
      </c>
      <c r="AY127" s="447">
        <v>0</v>
      </c>
      <c r="AZ127" s="448">
        <v>104.61371699999999</v>
      </c>
      <c r="BA127" s="447">
        <v>0</v>
      </c>
      <c r="BB127" s="447">
        <v>0</v>
      </c>
      <c r="BC127" s="448">
        <v>0</v>
      </c>
      <c r="BE127" s="85">
        <v>0</v>
      </c>
      <c r="BF127" s="85">
        <v>0</v>
      </c>
      <c r="BG127" s="85">
        <v>0</v>
      </c>
      <c r="BH127" s="85">
        <v>0</v>
      </c>
      <c r="BI127" s="85">
        <v>0</v>
      </c>
      <c r="BJ127" s="85">
        <v>0</v>
      </c>
      <c r="BK127" s="85">
        <v>0</v>
      </c>
      <c r="BL127" s="85">
        <v>0</v>
      </c>
      <c r="BM127" s="85">
        <v>0</v>
      </c>
      <c r="BN127" s="85">
        <v>0</v>
      </c>
      <c r="BO127" s="85">
        <v>0</v>
      </c>
      <c r="BP127" s="85">
        <v>0</v>
      </c>
    </row>
    <row r="128" spans="1:104" ht="20.399999999999999" customHeight="1">
      <c r="B128" s="409" t="s">
        <v>367</v>
      </c>
      <c r="C128" s="446">
        <v>43888.249100429995</v>
      </c>
      <c r="D128" s="447">
        <v>3346.8946578200002</v>
      </c>
      <c r="E128" s="447">
        <v>8138.8990549999999</v>
      </c>
      <c r="F128" s="447">
        <v>7137.1040692400002</v>
      </c>
      <c r="G128" s="448">
        <v>1163.1357873499999</v>
      </c>
      <c r="H128" s="447">
        <v>2905.9669130000002</v>
      </c>
      <c r="I128" s="447">
        <v>600.64650900000004</v>
      </c>
      <c r="J128" s="447">
        <v>536.81692899999996</v>
      </c>
      <c r="K128" s="447">
        <v>379.04273056</v>
      </c>
      <c r="L128" s="448">
        <v>2370.54969858</v>
      </c>
      <c r="M128" s="447">
        <v>317.40370677999999</v>
      </c>
      <c r="N128" s="447">
        <v>2023.2553700000001</v>
      </c>
      <c r="O128" s="447">
        <v>866.50440695000009</v>
      </c>
      <c r="P128" s="447">
        <v>5.4935399999999999E-3</v>
      </c>
      <c r="Q128" s="448">
        <v>1553.0789520000001</v>
      </c>
      <c r="R128" s="447">
        <v>543.60725600000001</v>
      </c>
      <c r="S128" s="447">
        <v>2384.6189800000002</v>
      </c>
      <c r="T128" s="447">
        <v>338.62582526</v>
      </c>
      <c r="U128" s="447">
        <v>2094.8997180000001</v>
      </c>
      <c r="V128" s="448">
        <v>654.13043900000002</v>
      </c>
      <c r="W128" s="447">
        <v>507.50779899999998</v>
      </c>
      <c r="X128" s="447">
        <v>2521.6048219999998</v>
      </c>
      <c r="Y128" s="447">
        <v>928.97446100000002</v>
      </c>
      <c r="Z128" s="447">
        <v>91.223523</v>
      </c>
      <c r="AA128" s="448">
        <v>294.308154</v>
      </c>
      <c r="AB128" s="447">
        <v>908.29845399999999</v>
      </c>
      <c r="AC128" s="447">
        <v>255.33133000000001</v>
      </c>
      <c r="AD128" s="447">
        <v>0</v>
      </c>
      <c r="AE128" s="447">
        <v>43.403154000000001</v>
      </c>
      <c r="AF128" s="448">
        <v>55.375191999999998</v>
      </c>
      <c r="AG128" s="447">
        <v>0</v>
      </c>
      <c r="AH128" s="447">
        <v>434.797822</v>
      </c>
      <c r="AI128" s="447">
        <v>1.8822989999999999</v>
      </c>
      <c r="AJ128" s="447">
        <v>66.002972</v>
      </c>
      <c r="AK128" s="448">
        <v>98.396948440000003</v>
      </c>
      <c r="AL128" s="447">
        <v>0.91851400000000005</v>
      </c>
      <c r="AM128" s="447">
        <v>21.273397199999998</v>
      </c>
      <c r="AN128" s="447">
        <v>127.07471785</v>
      </c>
      <c r="AO128" s="447">
        <v>0</v>
      </c>
      <c r="AP128" s="448">
        <v>54.615189860000001</v>
      </c>
      <c r="AQ128" s="447">
        <v>0</v>
      </c>
      <c r="AR128" s="447">
        <v>0</v>
      </c>
      <c r="AS128" s="447">
        <v>10.18774</v>
      </c>
      <c r="AT128" s="447">
        <v>0</v>
      </c>
      <c r="AU128" s="448">
        <v>87.319447999999994</v>
      </c>
      <c r="AV128" s="447">
        <v>15.103721999999999</v>
      </c>
      <c r="AW128" s="447">
        <v>0</v>
      </c>
      <c r="AX128" s="447">
        <v>0</v>
      </c>
      <c r="AY128" s="447">
        <v>9.4629440000000002</v>
      </c>
      <c r="AZ128" s="448">
        <v>0</v>
      </c>
      <c r="BA128" s="447">
        <v>0</v>
      </c>
      <c r="BB128" s="447">
        <v>0</v>
      </c>
      <c r="BC128" s="448">
        <v>0</v>
      </c>
      <c r="BE128" s="85">
        <v>0</v>
      </c>
      <c r="BF128" s="85">
        <v>0</v>
      </c>
      <c r="BG128" s="85">
        <v>0</v>
      </c>
      <c r="BH128" s="85">
        <v>0</v>
      </c>
      <c r="BI128" s="85">
        <v>0</v>
      </c>
      <c r="BJ128" s="85">
        <v>0</v>
      </c>
      <c r="BK128" s="85">
        <v>0</v>
      </c>
      <c r="BL128" s="85">
        <v>0</v>
      </c>
      <c r="BM128" s="85">
        <v>0</v>
      </c>
      <c r="BN128" s="85">
        <v>0</v>
      </c>
      <c r="BO128" s="85">
        <v>0</v>
      </c>
      <c r="BP128" s="85">
        <v>0</v>
      </c>
    </row>
    <row r="129" spans="2:68" ht="20.399999999999999" customHeight="1">
      <c r="B129" s="409" t="s">
        <v>368</v>
      </c>
      <c r="C129" s="446">
        <v>19904.997772269999</v>
      </c>
      <c r="D129" s="447">
        <v>3239.9704591199998</v>
      </c>
      <c r="E129" s="447">
        <v>1422.8555799999999</v>
      </c>
      <c r="F129" s="447">
        <v>3415.6144536300003</v>
      </c>
      <c r="G129" s="448">
        <v>0</v>
      </c>
      <c r="H129" s="447">
        <v>12.072253999999999</v>
      </c>
      <c r="I129" s="447">
        <v>0</v>
      </c>
      <c r="J129" s="447">
        <v>10632.2726</v>
      </c>
      <c r="K129" s="447">
        <v>0</v>
      </c>
      <c r="L129" s="448">
        <v>27.565350179999999</v>
      </c>
      <c r="M129" s="447">
        <v>960.70551583000008</v>
      </c>
      <c r="N129" s="447">
        <v>23.987352999999999</v>
      </c>
      <c r="O129" s="447">
        <v>0</v>
      </c>
      <c r="P129" s="447">
        <v>164.23543250999998</v>
      </c>
      <c r="Q129" s="448">
        <v>0</v>
      </c>
      <c r="R129" s="447">
        <v>5.7187739999999998</v>
      </c>
      <c r="S129" s="447">
        <v>0</v>
      </c>
      <c r="T129" s="447">
        <v>0</v>
      </c>
      <c r="U129" s="447">
        <v>0</v>
      </c>
      <c r="V129" s="448">
        <v>0</v>
      </c>
      <c r="W129" s="447">
        <v>0</v>
      </c>
      <c r="X129" s="447">
        <v>0</v>
      </c>
      <c r="Y129" s="447">
        <v>0</v>
      </c>
      <c r="Z129" s="447">
        <v>0</v>
      </c>
      <c r="AA129" s="448">
        <v>0</v>
      </c>
      <c r="AB129" s="447">
        <v>0</v>
      </c>
      <c r="AC129" s="447">
        <v>0</v>
      </c>
      <c r="AD129" s="447">
        <v>0</v>
      </c>
      <c r="AE129" s="447">
        <v>0</v>
      </c>
      <c r="AF129" s="448">
        <v>0</v>
      </c>
      <c r="AG129" s="447">
        <v>0</v>
      </c>
      <c r="AH129" s="447">
        <v>0</v>
      </c>
      <c r="AI129" s="447">
        <v>0</v>
      </c>
      <c r="AJ129" s="447">
        <v>0</v>
      </c>
      <c r="AK129" s="448">
        <v>0</v>
      </c>
      <c r="AL129" s="447">
        <v>0</v>
      </c>
      <c r="AM129" s="447">
        <v>0</v>
      </c>
      <c r="AN129" s="447">
        <v>0</v>
      </c>
      <c r="AO129" s="447">
        <v>0</v>
      </c>
      <c r="AP129" s="448">
        <v>0</v>
      </c>
      <c r="AQ129" s="447">
        <v>0</v>
      </c>
      <c r="AR129" s="447">
        <v>0</v>
      </c>
      <c r="AS129" s="447">
        <v>0</v>
      </c>
      <c r="AT129" s="447">
        <v>0</v>
      </c>
      <c r="AU129" s="448">
        <v>0</v>
      </c>
      <c r="AV129" s="447">
        <v>0</v>
      </c>
      <c r="AW129" s="447">
        <v>0</v>
      </c>
      <c r="AX129" s="447">
        <v>0</v>
      </c>
      <c r="AY129" s="447">
        <v>0</v>
      </c>
      <c r="AZ129" s="448">
        <v>0</v>
      </c>
      <c r="BA129" s="447">
        <v>0</v>
      </c>
      <c r="BB129" s="447">
        <v>0</v>
      </c>
      <c r="BC129" s="448">
        <v>0</v>
      </c>
      <c r="BE129" s="85">
        <v>0</v>
      </c>
      <c r="BF129" s="85">
        <v>0</v>
      </c>
      <c r="BG129" s="85">
        <v>0</v>
      </c>
      <c r="BH129" s="85">
        <v>0</v>
      </c>
      <c r="BI129" s="85">
        <v>0</v>
      </c>
      <c r="BJ129" s="85">
        <v>0</v>
      </c>
      <c r="BK129" s="85">
        <v>0</v>
      </c>
      <c r="BL129" s="85">
        <v>0</v>
      </c>
      <c r="BM129" s="85">
        <v>0</v>
      </c>
      <c r="BN129" s="85">
        <v>0</v>
      </c>
      <c r="BO129" s="85">
        <v>0</v>
      </c>
      <c r="BP129" s="85">
        <v>0</v>
      </c>
    </row>
    <row r="130" spans="2:68" ht="20.399999999999999" customHeight="1">
      <c r="B130" s="409" t="s">
        <v>369</v>
      </c>
      <c r="C130" s="446">
        <v>110366.96872747</v>
      </c>
      <c r="D130" s="447">
        <v>0</v>
      </c>
      <c r="E130" s="447">
        <v>0</v>
      </c>
      <c r="F130" s="447">
        <v>101711.23607858</v>
      </c>
      <c r="G130" s="448">
        <v>0</v>
      </c>
      <c r="H130" s="447">
        <v>0</v>
      </c>
      <c r="I130" s="447">
        <v>0</v>
      </c>
      <c r="J130" s="447">
        <v>6791.2341509999997</v>
      </c>
      <c r="K130" s="447">
        <v>0</v>
      </c>
      <c r="L130" s="448">
        <v>0.31941586</v>
      </c>
      <c r="M130" s="447">
        <v>0</v>
      </c>
      <c r="N130" s="447">
        <v>103.52316</v>
      </c>
      <c r="O130" s="447">
        <v>0</v>
      </c>
      <c r="P130" s="447">
        <v>904.61663802999999</v>
      </c>
      <c r="Q130" s="448">
        <v>0</v>
      </c>
      <c r="R130" s="447">
        <v>851.95256500000005</v>
      </c>
      <c r="S130" s="447">
        <v>0</v>
      </c>
      <c r="T130" s="447">
        <v>0</v>
      </c>
      <c r="U130" s="447">
        <v>0</v>
      </c>
      <c r="V130" s="448">
        <v>0</v>
      </c>
      <c r="W130" s="447">
        <v>1.6199190000000001</v>
      </c>
      <c r="X130" s="447">
        <v>0</v>
      </c>
      <c r="Y130" s="447">
        <v>0</v>
      </c>
      <c r="Z130" s="447">
        <v>0</v>
      </c>
      <c r="AA130" s="448">
        <v>0</v>
      </c>
      <c r="AB130" s="447">
        <v>0</v>
      </c>
      <c r="AC130" s="447">
        <v>0</v>
      </c>
      <c r="AD130" s="447">
        <v>0</v>
      </c>
      <c r="AE130" s="447">
        <v>2.4668000000000001</v>
      </c>
      <c r="AF130" s="448">
        <v>0</v>
      </c>
      <c r="AG130" s="447">
        <v>0</v>
      </c>
      <c r="AH130" s="447">
        <v>0</v>
      </c>
      <c r="AI130" s="447">
        <v>0</v>
      </c>
      <c r="AJ130" s="447">
        <v>0</v>
      </c>
      <c r="AK130" s="448">
        <v>0</v>
      </c>
      <c r="AL130" s="447">
        <v>0</v>
      </c>
      <c r="AM130" s="447">
        <v>0</v>
      </c>
      <c r="AN130" s="447">
        <v>0</v>
      </c>
      <c r="AO130" s="447">
        <v>0</v>
      </c>
      <c r="AP130" s="448">
        <v>0</v>
      </c>
      <c r="AQ130" s="447">
        <v>0</v>
      </c>
      <c r="AR130" s="447">
        <v>0</v>
      </c>
      <c r="AS130" s="447">
        <v>0</v>
      </c>
      <c r="AT130" s="447">
        <v>0</v>
      </c>
      <c r="AU130" s="448">
        <v>0</v>
      </c>
      <c r="AV130" s="447">
        <v>0</v>
      </c>
      <c r="AW130" s="447">
        <v>0</v>
      </c>
      <c r="AX130" s="447">
        <v>0</v>
      </c>
      <c r="AY130" s="447">
        <v>0</v>
      </c>
      <c r="AZ130" s="448">
        <v>0</v>
      </c>
      <c r="BA130" s="447">
        <v>0</v>
      </c>
      <c r="BB130" s="447">
        <v>0</v>
      </c>
      <c r="BC130" s="448">
        <v>0</v>
      </c>
      <c r="BE130" s="85">
        <v>0</v>
      </c>
      <c r="BF130" s="85">
        <v>0</v>
      </c>
      <c r="BG130" s="85">
        <v>0</v>
      </c>
      <c r="BH130" s="85">
        <v>0</v>
      </c>
      <c r="BI130" s="85">
        <v>0</v>
      </c>
      <c r="BJ130" s="85">
        <v>0</v>
      </c>
      <c r="BK130" s="85">
        <v>0</v>
      </c>
      <c r="BL130" s="85">
        <v>0</v>
      </c>
      <c r="BM130" s="85">
        <v>0</v>
      </c>
      <c r="BN130" s="85">
        <v>0</v>
      </c>
      <c r="BO130" s="85">
        <v>0</v>
      </c>
      <c r="BP130" s="85">
        <v>0</v>
      </c>
    </row>
    <row r="131" spans="2:68" ht="20.399999999999999" customHeight="1">
      <c r="B131" s="409" t="s">
        <v>370</v>
      </c>
      <c r="C131" s="446">
        <v>626752.13348105992</v>
      </c>
      <c r="D131" s="447">
        <v>149564.49127554998</v>
      </c>
      <c r="E131" s="447">
        <v>72584.352983999997</v>
      </c>
      <c r="F131" s="447">
        <v>82307.80244277</v>
      </c>
      <c r="G131" s="448">
        <v>43400.81893311</v>
      </c>
      <c r="H131" s="447">
        <v>37650.284200000002</v>
      </c>
      <c r="I131" s="447">
        <v>32627.354586000001</v>
      </c>
      <c r="J131" s="447">
        <v>31476.312782000001</v>
      </c>
      <c r="K131" s="447">
        <v>9699.0169456000003</v>
      </c>
      <c r="L131" s="448">
        <v>18337.137309810001</v>
      </c>
      <c r="M131" s="447">
        <v>52501.311963150001</v>
      </c>
      <c r="N131" s="447">
        <v>5159.2804059999999</v>
      </c>
      <c r="O131" s="447">
        <v>2824.6359654899998</v>
      </c>
      <c r="P131" s="447">
        <v>12977.319184219999</v>
      </c>
      <c r="Q131" s="448">
        <v>1378.4567549999999</v>
      </c>
      <c r="R131" s="447">
        <v>5018.6125659999998</v>
      </c>
      <c r="S131" s="447">
        <v>2060.4912490000002</v>
      </c>
      <c r="T131" s="447">
        <v>7848.3797757399998</v>
      </c>
      <c r="U131" s="447">
        <v>5092.665814</v>
      </c>
      <c r="V131" s="448">
        <v>5550.3820340000002</v>
      </c>
      <c r="W131" s="447">
        <v>689.11796700000002</v>
      </c>
      <c r="X131" s="447">
        <v>0</v>
      </c>
      <c r="Y131" s="447">
        <v>5130.6409169999997</v>
      </c>
      <c r="Z131" s="447">
        <v>3855.5967900000001</v>
      </c>
      <c r="AA131" s="448">
        <v>1186.5627609999999</v>
      </c>
      <c r="AB131" s="447">
        <v>1877.389727</v>
      </c>
      <c r="AC131" s="447">
        <v>1904.4533710000001</v>
      </c>
      <c r="AD131" s="447">
        <v>18887.683419000001</v>
      </c>
      <c r="AE131" s="447">
        <v>14.632419000000001</v>
      </c>
      <c r="AF131" s="448">
        <v>1300.308863</v>
      </c>
      <c r="AG131" s="447">
        <v>3119.6293729699996</v>
      </c>
      <c r="AH131" s="447">
        <v>556.69792900000004</v>
      </c>
      <c r="AI131" s="447">
        <v>4637.0574919999999</v>
      </c>
      <c r="AJ131" s="447">
        <v>0</v>
      </c>
      <c r="AK131" s="448">
        <v>775.80048234000003</v>
      </c>
      <c r="AL131" s="447">
        <v>1041.3856069999999</v>
      </c>
      <c r="AM131" s="447">
        <v>1043.68593612</v>
      </c>
      <c r="AN131" s="447">
        <v>378.30543304000003</v>
      </c>
      <c r="AO131" s="447">
        <v>204.56064799999999</v>
      </c>
      <c r="AP131" s="448">
        <v>592.66184148000002</v>
      </c>
      <c r="AQ131" s="447">
        <v>202.19674605</v>
      </c>
      <c r="AR131" s="447">
        <v>629.71688300000005</v>
      </c>
      <c r="AS131" s="447">
        <v>2.2263929999999998</v>
      </c>
      <c r="AT131" s="447">
        <v>162.45596800000001</v>
      </c>
      <c r="AU131" s="448">
        <v>68.710064000000003</v>
      </c>
      <c r="AV131" s="447">
        <v>8.3354900000000001</v>
      </c>
      <c r="AW131" s="447">
        <v>144.35538600000001</v>
      </c>
      <c r="AX131" s="447">
        <v>4.4460086199999997</v>
      </c>
      <c r="AY131" s="447">
        <v>114.790474</v>
      </c>
      <c r="AZ131" s="448">
        <v>0</v>
      </c>
      <c r="BA131" s="447">
        <v>0</v>
      </c>
      <c r="BB131" s="447">
        <v>159.62192099999999</v>
      </c>
      <c r="BC131" s="448">
        <v>0</v>
      </c>
      <c r="BE131" s="85">
        <v>0</v>
      </c>
      <c r="BF131" s="85">
        <v>0</v>
      </c>
      <c r="BG131" s="85">
        <v>0</v>
      </c>
      <c r="BH131" s="85">
        <v>0</v>
      </c>
      <c r="BI131" s="85">
        <v>0</v>
      </c>
      <c r="BJ131" s="85">
        <v>0</v>
      </c>
      <c r="BK131" s="85">
        <v>0</v>
      </c>
      <c r="BL131" s="85">
        <v>0</v>
      </c>
      <c r="BM131" s="85">
        <v>0</v>
      </c>
      <c r="BN131" s="85">
        <v>0</v>
      </c>
      <c r="BO131" s="85">
        <v>0</v>
      </c>
      <c r="BP131" s="85">
        <v>0</v>
      </c>
    </row>
    <row r="132" spans="2:68" ht="20.399999999999999" customHeight="1">
      <c r="B132" s="409" t="s">
        <v>371</v>
      </c>
      <c r="C132" s="446">
        <v>14882.945602320002</v>
      </c>
      <c r="D132" s="447">
        <v>5165.5247081999996</v>
      </c>
      <c r="E132" s="447">
        <v>1185.9703239999999</v>
      </c>
      <c r="F132" s="447">
        <v>969.26118278000001</v>
      </c>
      <c r="G132" s="448">
        <v>1883.8143493399998</v>
      </c>
      <c r="H132" s="447">
        <v>727.52523900000006</v>
      </c>
      <c r="I132" s="447">
        <v>442.83294899999999</v>
      </c>
      <c r="J132" s="447">
        <v>466.66623199999998</v>
      </c>
      <c r="K132" s="447">
        <v>0.66380042000000006</v>
      </c>
      <c r="L132" s="448">
        <v>236.25906636000002</v>
      </c>
      <c r="M132" s="447">
        <v>1815.2067885599999</v>
      </c>
      <c r="N132" s="447">
        <v>299.64547299999998</v>
      </c>
      <c r="O132" s="447">
        <v>13.277981689999999</v>
      </c>
      <c r="P132" s="447">
        <v>263.59981321999999</v>
      </c>
      <c r="Q132" s="448">
        <v>0</v>
      </c>
      <c r="R132" s="447">
        <v>39.798451999999997</v>
      </c>
      <c r="S132" s="447">
        <v>0</v>
      </c>
      <c r="T132" s="447">
        <v>215.93407316</v>
      </c>
      <c r="U132" s="447">
        <v>0</v>
      </c>
      <c r="V132" s="448">
        <v>15.897569000000001</v>
      </c>
      <c r="W132" s="447">
        <v>5.8123300000000002</v>
      </c>
      <c r="X132" s="447">
        <v>0</v>
      </c>
      <c r="Y132" s="447">
        <v>110.64261500000001</v>
      </c>
      <c r="Z132" s="447">
        <v>99.959507000000002</v>
      </c>
      <c r="AA132" s="448">
        <v>1.255681</v>
      </c>
      <c r="AB132" s="447">
        <v>100.090126</v>
      </c>
      <c r="AC132" s="447">
        <v>51.147222999999997</v>
      </c>
      <c r="AD132" s="447">
        <v>496.63977799999998</v>
      </c>
      <c r="AE132" s="447">
        <v>0</v>
      </c>
      <c r="AF132" s="448">
        <v>29.437968000000001</v>
      </c>
      <c r="AG132" s="447">
        <v>150.44845869999997</v>
      </c>
      <c r="AH132" s="447">
        <v>0</v>
      </c>
      <c r="AI132" s="447">
        <v>0</v>
      </c>
      <c r="AJ132" s="447">
        <v>0</v>
      </c>
      <c r="AK132" s="448">
        <v>21.760502679999998</v>
      </c>
      <c r="AL132" s="447">
        <v>4.3146170000000001</v>
      </c>
      <c r="AM132" s="447">
        <v>3.08424699</v>
      </c>
      <c r="AN132" s="447">
        <v>0</v>
      </c>
      <c r="AO132" s="447">
        <v>7.5176550000000004</v>
      </c>
      <c r="AP132" s="448">
        <v>33.265946710000001</v>
      </c>
      <c r="AQ132" s="447">
        <v>0</v>
      </c>
      <c r="AR132" s="447">
        <v>6.2812029999999996</v>
      </c>
      <c r="AS132" s="447">
        <v>0.191854</v>
      </c>
      <c r="AT132" s="447">
        <v>0</v>
      </c>
      <c r="AU132" s="448">
        <v>15.882662</v>
      </c>
      <c r="AV132" s="447">
        <v>0</v>
      </c>
      <c r="AW132" s="447">
        <v>0</v>
      </c>
      <c r="AX132" s="447">
        <v>0.79911451</v>
      </c>
      <c r="AY132" s="447">
        <v>0.909304</v>
      </c>
      <c r="AZ132" s="448">
        <v>0</v>
      </c>
      <c r="BA132" s="447">
        <v>0</v>
      </c>
      <c r="BB132" s="447">
        <v>1.626808</v>
      </c>
      <c r="BC132" s="448">
        <v>0</v>
      </c>
      <c r="BE132" s="85">
        <v>0</v>
      </c>
      <c r="BF132" s="85">
        <v>0</v>
      </c>
      <c r="BG132" s="85">
        <v>0</v>
      </c>
      <c r="BH132" s="85">
        <v>0</v>
      </c>
      <c r="BI132" s="85">
        <v>0</v>
      </c>
      <c r="BJ132" s="85">
        <v>0</v>
      </c>
      <c r="BK132" s="85">
        <v>0</v>
      </c>
      <c r="BL132" s="85">
        <v>0</v>
      </c>
      <c r="BM132" s="85">
        <v>0</v>
      </c>
      <c r="BN132" s="85">
        <v>0</v>
      </c>
      <c r="BO132" s="85">
        <v>0</v>
      </c>
      <c r="BP132" s="85">
        <v>0</v>
      </c>
    </row>
    <row r="133" spans="2:68" ht="20.399999999999999" customHeight="1">
      <c r="B133" s="409" t="s">
        <v>372</v>
      </c>
      <c r="C133" s="446">
        <v>5615.0403880500007</v>
      </c>
      <c r="D133" s="447">
        <v>961.97839896000005</v>
      </c>
      <c r="E133" s="447">
        <v>231.88685699999999</v>
      </c>
      <c r="F133" s="447">
        <v>177.68265808999999</v>
      </c>
      <c r="G133" s="448">
        <v>766.24719013999993</v>
      </c>
      <c r="H133" s="447">
        <v>262.71398199999999</v>
      </c>
      <c r="I133" s="447">
        <v>254.12033099999999</v>
      </c>
      <c r="J133" s="447">
        <v>145.84776500000001</v>
      </c>
      <c r="K133" s="447">
        <v>103.34366849</v>
      </c>
      <c r="L133" s="448">
        <v>69.566461019999991</v>
      </c>
      <c r="M133" s="447">
        <v>1986.0264638399999</v>
      </c>
      <c r="N133" s="447">
        <v>2.523911</v>
      </c>
      <c r="O133" s="447">
        <v>1.95825622</v>
      </c>
      <c r="P133" s="447">
        <v>98.064784060000008</v>
      </c>
      <c r="Q133" s="448">
        <v>0</v>
      </c>
      <c r="R133" s="447">
        <v>6.6E-4</v>
      </c>
      <c r="S133" s="447">
        <v>0</v>
      </c>
      <c r="T133" s="447">
        <v>180.36085807000001</v>
      </c>
      <c r="U133" s="447">
        <v>81.493407000000005</v>
      </c>
      <c r="V133" s="448">
        <v>36.217823000000003</v>
      </c>
      <c r="W133" s="447">
        <v>3.1935500000000001</v>
      </c>
      <c r="X133" s="447">
        <v>0</v>
      </c>
      <c r="Y133" s="447">
        <v>17.260570999999999</v>
      </c>
      <c r="Z133" s="447">
        <v>3.3513540000000002</v>
      </c>
      <c r="AA133" s="448">
        <v>4.4005109999999998</v>
      </c>
      <c r="AB133" s="447">
        <v>75.926085</v>
      </c>
      <c r="AC133" s="447">
        <v>18.255320999999999</v>
      </c>
      <c r="AD133" s="447">
        <v>5.8948049999999999</v>
      </c>
      <c r="AE133" s="447">
        <v>0</v>
      </c>
      <c r="AF133" s="448">
        <v>36.619267999999998</v>
      </c>
      <c r="AG133" s="447">
        <v>9.0148721099999989</v>
      </c>
      <c r="AH133" s="447">
        <v>0</v>
      </c>
      <c r="AI133" s="447">
        <v>0</v>
      </c>
      <c r="AJ133" s="447">
        <v>0</v>
      </c>
      <c r="AK133" s="448">
        <v>51.036615509999997</v>
      </c>
      <c r="AL133" s="447">
        <v>9.1077639999999995</v>
      </c>
      <c r="AM133" s="447">
        <v>1.2739586200000002</v>
      </c>
      <c r="AN133" s="447">
        <v>0</v>
      </c>
      <c r="AO133" s="447">
        <v>0</v>
      </c>
      <c r="AP133" s="448">
        <v>7.9184899199999998</v>
      </c>
      <c r="AQ133" s="447">
        <v>0</v>
      </c>
      <c r="AR133" s="447">
        <v>8.5956499999999991</v>
      </c>
      <c r="AS133" s="447">
        <v>0</v>
      </c>
      <c r="AT133" s="447">
        <v>0</v>
      </c>
      <c r="AU133" s="448">
        <v>3.0835859999999999</v>
      </c>
      <c r="AV133" s="447">
        <v>0</v>
      </c>
      <c r="AW133" s="447">
        <v>0</v>
      </c>
      <c r="AX133" s="447">
        <v>0</v>
      </c>
      <c r="AY133" s="447">
        <v>0</v>
      </c>
      <c r="AZ133" s="448">
        <v>0</v>
      </c>
      <c r="BA133" s="447">
        <v>0</v>
      </c>
      <c r="BB133" s="447">
        <v>7.4511999999999995E-2</v>
      </c>
      <c r="BC133" s="448">
        <v>0</v>
      </c>
      <c r="BE133" s="85">
        <v>0</v>
      </c>
      <c r="BF133" s="85">
        <v>0</v>
      </c>
      <c r="BG133" s="85">
        <v>0</v>
      </c>
      <c r="BH133" s="85">
        <v>0</v>
      </c>
      <c r="BI133" s="85">
        <v>0</v>
      </c>
      <c r="BJ133" s="85">
        <v>0</v>
      </c>
      <c r="BK133" s="85">
        <v>0</v>
      </c>
      <c r="BL133" s="85">
        <v>0</v>
      </c>
      <c r="BM133" s="85">
        <v>0</v>
      </c>
      <c r="BN133" s="85">
        <v>0</v>
      </c>
      <c r="BO133" s="85">
        <v>0</v>
      </c>
      <c r="BP133" s="85">
        <v>0</v>
      </c>
    </row>
    <row r="134" spans="2:68" ht="20.399999999999999" customHeight="1">
      <c r="B134" s="409" t="s">
        <v>373</v>
      </c>
      <c r="C134" s="446">
        <v>182.56966913999997</v>
      </c>
      <c r="D134" s="447">
        <v>182.56966913999997</v>
      </c>
      <c r="E134" s="447">
        <v>0</v>
      </c>
      <c r="F134" s="447">
        <v>0</v>
      </c>
      <c r="G134" s="448">
        <v>0</v>
      </c>
      <c r="H134" s="447">
        <v>0</v>
      </c>
      <c r="I134" s="447">
        <v>0</v>
      </c>
      <c r="J134" s="447">
        <v>0</v>
      </c>
      <c r="K134" s="447">
        <v>0</v>
      </c>
      <c r="L134" s="448">
        <v>0</v>
      </c>
      <c r="M134" s="447">
        <v>0</v>
      </c>
      <c r="N134" s="447">
        <v>0</v>
      </c>
      <c r="O134" s="447">
        <v>0</v>
      </c>
      <c r="P134" s="447">
        <v>0</v>
      </c>
      <c r="Q134" s="448">
        <v>0</v>
      </c>
      <c r="R134" s="447">
        <v>0</v>
      </c>
      <c r="S134" s="447">
        <v>0</v>
      </c>
      <c r="T134" s="447">
        <v>0</v>
      </c>
      <c r="U134" s="447">
        <v>0</v>
      </c>
      <c r="V134" s="448">
        <v>0</v>
      </c>
      <c r="W134" s="447">
        <v>0</v>
      </c>
      <c r="X134" s="447">
        <v>0</v>
      </c>
      <c r="Y134" s="447">
        <v>0</v>
      </c>
      <c r="Z134" s="447">
        <v>0</v>
      </c>
      <c r="AA134" s="448">
        <v>0</v>
      </c>
      <c r="AB134" s="447">
        <v>0</v>
      </c>
      <c r="AC134" s="447">
        <v>0</v>
      </c>
      <c r="AD134" s="447">
        <v>0</v>
      </c>
      <c r="AE134" s="447">
        <v>0</v>
      </c>
      <c r="AF134" s="448">
        <v>0</v>
      </c>
      <c r="AG134" s="447">
        <v>0</v>
      </c>
      <c r="AH134" s="447">
        <v>0</v>
      </c>
      <c r="AI134" s="447">
        <v>0</v>
      </c>
      <c r="AJ134" s="447">
        <v>0</v>
      </c>
      <c r="AK134" s="448">
        <v>0</v>
      </c>
      <c r="AL134" s="447">
        <v>0</v>
      </c>
      <c r="AM134" s="447">
        <v>0</v>
      </c>
      <c r="AN134" s="447">
        <v>0</v>
      </c>
      <c r="AO134" s="447">
        <v>0</v>
      </c>
      <c r="AP134" s="448">
        <v>0</v>
      </c>
      <c r="AQ134" s="447">
        <v>0</v>
      </c>
      <c r="AR134" s="447">
        <v>0</v>
      </c>
      <c r="AS134" s="447">
        <v>0</v>
      </c>
      <c r="AT134" s="447">
        <v>0</v>
      </c>
      <c r="AU134" s="448">
        <v>0</v>
      </c>
      <c r="AV134" s="447">
        <v>0</v>
      </c>
      <c r="AW134" s="447">
        <v>0</v>
      </c>
      <c r="AX134" s="447">
        <v>0</v>
      </c>
      <c r="AY134" s="447">
        <v>0</v>
      </c>
      <c r="AZ134" s="448">
        <v>0</v>
      </c>
      <c r="BA134" s="447">
        <v>0</v>
      </c>
      <c r="BB134" s="447">
        <v>0</v>
      </c>
      <c r="BC134" s="448">
        <v>0</v>
      </c>
      <c r="BE134" s="85">
        <v>0</v>
      </c>
      <c r="BF134" s="85">
        <v>0</v>
      </c>
      <c r="BG134" s="85">
        <v>0</v>
      </c>
      <c r="BH134" s="85">
        <v>0</v>
      </c>
      <c r="BI134" s="85">
        <v>0</v>
      </c>
      <c r="BJ134" s="85">
        <v>0</v>
      </c>
      <c r="BK134" s="85">
        <v>0</v>
      </c>
      <c r="BL134" s="85">
        <v>0</v>
      </c>
      <c r="BM134" s="85">
        <v>0</v>
      </c>
      <c r="BN134" s="85">
        <v>0</v>
      </c>
      <c r="BO134" s="85">
        <v>0</v>
      </c>
      <c r="BP134" s="85">
        <v>0</v>
      </c>
    </row>
    <row r="135" spans="2:68" ht="20.399999999999999" customHeight="1">
      <c r="B135" s="409" t="s">
        <v>374</v>
      </c>
      <c r="C135" s="446">
        <v>0</v>
      </c>
      <c r="D135" s="447">
        <v>0</v>
      </c>
      <c r="E135" s="447">
        <v>0</v>
      </c>
      <c r="F135" s="447">
        <v>0</v>
      </c>
      <c r="G135" s="448">
        <v>0</v>
      </c>
      <c r="H135" s="447">
        <v>0</v>
      </c>
      <c r="I135" s="447">
        <v>0</v>
      </c>
      <c r="J135" s="447">
        <v>0</v>
      </c>
      <c r="K135" s="447">
        <v>0</v>
      </c>
      <c r="L135" s="448">
        <v>0</v>
      </c>
      <c r="M135" s="447">
        <v>0</v>
      </c>
      <c r="N135" s="447">
        <v>0</v>
      </c>
      <c r="O135" s="447">
        <v>0</v>
      </c>
      <c r="P135" s="447">
        <v>0</v>
      </c>
      <c r="Q135" s="448">
        <v>0</v>
      </c>
      <c r="R135" s="447">
        <v>0</v>
      </c>
      <c r="S135" s="447">
        <v>0</v>
      </c>
      <c r="T135" s="447">
        <v>0</v>
      </c>
      <c r="U135" s="447">
        <v>0</v>
      </c>
      <c r="V135" s="448">
        <v>0</v>
      </c>
      <c r="W135" s="447">
        <v>0</v>
      </c>
      <c r="X135" s="447">
        <v>0</v>
      </c>
      <c r="Y135" s="447">
        <v>0</v>
      </c>
      <c r="Z135" s="447">
        <v>0</v>
      </c>
      <c r="AA135" s="448">
        <v>0</v>
      </c>
      <c r="AB135" s="447">
        <v>0</v>
      </c>
      <c r="AC135" s="447">
        <v>0</v>
      </c>
      <c r="AD135" s="447">
        <v>0</v>
      </c>
      <c r="AE135" s="447">
        <v>0</v>
      </c>
      <c r="AF135" s="448">
        <v>0</v>
      </c>
      <c r="AG135" s="447">
        <v>0</v>
      </c>
      <c r="AH135" s="447">
        <v>0</v>
      </c>
      <c r="AI135" s="447">
        <v>0</v>
      </c>
      <c r="AJ135" s="447">
        <v>0</v>
      </c>
      <c r="AK135" s="448">
        <v>0</v>
      </c>
      <c r="AL135" s="447">
        <v>0</v>
      </c>
      <c r="AM135" s="447">
        <v>0</v>
      </c>
      <c r="AN135" s="447">
        <v>0</v>
      </c>
      <c r="AO135" s="447">
        <v>0</v>
      </c>
      <c r="AP135" s="448">
        <v>0</v>
      </c>
      <c r="AQ135" s="447">
        <v>0</v>
      </c>
      <c r="AR135" s="447">
        <v>0</v>
      </c>
      <c r="AS135" s="447">
        <v>0</v>
      </c>
      <c r="AT135" s="447">
        <v>0</v>
      </c>
      <c r="AU135" s="448">
        <v>0</v>
      </c>
      <c r="AV135" s="447">
        <v>0</v>
      </c>
      <c r="AW135" s="447">
        <v>0</v>
      </c>
      <c r="AX135" s="447">
        <v>0</v>
      </c>
      <c r="AY135" s="447">
        <v>0</v>
      </c>
      <c r="AZ135" s="448">
        <v>0</v>
      </c>
      <c r="BA135" s="447">
        <v>0</v>
      </c>
      <c r="BB135" s="447">
        <v>0</v>
      </c>
      <c r="BC135" s="448">
        <v>0</v>
      </c>
      <c r="BE135" s="85">
        <v>0</v>
      </c>
      <c r="BF135" s="85">
        <v>0</v>
      </c>
      <c r="BG135" s="85">
        <v>0</v>
      </c>
      <c r="BH135" s="85">
        <v>0</v>
      </c>
      <c r="BI135" s="85">
        <v>0</v>
      </c>
      <c r="BJ135" s="85">
        <v>0</v>
      </c>
      <c r="BK135" s="85">
        <v>0</v>
      </c>
      <c r="BL135" s="85">
        <v>0</v>
      </c>
      <c r="BM135" s="85">
        <v>0</v>
      </c>
      <c r="BN135" s="85">
        <v>0</v>
      </c>
      <c r="BO135" s="85">
        <v>0</v>
      </c>
      <c r="BP135" s="85">
        <v>0</v>
      </c>
    </row>
    <row r="136" spans="2:68" ht="20.399999999999999" customHeight="1">
      <c r="B136" s="409" t="s">
        <v>375</v>
      </c>
      <c r="C136" s="446">
        <v>7611.6956873100007</v>
      </c>
      <c r="D136" s="447">
        <v>1945.3802782499999</v>
      </c>
      <c r="E136" s="447">
        <v>381.87267200000002</v>
      </c>
      <c r="F136" s="447">
        <v>1116.3847170399999</v>
      </c>
      <c r="G136" s="448">
        <v>415.68503808999998</v>
      </c>
      <c r="H136" s="447">
        <v>758.34500100000002</v>
      </c>
      <c r="I136" s="447">
        <v>316.56441799999999</v>
      </c>
      <c r="J136" s="447">
        <v>332.43224199999997</v>
      </c>
      <c r="K136" s="447">
        <v>179.44379837</v>
      </c>
      <c r="L136" s="448">
        <v>579.10809839000001</v>
      </c>
      <c r="M136" s="447">
        <v>161.59502543000002</v>
      </c>
      <c r="N136" s="447">
        <v>106.66403699999999</v>
      </c>
      <c r="O136" s="447">
        <v>27.233846379999999</v>
      </c>
      <c r="P136" s="447">
        <v>487.74240774000003</v>
      </c>
      <c r="Q136" s="448">
        <v>0</v>
      </c>
      <c r="R136" s="447">
        <v>49.166384000000001</v>
      </c>
      <c r="S136" s="447">
        <v>5.3769629999999999</v>
      </c>
      <c r="T136" s="447">
        <v>34.993803700000001</v>
      </c>
      <c r="U136" s="447">
        <v>29.812927999999999</v>
      </c>
      <c r="V136" s="448">
        <v>35.394634000000003</v>
      </c>
      <c r="W136" s="447">
        <v>36.636347000000001</v>
      </c>
      <c r="X136" s="447">
        <v>0</v>
      </c>
      <c r="Y136" s="447">
        <v>46.453958999999998</v>
      </c>
      <c r="Z136" s="447">
        <v>167.794208</v>
      </c>
      <c r="AA136" s="448">
        <v>58.204059000000001</v>
      </c>
      <c r="AB136" s="447">
        <v>102.069245</v>
      </c>
      <c r="AC136" s="447">
        <v>62.525818000000001</v>
      </c>
      <c r="AD136" s="447">
        <v>0</v>
      </c>
      <c r="AE136" s="447">
        <v>3.9375E-2</v>
      </c>
      <c r="AF136" s="448">
        <v>15.081371000000001</v>
      </c>
      <c r="AG136" s="447">
        <v>29.540138579999997</v>
      </c>
      <c r="AH136" s="447">
        <v>1.3011490000000001</v>
      </c>
      <c r="AI136" s="447">
        <v>0</v>
      </c>
      <c r="AJ136" s="447">
        <v>0</v>
      </c>
      <c r="AK136" s="448">
        <v>28.001455979999999</v>
      </c>
      <c r="AL136" s="447">
        <v>29.329170999999999</v>
      </c>
      <c r="AM136" s="447">
        <v>26.456224020000001</v>
      </c>
      <c r="AN136" s="447">
        <v>2.9709073099999999</v>
      </c>
      <c r="AO136" s="447">
        <v>4.4223889999999999</v>
      </c>
      <c r="AP136" s="448">
        <v>27.383724780000001</v>
      </c>
      <c r="AQ136" s="447">
        <v>0.80476824999999996</v>
      </c>
      <c r="AR136" s="447">
        <v>3.8375029999999999</v>
      </c>
      <c r="AS136" s="447">
        <v>0</v>
      </c>
      <c r="AT136" s="447">
        <v>3.9012609999999999</v>
      </c>
      <c r="AU136" s="448">
        <v>6.1397E-2</v>
      </c>
      <c r="AV136" s="447">
        <v>5.5599999999999996E-4</v>
      </c>
      <c r="AW136" s="447">
        <v>1.42923</v>
      </c>
      <c r="AX136" s="447">
        <v>0</v>
      </c>
      <c r="AY136" s="447">
        <v>0.25101800000000002</v>
      </c>
      <c r="AZ136" s="448">
        <v>0</v>
      </c>
      <c r="BA136" s="447">
        <v>0</v>
      </c>
      <c r="BB136" s="447">
        <v>4.1200000000000004E-3</v>
      </c>
      <c r="BC136" s="448">
        <v>0</v>
      </c>
      <c r="BE136" s="85">
        <v>0</v>
      </c>
      <c r="BF136" s="85">
        <v>0</v>
      </c>
      <c r="BG136" s="85">
        <v>0</v>
      </c>
      <c r="BH136" s="85">
        <v>0</v>
      </c>
      <c r="BI136" s="85">
        <v>0</v>
      </c>
      <c r="BJ136" s="85">
        <v>0</v>
      </c>
      <c r="BK136" s="85">
        <v>0</v>
      </c>
      <c r="BL136" s="85">
        <v>0</v>
      </c>
      <c r="BM136" s="85">
        <v>0</v>
      </c>
      <c r="BN136" s="85">
        <v>0</v>
      </c>
      <c r="BO136" s="85">
        <v>0</v>
      </c>
      <c r="BP136" s="85">
        <v>0</v>
      </c>
    </row>
    <row r="137" spans="2:68" ht="20.399999999999999" customHeight="1">
      <c r="B137" s="409" t="s">
        <v>376</v>
      </c>
      <c r="C137" s="446">
        <v>669.94656884000005</v>
      </c>
      <c r="D137" s="447">
        <v>283.21323642000004</v>
      </c>
      <c r="E137" s="447">
        <v>0</v>
      </c>
      <c r="F137" s="447">
        <v>267.74084309</v>
      </c>
      <c r="G137" s="448">
        <v>62.648193329999998</v>
      </c>
      <c r="H137" s="447">
        <v>0</v>
      </c>
      <c r="I137" s="447">
        <v>0</v>
      </c>
      <c r="J137" s="447">
        <v>0</v>
      </c>
      <c r="K137" s="447">
        <v>0</v>
      </c>
      <c r="L137" s="448">
        <v>0</v>
      </c>
      <c r="M137" s="447">
        <v>0</v>
      </c>
      <c r="N137" s="447">
        <v>0</v>
      </c>
      <c r="O137" s="447">
        <v>0</v>
      </c>
      <c r="P137" s="447">
        <v>0</v>
      </c>
      <c r="Q137" s="448">
        <v>0</v>
      </c>
      <c r="R137" s="447">
        <v>0</v>
      </c>
      <c r="S137" s="447">
        <v>0</v>
      </c>
      <c r="T137" s="447">
        <v>0</v>
      </c>
      <c r="U137" s="447">
        <v>0</v>
      </c>
      <c r="V137" s="448">
        <v>0</v>
      </c>
      <c r="W137" s="447">
        <v>0</v>
      </c>
      <c r="X137" s="447">
        <v>0</v>
      </c>
      <c r="Y137" s="447">
        <v>0</v>
      </c>
      <c r="Z137" s="447">
        <v>0</v>
      </c>
      <c r="AA137" s="448">
        <v>0.107359</v>
      </c>
      <c r="AB137" s="447">
        <v>0</v>
      </c>
      <c r="AC137" s="447">
        <v>0</v>
      </c>
      <c r="AD137" s="447">
        <v>56.231825000000001</v>
      </c>
      <c r="AE137" s="447">
        <v>0</v>
      </c>
      <c r="AF137" s="448">
        <v>0</v>
      </c>
      <c r="AG137" s="447">
        <v>0</v>
      </c>
      <c r="AH137" s="447">
        <v>0</v>
      </c>
      <c r="AI137" s="447">
        <v>0</v>
      </c>
      <c r="AJ137" s="447">
        <v>0</v>
      </c>
      <c r="AK137" s="448">
        <v>0</v>
      </c>
      <c r="AL137" s="447">
        <v>0</v>
      </c>
      <c r="AM137" s="447">
        <v>0</v>
      </c>
      <c r="AN137" s="447">
        <v>0</v>
      </c>
      <c r="AO137" s="447">
        <v>5.1120000000000002E-3</v>
      </c>
      <c r="AP137" s="448">
        <v>0</v>
      </c>
      <c r="AQ137" s="447">
        <v>0</v>
      </c>
      <c r="AR137" s="447">
        <v>0</v>
      </c>
      <c r="AS137" s="447">
        <v>0</v>
      </c>
      <c r="AT137" s="447">
        <v>0</v>
      </c>
      <c r="AU137" s="448">
        <v>0</v>
      </c>
      <c r="AV137" s="447">
        <v>0</v>
      </c>
      <c r="AW137" s="447">
        <v>0</v>
      </c>
      <c r="AX137" s="447">
        <v>0</v>
      </c>
      <c r="AY137" s="447">
        <v>0</v>
      </c>
      <c r="AZ137" s="448">
        <v>0</v>
      </c>
      <c r="BA137" s="447">
        <v>0</v>
      </c>
      <c r="BB137" s="447">
        <v>0</v>
      </c>
      <c r="BC137" s="448">
        <v>0</v>
      </c>
      <c r="BE137" s="85">
        <v>0</v>
      </c>
      <c r="BF137" s="85">
        <v>0</v>
      </c>
      <c r="BG137" s="85">
        <v>0</v>
      </c>
      <c r="BH137" s="85">
        <v>0</v>
      </c>
      <c r="BI137" s="85">
        <v>0</v>
      </c>
      <c r="BJ137" s="85">
        <v>0</v>
      </c>
      <c r="BK137" s="85">
        <v>0</v>
      </c>
      <c r="BL137" s="85">
        <v>0</v>
      </c>
      <c r="BM137" s="85">
        <v>0</v>
      </c>
      <c r="BN137" s="85">
        <v>0</v>
      </c>
      <c r="BO137" s="85">
        <v>0</v>
      </c>
      <c r="BP137" s="85">
        <v>0</v>
      </c>
    </row>
    <row r="138" spans="2:68" ht="20.399999999999999" customHeight="1">
      <c r="B138" s="409" t="s">
        <v>377</v>
      </c>
      <c r="C138" s="446">
        <v>107.95454945</v>
      </c>
      <c r="D138" s="447">
        <v>0.17247995000000002</v>
      </c>
      <c r="E138" s="447">
        <v>0</v>
      </c>
      <c r="F138" s="447">
        <v>0</v>
      </c>
      <c r="G138" s="448">
        <v>0</v>
      </c>
      <c r="H138" s="447">
        <v>0</v>
      </c>
      <c r="I138" s="447">
        <v>0</v>
      </c>
      <c r="J138" s="447">
        <v>0</v>
      </c>
      <c r="K138" s="447">
        <v>0</v>
      </c>
      <c r="L138" s="448">
        <v>0</v>
      </c>
      <c r="M138" s="447">
        <v>91.197642170000009</v>
      </c>
      <c r="N138" s="447">
        <v>0</v>
      </c>
      <c r="O138" s="447">
        <v>0</v>
      </c>
      <c r="P138" s="447">
        <v>0</v>
      </c>
      <c r="Q138" s="448">
        <v>0</v>
      </c>
      <c r="R138" s="447">
        <v>0</v>
      </c>
      <c r="S138" s="447">
        <v>0</v>
      </c>
      <c r="T138" s="447">
        <v>16.58442733</v>
      </c>
      <c r="U138" s="447">
        <v>0</v>
      </c>
      <c r="V138" s="448">
        <v>0</v>
      </c>
      <c r="W138" s="447">
        <v>0</v>
      </c>
      <c r="X138" s="447">
        <v>0</v>
      </c>
      <c r="Y138" s="447">
        <v>0</v>
      </c>
      <c r="Z138" s="447">
        <v>0</v>
      </c>
      <c r="AA138" s="448">
        <v>0</v>
      </c>
      <c r="AB138" s="447">
        <v>0</v>
      </c>
      <c r="AC138" s="447">
        <v>0</v>
      </c>
      <c r="AD138" s="447">
        <v>0</v>
      </c>
      <c r="AE138" s="447">
        <v>0</v>
      </c>
      <c r="AF138" s="448">
        <v>0</v>
      </c>
      <c r="AG138" s="447">
        <v>0</v>
      </c>
      <c r="AH138" s="447">
        <v>0</v>
      </c>
      <c r="AI138" s="447">
        <v>0</v>
      </c>
      <c r="AJ138" s="447">
        <v>0</v>
      </c>
      <c r="AK138" s="448">
        <v>0</v>
      </c>
      <c r="AL138" s="447">
        <v>0</v>
      </c>
      <c r="AM138" s="447">
        <v>0</v>
      </c>
      <c r="AN138" s="447">
        <v>0</v>
      </c>
      <c r="AO138" s="447">
        <v>0</v>
      </c>
      <c r="AP138" s="448">
        <v>0</v>
      </c>
      <c r="AQ138" s="447">
        <v>0</v>
      </c>
      <c r="AR138" s="447">
        <v>0</v>
      </c>
      <c r="AS138" s="447">
        <v>0</v>
      </c>
      <c r="AT138" s="447">
        <v>0</v>
      </c>
      <c r="AU138" s="448">
        <v>0</v>
      </c>
      <c r="AV138" s="447">
        <v>0</v>
      </c>
      <c r="AW138" s="447">
        <v>0</v>
      </c>
      <c r="AX138" s="447">
        <v>0</v>
      </c>
      <c r="AY138" s="447">
        <v>0</v>
      </c>
      <c r="AZ138" s="448">
        <v>0</v>
      </c>
      <c r="BA138" s="447">
        <v>0</v>
      </c>
      <c r="BB138" s="447">
        <v>0</v>
      </c>
      <c r="BC138" s="448">
        <v>0</v>
      </c>
      <c r="BE138" s="85">
        <v>0</v>
      </c>
      <c r="BF138" s="85">
        <v>0</v>
      </c>
      <c r="BG138" s="85">
        <v>0</v>
      </c>
      <c r="BH138" s="85">
        <v>0</v>
      </c>
      <c r="BI138" s="85">
        <v>0</v>
      </c>
      <c r="BJ138" s="85">
        <v>0</v>
      </c>
      <c r="BK138" s="85">
        <v>0</v>
      </c>
      <c r="BL138" s="85">
        <v>0</v>
      </c>
      <c r="BM138" s="85">
        <v>0</v>
      </c>
      <c r="BN138" s="85">
        <v>0</v>
      </c>
      <c r="BO138" s="85">
        <v>0</v>
      </c>
      <c r="BP138" s="85">
        <v>0</v>
      </c>
    </row>
    <row r="139" spans="2:68" ht="21.75" customHeight="1">
      <c r="B139" s="410" t="s">
        <v>378</v>
      </c>
      <c r="C139" s="446">
        <v>1.7989630000000001</v>
      </c>
      <c r="D139" s="447">
        <v>0</v>
      </c>
      <c r="E139" s="447">
        <v>0</v>
      </c>
      <c r="F139" s="447">
        <v>0</v>
      </c>
      <c r="G139" s="448">
        <v>0</v>
      </c>
      <c r="H139" s="447">
        <v>0</v>
      </c>
      <c r="I139" s="447">
        <v>1.7989630000000001</v>
      </c>
      <c r="J139" s="447">
        <v>0</v>
      </c>
      <c r="K139" s="447">
        <v>0</v>
      </c>
      <c r="L139" s="448">
        <v>0</v>
      </c>
      <c r="M139" s="447">
        <v>0</v>
      </c>
      <c r="N139" s="447">
        <v>0</v>
      </c>
      <c r="O139" s="447">
        <v>0</v>
      </c>
      <c r="P139" s="447">
        <v>0</v>
      </c>
      <c r="Q139" s="448">
        <v>0</v>
      </c>
      <c r="R139" s="447">
        <v>0</v>
      </c>
      <c r="S139" s="447">
        <v>0</v>
      </c>
      <c r="T139" s="447">
        <v>0</v>
      </c>
      <c r="U139" s="447">
        <v>0</v>
      </c>
      <c r="V139" s="448">
        <v>0</v>
      </c>
      <c r="W139" s="447">
        <v>0</v>
      </c>
      <c r="X139" s="447">
        <v>0</v>
      </c>
      <c r="Y139" s="447">
        <v>0</v>
      </c>
      <c r="Z139" s="447">
        <v>0</v>
      </c>
      <c r="AA139" s="448">
        <v>0</v>
      </c>
      <c r="AB139" s="447">
        <v>0</v>
      </c>
      <c r="AC139" s="447">
        <v>0</v>
      </c>
      <c r="AD139" s="447">
        <v>0</v>
      </c>
      <c r="AE139" s="447">
        <v>0</v>
      </c>
      <c r="AF139" s="448">
        <v>0</v>
      </c>
      <c r="AG139" s="447">
        <v>0</v>
      </c>
      <c r="AH139" s="447">
        <v>0</v>
      </c>
      <c r="AI139" s="447">
        <v>0</v>
      </c>
      <c r="AJ139" s="447">
        <v>0</v>
      </c>
      <c r="AK139" s="448">
        <v>0</v>
      </c>
      <c r="AL139" s="447">
        <v>0</v>
      </c>
      <c r="AM139" s="447">
        <v>0</v>
      </c>
      <c r="AN139" s="447">
        <v>0</v>
      </c>
      <c r="AO139" s="447">
        <v>0</v>
      </c>
      <c r="AP139" s="448">
        <v>0</v>
      </c>
      <c r="AQ139" s="447">
        <v>0</v>
      </c>
      <c r="AR139" s="447">
        <v>0</v>
      </c>
      <c r="AS139" s="447">
        <v>0</v>
      </c>
      <c r="AT139" s="447">
        <v>0</v>
      </c>
      <c r="AU139" s="448">
        <v>0</v>
      </c>
      <c r="AV139" s="447">
        <v>0</v>
      </c>
      <c r="AW139" s="447">
        <v>0</v>
      </c>
      <c r="AX139" s="447">
        <v>0</v>
      </c>
      <c r="AY139" s="447">
        <v>0</v>
      </c>
      <c r="AZ139" s="448">
        <v>0</v>
      </c>
      <c r="BA139" s="447">
        <v>0</v>
      </c>
      <c r="BB139" s="447">
        <v>0</v>
      </c>
      <c r="BC139" s="448">
        <v>0</v>
      </c>
      <c r="BE139" s="85">
        <v>0</v>
      </c>
      <c r="BF139" s="85">
        <v>0</v>
      </c>
      <c r="BG139" s="85">
        <v>0</v>
      </c>
      <c r="BH139" s="85">
        <v>0</v>
      </c>
      <c r="BI139" s="85">
        <v>0</v>
      </c>
      <c r="BJ139" s="85">
        <v>0</v>
      </c>
      <c r="BK139" s="85">
        <v>0</v>
      </c>
      <c r="BL139" s="85">
        <v>0</v>
      </c>
      <c r="BM139" s="85">
        <v>0</v>
      </c>
      <c r="BN139" s="85">
        <v>0</v>
      </c>
      <c r="BO139" s="85">
        <v>0</v>
      </c>
      <c r="BP139" s="85">
        <v>0</v>
      </c>
    </row>
    <row r="140" spans="2:68" ht="41.25" customHeight="1">
      <c r="B140" s="411" t="s">
        <v>379</v>
      </c>
      <c r="C140" s="446">
        <v>418.22271993999999</v>
      </c>
      <c r="D140" s="447">
        <v>74.525567640000006</v>
      </c>
      <c r="E140" s="447">
        <v>48.015462999999997</v>
      </c>
      <c r="F140" s="447">
        <v>20.463751179999999</v>
      </c>
      <c r="G140" s="448">
        <v>0</v>
      </c>
      <c r="H140" s="447">
        <v>0</v>
      </c>
      <c r="I140" s="447">
        <v>0</v>
      </c>
      <c r="J140" s="447">
        <v>30.363683999999999</v>
      </c>
      <c r="K140" s="447">
        <v>244.85165412000001</v>
      </c>
      <c r="L140" s="448">
        <v>0</v>
      </c>
      <c r="M140" s="447">
        <v>0</v>
      </c>
      <c r="N140" s="447">
        <v>0</v>
      </c>
      <c r="O140" s="447">
        <v>0</v>
      </c>
      <c r="P140" s="447">
        <v>0</v>
      </c>
      <c r="Q140" s="448">
        <v>0</v>
      </c>
      <c r="R140" s="447">
        <v>2.5999999999999999E-3</v>
      </c>
      <c r="S140" s="447">
        <v>0</v>
      </c>
      <c r="T140" s="447">
        <v>0</v>
      </c>
      <c r="U140" s="447">
        <v>0</v>
      </c>
      <c r="V140" s="448">
        <v>0</v>
      </c>
      <c r="W140" s="447">
        <v>0</v>
      </c>
      <c r="X140" s="447">
        <v>0</v>
      </c>
      <c r="Y140" s="447">
        <v>0</v>
      </c>
      <c r="Z140" s="447">
        <v>0</v>
      </c>
      <c r="AA140" s="448">
        <v>0</v>
      </c>
      <c r="AB140" s="447">
        <v>0</v>
      </c>
      <c r="AC140" s="447">
        <v>0</v>
      </c>
      <c r="AD140" s="447">
        <v>0</v>
      </c>
      <c r="AE140" s="447">
        <v>0</v>
      </c>
      <c r="AF140" s="448">
        <v>0</v>
      </c>
      <c r="AG140" s="447">
        <v>0</v>
      </c>
      <c r="AH140" s="447">
        <v>0</v>
      </c>
      <c r="AI140" s="447">
        <v>0</v>
      </c>
      <c r="AJ140" s="447">
        <v>0</v>
      </c>
      <c r="AK140" s="448">
        <v>0</v>
      </c>
      <c r="AL140" s="447">
        <v>0</v>
      </c>
      <c r="AM140" s="447">
        <v>0</v>
      </c>
      <c r="AN140" s="447">
        <v>0</v>
      </c>
      <c r="AO140" s="447">
        <v>0</v>
      </c>
      <c r="AP140" s="448">
        <v>0</v>
      </c>
      <c r="AQ140" s="447">
        <v>0</v>
      </c>
      <c r="AR140" s="447">
        <v>0</v>
      </c>
      <c r="AS140" s="447">
        <v>0</v>
      </c>
      <c r="AT140" s="447">
        <v>0</v>
      </c>
      <c r="AU140" s="448">
        <v>0</v>
      </c>
      <c r="AV140" s="447">
        <v>0</v>
      </c>
      <c r="AW140" s="447">
        <v>0</v>
      </c>
      <c r="AX140" s="447">
        <v>0</v>
      </c>
      <c r="AY140" s="447">
        <v>0</v>
      </c>
      <c r="AZ140" s="448">
        <v>0</v>
      </c>
      <c r="BA140" s="447">
        <v>0</v>
      </c>
      <c r="BB140" s="447">
        <v>0</v>
      </c>
      <c r="BC140" s="448">
        <v>0</v>
      </c>
      <c r="BE140" s="85">
        <v>0</v>
      </c>
      <c r="BF140" s="85">
        <v>0</v>
      </c>
      <c r="BG140" s="85">
        <v>0</v>
      </c>
      <c r="BH140" s="85">
        <v>0</v>
      </c>
      <c r="BI140" s="85">
        <v>0</v>
      </c>
      <c r="BJ140" s="85">
        <v>0</v>
      </c>
      <c r="BK140" s="85">
        <v>0</v>
      </c>
      <c r="BL140" s="85">
        <v>0</v>
      </c>
      <c r="BM140" s="85">
        <v>0</v>
      </c>
      <c r="BN140" s="85">
        <v>0</v>
      </c>
      <c r="BO140" s="85">
        <v>0</v>
      </c>
      <c r="BP140" s="85">
        <v>0</v>
      </c>
    </row>
    <row r="141" spans="2:68" ht="20.399999999999999" customHeight="1">
      <c r="B141" s="409" t="s">
        <v>380</v>
      </c>
      <c r="C141" s="446">
        <v>15005.363286940001</v>
      </c>
      <c r="D141" s="447">
        <v>54.172144439999997</v>
      </c>
      <c r="E141" s="447">
        <v>557.52572699999996</v>
      </c>
      <c r="F141" s="447">
        <v>0</v>
      </c>
      <c r="G141" s="448">
        <v>8282.7456450699992</v>
      </c>
      <c r="H141" s="447">
        <v>49.751714999999997</v>
      </c>
      <c r="I141" s="447">
        <v>0</v>
      </c>
      <c r="J141" s="447">
        <v>591.49158899999998</v>
      </c>
      <c r="K141" s="447">
        <v>256.66409861</v>
      </c>
      <c r="L141" s="448">
        <v>0</v>
      </c>
      <c r="M141" s="447">
        <v>0</v>
      </c>
      <c r="N141" s="447">
        <v>0</v>
      </c>
      <c r="O141" s="447">
        <v>51.390411569999998</v>
      </c>
      <c r="P141" s="447">
        <v>0.27766881999999998</v>
      </c>
      <c r="Q141" s="448">
        <v>0</v>
      </c>
      <c r="R141" s="447">
        <v>0</v>
      </c>
      <c r="S141" s="447">
        <v>4472.2061119999998</v>
      </c>
      <c r="T141" s="447">
        <v>0</v>
      </c>
      <c r="U141" s="447">
        <v>0</v>
      </c>
      <c r="V141" s="448">
        <v>0</v>
      </c>
      <c r="W141" s="447">
        <v>0</v>
      </c>
      <c r="X141" s="447">
        <v>0</v>
      </c>
      <c r="Y141" s="447">
        <v>34.131830000000001</v>
      </c>
      <c r="Z141" s="447">
        <v>-68.841577000000001</v>
      </c>
      <c r="AA141" s="448">
        <v>35.255248999999999</v>
      </c>
      <c r="AB141" s="447">
        <v>0</v>
      </c>
      <c r="AC141" s="447">
        <v>625.23036300000001</v>
      </c>
      <c r="AD141" s="447">
        <v>30.754010000000001</v>
      </c>
      <c r="AE141" s="447">
        <v>0</v>
      </c>
      <c r="AF141" s="448">
        <v>0</v>
      </c>
      <c r="AG141" s="447">
        <v>2.2357514199999997</v>
      </c>
      <c r="AH141" s="447">
        <v>0</v>
      </c>
      <c r="AI141" s="447">
        <v>0</v>
      </c>
      <c r="AJ141" s="447">
        <v>0</v>
      </c>
      <c r="AK141" s="448">
        <v>0.10161139999999999</v>
      </c>
      <c r="AL141" s="447">
        <v>0</v>
      </c>
      <c r="AM141" s="447">
        <v>0.77351926000000004</v>
      </c>
      <c r="AN141" s="447">
        <v>0.37079659000000004</v>
      </c>
      <c r="AO141" s="447">
        <v>0</v>
      </c>
      <c r="AP141" s="448">
        <v>24.10035976</v>
      </c>
      <c r="AQ141" s="447">
        <v>0</v>
      </c>
      <c r="AR141" s="447">
        <v>0</v>
      </c>
      <c r="AS141" s="447">
        <v>0</v>
      </c>
      <c r="AT141" s="447">
        <v>3.7777050000000001</v>
      </c>
      <c r="AU141" s="448">
        <v>0</v>
      </c>
      <c r="AV141" s="447">
        <v>0</v>
      </c>
      <c r="AW141" s="447">
        <v>1.2485569999999999</v>
      </c>
      <c r="AX141" s="447">
        <v>0</v>
      </c>
      <c r="AY141" s="447">
        <v>0</v>
      </c>
      <c r="AZ141" s="448">
        <v>0</v>
      </c>
      <c r="BA141" s="447">
        <v>0</v>
      </c>
      <c r="BB141" s="447">
        <v>0</v>
      </c>
      <c r="BC141" s="448">
        <v>0</v>
      </c>
      <c r="BE141" s="85">
        <v>0</v>
      </c>
      <c r="BF141" s="85">
        <v>0</v>
      </c>
      <c r="BG141" s="85">
        <v>0</v>
      </c>
      <c r="BH141" s="85">
        <v>0</v>
      </c>
      <c r="BI141" s="85">
        <v>0</v>
      </c>
      <c r="BJ141" s="85">
        <v>0</v>
      </c>
      <c r="BK141" s="85">
        <v>0</v>
      </c>
      <c r="BL141" s="85">
        <v>0</v>
      </c>
      <c r="BM141" s="85">
        <v>0</v>
      </c>
      <c r="BN141" s="85">
        <v>0</v>
      </c>
      <c r="BO141" s="85">
        <v>0</v>
      </c>
      <c r="BP141" s="85">
        <v>0</v>
      </c>
    </row>
    <row r="142" spans="2:68" ht="20.399999999999999" customHeight="1">
      <c r="B142" s="409" t="s">
        <v>381</v>
      </c>
      <c r="C142" s="446">
        <v>0</v>
      </c>
      <c r="D142" s="447">
        <v>0</v>
      </c>
      <c r="E142" s="447">
        <v>0</v>
      </c>
      <c r="F142" s="447">
        <v>0</v>
      </c>
      <c r="G142" s="448">
        <v>0</v>
      </c>
      <c r="H142" s="447">
        <v>0</v>
      </c>
      <c r="I142" s="447">
        <v>0</v>
      </c>
      <c r="J142" s="447">
        <v>0</v>
      </c>
      <c r="K142" s="447">
        <v>0</v>
      </c>
      <c r="L142" s="448">
        <v>0</v>
      </c>
      <c r="M142" s="447">
        <v>0</v>
      </c>
      <c r="N142" s="447">
        <v>0</v>
      </c>
      <c r="O142" s="447">
        <v>0</v>
      </c>
      <c r="P142" s="447">
        <v>0</v>
      </c>
      <c r="Q142" s="448">
        <v>0</v>
      </c>
      <c r="R142" s="447">
        <v>0</v>
      </c>
      <c r="S142" s="447">
        <v>0</v>
      </c>
      <c r="T142" s="447">
        <v>0</v>
      </c>
      <c r="U142" s="447">
        <v>0</v>
      </c>
      <c r="V142" s="448">
        <v>0</v>
      </c>
      <c r="W142" s="447">
        <v>0</v>
      </c>
      <c r="X142" s="447">
        <v>0</v>
      </c>
      <c r="Y142" s="447">
        <v>0</v>
      </c>
      <c r="Z142" s="447">
        <v>0</v>
      </c>
      <c r="AA142" s="448">
        <v>0</v>
      </c>
      <c r="AB142" s="447">
        <v>0</v>
      </c>
      <c r="AC142" s="447">
        <v>0</v>
      </c>
      <c r="AD142" s="447">
        <v>0</v>
      </c>
      <c r="AE142" s="447">
        <v>0</v>
      </c>
      <c r="AF142" s="448">
        <v>0</v>
      </c>
      <c r="AG142" s="447">
        <v>0</v>
      </c>
      <c r="AH142" s="447">
        <v>0</v>
      </c>
      <c r="AI142" s="447">
        <v>0</v>
      </c>
      <c r="AJ142" s="447">
        <v>0</v>
      </c>
      <c r="AK142" s="448">
        <v>0</v>
      </c>
      <c r="AL142" s="447">
        <v>0</v>
      </c>
      <c r="AM142" s="447">
        <v>0</v>
      </c>
      <c r="AN142" s="447">
        <v>0</v>
      </c>
      <c r="AO142" s="447">
        <v>0</v>
      </c>
      <c r="AP142" s="448">
        <v>0</v>
      </c>
      <c r="AQ142" s="447">
        <v>0</v>
      </c>
      <c r="AR142" s="447">
        <v>0</v>
      </c>
      <c r="AS142" s="447">
        <v>0</v>
      </c>
      <c r="AT142" s="447">
        <v>0</v>
      </c>
      <c r="AU142" s="448">
        <v>0</v>
      </c>
      <c r="AV142" s="447">
        <v>0</v>
      </c>
      <c r="AW142" s="447">
        <v>0</v>
      </c>
      <c r="AX142" s="447">
        <v>0</v>
      </c>
      <c r="AY142" s="447">
        <v>0</v>
      </c>
      <c r="AZ142" s="448">
        <v>0</v>
      </c>
      <c r="BA142" s="447">
        <v>0</v>
      </c>
      <c r="BB142" s="447">
        <v>0</v>
      </c>
      <c r="BC142" s="448">
        <v>0</v>
      </c>
      <c r="BE142" s="85">
        <v>0</v>
      </c>
      <c r="BF142" s="85">
        <v>0</v>
      </c>
      <c r="BG142" s="85">
        <v>0</v>
      </c>
      <c r="BH142" s="85">
        <v>0</v>
      </c>
      <c r="BI142" s="85">
        <v>0</v>
      </c>
      <c r="BJ142" s="85">
        <v>0</v>
      </c>
      <c r="BK142" s="85">
        <v>0</v>
      </c>
      <c r="BL142" s="85">
        <v>0</v>
      </c>
      <c r="BM142" s="85">
        <v>0</v>
      </c>
      <c r="BN142" s="85">
        <v>0</v>
      </c>
      <c r="BO142" s="85">
        <v>0</v>
      </c>
      <c r="BP142" s="85">
        <v>0</v>
      </c>
    </row>
    <row r="143" spans="2:68" ht="19.8">
      <c r="B143" s="104"/>
      <c r="C143" s="446"/>
      <c r="D143" s="447"/>
      <c r="E143" s="447"/>
      <c r="F143" s="447"/>
      <c r="G143" s="448"/>
      <c r="H143" s="447"/>
      <c r="I143" s="447"/>
      <c r="J143" s="447"/>
      <c r="K143" s="447"/>
      <c r="L143" s="448"/>
      <c r="M143" s="447"/>
      <c r="N143" s="447"/>
      <c r="O143" s="447"/>
      <c r="P143" s="447"/>
      <c r="Q143" s="448"/>
      <c r="R143" s="447"/>
      <c r="S143" s="447"/>
      <c r="T143" s="447"/>
      <c r="U143" s="447"/>
      <c r="V143" s="448"/>
      <c r="W143" s="447"/>
      <c r="X143" s="447"/>
      <c r="Y143" s="447"/>
      <c r="Z143" s="447"/>
      <c r="AA143" s="448"/>
      <c r="AB143" s="447"/>
      <c r="AC143" s="447"/>
      <c r="AD143" s="447"/>
      <c r="AE143" s="447"/>
      <c r="AF143" s="448"/>
      <c r="AG143" s="447"/>
      <c r="AH143" s="447"/>
      <c r="AI143" s="447"/>
      <c r="AJ143" s="447"/>
      <c r="AK143" s="448"/>
      <c r="AL143" s="447"/>
      <c r="AM143" s="447"/>
      <c r="AN143" s="447"/>
      <c r="AO143" s="447"/>
      <c r="AP143" s="448"/>
      <c r="AQ143" s="447"/>
      <c r="AR143" s="447"/>
      <c r="AS143" s="447"/>
      <c r="AT143" s="447"/>
      <c r="AU143" s="448"/>
      <c r="AV143" s="447"/>
      <c r="AW143" s="447"/>
      <c r="AX143" s="447"/>
      <c r="AY143" s="447"/>
      <c r="AZ143" s="448"/>
      <c r="BA143" s="447"/>
      <c r="BB143" s="447"/>
      <c r="BC143" s="448"/>
    </row>
    <row r="144" spans="2:68" ht="12" customHeight="1">
      <c r="B144" s="409"/>
      <c r="C144" s="446"/>
      <c r="D144" s="447"/>
      <c r="E144" s="447"/>
      <c r="F144" s="447"/>
      <c r="G144" s="448"/>
      <c r="H144" s="447"/>
      <c r="I144" s="447"/>
      <c r="J144" s="447"/>
      <c r="K144" s="447"/>
      <c r="L144" s="448"/>
      <c r="M144" s="447"/>
      <c r="N144" s="447"/>
      <c r="O144" s="447"/>
      <c r="P144" s="447"/>
      <c r="Q144" s="448"/>
      <c r="R144" s="447"/>
      <c r="S144" s="447"/>
      <c r="T144" s="447"/>
      <c r="U144" s="447"/>
      <c r="V144" s="448"/>
      <c r="W144" s="447"/>
      <c r="X144" s="447"/>
      <c r="Y144" s="447"/>
      <c r="Z144" s="447"/>
      <c r="AA144" s="448"/>
      <c r="AB144" s="447"/>
      <c r="AC144" s="447"/>
      <c r="AD144" s="447"/>
      <c r="AE144" s="447"/>
      <c r="AF144" s="448"/>
      <c r="AG144" s="447"/>
      <c r="AH144" s="447"/>
      <c r="AI144" s="447"/>
      <c r="AJ144" s="447"/>
      <c r="AK144" s="448"/>
      <c r="AL144" s="447"/>
      <c r="AM144" s="447"/>
      <c r="AN144" s="447"/>
      <c r="AO144" s="447"/>
      <c r="AP144" s="448"/>
      <c r="AQ144" s="447"/>
      <c r="AR144" s="447"/>
      <c r="AS144" s="447"/>
      <c r="AT144" s="447"/>
      <c r="AU144" s="448"/>
      <c r="AV144" s="447"/>
      <c r="AW144" s="447"/>
      <c r="AX144" s="447"/>
      <c r="AY144" s="447"/>
      <c r="AZ144" s="448"/>
      <c r="BA144" s="447"/>
      <c r="BB144" s="447"/>
      <c r="BC144" s="448"/>
    </row>
    <row r="145" spans="1:104" s="95" customFormat="1" ht="20.399999999999999" customHeight="1">
      <c r="A145" s="93"/>
      <c r="B145" s="408" t="s">
        <v>382</v>
      </c>
      <c r="C145" s="443">
        <v>544648.92814957991</v>
      </c>
      <c r="D145" s="444">
        <v>65304.512983820001</v>
      </c>
      <c r="E145" s="444">
        <v>59655.027737999997</v>
      </c>
      <c r="F145" s="444">
        <v>153413.37084505</v>
      </c>
      <c r="G145" s="445">
        <v>21045.069263320001</v>
      </c>
      <c r="H145" s="444">
        <v>26227.431785000001</v>
      </c>
      <c r="I145" s="444">
        <v>27469.015319999999</v>
      </c>
      <c r="J145" s="444">
        <v>35882.873267000003</v>
      </c>
      <c r="K145" s="444">
        <v>16909.73020758</v>
      </c>
      <c r="L145" s="445">
        <v>10955.019725190001</v>
      </c>
      <c r="M145" s="444">
        <v>7148.6209556700005</v>
      </c>
      <c r="N145" s="444">
        <v>14806.390976999999</v>
      </c>
      <c r="O145" s="444">
        <v>9760.9240489000003</v>
      </c>
      <c r="P145" s="444">
        <v>9246.1022999300003</v>
      </c>
      <c r="Q145" s="445">
        <v>3156.9497670000001</v>
      </c>
      <c r="R145" s="444">
        <v>11394.376156</v>
      </c>
      <c r="S145" s="444">
        <v>10068.096740999999</v>
      </c>
      <c r="T145" s="444">
        <v>1980.6860944800001</v>
      </c>
      <c r="U145" s="444">
        <v>6349.6326449999997</v>
      </c>
      <c r="V145" s="445">
        <v>7179.0572080000002</v>
      </c>
      <c r="W145" s="444">
        <v>6539.8116120000004</v>
      </c>
      <c r="X145" s="444">
        <v>3002.7019409999998</v>
      </c>
      <c r="Y145" s="444">
        <v>5476.1090670000003</v>
      </c>
      <c r="Z145" s="444">
        <v>3994.2590369999998</v>
      </c>
      <c r="AA145" s="445">
        <v>4333.7263130000001</v>
      </c>
      <c r="AB145" s="444">
        <v>2429.5125539999999</v>
      </c>
      <c r="AC145" s="444">
        <v>2728.6331919999998</v>
      </c>
      <c r="AD145" s="444">
        <v>3501.0271819999998</v>
      </c>
      <c r="AE145" s="444">
        <v>2804.7058219999999</v>
      </c>
      <c r="AF145" s="445">
        <v>2040.1907550000001</v>
      </c>
      <c r="AG145" s="444">
        <v>2340.8066674699999</v>
      </c>
      <c r="AH145" s="444">
        <v>542.28425000000004</v>
      </c>
      <c r="AI145" s="444">
        <v>1958.5626520000001</v>
      </c>
      <c r="AJ145" s="444">
        <v>397.62342200000001</v>
      </c>
      <c r="AK145" s="445">
        <v>873.62437423000006</v>
      </c>
      <c r="AL145" s="444">
        <v>583.33019999999999</v>
      </c>
      <c r="AM145" s="444">
        <v>856.33219807</v>
      </c>
      <c r="AN145" s="444">
        <v>311.62124808999999</v>
      </c>
      <c r="AO145" s="444">
        <v>140.74179100000001</v>
      </c>
      <c r="AP145" s="445">
        <v>498.04209172000003</v>
      </c>
      <c r="AQ145" s="444">
        <v>231.49165029</v>
      </c>
      <c r="AR145" s="444">
        <v>237.97691399999999</v>
      </c>
      <c r="AS145" s="444">
        <v>44.829514000000003</v>
      </c>
      <c r="AT145" s="444">
        <v>146.86469500000001</v>
      </c>
      <c r="AU145" s="445">
        <v>379.57118400000002</v>
      </c>
      <c r="AV145" s="444">
        <v>76.611422000000005</v>
      </c>
      <c r="AW145" s="444">
        <v>119.09374</v>
      </c>
      <c r="AX145" s="444">
        <v>0.74813277</v>
      </c>
      <c r="AY145" s="444">
        <v>89.666302999999999</v>
      </c>
      <c r="AZ145" s="445">
        <v>0.49742399999999998</v>
      </c>
      <c r="BA145" s="444">
        <v>0</v>
      </c>
      <c r="BB145" s="444">
        <v>15.042773</v>
      </c>
      <c r="BC145" s="445">
        <v>0</v>
      </c>
      <c r="BD145" s="93"/>
      <c r="BE145" s="93">
        <v>0</v>
      </c>
      <c r="BF145" s="93">
        <v>0</v>
      </c>
      <c r="BG145" s="93">
        <v>0</v>
      </c>
      <c r="BH145" s="93">
        <v>0</v>
      </c>
      <c r="BI145" s="93">
        <v>0</v>
      </c>
      <c r="BJ145" s="93">
        <v>0</v>
      </c>
      <c r="BK145" s="93">
        <v>0</v>
      </c>
      <c r="BL145" s="93">
        <v>0</v>
      </c>
      <c r="BM145" s="93">
        <v>0</v>
      </c>
      <c r="BN145" s="93">
        <v>0</v>
      </c>
      <c r="BO145" s="93">
        <v>0</v>
      </c>
      <c r="BP145" s="93">
        <v>0</v>
      </c>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row>
    <row r="146" spans="1:104" ht="20.399999999999999" customHeight="1">
      <c r="B146" s="411" t="s">
        <v>383</v>
      </c>
      <c r="C146" s="446">
        <v>92300.434281849986</v>
      </c>
      <c r="D146" s="447">
        <v>15511.837709809999</v>
      </c>
      <c r="E146" s="447">
        <v>9824.9222470000004</v>
      </c>
      <c r="F146" s="447">
        <v>10345.521031759999</v>
      </c>
      <c r="G146" s="448">
        <v>3381.55252466</v>
      </c>
      <c r="H146" s="447">
        <v>7189.6891720000003</v>
      </c>
      <c r="I146" s="447">
        <v>8165.3382000000001</v>
      </c>
      <c r="J146" s="447">
        <v>16179.709086000001</v>
      </c>
      <c r="K146" s="447">
        <v>4865.6709530299995</v>
      </c>
      <c r="L146" s="448">
        <v>2276.5184006700001</v>
      </c>
      <c r="M146" s="447">
        <v>2308.6911878699998</v>
      </c>
      <c r="N146" s="447">
        <v>719.84110599999997</v>
      </c>
      <c r="O146" s="447">
        <v>31.2597038</v>
      </c>
      <c r="P146" s="447">
        <v>738.19781674000001</v>
      </c>
      <c r="Q146" s="448">
        <v>1712.4895349999999</v>
      </c>
      <c r="R146" s="447">
        <v>74.445479000000006</v>
      </c>
      <c r="S146" s="447">
        <v>807.23929099999998</v>
      </c>
      <c r="T146" s="447">
        <v>1532.1749932800001</v>
      </c>
      <c r="U146" s="447">
        <v>723.24097900000004</v>
      </c>
      <c r="V146" s="448">
        <v>1625.7332449999999</v>
      </c>
      <c r="W146" s="447">
        <v>179.801545</v>
      </c>
      <c r="X146" s="447">
        <v>0</v>
      </c>
      <c r="Y146" s="447">
        <v>1628.1466459999999</v>
      </c>
      <c r="Z146" s="447">
        <v>1488.4672390000001</v>
      </c>
      <c r="AA146" s="448">
        <v>24.864697</v>
      </c>
      <c r="AB146" s="447">
        <v>65.720871000000002</v>
      </c>
      <c r="AC146" s="447">
        <v>39.885238999999999</v>
      </c>
      <c r="AD146" s="447">
        <v>14.092116000000001</v>
      </c>
      <c r="AE146" s="447">
        <v>3.9350000000000001E-3</v>
      </c>
      <c r="AF146" s="448">
        <v>87.545950000000005</v>
      </c>
      <c r="AG146" s="447">
        <v>123.52406848000001</v>
      </c>
      <c r="AH146" s="447">
        <v>7.8955880000000001</v>
      </c>
      <c r="AI146" s="447">
        <v>0.93971199999999999</v>
      </c>
      <c r="AJ146" s="447">
        <v>0</v>
      </c>
      <c r="AK146" s="448">
        <v>94.90719879000001</v>
      </c>
      <c r="AL146" s="447">
        <v>104.28484899999999</v>
      </c>
      <c r="AM146" s="447">
        <v>13.440799330000001</v>
      </c>
      <c r="AN146" s="447">
        <v>1.58075429</v>
      </c>
      <c r="AO146" s="447">
        <v>14.083242</v>
      </c>
      <c r="AP146" s="448">
        <v>0</v>
      </c>
      <c r="AQ146" s="447">
        <v>38.309399599999999</v>
      </c>
      <c r="AR146" s="447">
        <v>3.202E-3</v>
      </c>
      <c r="AS146" s="447">
        <v>43.212423000000001</v>
      </c>
      <c r="AT146" s="447">
        <v>20.489471000000002</v>
      </c>
      <c r="AU146" s="448">
        <v>206.36470499999999</v>
      </c>
      <c r="AV146" s="447">
        <v>71.535279000000003</v>
      </c>
      <c r="AW146" s="447">
        <v>0</v>
      </c>
      <c r="AX146" s="447">
        <v>0.66692273999999996</v>
      </c>
      <c r="AY146" s="447">
        <v>16.595768</v>
      </c>
      <c r="AZ146" s="448">
        <v>0</v>
      </c>
      <c r="BA146" s="447">
        <v>0</v>
      </c>
      <c r="BB146" s="447">
        <v>0</v>
      </c>
      <c r="BC146" s="448">
        <v>0</v>
      </c>
      <c r="BE146" s="85">
        <v>0</v>
      </c>
      <c r="BF146" s="85">
        <v>0</v>
      </c>
      <c r="BG146" s="85">
        <v>0</v>
      </c>
      <c r="BH146" s="85">
        <v>0</v>
      </c>
      <c r="BI146" s="85">
        <v>0</v>
      </c>
      <c r="BJ146" s="85">
        <v>0</v>
      </c>
      <c r="BK146" s="85">
        <v>0</v>
      </c>
      <c r="BL146" s="85">
        <v>0</v>
      </c>
      <c r="BM146" s="85">
        <v>0</v>
      </c>
      <c r="BN146" s="85">
        <v>0</v>
      </c>
      <c r="BO146" s="85">
        <v>0</v>
      </c>
      <c r="BP146" s="85">
        <v>0</v>
      </c>
    </row>
    <row r="147" spans="1:104" ht="20.399999999999999" customHeight="1">
      <c r="B147" s="411" t="s">
        <v>384</v>
      </c>
      <c r="C147" s="446">
        <v>116002.61978545999</v>
      </c>
      <c r="D147" s="447">
        <v>13558.87807509</v>
      </c>
      <c r="E147" s="447">
        <v>15154.359195999999</v>
      </c>
      <c r="F147" s="447">
        <v>15584.46840229</v>
      </c>
      <c r="G147" s="448">
        <v>7078.3977742500001</v>
      </c>
      <c r="H147" s="447">
        <v>7779.187081</v>
      </c>
      <c r="I147" s="447">
        <v>11332.292196</v>
      </c>
      <c r="J147" s="447">
        <v>2829.9461369999999</v>
      </c>
      <c r="K147" s="447">
        <v>2639.9772411100003</v>
      </c>
      <c r="L147" s="448">
        <v>5969.5905746600001</v>
      </c>
      <c r="M147" s="447">
        <v>2491.0105162499999</v>
      </c>
      <c r="N147" s="447">
        <v>1974.65173</v>
      </c>
      <c r="O147" s="447">
        <v>1286.3752953399999</v>
      </c>
      <c r="P147" s="447">
        <v>4762.4770737299996</v>
      </c>
      <c r="Q147" s="448">
        <v>258.81581299999999</v>
      </c>
      <c r="R147" s="447">
        <v>2353.4246720000001</v>
      </c>
      <c r="S147" s="447">
        <v>3005.5358809999998</v>
      </c>
      <c r="T147" s="447">
        <v>86.94869181</v>
      </c>
      <c r="U147" s="447">
        <v>2564.4156950000001</v>
      </c>
      <c r="V147" s="448">
        <v>2266.5076760000002</v>
      </c>
      <c r="W147" s="447">
        <v>766.66152999999997</v>
      </c>
      <c r="X147" s="447">
        <v>0</v>
      </c>
      <c r="Y147" s="447">
        <v>1384.479229</v>
      </c>
      <c r="Z147" s="447">
        <v>1023.746806</v>
      </c>
      <c r="AA147" s="448">
        <v>1210.1658219999999</v>
      </c>
      <c r="AB147" s="447">
        <v>1451.2168059999999</v>
      </c>
      <c r="AC147" s="447">
        <v>762.31625099999997</v>
      </c>
      <c r="AD147" s="447">
        <v>124.652315</v>
      </c>
      <c r="AE147" s="447">
        <v>0</v>
      </c>
      <c r="AF147" s="448">
        <v>571.06712300000004</v>
      </c>
      <c r="AG147" s="447">
        <v>1662.3364478399999</v>
      </c>
      <c r="AH147" s="447">
        <v>431.09224999999998</v>
      </c>
      <c r="AI147" s="447">
        <v>937.48751500000003</v>
      </c>
      <c r="AJ147" s="447">
        <v>0</v>
      </c>
      <c r="AK147" s="448">
        <v>718.45408410000005</v>
      </c>
      <c r="AL147" s="447">
        <v>453.68214799999998</v>
      </c>
      <c r="AM147" s="447">
        <v>685.93234152999992</v>
      </c>
      <c r="AN147" s="447">
        <v>273.64248798</v>
      </c>
      <c r="AO147" s="447">
        <v>41.647911000000001</v>
      </c>
      <c r="AP147" s="448">
        <v>305.24276448000001</v>
      </c>
      <c r="AQ147" s="447">
        <v>0</v>
      </c>
      <c r="AR147" s="447">
        <v>0</v>
      </c>
      <c r="AS147" s="447">
        <v>0</v>
      </c>
      <c r="AT147" s="447">
        <v>8.0490030000000008</v>
      </c>
      <c r="AU147" s="448">
        <v>119.4866</v>
      </c>
      <c r="AV147" s="447">
        <v>0</v>
      </c>
      <c r="AW147" s="447">
        <v>6.5344110000000004</v>
      </c>
      <c r="AX147" s="447">
        <v>0</v>
      </c>
      <c r="AY147" s="447">
        <v>72.861514999999997</v>
      </c>
      <c r="AZ147" s="448">
        <v>0</v>
      </c>
      <c r="BA147" s="447">
        <v>0</v>
      </c>
      <c r="BB147" s="447">
        <v>14.604703000000001</v>
      </c>
      <c r="BC147" s="448">
        <v>0</v>
      </c>
      <c r="BE147" s="85">
        <v>0</v>
      </c>
      <c r="BF147" s="85">
        <v>0</v>
      </c>
      <c r="BG147" s="85">
        <v>0</v>
      </c>
      <c r="BH147" s="85">
        <v>0</v>
      </c>
      <c r="BI147" s="85">
        <v>0</v>
      </c>
      <c r="BJ147" s="85">
        <v>0</v>
      </c>
      <c r="BK147" s="85">
        <v>0</v>
      </c>
      <c r="BL147" s="85">
        <v>0</v>
      </c>
      <c r="BM147" s="85">
        <v>0</v>
      </c>
      <c r="BN147" s="85">
        <v>0</v>
      </c>
      <c r="BO147" s="85">
        <v>0</v>
      </c>
      <c r="BP147" s="85">
        <v>0</v>
      </c>
    </row>
    <row r="148" spans="1:104" ht="20.399999999999999" customHeight="1">
      <c r="B148" s="411" t="s">
        <v>385</v>
      </c>
      <c r="C148" s="446">
        <v>22504.102493390004</v>
      </c>
      <c r="D148" s="447">
        <v>833.28505286000006</v>
      </c>
      <c r="E148" s="447">
        <v>4078.3542630000002</v>
      </c>
      <c r="F148" s="447">
        <v>510.32884441000004</v>
      </c>
      <c r="G148" s="448">
        <v>1279.7142830499999</v>
      </c>
      <c r="H148" s="447">
        <v>633.28993100000002</v>
      </c>
      <c r="I148" s="447">
        <v>1911.3700140000001</v>
      </c>
      <c r="J148" s="447">
        <v>1777.045034</v>
      </c>
      <c r="K148" s="447">
        <v>1815.38231053</v>
      </c>
      <c r="L148" s="448">
        <v>2241.7508795900003</v>
      </c>
      <c r="M148" s="447">
        <v>27.0805449</v>
      </c>
      <c r="N148" s="447">
        <v>100.248304</v>
      </c>
      <c r="O148" s="447">
        <v>122.34453162999999</v>
      </c>
      <c r="P148" s="447">
        <v>167.21636945</v>
      </c>
      <c r="Q148" s="448">
        <v>246.81509600000001</v>
      </c>
      <c r="R148" s="447">
        <v>217.08059700000001</v>
      </c>
      <c r="S148" s="447">
        <v>6.8226339999999999</v>
      </c>
      <c r="T148" s="447">
        <v>163.32818684</v>
      </c>
      <c r="U148" s="447">
        <v>874.67527199999995</v>
      </c>
      <c r="V148" s="448">
        <v>637.14784999999995</v>
      </c>
      <c r="W148" s="447">
        <v>6.8948029999999996</v>
      </c>
      <c r="X148" s="447">
        <v>6.2020549999999997</v>
      </c>
      <c r="Y148" s="447">
        <v>1875.9473780000001</v>
      </c>
      <c r="Z148" s="447">
        <v>192.82701900000001</v>
      </c>
      <c r="AA148" s="448">
        <v>2.2140620000000002</v>
      </c>
      <c r="AB148" s="447">
        <v>13.229146</v>
      </c>
      <c r="AC148" s="447">
        <v>3.50868</v>
      </c>
      <c r="AD148" s="447">
        <v>1192.6182719999999</v>
      </c>
      <c r="AE148" s="447">
        <v>0</v>
      </c>
      <c r="AF148" s="448">
        <v>29.644624</v>
      </c>
      <c r="AG148" s="447">
        <v>391.64935180000003</v>
      </c>
      <c r="AH148" s="447">
        <v>0.56040000000000001</v>
      </c>
      <c r="AI148" s="447">
        <v>226.989226</v>
      </c>
      <c r="AJ148" s="447">
        <v>6.0930000000000003E-3</v>
      </c>
      <c r="AK148" s="448">
        <v>3.9176702400000001</v>
      </c>
      <c r="AL148" s="447">
        <v>1.914301</v>
      </c>
      <c r="AM148" s="447">
        <v>102.23559243999999</v>
      </c>
      <c r="AN148" s="447">
        <v>35.434510909999993</v>
      </c>
      <c r="AO148" s="447">
        <v>44.428178000000003</v>
      </c>
      <c r="AP148" s="448">
        <v>160.02391119999999</v>
      </c>
      <c r="AQ148" s="447">
        <v>154.64864453999999</v>
      </c>
      <c r="AR148" s="447">
        <v>217.86555000000001</v>
      </c>
      <c r="AS148" s="447">
        <v>0</v>
      </c>
      <c r="AT148" s="447">
        <v>83.994963999999996</v>
      </c>
      <c r="AU148" s="448">
        <v>0</v>
      </c>
      <c r="AV148" s="447">
        <v>4.4291919999999996</v>
      </c>
      <c r="AW148" s="447">
        <v>109.63887099999999</v>
      </c>
      <c r="AX148" s="447">
        <v>0</v>
      </c>
      <c r="AY148" s="447">
        <v>0</v>
      </c>
      <c r="AZ148" s="448">
        <v>0</v>
      </c>
      <c r="BA148" s="447">
        <v>0</v>
      </c>
      <c r="BB148" s="447">
        <v>0</v>
      </c>
      <c r="BC148" s="448">
        <v>0</v>
      </c>
      <c r="BE148" s="85">
        <v>0</v>
      </c>
      <c r="BF148" s="85">
        <v>0</v>
      </c>
      <c r="BG148" s="85">
        <v>0</v>
      </c>
      <c r="BH148" s="85">
        <v>0</v>
      </c>
      <c r="BI148" s="85">
        <v>0</v>
      </c>
      <c r="BJ148" s="85">
        <v>0</v>
      </c>
      <c r="BK148" s="85">
        <v>0</v>
      </c>
      <c r="BL148" s="85">
        <v>0</v>
      </c>
      <c r="BM148" s="85">
        <v>0</v>
      </c>
      <c r="BN148" s="85">
        <v>0</v>
      </c>
      <c r="BO148" s="85">
        <v>0</v>
      </c>
      <c r="BP148" s="85">
        <v>0</v>
      </c>
    </row>
    <row r="149" spans="1:104" ht="20.399999999999999" customHeight="1">
      <c r="B149" s="411" t="s">
        <v>386</v>
      </c>
      <c r="C149" s="446">
        <v>26581.572994549999</v>
      </c>
      <c r="D149" s="447">
        <v>10041.255972659999</v>
      </c>
      <c r="E149" s="447">
        <v>5488.1824589999997</v>
      </c>
      <c r="F149" s="447">
        <v>1753.8012968599999</v>
      </c>
      <c r="G149" s="448">
        <v>0</v>
      </c>
      <c r="H149" s="447">
        <v>2995.7228460000001</v>
      </c>
      <c r="I149" s="447">
        <v>1835.4662940000001</v>
      </c>
      <c r="J149" s="447">
        <v>988.94584099999997</v>
      </c>
      <c r="K149" s="447">
        <v>181.58757</v>
      </c>
      <c r="L149" s="448">
        <v>0</v>
      </c>
      <c r="M149" s="447">
        <v>0</v>
      </c>
      <c r="N149" s="447">
        <v>303.55102900000003</v>
      </c>
      <c r="O149" s="447">
        <v>252.26954262999999</v>
      </c>
      <c r="P149" s="447">
        <v>255.35002112000001</v>
      </c>
      <c r="Q149" s="448">
        <v>0</v>
      </c>
      <c r="R149" s="447">
        <v>7.3355940000000004</v>
      </c>
      <c r="S149" s="447">
        <v>0</v>
      </c>
      <c r="T149" s="447">
        <v>0</v>
      </c>
      <c r="U149" s="447">
        <v>104.64578899999999</v>
      </c>
      <c r="V149" s="448">
        <v>86.692694000000003</v>
      </c>
      <c r="W149" s="447">
        <v>2.3261259999999999</v>
      </c>
      <c r="X149" s="447">
        <v>0</v>
      </c>
      <c r="Y149" s="447">
        <v>1.9570000000000001</v>
      </c>
      <c r="Z149" s="447">
        <v>0</v>
      </c>
      <c r="AA149" s="448">
        <v>28.264188999999998</v>
      </c>
      <c r="AB149" s="447">
        <v>0</v>
      </c>
      <c r="AC149" s="447">
        <v>719.27127599999994</v>
      </c>
      <c r="AD149" s="447">
        <v>768.05423800000005</v>
      </c>
      <c r="AE149" s="447">
        <v>36.932456000000002</v>
      </c>
      <c r="AF149" s="448">
        <v>0</v>
      </c>
      <c r="AG149" s="447">
        <v>98.2726665</v>
      </c>
      <c r="AH149" s="447">
        <v>0</v>
      </c>
      <c r="AI149" s="447">
        <v>553.20367699999997</v>
      </c>
      <c r="AJ149" s="447">
        <v>0</v>
      </c>
      <c r="AK149" s="448">
        <v>0</v>
      </c>
      <c r="AL149" s="447">
        <v>0</v>
      </c>
      <c r="AM149" s="447">
        <v>47.412858780000001</v>
      </c>
      <c r="AN149" s="447">
        <v>0</v>
      </c>
      <c r="AO149" s="447">
        <v>31.069558000000001</v>
      </c>
      <c r="AP149" s="448">
        <v>0</v>
      </c>
      <c r="AQ149" s="447">
        <v>0</v>
      </c>
      <c r="AR149" s="447">
        <v>2E-3</v>
      </c>
      <c r="AS149" s="447">
        <v>0</v>
      </c>
      <c r="AT149" s="447">
        <v>0</v>
      </c>
      <c r="AU149" s="448">
        <v>0</v>
      </c>
      <c r="AV149" s="447">
        <v>0</v>
      </c>
      <c r="AW149" s="447">
        <v>0</v>
      </c>
      <c r="AX149" s="447">
        <v>0</v>
      </c>
      <c r="AY149" s="447">
        <v>0</v>
      </c>
      <c r="AZ149" s="448">
        <v>0</v>
      </c>
      <c r="BA149" s="447">
        <v>0</v>
      </c>
      <c r="BB149" s="447">
        <v>0</v>
      </c>
      <c r="BC149" s="448">
        <v>0</v>
      </c>
      <c r="BE149" s="85">
        <v>0</v>
      </c>
      <c r="BF149" s="85">
        <v>0</v>
      </c>
      <c r="BG149" s="85">
        <v>0</v>
      </c>
      <c r="BH149" s="85">
        <v>0</v>
      </c>
      <c r="BI149" s="85">
        <v>0</v>
      </c>
      <c r="BJ149" s="85">
        <v>0</v>
      </c>
      <c r="BK149" s="85">
        <v>0</v>
      </c>
      <c r="BL149" s="85">
        <v>0</v>
      </c>
      <c r="BM149" s="85">
        <v>0</v>
      </c>
      <c r="BN149" s="85">
        <v>0</v>
      </c>
      <c r="BO149" s="85">
        <v>0</v>
      </c>
      <c r="BP149" s="85">
        <v>0</v>
      </c>
    </row>
    <row r="150" spans="1:104" ht="20.399999999999999" customHeight="1">
      <c r="B150" s="411" t="s">
        <v>387</v>
      </c>
      <c r="C150" s="446">
        <v>1671.84100633</v>
      </c>
      <c r="D150" s="447">
        <v>64.361612399999999</v>
      </c>
      <c r="E150" s="447">
        <v>285.63231999999999</v>
      </c>
      <c r="F150" s="447">
        <v>141.45783641999998</v>
      </c>
      <c r="G150" s="448">
        <v>31.272600350000001</v>
      </c>
      <c r="H150" s="447">
        <v>0</v>
      </c>
      <c r="I150" s="447">
        <v>36.345261999999998</v>
      </c>
      <c r="J150" s="447">
        <v>22.651624999999999</v>
      </c>
      <c r="K150" s="447">
        <v>350.30670072000004</v>
      </c>
      <c r="L150" s="448">
        <v>0</v>
      </c>
      <c r="M150" s="447">
        <v>0</v>
      </c>
      <c r="N150" s="447">
        <v>0</v>
      </c>
      <c r="O150" s="447">
        <v>0</v>
      </c>
      <c r="P150" s="447">
        <v>3.95439118</v>
      </c>
      <c r="Q150" s="448">
        <v>29.398831000000001</v>
      </c>
      <c r="R150" s="447">
        <v>18.937110000000001</v>
      </c>
      <c r="S150" s="447">
        <v>312.181803</v>
      </c>
      <c r="T150" s="447">
        <v>0</v>
      </c>
      <c r="U150" s="447">
        <v>4.9740599999999997</v>
      </c>
      <c r="V150" s="448">
        <v>1.8785419999999999</v>
      </c>
      <c r="W150" s="447">
        <v>25.216550000000002</v>
      </c>
      <c r="X150" s="447">
        <v>60.282296000000002</v>
      </c>
      <c r="Y150" s="447">
        <v>9.0516860000000001</v>
      </c>
      <c r="Z150" s="447">
        <v>0</v>
      </c>
      <c r="AA150" s="448">
        <v>0.77291100000000001</v>
      </c>
      <c r="AB150" s="447">
        <v>0</v>
      </c>
      <c r="AC150" s="447">
        <v>2.0185369999999998</v>
      </c>
      <c r="AD150" s="447">
        <v>0</v>
      </c>
      <c r="AE150" s="447">
        <v>0</v>
      </c>
      <c r="AF150" s="448">
        <v>7.9609240000000003</v>
      </c>
      <c r="AG150" s="447">
        <v>0</v>
      </c>
      <c r="AH150" s="447">
        <v>83.651680999999996</v>
      </c>
      <c r="AI150" s="447">
        <v>0</v>
      </c>
      <c r="AJ150" s="447">
        <v>179.511134</v>
      </c>
      <c r="AK150" s="448">
        <v>0</v>
      </c>
      <c r="AL150" s="447">
        <v>0</v>
      </c>
      <c r="AM150" s="447">
        <v>0</v>
      </c>
      <c r="AN150" s="447">
        <v>2.2593259999999997E-2</v>
      </c>
      <c r="AO150" s="447">
        <v>0</v>
      </c>
      <c r="AP150" s="448">
        <v>0</v>
      </c>
      <c r="AQ150" s="447">
        <v>0</v>
      </c>
      <c r="AR150" s="447">
        <v>0</v>
      </c>
      <c r="AS150" s="447">
        <v>0</v>
      </c>
      <c r="AT150" s="447">
        <v>0</v>
      </c>
      <c r="AU150" s="448">
        <v>0</v>
      </c>
      <c r="AV150" s="447">
        <v>0</v>
      </c>
      <c r="AW150" s="447">
        <v>0</v>
      </c>
      <c r="AX150" s="447">
        <v>0</v>
      </c>
      <c r="AY150" s="447">
        <v>0</v>
      </c>
      <c r="AZ150" s="448">
        <v>0</v>
      </c>
      <c r="BA150" s="447">
        <v>0</v>
      </c>
      <c r="BB150" s="447">
        <v>0</v>
      </c>
      <c r="BC150" s="448">
        <v>0</v>
      </c>
      <c r="BE150" s="85">
        <v>0</v>
      </c>
      <c r="BF150" s="85">
        <v>0</v>
      </c>
      <c r="BG150" s="85">
        <v>0</v>
      </c>
      <c r="BH150" s="85">
        <v>0</v>
      </c>
      <c r="BI150" s="85">
        <v>0</v>
      </c>
      <c r="BJ150" s="85">
        <v>0</v>
      </c>
      <c r="BK150" s="85">
        <v>0</v>
      </c>
      <c r="BL150" s="85">
        <v>0</v>
      </c>
      <c r="BM150" s="85">
        <v>0</v>
      </c>
      <c r="BN150" s="85">
        <v>0</v>
      </c>
      <c r="BO150" s="85">
        <v>0</v>
      </c>
      <c r="BP150" s="85">
        <v>0</v>
      </c>
    </row>
    <row r="151" spans="1:104" ht="20.399999999999999" customHeight="1">
      <c r="B151" s="411" t="s">
        <v>388</v>
      </c>
      <c r="C151" s="446">
        <v>0</v>
      </c>
      <c r="D151" s="447">
        <v>0</v>
      </c>
      <c r="E151" s="447">
        <v>0</v>
      </c>
      <c r="F151" s="447">
        <v>0</v>
      </c>
      <c r="G151" s="448">
        <v>0</v>
      </c>
      <c r="H151" s="447">
        <v>0</v>
      </c>
      <c r="I151" s="447">
        <v>0</v>
      </c>
      <c r="J151" s="447">
        <v>0</v>
      </c>
      <c r="K151" s="447">
        <v>0</v>
      </c>
      <c r="L151" s="448">
        <v>0</v>
      </c>
      <c r="M151" s="447">
        <v>0</v>
      </c>
      <c r="N151" s="447">
        <v>0</v>
      </c>
      <c r="O151" s="447">
        <v>0</v>
      </c>
      <c r="P151" s="447">
        <v>0</v>
      </c>
      <c r="Q151" s="448">
        <v>0</v>
      </c>
      <c r="R151" s="447">
        <v>0</v>
      </c>
      <c r="S151" s="447">
        <v>0</v>
      </c>
      <c r="T151" s="447">
        <v>0</v>
      </c>
      <c r="U151" s="447">
        <v>0</v>
      </c>
      <c r="V151" s="448">
        <v>0</v>
      </c>
      <c r="W151" s="447">
        <v>0</v>
      </c>
      <c r="X151" s="447">
        <v>0</v>
      </c>
      <c r="Y151" s="447">
        <v>0</v>
      </c>
      <c r="Z151" s="447">
        <v>0</v>
      </c>
      <c r="AA151" s="448">
        <v>0</v>
      </c>
      <c r="AB151" s="447">
        <v>0</v>
      </c>
      <c r="AC151" s="447">
        <v>0</v>
      </c>
      <c r="AD151" s="447">
        <v>0</v>
      </c>
      <c r="AE151" s="447">
        <v>0</v>
      </c>
      <c r="AF151" s="448">
        <v>0</v>
      </c>
      <c r="AG151" s="447">
        <v>0</v>
      </c>
      <c r="AH151" s="447">
        <v>0</v>
      </c>
      <c r="AI151" s="447">
        <v>0</v>
      </c>
      <c r="AJ151" s="447">
        <v>0</v>
      </c>
      <c r="AK151" s="448">
        <v>0</v>
      </c>
      <c r="AL151" s="447">
        <v>0</v>
      </c>
      <c r="AM151" s="447">
        <v>0</v>
      </c>
      <c r="AN151" s="447">
        <v>0</v>
      </c>
      <c r="AO151" s="447">
        <v>0</v>
      </c>
      <c r="AP151" s="448">
        <v>0</v>
      </c>
      <c r="AQ151" s="447">
        <v>0</v>
      </c>
      <c r="AR151" s="447">
        <v>0</v>
      </c>
      <c r="AS151" s="447">
        <v>0</v>
      </c>
      <c r="AT151" s="447">
        <v>0</v>
      </c>
      <c r="AU151" s="448">
        <v>0</v>
      </c>
      <c r="AV151" s="447">
        <v>0</v>
      </c>
      <c r="AW151" s="447">
        <v>0</v>
      </c>
      <c r="AX151" s="447">
        <v>0</v>
      </c>
      <c r="AY151" s="447">
        <v>0</v>
      </c>
      <c r="AZ151" s="448">
        <v>0</v>
      </c>
      <c r="BA151" s="447">
        <v>0</v>
      </c>
      <c r="BB151" s="447">
        <v>0</v>
      </c>
      <c r="BC151" s="448">
        <v>0</v>
      </c>
      <c r="BE151" s="85">
        <v>0</v>
      </c>
      <c r="BF151" s="85">
        <v>0</v>
      </c>
      <c r="BG151" s="85">
        <v>0</v>
      </c>
      <c r="BH151" s="85">
        <v>0</v>
      </c>
      <c r="BI151" s="85">
        <v>0</v>
      </c>
      <c r="BJ151" s="85">
        <v>0</v>
      </c>
      <c r="BK151" s="85">
        <v>0</v>
      </c>
      <c r="BL151" s="85">
        <v>0</v>
      </c>
      <c r="BM151" s="85">
        <v>0</v>
      </c>
      <c r="BN151" s="85">
        <v>0</v>
      </c>
      <c r="BO151" s="85">
        <v>0</v>
      </c>
      <c r="BP151" s="85">
        <v>0</v>
      </c>
    </row>
    <row r="152" spans="1:104" ht="20.399999999999999" customHeight="1">
      <c r="B152" s="411" t="s">
        <v>389</v>
      </c>
      <c r="C152" s="446">
        <v>130981.83050853999</v>
      </c>
      <c r="D152" s="447">
        <v>19718.886013269999</v>
      </c>
      <c r="E152" s="447">
        <v>22099.204991999999</v>
      </c>
      <c r="F152" s="447">
        <v>19725.144047849997</v>
      </c>
      <c r="G152" s="448">
        <v>3917.9133683699997</v>
      </c>
      <c r="H152" s="447">
        <v>6357.8428210000002</v>
      </c>
      <c r="I152" s="447">
        <v>3252.0083330000002</v>
      </c>
      <c r="J152" s="447">
        <v>199.54337200000001</v>
      </c>
      <c r="K152" s="447">
        <v>2962.6829358</v>
      </c>
      <c r="L152" s="448">
        <v>269.76168017999998</v>
      </c>
      <c r="M152" s="447">
        <v>1460.9593016700001</v>
      </c>
      <c r="N152" s="447">
        <v>11352.133843</v>
      </c>
      <c r="O152" s="447">
        <v>8049.4126544000001</v>
      </c>
      <c r="P152" s="447">
        <v>1514.99901404</v>
      </c>
      <c r="Q152" s="448">
        <v>253.97320099999999</v>
      </c>
      <c r="R152" s="447">
        <v>6589.6638050000001</v>
      </c>
      <c r="S152" s="447">
        <v>128.25271699999999</v>
      </c>
      <c r="T152" s="447">
        <v>0</v>
      </c>
      <c r="U152" s="447">
        <v>2055.2137360000002</v>
      </c>
      <c r="V152" s="448">
        <v>2374.4764620000001</v>
      </c>
      <c r="W152" s="447">
        <v>5430.941914</v>
      </c>
      <c r="X152" s="447">
        <v>2914.3723260000002</v>
      </c>
      <c r="Y152" s="447">
        <v>507.31816800000001</v>
      </c>
      <c r="Z152" s="447">
        <v>1224.8502900000001</v>
      </c>
      <c r="AA152" s="448">
        <v>2949.2160439999998</v>
      </c>
      <c r="AB152" s="447">
        <v>899.345731</v>
      </c>
      <c r="AC152" s="447">
        <v>422.97089599999998</v>
      </c>
      <c r="AD152" s="447">
        <v>0</v>
      </c>
      <c r="AE152" s="447">
        <v>2763.5464270000002</v>
      </c>
      <c r="AF152" s="448">
        <v>1327.4315529999999</v>
      </c>
      <c r="AG152" s="447">
        <v>0</v>
      </c>
      <c r="AH152" s="447">
        <v>11.462089000000001</v>
      </c>
      <c r="AI152" s="447">
        <v>17.029064000000002</v>
      </c>
      <c r="AJ152" s="447">
        <v>217.13346799999999</v>
      </c>
      <c r="AK152" s="448">
        <v>4.9043339599999998</v>
      </c>
      <c r="AL152" s="447">
        <v>9.0268870000000003</v>
      </c>
      <c r="AM152" s="447">
        <v>0</v>
      </c>
      <c r="AN152" s="447">
        <v>0</v>
      </c>
      <c r="AO152" s="447">
        <v>0</v>
      </c>
      <c r="AP152" s="448">
        <v>0</v>
      </c>
      <c r="AQ152" s="447">
        <v>0</v>
      </c>
      <c r="AR152" s="447">
        <v>0</v>
      </c>
      <c r="AS152" s="447">
        <v>0</v>
      </c>
      <c r="AT152" s="447">
        <v>0</v>
      </c>
      <c r="AU152" s="448">
        <v>0</v>
      </c>
      <c r="AV152" s="447">
        <v>0</v>
      </c>
      <c r="AW152" s="447">
        <v>0</v>
      </c>
      <c r="AX152" s="447">
        <v>0</v>
      </c>
      <c r="AY152" s="447">
        <v>0.20902000000000001</v>
      </c>
      <c r="AZ152" s="448">
        <v>0</v>
      </c>
      <c r="BA152" s="447">
        <v>0</v>
      </c>
      <c r="BB152" s="447">
        <v>0</v>
      </c>
      <c r="BC152" s="448">
        <v>0</v>
      </c>
      <c r="BE152" s="85">
        <v>0</v>
      </c>
      <c r="BF152" s="85">
        <v>0</v>
      </c>
      <c r="BG152" s="85">
        <v>0</v>
      </c>
      <c r="BH152" s="85">
        <v>0</v>
      </c>
      <c r="BI152" s="85">
        <v>0</v>
      </c>
      <c r="BJ152" s="85">
        <v>0</v>
      </c>
      <c r="BK152" s="85">
        <v>0</v>
      </c>
      <c r="BL152" s="85">
        <v>0</v>
      </c>
      <c r="BM152" s="85">
        <v>0</v>
      </c>
      <c r="BN152" s="85">
        <v>0</v>
      </c>
      <c r="BO152" s="85">
        <v>0</v>
      </c>
      <c r="BP152" s="85">
        <v>0</v>
      </c>
    </row>
    <row r="153" spans="1:104" ht="20.399999999999999" customHeight="1">
      <c r="B153" s="411" t="s">
        <v>390</v>
      </c>
      <c r="C153" s="446">
        <v>13034.077908899999</v>
      </c>
      <c r="D153" s="447">
        <v>1184.36148549</v>
      </c>
      <c r="E153" s="447">
        <v>325.56680599999999</v>
      </c>
      <c r="F153" s="447">
        <v>3042.8729456300002</v>
      </c>
      <c r="G153" s="448">
        <v>0</v>
      </c>
      <c r="H153" s="447">
        <v>32.617761999999999</v>
      </c>
      <c r="I153" s="447">
        <v>0</v>
      </c>
      <c r="J153" s="447">
        <v>7815.9507190000004</v>
      </c>
      <c r="K153" s="447">
        <v>0</v>
      </c>
      <c r="L153" s="448">
        <v>0.77947124999999995</v>
      </c>
      <c r="M153" s="447">
        <v>488.08340543000003</v>
      </c>
      <c r="N153" s="447">
        <v>4.01884</v>
      </c>
      <c r="O153" s="447">
        <v>0</v>
      </c>
      <c r="P153" s="447">
        <v>134.11611809999999</v>
      </c>
      <c r="Q153" s="448">
        <v>0</v>
      </c>
      <c r="R153" s="447">
        <v>3.1231559999999998</v>
      </c>
      <c r="S153" s="447">
        <v>0</v>
      </c>
      <c r="T153" s="447">
        <v>0</v>
      </c>
      <c r="U153" s="447">
        <v>0</v>
      </c>
      <c r="V153" s="448">
        <v>0</v>
      </c>
      <c r="W153" s="447">
        <v>0</v>
      </c>
      <c r="X153" s="447">
        <v>0</v>
      </c>
      <c r="Y153" s="447">
        <v>0</v>
      </c>
      <c r="Z153" s="447">
        <v>0</v>
      </c>
      <c r="AA153" s="448">
        <v>0</v>
      </c>
      <c r="AB153" s="447">
        <v>0</v>
      </c>
      <c r="AC153" s="447">
        <v>0</v>
      </c>
      <c r="AD153" s="447">
        <v>0</v>
      </c>
      <c r="AE153" s="447">
        <v>2.5872000000000002</v>
      </c>
      <c r="AF153" s="448">
        <v>0</v>
      </c>
      <c r="AG153" s="447">
        <v>0</v>
      </c>
      <c r="AH153" s="447">
        <v>0</v>
      </c>
      <c r="AI153" s="447">
        <v>0</v>
      </c>
      <c r="AJ153" s="447">
        <v>0</v>
      </c>
      <c r="AK153" s="448">
        <v>0</v>
      </c>
      <c r="AL153" s="447">
        <v>0</v>
      </c>
      <c r="AM153" s="447">
        <v>0</v>
      </c>
      <c r="AN153" s="447">
        <v>0</v>
      </c>
      <c r="AO153" s="447">
        <v>0</v>
      </c>
      <c r="AP153" s="448">
        <v>0</v>
      </c>
      <c r="AQ153" s="447">
        <v>0</v>
      </c>
      <c r="AR153" s="447">
        <v>0</v>
      </c>
      <c r="AS153" s="447">
        <v>0</v>
      </c>
      <c r="AT153" s="447">
        <v>0</v>
      </c>
      <c r="AU153" s="448">
        <v>0</v>
      </c>
      <c r="AV153" s="447">
        <v>0</v>
      </c>
      <c r="AW153" s="447">
        <v>0</v>
      </c>
      <c r="AX153" s="447">
        <v>0</v>
      </c>
      <c r="AY153" s="447">
        <v>0</v>
      </c>
      <c r="AZ153" s="448">
        <v>0</v>
      </c>
      <c r="BA153" s="447">
        <v>0</v>
      </c>
      <c r="BB153" s="447">
        <v>0</v>
      </c>
      <c r="BC153" s="448">
        <v>0</v>
      </c>
      <c r="BE153" s="85">
        <v>0</v>
      </c>
      <c r="BF153" s="85">
        <v>0</v>
      </c>
      <c r="BG153" s="85">
        <v>0</v>
      </c>
      <c r="BH153" s="85">
        <v>0</v>
      </c>
      <c r="BI153" s="85">
        <v>0</v>
      </c>
      <c r="BJ153" s="85">
        <v>0</v>
      </c>
      <c r="BK153" s="85">
        <v>0</v>
      </c>
      <c r="BL153" s="85">
        <v>0</v>
      </c>
      <c r="BM153" s="85">
        <v>0</v>
      </c>
      <c r="BN153" s="85">
        <v>0</v>
      </c>
      <c r="BO153" s="85">
        <v>0</v>
      </c>
      <c r="BP153" s="85">
        <v>0</v>
      </c>
    </row>
    <row r="154" spans="1:104" ht="20.399999999999999" customHeight="1">
      <c r="B154" s="411" t="s">
        <v>391</v>
      </c>
      <c r="C154" s="446">
        <v>107027.32381464</v>
      </c>
      <c r="D154" s="447">
        <v>1099.8540843599999</v>
      </c>
      <c r="E154" s="447">
        <v>0</v>
      </c>
      <c r="F154" s="447">
        <v>98837.840863789999</v>
      </c>
      <c r="G154" s="448">
        <v>0</v>
      </c>
      <c r="H154" s="447">
        <v>0</v>
      </c>
      <c r="I154" s="447">
        <v>0</v>
      </c>
      <c r="J154" s="447">
        <v>4745.50972</v>
      </c>
      <c r="K154" s="447">
        <v>0</v>
      </c>
      <c r="L154" s="448">
        <v>0</v>
      </c>
      <c r="M154" s="447">
        <v>0</v>
      </c>
      <c r="N154" s="447">
        <v>153.82195200000001</v>
      </c>
      <c r="O154" s="447">
        <v>0</v>
      </c>
      <c r="P154" s="447">
        <v>883.11920249000002</v>
      </c>
      <c r="Q154" s="448">
        <v>0</v>
      </c>
      <c r="R154" s="447">
        <v>1285.0478410000001</v>
      </c>
      <c r="S154" s="447">
        <v>0</v>
      </c>
      <c r="T154" s="447">
        <v>0</v>
      </c>
      <c r="U154" s="447">
        <v>0</v>
      </c>
      <c r="V154" s="448">
        <v>0</v>
      </c>
      <c r="W154" s="447">
        <v>2.4458350000000002</v>
      </c>
      <c r="X154" s="447">
        <v>18.048511999999999</v>
      </c>
      <c r="Y154" s="447">
        <v>0</v>
      </c>
      <c r="Z154" s="447">
        <v>0</v>
      </c>
      <c r="AA154" s="448">
        <v>0</v>
      </c>
      <c r="AB154" s="447">
        <v>0</v>
      </c>
      <c r="AC154" s="447">
        <v>0</v>
      </c>
      <c r="AD154" s="447">
        <v>0</v>
      </c>
      <c r="AE154" s="447">
        <v>1.635804</v>
      </c>
      <c r="AF154" s="448">
        <v>0</v>
      </c>
      <c r="AG154" s="447">
        <v>0</v>
      </c>
      <c r="AH154" s="447">
        <v>0</v>
      </c>
      <c r="AI154" s="447">
        <v>0</v>
      </c>
      <c r="AJ154" s="447">
        <v>0</v>
      </c>
      <c r="AK154" s="448">
        <v>0</v>
      </c>
      <c r="AL154" s="447">
        <v>0</v>
      </c>
      <c r="AM154" s="447">
        <v>0</v>
      </c>
      <c r="AN154" s="447">
        <v>0</v>
      </c>
      <c r="AO154" s="447">
        <v>0</v>
      </c>
      <c r="AP154" s="448">
        <v>0</v>
      </c>
      <c r="AQ154" s="447">
        <v>0</v>
      </c>
      <c r="AR154" s="447">
        <v>0</v>
      </c>
      <c r="AS154" s="447">
        <v>0</v>
      </c>
      <c r="AT154" s="447">
        <v>0</v>
      </c>
      <c r="AU154" s="448">
        <v>0</v>
      </c>
      <c r="AV154" s="447">
        <v>0</v>
      </c>
      <c r="AW154" s="447">
        <v>0</v>
      </c>
      <c r="AX154" s="447">
        <v>0</v>
      </c>
      <c r="AY154" s="447">
        <v>0</v>
      </c>
      <c r="AZ154" s="448">
        <v>0</v>
      </c>
      <c r="BA154" s="447">
        <v>0</v>
      </c>
      <c r="BB154" s="447">
        <v>0</v>
      </c>
      <c r="BC154" s="448">
        <v>0</v>
      </c>
      <c r="BE154" s="85">
        <v>0</v>
      </c>
      <c r="BF154" s="85">
        <v>0</v>
      </c>
      <c r="BG154" s="85">
        <v>0</v>
      </c>
      <c r="BH154" s="85">
        <v>0</v>
      </c>
      <c r="BI154" s="85">
        <v>0</v>
      </c>
      <c r="BJ154" s="85">
        <v>0</v>
      </c>
      <c r="BK154" s="85">
        <v>0</v>
      </c>
      <c r="BL154" s="85">
        <v>0</v>
      </c>
      <c r="BM154" s="85">
        <v>0</v>
      </c>
      <c r="BN154" s="85">
        <v>0</v>
      </c>
      <c r="BO154" s="85">
        <v>0</v>
      </c>
      <c r="BP154" s="85">
        <v>0</v>
      </c>
    </row>
    <row r="155" spans="1:104" ht="20.399999999999999" customHeight="1">
      <c r="B155" s="411" t="s">
        <v>392</v>
      </c>
      <c r="C155" s="446">
        <v>2924.9978851700002</v>
      </c>
      <c r="D155" s="447">
        <v>214.21154521</v>
      </c>
      <c r="E155" s="447">
        <v>1283.265259</v>
      </c>
      <c r="F155" s="447">
        <v>0</v>
      </c>
      <c r="G155" s="448">
        <v>0</v>
      </c>
      <c r="H155" s="447">
        <v>0</v>
      </c>
      <c r="I155" s="447">
        <v>1.099429</v>
      </c>
      <c r="J155" s="447">
        <v>0</v>
      </c>
      <c r="K155" s="447">
        <v>761.33711896</v>
      </c>
      <c r="L155" s="448">
        <v>0</v>
      </c>
      <c r="M155" s="447">
        <v>0</v>
      </c>
      <c r="N155" s="447">
        <v>0</v>
      </c>
      <c r="O155" s="447">
        <v>0</v>
      </c>
      <c r="P155" s="447">
        <v>0</v>
      </c>
      <c r="Q155" s="448">
        <v>647.83253400000001</v>
      </c>
      <c r="R155" s="447">
        <v>6.5200000000000002E-4</v>
      </c>
      <c r="S155" s="447">
        <v>13.587672</v>
      </c>
      <c r="T155" s="447">
        <v>0</v>
      </c>
      <c r="U155" s="447">
        <v>0</v>
      </c>
      <c r="V155" s="448">
        <v>0</v>
      </c>
      <c r="W155" s="447">
        <v>0</v>
      </c>
      <c r="X155" s="447">
        <v>3.663675</v>
      </c>
      <c r="Y155" s="447">
        <v>0</v>
      </c>
      <c r="Z155" s="447">
        <v>0</v>
      </c>
      <c r="AA155" s="448">
        <v>0</v>
      </c>
      <c r="AB155" s="447">
        <v>0</v>
      </c>
      <c r="AC155" s="447">
        <v>0</v>
      </c>
      <c r="AD155" s="447">
        <v>0</v>
      </c>
      <c r="AE155" s="447">
        <v>0</v>
      </c>
      <c r="AF155" s="448">
        <v>0</v>
      </c>
      <c r="AG155" s="447">
        <v>0</v>
      </c>
      <c r="AH155" s="447">
        <v>0</v>
      </c>
      <c r="AI155" s="447">
        <v>0</v>
      </c>
      <c r="AJ155" s="447">
        <v>0</v>
      </c>
      <c r="AK155" s="448">
        <v>0</v>
      </c>
      <c r="AL155" s="447">
        <v>0</v>
      </c>
      <c r="AM155" s="447">
        <v>0</v>
      </c>
      <c r="AN155" s="447">
        <v>0</v>
      </c>
      <c r="AO155" s="447">
        <v>0</v>
      </c>
      <c r="AP155" s="448">
        <v>0</v>
      </c>
      <c r="AQ155" s="447">
        <v>0</v>
      </c>
      <c r="AR155" s="447">
        <v>0</v>
      </c>
      <c r="AS155" s="447">
        <v>0</v>
      </c>
      <c r="AT155" s="447">
        <v>0</v>
      </c>
      <c r="AU155" s="448">
        <v>0</v>
      </c>
      <c r="AV155" s="447">
        <v>0</v>
      </c>
      <c r="AW155" s="447">
        <v>0</v>
      </c>
      <c r="AX155" s="447">
        <v>0</v>
      </c>
      <c r="AY155" s="447">
        <v>0</v>
      </c>
      <c r="AZ155" s="448">
        <v>0</v>
      </c>
      <c r="BA155" s="447">
        <v>0</v>
      </c>
      <c r="BB155" s="447">
        <v>0</v>
      </c>
      <c r="BC155" s="448">
        <v>0</v>
      </c>
      <c r="BE155" s="85">
        <v>0</v>
      </c>
      <c r="BF155" s="85">
        <v>0</v>
      </c>
      <c r="BG155" s="85">
        <v>0</v>
      </c>
      <c r="BH155" s="85">
        <v>0</v>
      </c>
      <c r="BI155" s="85">
        <v>0</v>
      </c>
      <c r="BJ155" s="85">
        <v>0</v>
      </c>
      <c r="BK155" s="85">
        <v>0</v>
      </c>
      <c r="BL155" s="85">
        <v>0</v>
      </c>
      <c r="BM155" s="85">
        <v>0</v>
      </c>
      <c r="BN155" s="85">
        <v>0</v>
      </c>
      <c r="BO155" s="85">
        <v>0</v>
      </c>
      <c r="BP155" s="85">
        <v>0</v>
      </c>
    </row>
    <row r="156" spans="1:104" ht="20.399999999999999" customHeight="1">
      <c r="B156" s="411" t="s">
        <v>376</v>
      </c>
      <c r="C156" s="446">
        <v>1990.8476934100001</v>
      </c>
      <c r="D156" s="447">
        <v>716.56101274000002</v>
      </c>
      <c r="E156" s="447">
        <v>0</v>
      </c>
      <c r="F156" s="447">
        <v>365.34722847</v>
      </c>
      <c r="G156" s="448">
        <v>24.879164199999998</v>
      </c>
      <c r="H156" s="447">
        <v>0</v>
      </c>
      <c r="I156" s="447">
        <v>0</v>
      </c>
      <c r="J156" s="447">
        <v>746.96140100000002</v>
      </c>
      <c r="K156" s="447">
        <v>0</v>
      </c>
      <c r="L156" s="448">
        <v>0</v>
      </c>
      <c r="M156" s="447">
        <v>0</v>
      </c>
      <c r="N156" s="447">
        <v>0</v>
      </c>
      <c r="O156" s="447">
        <v>0</v>
      </c>
      <c r="P156" s="447">
        <v>0</v>
      </c>
      <c r="Q156" s="448">
        <v>0</v>
      </c>
      <c r="R156" s="447">
        <v>0</v>
      </c>
      <c r="S156" s="447">
        <v>0</v>
      </c>
      <c r="T156" s="447">
        <v>0</v>
      </c>
      <c r="U156" s="447">
        <v>0</v>
      </c>
      <c r="V156" s="448">
        <v>0</v>
      </c>
      <c r="W156" s="447">
        <v>0</v>
      </c>
      <c r="X156" s="447">
        <v>0</v>
      </c>
      <c r="Y156" s="447">
        <v>0</v>
      </c>
      <c r="Z156" s="447">
        <v>0</v>
      </c>
      <c r="AA156" s="448">
        <v>1.5466000000000001E-2</v>
      </c>
      <c r="AB156" s="447">
        <v>0</v>
      </c>
      <c r="AC156" s="447">
        <v>0</v>
      </c>
      <c r="AD156" s="447">
        <v>128.09769900000001</v>
      </c>
      <c r="AE156" s="447">
        <v>0</v>
      </c>
      <c r="AF156" s="448">
        <v>0</v>
      </c>
      <c r="AG156" s="447">
        <v>0</v>
      </c>
      <c r="AH156" s="447">
        <v>0</v>
      </c>
      <c r="AI156" s="447">
        <v>0.25595200000000001</v>
      </c>
      <c r="AJ156" s="447">
        <v>0</v>
      </c>
      <c r="AK156" s="448">
        <v>0</v>
      </c>
      <c r="AL156" s="447">
        <v>0</v>
      </c>
      <c r="AM156" s="447">
        <v>0</v>
      </c>
      <c r="AN156" s="447">
        <v>0</v>
      </c>
      <c r="AO156" s="447">
        <v>8.7297700000000003</v>
      </c>
      <c r="AP156" s="448">
        <v>0</v>
      </c>
      <c r="AQ156" s="447">
        <v>0</v>
      </c>
      <c r="AR156" s="447">
        <v>0</v>
      </c>
      <c r="AS156" s="447">
        <v>0</v>
      </c>
      <c r="AT156" s="447">
        <v>0</v>
      </c>
      <c r="AU156" s="448">
        <v>0</v>
      </c>
      <c r="AV156" s="447">
        <v>0</v>
      </c>
      <c r="AW156" s="447">
        <v>0</v>
      </c>
      <c r="AX156" s="447">
        <v>0</v>
      </c>
      <c r="AY156" s="447">
        <v>0</v>
      </c>
      <c r="AZ156" s="448">
        <v>0</v>
      </c>
      <c r="BA156" s="447">
        <v>0</v>
      </c>
      <c r="BB156" s="447">
        <v>0</v>
      </c>
      <c r="BC156" s="448">
        <v>0</v>
      </c>
      <c r="BE156" s="85">
        <v>0</v>
      </c>
      <c r="BF156" s="85">
        <v>0</v>
      </c>
      <c r="BG156" s="85">
        <v>0</v>
      </c>
      <c r="BH156" s="85">
        <v>0</v>
      </c>
      <c r="BI156" s="85">
        <v>0</v>
      </c>
      <c r="BJ156" s="85">
        <v>0</v>
      </c>
      <c r="BK156" s="85">
        <v>0</v>
      </c>
      <c r="BL156" s="85">
        <v>0</v>
      </c>
      <c r="BM156" s="85">
        <v>0</v>
      </c>
      <c r="BN156" s="85">
        <v>0</v>
      </c>
      <c r="BO156" s="85">
        <v>0</v>
      </c>
      <c r="BP156" s="85">
        <v>0</v>
      </c>
    </row>
    <row r="157" spans="1:104" ht="20.399999999999999" customHeight="1">
      <c r="B157" s="411" t="s">
        <v>393</v>
      </c>
      <c r="C157" s="446">
        <v>9620.1829756300012</v>
      </c>
      <c r="D157" s="447">
        <v>1566.05667425</v>
      </c>
      <c r="E157" s="447">
        <v>621.31947400000001</v>
      </c>
      <c r="F157" s="447">
        <v>1937.4443080899998</v>
      </c>
      <c r="G157" s="448">
        <v>975.72332663999998</v>
      </c>
      <c r="H157" s="447">
        <v>883.92621999999994</v>
      </c>
      <c r="I157" s="447">
        <v>829.51241900000002</v>
      </c>
      <c r="J157" s="447">
        <v>12.040201</v>
      </c>
      <c r="K157" s="447">
        <v>53.588052670000003</v>
      </c>
      <c r="L157" s="448">
        <v>0</v>
      </c>
      <c r="M157" s="447">
        <v>0</v>
      </c>
      <c r="N157" s="447">
        <v>117.461174</v>
      </c>
      <c r="O157" s="447">
        <v>0</v>
      </c>
      <c r="P157" s="447">
        <v>642.79780334999998</v>
      </c>
      <c r="Q157" s="448">
        <v>0</v>
      </c>
      <c r="R157" s="447">
        <v>3.7212160000000001</v>
      </c>
      <c r="S157" s="447">
        <v>0</v>
      </c>
      <c r="T157" s="447">
        <v>86.552382019999996</v>
      </c>
      <c r="U157" s="447">
        <v>0</v>
      </c>
      <c r="V157" s="448">
        <v>158.61776699999999</v>
      </c>
      <c r="W157" s="447">
        <v>14.682619000000001</v>
      </c>
      <c r="X157" s="447">
        <v>0</v>
      </c>
      <c r="Y157" s="447">
        <v>0.91447500000000004</v>
      </c>
      <c r="Z157" s="447">
        <v>70.596351999999996</v>
      </c>
      <c r="AA157" s="448">
        <v>0</v>
      </c>
      <c r="AB157" s="447">
        <v>0</v>
      </c>
      <c r="AC157" s="447">
        <v>0</v>
      </c>
      <c r="AD157" s="447">
        <v>1238.9753459999999</v>
      </c>
      <c r="AE157" s="447">
        <v>0</v>
      </c>
      <c r="AF157" s="448">
        <v>0</v>
      </c>
      <c r="AG157" s="447">
        <v>65.070370260000004</v>
      </c>
      <c r="AH157" s="447">
        <v>3.5283310000000001</v>
      </c>
      <c r="AI157" s="447">
        <v>222.655934</v>
      </c>
      <c r="AJ157" s="447">
        <v>0</v>
      </c>
      <c r="AK157" s="448">
        <v>41.158578590000005</v>
      </c>
      <c r="AL157" s="447">
        <v>0</v>
      </c>
      <c r="AM157" s="447">
        <v>0</v>
      </c>
      <c r="AN157" s="447">
        <v>0.32069476000000002</v>
      </c>
      <c r="AO157" s="447">
        <v>1.3826E-2</v>
      </c>
      <c r="AP157" s="448">
        <v>0</v>
      </c>
      <c r="AQ157" s="447">
        <v>0</v>
      </c>
      <c r="AR157" s="447">
        <v>20.098604000000002</v>
      </c>
      <c r="AS157" s="447">
        <v>0</v>
      </c>
      <c r="AT157" s="447">
        <v>0</v>
      </c>
      <c r="AU157" s="448">
        <v>53.406827</v>
      </c>
      <c r="AV157" s="447">
        <v>0</v>
      </c>
      <c r="AW157" s="447">
        <v>0</v>
      </c>
      <c r="AX157" s="447">
        <v>0</v>
      </c>
      <c r="AY157" s="447">
        <v>0</v>
      </c>
      <c r="AZ157" s="448">
        <v>0</v>
      </c>
      <c r="BA157" s="447">
        <v>0</v>
      </c>
      <c r="BB157" s="447">
        <v>0</v>
      </c>
      <c r="BC157" s="448">
        <v>0</v>
      </c>
      <c r="BE157" s="85">
        <v>0</v>
      </c>
      <c r="BF157" s="85">
        <v>0</v>
      </c>
      <c r="BG157" s="85">
        <v>0</v>
      </c>
      <c r="BH157" s="85">
        <v>0</v>
      </c>
      <c r="BI157" s="85">
        <v>0</v>
      </c>
      <c r="BJ157" s="85">
        <v>0</v>
      </c>
      <c r="BK157" s="85">
        <v>0</v>
      </c>
      <c r="BL157" s="85">
        <v>0</v>
      </c>
      <c r="BM157" s="85">
        <v>0</v>
      </c>
      <c r="BN157" s="85">
        <v>0</v>
      </c>
      <c r="BO157" s="85">
        <v>0</v>
      </c>
      <c r="BP157" s="85">
        <v>0</v>
      </c>
    </row>
    <row r="158" spans="1:104" ht="20.399999999999999" customHeight="1">
      <c r="B158" s="411" t="s">
        <v>394</v>
      </c>
      <c r="C158" s="446">
        <v>16628.744012320003</v>
      </c>
      <c r="D158" s="447">
        <v>423.91840814999995</v>
      </c>
      <c r="E158" s="447">
        <v>0</v>
      </c>
      <c r="F158" s="447">
        <v>860.88364446000003</v>
      </c>
      <c r="G158" s="448">
        <v>3740.0874658600001</v>
      </c>
      <c r="H158" s="447">
        <v>0</v>
      </c>
      <c r="I158" s="447">
        <v>0</v>
      </c>
      <c r="J158" s="447">
        <v>552.71894799999995</v>
      </c>
      <c r="K158" s="447">
        <v>3234.0280481300001</v>
      </c>
      <c r="L158" s="448">
        <v>55.981854810000002</v>
      </c>
      <c r="M158" s="447">
        <v>0</v>
      </c>
      <c r="N158" s="447">
        <v>0</v>
      </c>
      <c r="O158" s="447">
        <v>1.1555318700000001</v>
      </c>
      <c r="P158" s="447">
        <v>0</v>
      </c>
      <c r="Q158" s="448">
        <v>0</v>
      </c>
      <c r="R158" s="447">
        <v>830.30298400000004</v>
      </c>
      <c r="S158" s="447">
        <v>5793.6943929999998</v>
      </c>
      <c r="T158" s="447">
        <v>21.55138685</v>
      </c>
      <c r="U158" s="447">
        <v>0</v>
      </c>
      <c r="V158" s="448">
        <v>0</v>
      </c>
      <c r="W158" s="447">
        <v>108.045956</v>
      </c>
      <c r="X158" s="447">
        <v>0</v>
      </c>
      <c r="Y158" s="447">
        <v>64.122246000000004</v>
      </c>
      <c r="Z158" s="447">
        <v>-13.259607000000001</v>
      </c>
      <c r="AA158" s="448">
        <v>73.869050000000001</v>
      </c>
      <c r="AB158" s="447">
        <v>0</v>
      </c>
      <c r="AC158" s="447">
        <v>763.74992399999996</v>
      </c>
      <c r="AD158" s="447">
        <v>0</v>
      </c>
      <c r="AE158" s="447">
        <v>0</v>
      </c>
      <c r="AF158" s="448">
        <v>0</v>
      </c>
      <c r="AG158" s="447">
        <v>-4.6237410000000007E-2</v>
      </c>
      <c r="AH158" s="447">
        <v>0</v>
      </c>
      <c r="AI158" s="447">
        <v>0</v>
      </c>
      <c r="AJ158" s="447">
        <v>0</v>
      </c>
      <c r="AK158" s="448">
        <v>10.282508550000001</v>
      </c>
      <c r="AL158" s="447">
        <v>0</v>
      </c>
      <c r="AM158" s="447">
        <v>0.78607046999999997</v>
      </c>
      <c r="AN158" s="447">
        <v>0.39383649999999998</v>
      </c>
      <c r="AO158" s="447">
        <v>0</v>
      </c>
      <c r="AP158" s="448">
        <v>32.775416039999996</v>
      </c>
      <c r="AQ158" s="447">
        <v>37.44459501</v>
      </c>
      <c r="AR158" s="447">
        <v>0</v>
      </c>
      <c r="AS158" s="447">
        <v>0</v>
      </c>
      <c r="AT158" s="447">
        <v>33.887503000000002</v>
      </c>
      <c r="AU158" s="448">
        <v>0</v>
      </c>
      <c r="AV158" s="447">
        <v>0</v>
      </c>
      <c r="AW158" s="447">
        <v>2.2888760000000001</v>
      </c>
      <c r="AX158" s="447">
        <v>8.1210030000000002E-2</v>
      </c>
      <c r="AY158" s="447">
        <v>0</v>
      </c>
      <c r="AZ158" s="448">
        <v>0</v>
      </c>
      <c r="BA158" s="447">
        <v>0</v>
      </c>
      <c r="BB158" s="447">
        <v>0</v>
      </c>
      <c r="BC158" s="448">
        <v>0</v>
      </c>
      <c r="BE158" s="85">
        <v>0</v>
      </c>
      <c r="BF158" s="85">
        <v>0</v>
      </c>
      <c r="BG158" s="85">
        <v>0</v>
      </c>
      <c r="BH158" s="85">
        <v>0</v>
      </c>
      <c r="BI158" s="85">
        <v>0</v>
      </c>
      <c r="BJ158" s="85">
        <v>0</v>
      </c>
      <c r="BK158" s="85">
        <v>0</v>
      </c>
      <c r="BL158" s="85">
        <v>0</v>
      </c>
      <c r="BM158" s="85">
        <v>0</v>
      </c>
      <c r="BN158" s="85">
        <v>0</v>
      </c>
      <c r="BO158" s="85">
        <v>0</v>
      </c>
      <c r="BP158" s="85">
        <v>0</v>
      </c>
    </row>
    <row r="159" spans="1:104" ht="20.399999999999999" customHeight="1">
      <c r="B159" s="411" t="s">
        <v>395</v>
      </c>
      <c r="C159" s="446">
        <v>550.14796626999998</v>
      </c>
      <c r="D159" s="447">
        <v>104.00889072</v>
      </c>
      <c r="E159" s="447">
        <v>44.489690000000003</v>
      </c>
      <c r="F159" s="447">
        <v>95.894348280000003</v>
      </c>
      <c r="G159" s="448">
        <v>180.17561612</v>
      </c>
      <c r="H159" s="447">
        <v>54.772562999999998</v>
      </c>
      <c r="I159" s="447">
        <v>33.750909</v>
      </c>
      <c r="J159" s="447">
        <v>11.193277</v>
      </c>
      <c r="K159" s="447">
        <v>0.82463554999999999</v>
      </c>
      <c r="L159" s="448">
        <v>4.3263373899999999</v>
      </c>
      <c r="M159" s="447">
        <v>0</v>
      </c>
      <c r="N159" s="447">
        <v>0</v>
      </c>
      <c r="O159" s="447">
        <v>5.0176940000000003E-2</v>
      </c>
      <c r="P159" s="447">
        <v>1.1038494599999999</v>
      </c>
      <c r="Q159" s="448">
        <v>0</v>
      </c>
      <c r="R159" s="447">
        <v>0</v>
      </c>
      <c r="S159" s="447">
        <v>0</v>
      </c>
      <c r="T159" s="447">
        <v>13.09494291</v>
      </c>
      <c r="U159" s="447">
        <v>2.5000000000000001E-5</v>
      </c>
      <c r="V159" s="448">
        <v>0.82127700000000003</v>
      </c>
      <c r="W159" s="447">
        <v>0.68217499999999998</v>
      </c>
      <c r="X159" s="447">
        <v>0</v>
      </c>
      <c r="Y159" s="447">
        <v>1.426E-3</v>
      </c>
      <c r="Z159" s="447">
        <v>0.59107200000000004</v>
      </c>
      <c r="AA159" s="448">
        <v>2.0743550000000002</v>
      </c>
      <c r="AB159" s="447">
        <v>0</v>
      </c>
      <c r="AC159" s="447">
        <v>0.79765799999999998</v>
      </c>
      <c r="AD159" s="447">
        <v>0</v>
      </c>
      <c r="AE159" s="447">
        <v>0</v>
      </c>
      <c r="AF159" s="448">
        <v>1.4810300000000001</v>
      </c>
      <c r="AG159" s="447">
        <v>0</v>
      </c>
      <c r="AH159" s="447">
        <v>0</v>
      </c>
      <c r="AI159" s="447">
        <v>1.572E-3</v>
      </c>
      <c r="AJ159" s="447">
        <v>0</v>
      </c>
      <c r="AK159" s="448">
        <v>0</v>
      </c>
      <c r="AL159" s="447">
        <v>0</v>
      </c>
      <c r="AM159" s="447">
        <v>9.4390000000000001E-4</v>
      </c>
      <c r="AN159" s="447">
        <v>0</v>
      </c>
      <c r="AO159" s="447">
        <v>0</v>
      </c>
      <c r="AP159" s="448">
        <v>0</v>
      </c>
      <c r="AQ159" s="447">
        <v>0</v>
      </c>
      <c r="AR159" s="447">
        <v>7.5579999999999996E-3</v>
      </c>
      <c r="AS159" s="447">
        <v>0</v>
      </c>
      <c r="AT159" s="447">
        <v>3.6380000000000002E-3</v>
      </c>
      <c r="AU159" s="448">
        <v>0</v>
      </c>
      <c r="AV159" s="447">
        <v>0</v>
      </c>
      <c r="AW159" s="447">
        <v>0</v>
      </c>
      <c r="AX159" s="447">
        <v>0</v>
      </c>
      <c r="AY159" s="447">
        <v>0</v>
      </c>
      <c r="AZ159" s="448">
        <v>0</v>
      </c>
      <c r="BA159" s="447">
        <v>0</v>
      </c>
      <c r="BB159" s="447">
        <v>0</v>
      </c>
      <c r="BC159" s="448">
        <v>0</v>
      </c>
      <c r="BE159" s="85">
        <v>0</v>
      </c>
      <c r="BF159" s="85">
        <v>0</v>
      </c>
      <c r="BG159" s="85">
        <v>0</v>
      </c>
      <c r="BH159" s="85">
        <v>0</v>
      </c>
      <c r="BI159" s="85">
        <v>0</v>
      </c>
      <c r="BJ159" s="85">
        <v>0</v>
      </c>
      <c r="BK159" s="85">
        <v>0</v>
      </c>
      <c r="BL159" s="85">
        <v>0</v>
      </c>
      <c r="BM159" s="85">
        <v>0</v>
      </c>
      <c r="BN159" s="85">
        <v>0</v>
      </c>
      <c r="BO159" s="85">
        <v>0</v>
      </c>
      <c r="BP159" s="85">
        <v>0</v>
      </c>
    </row>
    <row r="160" spans="1:104" ht="20.399999999999999" customHeight="1">
      <c r="B160" s="411" t="s">
        <v>396</v>
      </c>
      <c r="C160" s="446">
        <v>2830.2048231199997</v>
      </c>
      <c r="D160" s="447">
        <v>267.03644681000003</v>
      </c>
      <c r="E160" s="447">
        <v>449.73103200000003</v>
      </c>
      <c r="F160" s="447">
        <v>212.36604674</v>
      </c>
      <c r="G160" s="448">
        <v>435.35313981999997</v>
      </c>
      <c r="H160" s="447">
        <v>300.38338900000002</v>
      </c>
      <c r="I160" s="447">
        <v>71.832263999999995</v>
      </c>
      <c r="J160" s="447">
        <v>0.65790599999999999</v>
      </c>
      <c r="K160" s="447">
        <v>44.344641079999995</v>
      </c>
      <c r="L160" s="448">
        <v>136.31052663999998</v>
      </c>
      <c r="M160" s="447">
        <v>372.79599955000003</v>
      </c>
      <c r="N160" s="447">
        <v>80.662998999999999</v>
      </c>
      <c r="O160" s="447">
        <v>18.05661229</v>
      </c>
      <c r="P160" s="447">
        <v>142.77064027</v>
      </c>
      <c r="Q160" s="448">
        <v>7.6247569999999998</v>
      </c>
      <c r="R160" s="447">
        <v>11.293049999999999</v>
      </c>
      <c r="S160" s="447">
        <v>0.78234999999999999</v>
      </c>
      <c r="T160" s="447">
        <v>77.035510770000002</v>
      </c>
      <c r="U160" s="447">
        <v>22.467089000000001</v>
      </c>
      <c r="V160" s="448">
        <v>27.181695000000001</v>
      </c>
      <c r="W160" s="447">
        <v>2.1125590000000001</v>
      </c>
      <c r="X160" s="447">
        <v>0.133077</v>
      </c>
      <c r="Y160" s="447">
        <v>4.1708129999999999</v>
      </c>
      <c r="Z160" s="447">
        <v>6.4398660000000003</v>
      </c>
      <c r="AA160" s="448">
        <v>42.269717</v>
      </c>
      <c r="AB160" s="447">
        <v>0</v>
      </c>
      <c r="AC160" s="447">
        <v>14.114731000000001</v>
      </c>
      <c r="AD160" s="447">
        <v>34.537196000000002</v>
      </c>
      <c r="AE160" s="447">
        <v>0</v>
      </c>
      <c r="AF160" s="448">
        <v>15.059551000000001</v>
      </c>
      <c r="AG160" s="447">
        <v>0</v>
      </c>
      <c r="AH160" s="447">
        <v>4.0939110000000003</v>
      </c>
      <c r="AI160" s="447">
        <v>0</v>
      </c>
      <c r="AJ160" s="447">
        <v>0.97272700000000001</v>
      </c>
      <c r="AK160" s="448">
        <v>0</v>
      </c>
      <c r="AL160" s="447">
        <v>14.422015</v>
      </c>
      <c r="AM160" s="447">
        <v>6.5235916200000004</v>
      </c>
      <c r="AN160" s="447">
        <v>0.22637039</v>
      </c>
      <c r="AO160" s="447">
        <v>0.76930600000000005</v>
      </c>
      <c r="AP160" s="448">
        <v>0</v>
      </c>
      <c r="AQ160" s="447">
        <v>1.08901114</v>
      </c>
      <c r="AR160" s="447">
        <v>0</v>
      </c>
      <c r="AS160" s="447">
        <v>1.6170910000000001</v>
      </c>
      <c r="AT160" s="447">
        <v>0.44011600000000001</v>
      </c>
      <c r="AU160" s="448">
        <v>0.313052</v>
      </c>
      <c r="AV160" s="447">
        <v>0.64695100000000005</v>
      </c>
      <c r="AW160" s="447">
        <v>0.63158199999999998</v>
      </c>
      <c r="AX160" s="447">
        <v>0</v>
      </c>
      <c r="AY160" s="447">
        <v>0</v>
      </c>
      <c r="AZ160" s="448">
        <v>0.49742399999999998</v>
      </c>
      <c r="BA160" s="447">
        <v>0</v>
      </c>
      <c r="BB160" s="447">
        <v>0.43807000000000001</v>
      </c>
      <c r="BC160" s="448">
        <v>0</v>
      </c>
      <c r="BE160" s="85">
        <v>0</v>
      </c>
      <c r="BF160" s="85">
        <v>0</v>
      </c>
      <c r="BG160" s="85">
        <v>0</v>
      </c>
      <c r="BH160" s="85">
        <v>0</v>
      </c>
      <c r="BI160" s="85">
        <v>0</v>
      </c>
      <c r="BJ160" s="85">
        <v>0</v>
      </c>
      <c r="BK160" s="85">
        <v>0</v>
      </c>
      <c r="BL160" s="85">
        <v>0</v>
      </c>
      <c r="BM160" s="85">
        <v>0</v>
      </c>
      <c r="BN160" s="85">
        <v>0</v>
      </c>
      <c r="BO160" s="85">
        <v>0</v>
      </c>
      <c r="BP160" s="85">
        <v>0</v>
      </c>
    </row>
    <row r="161" spans="1:104" ht="20.399999999999999" customHeight="1">
      <c r="B161" s="411" t="s">
        <v>397</v>
      </c>
      <c r="C161" s="446">
        <v>0</v>
      </c>
      <c r="D161" s="447">
        <v>0</v>
      </c>
      <c r="E161" s="447">
        <v>0</v>
      </c>
      <c r="F161" s="447">
        <v>0</v>
      </c>
      <c r="G161" s="448">
        <v>0</v>
      </c>
      <c r="H161" s="447">
        <v>0</v>
      </c>
      <c r="I161" s="447">
        <v>0</v>
      </c>
      <c r="J161" s="447">
        <v>0</v>
      </c>
      <c r="K161" s="447">
        <v>0</v>
      </c>
      <c r="L161" s="448">
        <v>0</v>
      </c>
      <c r="M161" s="447">
        <v>0</v>
      </c>
      <c r="N161" s="447">
        <v>0</v>
      </c>
      <c r="O161" s="447">
        <v>0</v>
      </c>
      <c r="P161" s="447">
        <v>0</v>
      </c>
      <c r="Q161" s="448">
        <v>0</v>
      </c>
      <c r="R161" s="447">
        <v>0</v>
      </c>
      <c r="S161" s="447">
        <v>0</v>
      </c>
      <c r="T161" s="447">
        <v>0</v>
      </c>
      <c r="U161" s="447">
        <v>0</v>
      </c>
      <c r="V161" s="448">
        <v>0</v>
      </c>
      <c r="W161" s="447">
        <v>0</v>
      </c>
      <c r="X161" s="447">
        <v>0</v>
      </c>
      <c r="Y161" s="447">
        <v>0</v>
      </c>
      <c r="Z161" s="447">
        <v>0</v>
      </c>
      <c r="AA161" s="448">
        <v>0</v>
      </c>
      <c r="AB161" s="447">
        <v>0</v>
      </c>
      <c r="AC161" s="447">
        <v>0</v>
      </c>
      <c r="AD161" s="447">
        <v>0</v>
      </c>
      <c r="AE161" s="447">
        <v>0</v>
      </c>
      <c r="AF161" s="448">
        <v>0</v>
      </c>
      <c r="AG161" s="447">
        <v>0</v>
      </c>
      <c r="AH161" s="447">
        <v>0</v>
      </c>
      <c r="AI161" s="447">
        <v>0</v>
      </c>
      <c r="AJ161" s="447">
        <v>0</v>
      </c>
      <c r="AK161" s="448">
        <v>0</v>
      </c>
      <c r="AL161" s="447">
        <v>0</v>
      </c>
      <c r="AM161" s="447">
        <v>0</v>
      </c>
      <c r="AN161" s="447">
        <v>0</v>
      </c>
      <c r="AO161" s="447">
        <v>0</v>
      </c>
      <c r="AP161" s="448">
        <v>0</v>
      </c>
      <c r="AQ161" s="447">
        <v>0</v>
      </c>
      <c r="AR161" s="447">
        <v>0</v>
      </c>
      <c r="AS161" s="447">
        <v>0</v>
      </c>
      <c r="AT161" s="447">
        <v>0</v>
      </c>
      <c r="AU161" s="448">
        <v>0</v>
      </c>
      <c r="AV161" s="447">
        <v>0</v>
      </c>
      <c r="AW161" s="447">
        <v>0</v>
      </c>
      <c r="AX161" s="447">
        <v>0</v>
      </c>
      <c r="AY161" s="447">
        <v>0</v>
      </c>
      <c r="AZ161" s="448">
        <v>0</v>
      </c>
      <c r="BA161" s="447">
        <v>0</v>
      </c>
      <c r="BB161" s="447">
        <v>0</v>
      </c>
      <c r="BC161" s="448">
        <v>0</v>
      </c>
      <c r="BE161" s="85">
        <v>0</v>
      </c>
      <c r="BF161" s="85">
        <v>0</v>
      </c>
      <c r="BG161" s="85">
        <v>0</v>
      </c>
      <c r="BH161" s="85">
        <v>0</v>
      </c>
      <c r="BI161" s="85">
        <v>0</v>
      </c>
      <c r="BJ161" s="85">
        <v>0</v>
      </c>
      <c r="BK161" s="85">
        <v>0</v>
      </c>
      <c r="BL161" s="85">
        <v>0</v>
      </c>
      <c r="BM161" s="85">
        <v>0</v>
      </c>
      <c r="BN161" s="85">
        <v>0</v>
      </c>
      <c r="BO161" s="85">
        <v>0</v>
      </c>
      <c r="BP161" s="85">
        <v>0</v>
      </c>
    </row>
    <row r="162" spans="1:104" ht="19.5" customHeight="1">
      <c r="B162" s="411" t="s">
        <v>398</v>
      </c>
      <c r="C162" s="446">
        <v>0</v>
      </c>
      <c r="D162" s="447">
        <v>0</v>
      </c>
      <c r="E162" s="447">
        <v>0</v>
      </c>
      <c r="F162" s="447">
        <v>0</v>
      </c>
      <c r="G162" s="448">
        <v>0</v>
      </c>
      <c r="H162" s="447">
        <v>0</v>
      </c>
      <c r="I162" s="447">
        <v>0</v>
      </c>
      <c r="J162" s="447">
        <v>0</v>
      </c>
      <c r="K162" s="447">
        <v>0</v>
      </c>
      <c r="L162" s="448">
        <v>0</v>
      </c>
      <c r="M162" s="447">
        <v>0</v>
      </c>
      <c r="N162" s="447">
        <v>0</v>
      </c>
      <c r="O162" s="447">
        <v>0</v>
      </c>
      <c r="P162" s="447">
        <v>0</v>
      </c>
      <c r="Q162" s="448">
        <v>0</v>
      </c>
      <c r="R162" s="447">
        <v>0</v>
      </c>
      <c r="S162" s="447">
        <v>0</v>
      </c>
      <c r="T162" s="447">
        <v>0</v>
      </c>
      <c r="U162" s="447">
        <v>0</v>
      </c>
      <c r="V162" s="448">
        <v>0</v>
      </c>
      <c r="W162" s="447">
        <v>0</v>
      </c>
      <c r="X162" s="447">
        <v>0</v>
      </c>
      <c r="Y162" s="447">
        <v>0</v>
      </c>
      <c r="Z162" s="447">
        <v>0</v>
      </c>
      <c r="AA162" s="448">
        <v>0</v>
      </c>
      <c r="AB162" s="447">
        <v>0</v>
      </c>
      <c r="AC162" s="447">
        <v>0</v>
      </c>
      <c r="AD162" s="447">
        <v>0</v>
      </c>
      <c r="AE162" s="447">
        <v>0</v>
      </c>
      <c r="AF162" s="448">
        <v>0</v>
      </c>
      <c r="AG162" s="447">
        <v>0</v>
      </c>
      <c r="AH162" s="447">
        <v>0</v>
      </c>
      <c r="AI162" s="447">
        <v>0</v>
      </c>
      <c r="AJ162" s="447">
        <v>0</v>
      </c>
      <c r="AK162" s="448">
        <v>0</v>
      </c>
      <c r="AL162" s="447">
        <v>0</v>
      </c>
      <c r="AM162" s="447">
        <v>0</v>
      </c>
      <c r="AN162" s="447">
        <v>0</v>
      </c>
      <c r="AO162" s="447">
        <v>0</v>
      </c>
      <c r="AP162" s="448">
        <v>0</v>
      </c>
      <c r="AQ162" s="447">
        <v>0</v>
      </c>
      <c r="AR162" s="447">
        <v>0</v>
      </c>
      <c r="AS162" s="447">
        <v>0</v>
      </c>
      <c r="AT162" s="447">
        <v>0</v>
      </c>
      <c r="AU162" s="448">
        <v>0</v>
      </c>
      <c r="AV162" s="447">
        <v>0</v>
      </c>
      <c r="AW162" s="447">
        <v>0</v>
      </c>
      <c r="AX162" s="447">
        <v>0</v>
      </c>
      <c r="AY162" s="447">
        <v>0</v>
      </c>
      <c r="AZ162" s="448">
        <v>0</v>
      </c>
      <c r="BA162" s="447">
        <v>0</v>
      </c>
      <c r="BB162" s="447">
        <v>0</v>
      </c>
      <c r="BC162" s="448">
        <v>0</v>
      </c>
      <c r="BE162" s="85">
        <v>0</v>
      </c>
      <c r="BF162" s="85">
        <v>0</v>
      </c>
      <c r="BG162" s="85">
        <v>0</v>
      </c>
      <c r="BH162" s="85">
        <v>0</v>
      </c>
      <c r="BI162" s="85">
        <v>0</v>
      </c>
      <c r="BJ162" s="85">
        <v>0</v>
      </c>
      <c r="BK162" s="85">
        <v>0</v>
      </c>
      <c r="BL162" s="85">
        <v>0</v>
      </c>
      <c r="BM162" s="85">
        <v>0</v>
      </c>
      <c r="BN162" s="85">
        <v>0</v>
      </c>
      <c r="BO162" s="85">
        <v>0</v>
      </c>
      <c r="BP162" s="85">
        <v>0</v>
      </c>
    </row>
    <row r="163" spans="1:104" ht="19.8">
      <c r="B163" s="394"/>
      <c r="C163" s="446"/>
      <c r="D163" s="447"/>
      <c r="E163" s="447"/>
      <c r="F163" s="447"/>
      <c r="G163" s="448"/>
      <c r="H163" s="447"/>
      <c r="I163" s="447"/>
      <c r="J163" s="447"/>
      <c r="K163" s="447"/>
      <c r="L163" s="448"/>
      <c r="M163" s="447"/>
      <c r="N163" s="447"/>
      <c r="O163" s="447"/>
      <c r="P163" s="447"/>
      <c r="Q163" s="448"/>
      <c r="R163" s="447"/>
      <c r="S163" s="447"/>
      <c r="T163" s="447"/>
      <c r="U163" s="447"/>
      <c r="V163" s="448"/>
      <c r="W163" s="447"/>
      <c r="X163" s="447"/>
      <c r="Y163" s="447"/>
      <c r="Z163" s="447"/>
      <c r="AA163" s="448"/>
      <c r="AB163" s="447"/>
      <c r="AC163" s="447"/>
      <c r="AD163" s="447"/>
      <c r="AE163" s="447"/>
      <c r="AF163" s="448"/>
      <c r="AG163" s="447"/>
      <c r="AH163" s="447"/>
      <c r="AI163" s="447"/>
      <c r="AJ163" s="447"/>
      <c r="AK163" s="448"/>
      <c r="AL163" s="447"/>
      <c r="AM163" s="447"/>
      <c r="AN163" s="447"/>
      <c r="AO163" s="447"/>
      <c r="AP163" s="448"/>
      <c r="AQ163" s="447"/>
      <c r="AR163" s="447"/>
      <c r="AS163" s="447"/>
      <c r="AT163" s="447"/>
      <c r="AU163" s="448"/>
      <c r="AV163" s="447"/>
      <c r="AW163" s="447"/>
      <c r="AX163" s="447"/>
      <c r="AY163" s="447"/>
      <c r="AZ163" s="448"/>
      <c r="BA163" s="447"/>
      <c r="BB163" s="447"/>
      <c r="BC163" s="448"/>
    </row>
    <row r="164" spans="1:104" ht="20.399999999999999" customHeight="1">
      <c r="B164" s="104" t="s">
        <v>399</v>
      </c>
      <c r="C164" s="446">
        <v>0</v>
      </c>
      <c r="D164" s="447">
        <v>0</v>
      </c>
      <c r="E164" s="447">
        <v>0</v>
      </c>
      <c r="F164" s="447">
        <v>0</v>
      </c>
      <c r="G164" s="448">
        <v>0</v>
      </c>
      <c r="H164" s="447">
        <v>0</v>
      </c>
      <c r="I164" s="447">
        <v>0</v>
      </c>
      <c r="J164" s="447">
        <v>0</v>
      </c>
      <c r="K164" s="447">
        <v>0</v>
      </c>
      <c r="L164" s="448">
        <v>0</v>
      </c>
      <c r="M164" s="447">
        <v>0</v>
      </c>
      <c r="N164" s="447">
        <v>0</v>
      </c>
      <c r="O164" s="447">
        <v>0</v>
      </c>
      <c r="P164" s="447">
        <v>0</v>
      </c>
      <c r="Q164" s="448">
        <v>0</v>
      </c>
      <c r="R164" s="447">
        <v>0</v>
      </c>
      <c r="S164" s="447">
        <v>0</v>
      </c>
      <c r="T164" s="447">
        <v>0</v>
      </c>
      <c r="U164" s="447">
        <v>0</v>
      </c>
      <c r="V164" s="448">
        <v>0</v>
      </c>
      <c r="W164" s="447">
        <v>0</v>
      </c>
      <c r="X164" s="447">
        <v>0</v>
      </c>
      <c r="Y164" s="447">
        <v>0</v>
      </c>
      <c r="Z164" s="447">
        <v>0</v>
      </c>
      <c r="AA164" s="448">
        <v>0</v>
      </c>
      <c r="AB164" s="447">
        <v>0</v>
      </c>
      <c r="AC164" s="447">
        <v>0</v>
      </c>
      <c r="AD164" s="447">
        <v>0</v>
      </c>
      <c r="AE164" s="447">
        <v>0</v>
      </c>
      <c r="AF164" s="448">
        <v>0</v>
      </c>
      <c r="AG164" s="447">
        <v>0</v>
      </c>
      <c r="AH164" s="447">
        <v>0</v>
      </c>
      <c r="AI164" s="447">
        <v>0</v>
      </c>
      <c r="AJ164" s="447">
        <v>0</v>
      </c>
      <c r="AK164" s="448">
        <v>0</v>
      </c>
      <c r="AL164" s="447">
        <v>0</v>
      </c>
      <c r="AM164" s="447">
        <v>0</v>
      </c>
      <c r="AN164" s="447">
        <v>0</v>
      </c>
      <c r="AO164" s="447">
        <v>0</v>
      </c>
      <c r="AP164" s="448">
        <v>0</v>
      </c>
      <c r="AQ164" s="447">
        <v>0</v>
      </c>
      <c r="AR164" s="447">
        <v>0</v>
      </c>
      <c r="AS164" s="447">
        <v>0</v>
      </c>
      <c r="AT164" s="447">
        <v>0</v>
      </c>
      <c r="AU164" s="448">
        <v>0</v>
      </c>
      <c r="AV164" s="447">
        <v>0</v>
      </c>
      <c r="AW164" s="447">
        <v>0</v>
      </c>
      <c r="AX164" s="447">
        <v>0</v>
      </c>
      <c r="AY164" s="447">
        <v>0</v>
      </c>
      <c r="AZ164" s="448">
        <v>0</v>
      </c>
      <c r="BA164" s="447">
        <v>0</v>
      </c>
      <c r="BB164" s="447">
        <v>0</v>
      </c>
      <c r="BC164" s="448">
        <v>0</v>
      </c>
      <c r="BE164" s="85">
        <v>0</v>
      </c>
      <c r="BF164" s="85">
        <v>0</v>
      </c>
      <c r="BG164" s="85">
        <v>0</v>
      </c>
      <c r="BH164" s="85">
        <v>0</v>
      </c>
      <c r="BI164" s="85">
        <v>0</v>
      </c>
      <c r="BJ164" s="85">
        <v>0</v>
      </c>
      <c r="BK164" s="85">
        <v>0</v>
      </c>
      <c r="BL164" s="85">
        <v>0</v>
      </c>
      <c r="BM164" s="85">
        <v>0</v>
      </c>
      <c r="BN164" s="85">
        <v>0</v>
      </c>
      <c r="BO164" s="85">
        <v>0</v>
      </c>
      <c r="BP164" s="85">
        <v>0</v>
      </c>
    </row>
    <row r="165" spans="1:104" s="95" customFormat="1" ht="20.399999999999999" customHeight="1">
      <c r="A165" s="93"/>
      <c r="B165" s="104"/>
      <c r="C165" s="446"/>
      <c r="D165" s="447"/>
      <c r="E165" s="447"/>
      <c r="F165" s="447"/>
      <c r="G165" s="448"/>
      <c r="H165" s="447"/>
      <c r="I165" s="447"/>
      <c r="J165" s="447"/>
      <c r="K165" s="447"/>
      <c r="L165" s="448"/>
      <c r="M165" s="447"/>
      <c r="N165" s="447"/>
      <c r="O165" s="447"/>
      <c r="P165" s="447"/>
      <c r="Q165" s="448"/>
      <c r="R165" s="447"/>
      <c r="S165" s="447"/>
      <c r="T165" s="447"/>
      <c r="U165" s="447"/>
      <c r="V165" s="448"/>
      <c r="W165" s="447"/>
      <c r="X165" s="447"/>
      <c r="Y165" s="447"/>
      <c r="Z165" s="447"/>
      <c r="AA165" s="448"/>
      <c r="AB165" s="447"/>
      <c r="AC165" s="447"/>
      <c r="AD165" s="447"/>
      <c r="AE165" s="447"/>
      <c r="AF165" s="448"/>
      <c r="AG165" s="447"/>
      <c r="AH165" s="447"/>
      <c r="AI165" s="447"/>
      <c r="AJ165" s="447"/>
      <c r="AK165" s="448"/>
      <c r="AL165" s="447"/>
      <c r="AM165" s="447"/>
      <c r="AN165" s="447"/>
      <c r="AO165" s="447"/>
      <c r="AP165" s="448"/>
      <c r="AQ165" s="447"/>
      <c r="AR165" s="447"/>
      <c r="AS165" s="447"/>
      <c r="AT165" s="447"/>
      <c r="AU165" s="448"/>
      <c r="AV165" s="447"/>
      <c r="AW165" s="447"/>
      <c r="AX165" s="447"/>
      <c r="AY165" s="447"/>
      <c r="AZ165" s="448"/>
      <c r="BA165" s="447"/>
      <c r="BB165" s="447"/>
      <c r="BC165" s="448"/>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row>
    <row r="166" spans="1:104" s="412" customFormat="1" ht="20.399999999999999" customHeight="1">
      <c r="A166" s="307"/>
      <c r="B166" s="393" t="s">
        <v>400</v>
      </c>
      <c r="C166" s="443">
        <v>524827.24752303003</v>
      </c>
      <c r="D166" s="444">
        <v>133972.23561583</v>
      </c>
      <c r="E166" s="444">
        <v>54663.809625000002</v>
      </c>
      <c r="F166" s="444">
        <v>66382.088907419995</v>
      </c>
      <c r="G166" s="445">
        <v>55038.824494209999</v>
      </c>
      <c r="H166" s="444">
        <v>28711.656879999999</v>
      </c>
      <c r="I166" s="444">
        <v>17900.369048</v>
      </c>
      <c r="J166" s="444">
        <v>22696.921097999999</v>
      </c>
      <c r="K166" s="444">
        <v>6603.3889009200002</v>
      </c>
      <c r="L166" s="445">
        <v>12713.65102347</v>
      </c>
      <c r="M166" s="444">
        <v>55329.72639168</v>
      </c>
      <c r="N166" s="444">
        <v>3410.9254070000002</v>
      </c>
      <c r="O166" s="444">
        <v>323.64024164999995</v>
      </c>
      <c r="P166" s="444">
        <v>8689.896259520001</v>
      </c>
      <c r="Q166" s="445">
        <v>2473.2078540000002</v>
      </c>
      <c r="R166" s="444">
        <v>1931.0264380000001</v>
      </c>
      <c r="S166" s="444">
        <v>1185.8574140000001</v>
      </c>
      <c r="T166" s="444">
        <v>10942.10311801</v>
      </c>
      <c r="U166" s="444">
        <v>1986.3064460000001</v>
      </c>
      <c r="V166" s="445">
        <v>2443.2877109999999</v>
      </c>
      <c r="W166" s="444">
        <v>906.30141400000002</v>
      </c>
      <c r="X166" s="444">
        <v>252.325614</v>
      </c>
      <c r="Y166" s="444">
        <v>2258.7952519999999</v>
      </c>
      <c r="Z166" s="444">
        <v>1942.350766</v>
      </c>
      <c r="AA166" s="445">
        <v>1622.782884</v>
      </c>
      <c r="AB166" s="444">
        <v>1880.2656589999999</v>
      </c>
      <c r="AC166" s="444">
        <v>991.671829</v>
      </c>
      <c r="AD166" s="444">
        <v>16241.661185000001</v>
      </c>
      <c r="AE166" s="444">
        <v>-83.636821999999995</v>
      </c>
      <c r="AF166" s="445">
        <v>1691.1541689999999</v>
      </c>
      <c r="AG166" s="444">
        <v>1369.60859129</v>
      </c>
      <c r="AH166" s="444">
        <v>1270.052297</v>
      </c>
      <c r="AI166" s="444">
        <v>2774.0588130000001</v>
      </c>
      <c r="AJ166" s="444">
        <v>305.25702699999999</v>
      </c>
      <c r="AK166" s="445">
        <v>352.46420618000002</v>
      </c>
      <c r="AL166" s="444">
        <v>698.40880300000003</v>
      </c>
      <c r="AM166" s="444">
        <v>350.94376097000003</v>
      </c>
      <c r="AN166" s="444">
        <v>346.82470588999996</v>
      </c>
      <c r="AO166" s="444">
        <v>289.13936100000001</v>
      </c>
      <c r="AP166" s="445">
        <v>350.63599798000001</v>
      </c>
      <c r="AQ166" s="444">
        <v>130.21569253000001</v>
      </c>
      <c r="AR166" s="444">
        <v>422.85763300000002</v>
      </c>
      <c r="AS166" s="444">
        <v>108.273278</v>
      </c>
      <c r="AT166" s="444">
        <v>144.36323300000001</v>
      </c>
      <c r="AU166" s="445">
        <v>20.591138999999998</v>
      </c>
      <c r="AV166" s="444">
        <v>186.418881</v>
      </c>
      <c r="AW166" s="444">
        <v>119.895386</v>
      </c>
      <c r="AX166" s="444">
        <v>75.045389639999996</v>
      </c>
      <c r="AY166" s="444">
        <v>53.273010999999997</v>
      </c>
      <c r="AZ166" s="445">
        <v>105.866767</v>
      </c>
      <c r="BA166" s="444">
        <v>78.311780839999997</v>
      </c>
      <c r="BB166" s="444">
        <v>160.18757400000001</v>
      </c>
      <c r="BC166" s="445">
        <v>11.959371000000001</v>
      </c>
      <c r="BD166" s="307"/>
      <c r="BE166" s="307">
        <v>0</v>
      </c>
      <c r="BF166" s="307">
        <v>0</v>
      </c>
      <c r="BG166" s="307">
        <v>0</v>
      </c>
      <c r="BH166" s="307">
        <v>0</v>
      </c>
      <c r="BI166" s="307">
        <v>0</v>
      </c>
      <c r="BJ166" s="307">
        <v>0</v>
      </c>
      <c r="BK166" s="307">
        <v>0</v>
      </c>
      <c r="BL166" s="307">
        <v>0</v>
      </c>
      <c r="BM166" s="307">
        <v>0</v>
      </c>
      <c r="BN166" s="307">
        <v>0</v>
      </c>
      <c r="BO166" s="307">
        <v>0</v>
      </c>
      <c r="BP166" s="307">
        <v>0</v>
      </c>
      <c r="BQ166" s="307"/>
      <c r="BR166" s="307"/>
      <c r="BS166" s="307"/>
      <c r="BT166" s="307"/>
      <c r="BU166" s="307"/>
      <c r="BV166" s="307"/>
      <c r="BW166" s="307"/>
      <c r="BX166" s="307"/>
      <c r="BY166" s="307"/>
      <c r="BZ166" s="307"/>
      <c r="CA166" s="307"/>
      <c r="CB166" s="307"/>
      <c r="CC166" s="307"/>
      <c r="CD166" s="307"/>
      <c r="CE166" s="307"/>
      <c r="CF166" s="307"/>
      <c r="CG166" s="307"/>
      <c r="CH166" s="307"/>
      <c r="CI166" s="307"/>
      <c r="CJ166" s="307"/>
      <c r="CK166" s="307"/>
      <c r="CL166" s="307"/>
      <c r="CM166" s="307"/>
      <c r="CN166" s="307"/>
      <c r="CO166" s="307"/>
      <c r="CP166" s="307"/>
      <c r="CQ166" s="307"/>
      <c r="CR166" s="307"/>
      <c r="CS166" s="307"/>
      <c r="CT166" s="307"/>
      <c r="CU166" s="307"/>
      <c r="CV166" s="307"/>
      <c r="CW166" s="307"/>
      <c r="CX166" s="307"/>
      <c r="CY166" s="307"/>
      <c r="CZ166" s="307"/>
    </row>
    <row r="167" spans="1:104" s="95" customFormat="1" ht="20.399999999999999" customHeight="1">
      <c r="A167" s="93"/>
      <c r="B167" s="409" t="s">
        <v>290</v>
      </c>
      <c r="C167" s="446">
        <v>117054.24733408001</v>
      </c>
      <c r="D167" s="447">
        <v>33627.399404150005</v>
      </c>
      <c r="E167" s="447">
        <v>13619.498204</v>
      </c>
      <c r="F167" s="447">
        <v>11544.85369656</v>
      </c>
      <c r="G167" s="448">
        <v>14661.25400685</v>
      </c>
      <c r="H167" s="447">
        <v>8947.46162</v>
      </c>
      <c r="I167" s="447">
        <v>4281.5989760000002</v>
      </c>
      <c r="J167" s="447">
        <v>3413.8370329999998</v>
      </c>
      <c r="K167" s="447">
        <v>-6.5632011200000004</v>
      </c>
      <c r="L167" s="448">
        <v>1705.38110355</v>
      </c>
      <c r="M167" s="447">
        <v>11414.356378870001</v>
      </c>
      <c r="N167" s="447">
        <v>990.73040700000001</v>
      </c>
      <c r="O167" s="447">
        <v>142.21792386999999</v>
      </c>
      <c r="P167" s="447">
        <v>981.06683311999996</v>
      </c>
      <c r="Q167" s="448">
        <v>9.2525499999999994</v>
      </c>
      <c r="R167" s="447">
        <v>2368.9150629999999</v>
      </c>
      <c r="S167" s="447">
        <v>188.655744</v>
      </c>
      <c r="T167" s="447">
        <v>3018.08615852</v>
      </c>
      <c r="U167" s="447">
        <v>290.46992399999999</v>
      </c>
      <c r="V167" s="448">
        <v>201.508365</v>
      </c>
      <c r="W167" s="447">
        <v>63.340556999999997</v>
      </c>
      <c r="X167" s="447">
        <v>0</v>
      </c>
      <c r="Y167" s="447">
        <v>109.530185</v>
      </c>
      <c r="Z167" s="447">
        <v>176.210024</v>
      </c>
      <c r="AA167" s="448">
        <v>153.57661400000001</v>
      </c>
      <c r="AB167" s="447">
        <v>129.50017399999999</v>
      </c>
      <c r="AC167" s="447">
        <v>166.113249</v>
      </c>
      <c r="AD167" s="447">
        <v>3736.4776440000001</v>
      </c>
      <c r="AE167" s="447">
        <v>6.6478999999999996E-2</v>
      </c>
      <c r="AF167" s="448">
        <v>79.784226000000004</v>
      </c>
      <c r="AG167" s="447">
        <v>175.17578863999998</v>
      </c>
      <c r="AH167" s="447">
        <v>-22.887022999999999</v>
      </c>
      <c r="AI167" s="447">
        <v>382.53360500000002</v>
      </c>
      <c r="AJ167" s="447">
        <v>0</v>
      </c>
      <c r="AK167" s="448">
        <v>169.42339400999998</v>
      </c>
      <c r="AL167" s="447">
        <v>26.216877</v>
      </c>
      <c r="AM167" s="447">
        <v>49.215206159999994</v>
      </c>
      <c r="AN167" s="447">
        <v>-0.50276863999999999</v>
      </c>
      <c r="AO167" s="447">
        <v>-19.385435000000001</v>
      </c>
      <c r="AP167" s="448">
        <v>53.860517360000003</v>
      </c>
      <c r="AQ167" s="447">
        <v>-55.043998810000005</v>
      </c>
      <c r="AR167" s="447">
        <v>51.987099999999998</v>
      </c>
      <c r="AS167" s="447">
        <v>27.175664000000001</v>
      </c>
      <c r="AT167" s="447">
        <v>8.6475340000000003</v>
      </c>
      <c r="AU167" s="448">
        <v>130.478455</v>
      </c>
      <c r="AV167" s="447">
        <v>1.61066</v>
      </c>
      <c r="AW167" s="447">
        <v>5.0773400000000004</v>
      </c>
      <c r="AX167" s="447">
        <v>14.29426499</v>
      </c>
      <c r="AY167" s="447">
        <v>0.537049</v>
      </c>
      <c r="AZ167" s="448">
        <v>0</v>
      </c>
      <c r="BA167" s="447">
        <v>0</v>
      </c>
      <c r="BB167" s="447">
        <v>41.253762000000002</v>
      </c>
      <c r="BC167" s="448">
        <v>0</v>
      </c>
      <c r="BD167" s="93"/>
      <c r="BE167" s="93">
        <v>0</v>
      </c>
      <c r="BF167" s="93">
        <v>0</v>
      </c>
      <c r="BG167" s="93">
        <v>0</v>
      </c>
      <c r="BH167" s="93">
        <v>0</v>
      </c>
      <c r="BI167" s="93">
        <v>0</v>
      </c>
      <c r="BJ167" s="93">
        <v>0</v>
      </c>
      <c r="BK167" s="93">
        <v>0</v>
      </c>
      <c r="BL167" s="93">
        <v>0</v>
      </c>
      <c r="BM167" s="93">
        <v>0</v>
      </c>
      <c r="BN167" s="93">
        <v>0</v>
      </c>
      <c r="BO167" s="93">
        <v>0</v>
      </c>
      <c r="BP167" s="93">
        <v>0</v>
      </c>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row>
    <row r="168" spans="1:104" ht="20.399999999999999" customHeight="1">
      <c r="B168" s="393" t="s">
        <v>401</v>
      </c>
      <c r="C168" s="443">
        <v>407773.00018895016</v>
      </c>
      <c r="D168" s="444">
        <v>100344.83621168</v>
      </c>
      <c r="E168" s="444">
        <v>41044.311420999999</v>
      </c>
      <c r="F168" s="444">
        <v>54837.235210860003</v>
      </c>
      <c r="G168" s="445">
        <v>40377.570487359997</v>
      </c>
      <c r="H168" s="444">
        <v>19764.19526</v>
      </c>
      <c r="I168" s="444">
        <v>13618.770071999999</v>
      </c>
      <c r="J168" s="444">
        <v>19283.084064999999</v>
      </c>
      <c r="K168" s="444">
        <v>6609.9521020399998</v>
      </c>
      <c r="L168" s="445">
        <v>11008.26991992</v>
      </c>
      <c r="M168" s="444">
        <v>43915.370012809995</v>
      </c>
      <c r="N168" s="444">
        <v>2420.1950000000002</v>
      </c>
      <c r="O168" s="444">
        <v>181.42231778000001</v>
      </c>
      <c r="P168" s="444">
        <v>7708.8294263999996</v>
      </c>
      <c r="Q168" s="445">
        <v>2463.9553040000001</v>
      </c>
      <c r="R168" s="444">
        <v>-437.88862499999999</v>
      </c>
      <c r="S168" s="444">
        <v>997.20167000000004</v>
      </c>
      <c r="T168" s="444">
        <v>7924.0169594899999</v>
      </c>
      <c r="U168" s="444">
        <v>1695.8365220000001</v>
      </c>
      <c r="V168" s="445">
        <v>2241.7793459999998</v>
      </c>
      <c r="W168" s="444">
        <v>842.96085700000003</v>
      </c>
      <c r="X168" s="444">
        <v>252.325614</v>
      </c>
      <c r="Y168" s="444">
        <v>2149.2650669999998</v>
      </c>
      <c r="Z168" s="444">
        <v>1766.140742</v>
      </c>
      <c r="AA168" s="445">
        <v>1469.2062699999999</v>
      </c>
      <c r="AB168" s="444">
        <v>1750.7654849999999</v>
      </c>
      <c r="AC168" s="444">
        <v>825.55858000000001</v>
      </c>
      <c r="AD168" s="444">
        <v>12505.183541</v>
      </c>
      <c r="AE168" s="444">
        <v>-83.703300999999996</v>
      </c>
      <c r="AF168" s="445">
        <v>1611.3699429999999</v>
      </c>
      <c r="AG168" s="444">
        <v>1194.43280265</v>
      </c>
      <c r="AH168" s="444">
        <v>1292.93932</v>
      </c>
      <c r="AI168" s="444">
        <v>2391.525208</v>
      </c>
      <c r="AJ168" s="444">
        <v>305.25702699999999</v>
      </c>
      <c r="AK168" s="445">
        <v>183.04081216999998</v>
      </c>
      <c r="AL168" s="444">
        <v>672.19192599999997</v>
      </c>
      <c r="AM168" s="444">
        <v>301.72855480999999</v>
      </c>
      <c r="AN168" s="444">
        <v>347.32747452999996</v>
      </c>
      <c r="AO168" s="444">
        <v>308.52479599999998</v>
      </c>
      <c r="AP168" s="445">
        <v>296.77548062</v>
      </c>
      <c r="AQ168" s="444">
        <v>185.25969134000002</v>
      </c>
      <c r="AR168" s="444">
        <v>370.87053300000002</v>
      </c>
      <c r="AS168" s="444">
        <v>81.097613999999993</v>
      </c>
      <c r="AT168" s="444">
        <v>135.715699</v>
      </c>
      <c r="AU168" s="445">
        <v>-109.887316</v>
      </c>
      <c r="AV168" s="444">
        <v>184.808221</v>
      </c>
      <c r="AW168" s="444">
        <v>114.818046</v>
      </c>
      <c r="AX168" s="444">
        <v>60.751124650000001</v>
      </c>
      <c r="AY168" s="444">
        <v>52.735962000000001</v>
      </c>
      <c r="AZ168" s="445">
        <v>105.866767</v>
      </c>
      <c r="BA168" s="444">
        <v>78.311780839999997</v>
      </c>
      <c r="BB168" s="444">
        <v>118.933812</v>
      </c>
      <c r="BC168" s="445">
        <v>11.959371000000001</v>
      </c>
      <c r="BE168" s="85">
        <v>0</v>
      </c>
      <c r="BF168" s="85">
        <v>0</v>
      </c>
      <c r="BG168" s="85">
        <v>0</v>
      </c>
      <c r="BH168" s="85">
        <v>0</v>
      </c>
      <c r="BI168" s="85">
        <v>0</v>
      </c>
      <c r="BJ168" s="85">
        <v>0</v>
      </c>
      <c r="BK168" s="85">
        <v>0</v>
      </c>
      <c r="BL168" s="85">
        <v>0</v>
      </c>
      <c r="BM168" s="85">
        <v>0</v>
      </c>
      <c r="BN168" s="85">
        <v>0</v>
      </c>
      <c r="BO168" s="85">
        <v>0</v>
      </c>
      <c r="BP168" s="85">
        <v>0</v>
      </c>
    </row>
    <row r="169" spans="1:104" ht="20.399999999999999" customHeight="1">
      <c r="B169" s="409" t="s">
        <v>402</v>
      </c>
      <c r="C169" s="446">
        <v>163996.38676125003</v>
      </c>
      <c r="D169" s="447">
        <v>52419.24675464</v>
      </c>
      <c r="E169" s="447">
        <v>20064.865227999999</v>
      </c>
      <c r="F169" s="447">
        <v>23766.113773599998</v>
      </c>
      <c r="G169" s="448">
        <v>20534.586674029997</v>
      </c>
      <c r="H169" s="447">
        <v>8130.498775</v>
      </c>
      <c r="I169" s="447">
        <v>3237.4096920000002</v>
      </c>
      <c r="J169" s="447">
        <v>4669.7832660000004</v>
      </c>
      <c r="K169" s="447">
        <v>2168.6311411300003</v>
      </c>
      <c r="L169" s="448">
        <v>3005.5338435500003</v>
      </c>
      <c r="M169" s="447">
        <v>3407.26335414</v>
      </c>
      <c r="N169" s="447">
        <v>2830.327753</v>
      </c>
      <c r="O169" s="447">
        <v>399.95544043000001</v>
      </c>
      <c r="P169" s="447">
        <v>2427.9900362800004</v>
      </c>
      <c r="Q169" s="448">
        <v>983.57528300000001</v>
      </c>
      <c r="R169" s="447">
        <v>3984.592834</v>
      </c>
      <c r="S169" s="447">
        <v>108.416438</v>
      </c>
      <c r="T169" s="447">
        <v>4032.10608628</v>
      </c>
      <c r="U169" s="447">
        <v>956.81897100000003</v>
      </c>
      <c r="V169" s="448">
        <v>758.690968</v>
      </c>
      <c r="W169" s="447">
        <v>27.123692999999999</v>
      </c>
      <c r="X169" s="447">
        <v>0</v>
      </c>
      <c r="Y169" s="447">
        <v>330.51581099999999</v>
      </c>
      <c r="Z169" s="447">
        <v>126.635193</v>
      </c>
      <c r="AA169" s="448">
        <v>448.261774</v>
      </c>
      <c r="AB169" s="447">
        <v>293.324411</v>
      </c>
      <c r="AC169" s="447">
        <v>964.34252600000002</v>
      </c>
      <c r="AD169" s="447">
        <v>2215.6923379999998</v>
      </c>
      <c r="AE169" s="447">
        <v>0</v>
      </c>
      <c r="AF169" s="448">
        <v>232.41753299999999</v>
      </c>
      <c r="AG169" s="447">
        <v>86.356403579999991</v>
      </c>
      <c r="AH169" s="447">
        <v>37.337851000000001</v>
      </c>
      <c r="AI169" s="447">
        <v>36.542614999999998</v>
      </c>
      <c r="AJ169" s="447">
        <v>356.25277299999999</v>
      </c>
      <c r="AK169" s="448">
        <v>78.491068749999997</v>
      </c>
      <c r="AL169" s="447">
        <v>169.20730499999999</v>
      </c>
      <c r="AM169" s="447">
        <v>229.0612821</v>
      </c>
      <c r="AN169" s="447">
        <v>96.230303159999991</v>
      </c>
      <c r="AO169" s="447">
        <v>5.5604779999999998</v>
      </c>
      <c r="AP169" s="448">
        <v>12.368432449999998</v>
      </c>
      <c r="AQ169" s="447">
        <v>5.0748065899999997</v>
      </c>
      <c r="AR169" s="447">
        <v>0</v>
      </c>
      <c r="AS169" s="447">
        <v>4.9918940000000003</v>
      </c>
      <c r="AT169" s="447">
        <v>1.545906</v>
      </c>
      <c r="AU169" s="448">
        <v>31.133752000000001</v>
      </c>
      <c r="AV169" s="447">
        <v>290.17967299999998</v>
      </c>
      <c r="AW169" s="447">
        <v>4.7298E-2</v>
      </c>
      <c r="AX169" s="447">
        <v>0.60613254000000005</v>
      </c>
      <c r="AY169" s="447">
        <v>12.831739000000001</v>
      </c>
      <c r="AZ169" s="448">
        <v>5.0437709999999996</v>
      </c>
      <c r="BA169" s="447">
        <v>0</v>
      </c>
      <c r="BB169" s="447">
        <v>4.7457250000000002</v>
      </c>
      <c r="BC169" s="448">
        <v>8.0579610000000006</v>
      </c>
      <c r="BE169" s="85">
        <v>0</v>
      </c>
      <c r="BF169" s="85">
        <v>0</v>
      </c>
      <c r="BG169" s="85">
        <v>0</v>
      </c>
      <c r="BH169" s="85">
        <v>0</v>
      </c>
      <c r="BI169" s="85">
        <v>0</v>
      </c>
      <c r="BJ169" s="85">
        <v>0</v>
      </c>
      <c r="BK169" s="85">
        <v>0</v>
      </c>
      <c r="BL169" s="85">
        <v>0</v>
      </c>
      <c r="BM169" s="85">
        <v>0</v>
      </c>
      <c r="BN169" s="85">
        <v>0</v>
      </c>
      <c r="BO169" s="85">
        <v>0</v>
      </c>
      <c r="BP169" s="85">
        <v>0</v>
      </c>
    </row>
    <row r="170" spans="1:104" ht="20.399999999999999" customHeight="1">
      <c r="B170" s="409" t="s">
        <v>403</v>
      </c>
      <c r="C170" s="446">
        <v>58254.158001240015</v>
      </c>
      <c r="D170" s="447">
        <v>24373.729490150003</v>
      </c>
      <c r="E170" s="447">
        <v>5915.9915039999996</v>
      </c>
      <c r="F170" s="447">
        <v>11609.74816458</v>
      </c>
      <c r="G170" s="448">
        <v>993.19753547000005</v>
      </c>
      <c r="H170" s="447">
        <v>1978.4094640000001</v>
      </c>
      <c r="I170" s="447">
        <v>222.190955</v>
      </c>
      <c r="J170" s="447">
        <v>1274.4883299999999</v>
      </c>
      <c r="K170" s="447">
        <v>849.94416719000003</v>
      </c>
      <c r="L170" s="448">
        <v>1288.5240615799999</v>
      </c>
      <c r="M170" s="447">
        <v>2375.1561225100004</v>
      </c>
      <c r="N170" s="447">
        <v>1269.737357</v>
      </c>
      <c r="O170" s="447">
        <v>127.94705064</v>
      </c>
      <c r="P170" s="447">
        <v>1350.4084358499999</v>
      </c>
      <c r="Q170" s="448">
        <v>60.716154000000003</v>
      </c>
      <c r="R170" s="447">
        <v>667.73316899999998</v>
      </c>
      <c r="S170" s="447">
        <v>56.723272999999999</v>
      </c>
      <c r="T170" s="447">
        <v>817.74873295000009</v>
      </c>
      <c r="U170" s="447">
        <v>588.51055699999995</v>
      </c>
      <c r="V170" s="448">
        <v>215.87086199999999</v>
      </c>
      <c r="W170" s="447">
        <v>97.405617000000007</v>
      </c>
      <c r="X170" s="447">
        <v>38.040066000000003</v>
      </c>
      <c r="Y170" s="447">
        <v>23.189851000000001</v>
      </c>
      <c r="Z170" s="447">
        <v>189.80007499999999</v>
      </c>
      <c r="AA170" s="448">
        <v>637.07867499999998</v>
      </c>
      <c r="AB170" s="447">
        <v>121.710296</v>
      </c>
      <c r="AC170" s="447">
        <v>53.276246</v>
      </c>
      <c r="AD170" s="447">
        <v>401.676039</v>
      </c>
      <c r="AE170" s="447">
        <v>7.0424E-2</v>
      </c>
      <c r="AF170" s="448">
        <v>162.01689999999999</v>
      </c>
      <c r="AG170" s="447">
        <v>10.272360599999999</v>
      </c>
      <c r="AH170" s="447">
        <v>18.263891999999998</v>
      </c>
      <c r="AI170" s="447">
        <v>88.150120000000001</v>
      </c>
      <c r="AJ170" s="447">
        <v>68.860817999999995</v>
      </c>
      <c r="AK170" s="448">
        <v>12.666712759999999</v>
      </c>
      <c r="AL170" s="447">
        <v>145.93613400000001</v>
      </c>
      <c r="AM170" s="447">
        <v>3.5948580699999999</v>
      </c>
      <c r="AN170" s="447">
        <v>2.1033965099999996</v>
      </c>
      <c r="AO170" s="447">
        <v>3.0212500000000002</v>
      </c>
      <c r="AP170" s="448">
        <v>19.402390660000002</v>
      </c>
      <c r="AQ170" s="447">
        <v>1.21500955</v>
      </c>
      <c r="AR170" s="447">
        <v>4.5138170000000004</v>
      </c>
      <c r="AS170" s="447">
        <v>14.770284</v>
      </c>
      <c r="AT170" s="447">
        <v>1.027963</v>
      </c>
      <c r="AU170" s="448">
        <v>5.0125659999999996</v>
      </c>
      <c r="AV170" s="447">
        <v>69.230343000000005</v>
      </c>
      <c r="AW170" s="447">
        <v>0.22670499999999999</v>
      </c>
      <c r="AX170" s="447">
        <v>7.78192416</v>
      </c>
      <c r="AY170" s="447">
        <v>9.5498349999999999</v>
      </c>
      <c r="AZ170" s="448">
        <v>1.8824959999999999</v>
      </c>
      <c r="BA170" s="447">
        <v>0.27192400999999999</v>
      </c>
      <c r="BB170" s="447">
        <v>2.3448519999999999</v>
      </c>
      <c r="BC170" s="448">
        <v>3.0187750000000002</v>
      </c>
      <c r="BE170" s="85">
        <v>0</v>
      </c>
      <c r="BF170" s="85">
        <v>0</v>
      </c>
      <c r="BG170" s="85">
        <v>0</v>
      </c>
      <c r="BH170" s="85">
        <v>0</v>
      </c>
      <c r="BI170" s="85">
        <v>0</v>
      </c>
      <c r="BJ170" s="85">
        <v>0</v>
      </c>
      <c r="BK170" s="85">
        <v>0</v>
      </c>
      <c r="BL170" s="85">
        <v>0</v>
      </c>
      <c r="BM170" s="85">
        <v>0</v>
      </c>
      <c r="BN170" s="85">
        <v>0</v>
      </c>
      <c r="BO170" s="85">
        <v>0</v>
      </c>
      <c r="BP170" s="85">
        <v>0</v>
      </c>
    </row>
    <row r="171" spans="1:104" ht="20.399999999999999" customHeight="1">
      <c r="B171" s="409" t="s">
        <v>404</v>
      </c>
      <c r="C171" s="446">
        <v>53968.061628279997</v>
      </c>
      <c r="D171" s="447">
        <v>10598.275112589999</v>
      </c>
      <c r="E171" s="447">
        <v>5302.2557479999996</v>
      </c>
      <c r="F171" s="447">
        <v>1928.90541368</v>
      </c>
      <c r="G171" s="448">
        <v>-829.38743885999997</v>
      </c>
      <c r="H171" s="447">
        <v>1167.3271500000001</v>
      </c>
      <c r="I171" s="447">
        <v>1184.181124</v>
      </c>
      <c r="J171" s="447">
        <v>-441.54330299999998</v>
      </c>
      <c r="K171" s="447">
        <v>8568.8301127100003</v>
      </c>
      <c r="L171" s="448">
        <v>726.27977473999999</v>
      </c>
      <c r="M171" s="447">
        <v>987.80357489999994</v>
      </c>
      <c r="N171" s="447">
        <v>531.09577999999999</v>
      </c>
      <c r="O171" s="447">
        <v>6633.4281382399995</v>
      </c>
      <c r="P171" s="447">
        <v>561.85590350999996</v>
      </c>
      <c r="Q171" s="448">
        <v>1239.967719</v>
      </c>
      <c r="R171" s="447">
        <v>2031.893047</v>
      </c>
      <c r="S171" s="447">
        <v>1757.1016930000001</v>
      </c>
      <c r="T171" s="447">
        <v>547.61824917000001</v>
      </c>
      <c r="U171" s="447">
        <v>397.108158</v>
      </c>
      <c r="V171" s="448">
        <v>87.512443000000005</v>
      </c>
      <c r="W171" s="447">
        <v>2766.2601169999998</v>
      </c>
      <c r="X171" s="447">
        <v>780.32462599999997</v>
      </c>
      <c r="Y171" s="447">
        <v>27.143219999999999</v>
      </c>
      <c r="Z171" s="447">
        <v>552.02547600000003</v>
      </c>
      <c r="AA171" s="448">
        <v>1144.039266</v>
      </c>
      <c r="AB171" s="447">
        <v>53.354447</v>
      </c>
      <c r="AC171" s="447">
        <v>544.08883400000002</v>
      </c>
      <c r="AD171" s="447">
        <v>-2.6157E-2</v>
      </c>
      <c r="AE171" s="447">
        <v>260.95995099999999</v>
      </c>
      <c r="AF171" s="448">
        <v>4121.6226319999996</v>
      </c>
      <c r="AG171" s="447">
        <v>189.05814103999998</v>
      </c>
      <c r="AH171" s="447">
        <v>381.30529300000001</v>
      </c>
      <c r="AI171" s="447">
        <v>7.7983859999999998</v>
      </c>
      <c r="AJ171" s="447">
        <v>18.977066000000001</v>
      </c>
      <c r="AK171" s="448">
        <v>20.944748929999999</v>
      </c>
      <c r="AL171" s="447">
        <v>-29.384944999999998</v>
      </c>
      <c r="AM171" s="447">
        <v>0</v>
      </c>
      <c r="AN171" s="447">
        <v>103.10813723000001</v>
      </c>
      <c r="AO171" s="447">
        <v>40.434258</v>
      </c>
      <c r="AP171" s="448">
        <v>-0.93092788000000004</v>
      </c>
      <c r="AQ171" s="447">
        <v>10.539704550000002</v>
      </c>
      <c r="AR171" s="447">
        <v>0</v>
      </c>
      <c r="AS171" s="447">
        <v>-17.592590000000001</v>
      </c>
      <c r="AT171" s="447">
        <v>6.740113</v>
      </c>
      <c r="AU171" s="448">
        <v>0</v>
      </c>
      <c r="AV171" s="447">
        <v>-3.0271270000000001</v>
      </c>
      <c r="AW171" s="447">
        <v>-4.0552359999999998</v>
      </c>
      <c r="AX171" s="447">
        <v>-7.8245270000000006E-2</v>
      </c>
      <c r="AY171" s="447">
        <v>5.6310510000000003</v>
      </c>
      <c r="AZ171" s="448">
        <v>8.2929890000000004</v>
      </c>
      <c r="BA171" s="447">
        <v>0</v>
      </c>
      <c r="BB171" s="447">
        <v>0</v>
      </c>
      <c r="BC171" s="448">
        <v>0</v>
      </c>
      <c r="BE171" s="85">
        <v>0</v>
      </c>
      <c r="BF171" s="85">
        <v>0</v>
      </c>
      <c r="BG171" s="85">
        <v>0</v>
      </c>
      <c r="BH171" s="85">
        <v>0</v>
      </c>
      <c r="BI171" s="85">
        <v>0</v>
      </c>
      <c r="BJ171" s="85">
        <v>0</v>
      </c>
      <c r="BK171" s="85">
        <v>0</v>
      </c>
      <c r="BL171" s="85">
        <v>0</v>
      </c>
      <c r="BM171" s="85">
        <v>0</v>
      </c>
      <c r="BN171" s="85">
        <v>0</v>
      </c>
      <c r="BO171" s="85">
        <v>0</v>
      </c>
      <c r="BP171" s="85">
        <v>0</v>
      </c>
    </row>
    <row r="172" spans="1:104" ht="20.399999999999999" customHeight="1">
      <c r="B172" s="409" t="s">
        <v>405</v>
      </c>
      <c r="C172" s="446">
        <v>-10484.429174809999</v>
      </c>
      <c r="D172" s="447">
        <v>-4550.3286798500003</v>
      </c>
      <c r="E172" s="447">
        <v>-4787.9488840000004</v>
      </c>
      <c r="F172" s="447">
        <v>-2423.92787589</v>
      </c>
      <c r="G172" s="448">
        <v>-1843.4260545499999</v>
      </c>
      <c r="H172" s="447">
        <v>-459.471564</v>
      </c>
      <c r="I172" s="447">
        <v>745.09525799999994</v>
      </c>
      <c r="J172" s="447">
        <v>-251.32389499999999</v>
      </c>
      <c r="K172" s="447">
        <v>370.62244226000001</v>
      </c>
      <c r="L172" s="448">
        <v>-541.39991038999995</v>
      </c>
      <c r="M172" s="447">
        <v>966.00056653000001</v>
      </c>
      <c r="N172" s="447">
        <v>44.470143</v>
      </c>
      <c r="O172" s="447">
        <v>-192.21877719</v>
      </c>
      <c r="P172" s="447">
        <v>-207.06623180000003</v>
      </c>
      <c r="Q172" s="448">
        <v>-117.42482099999999</v>
      </c>
      <c r="R172" s="447">
        <v>105.25807500000001</v>
      </c>
      <c r="S172" s="447">
        <v>-155.117107</v>
      </c>
      <c r="T172" s="447">
        <v>-184.91150705999999</v>
      </c>
      <c r="U172" s="447">
        <v>1755.196911</v>
      </c>
      <c r="V172" s="448">
        <v>-243.035191</v>
      </c>
      <c r="W172" s="447">
        <v>7.217441</v>
      </c>
      <c r="X172" s="447">
        <v>857.203577</v>
      </c>
      <c r="Y172" s="447">
        <v>-350.239621</v>
      </c>
      <c r="Z172" s="447">
        <v>-79.252948000000004</v>
      </c>
      <c r="AA172" s="448">
        <v>536.41760399999998</v>
      </c>
      <c r="AB172" s="447">
        <v>-47.769649000000001</v>
      </c>
      <c r="AC172" s="447">
        <v>195.16063500000001</v>
      </c>
      <c r="AD172" s="447">
        <v>-149.284345</v>
      </c>
      <c r="AE172" s="447">
        <v>9.8961319999999997</v>
      </c>
      <c r="AF172" s="448">
        <v>-253.43236999999999</v>
      </c>
      <c r="AG172" s="447">
        <v>13.50311812</v>
      </c>
      <c r="AH172" s="447">
        <v>-62.891961000000002</v>
      </c>
      <c r="AI172" s="447">
        <v>-201.83808099999999</v>
      </c>
      <c r="AJ172" s="447">
        <v>5.9147420000000004</v>
      </c>
      <c r="AK172" s="448">
        <v>436.44811663000002</v>
      </c>
      <c r="AL172" s="447">
        <v>494.37781799999999</v>
      </c>
      <c r="AM172" s="447">
        <v>12.043462720000001</v>
      </c>
      <c r="AN172" s="447">
        <v>-18.146401600000001</v>
      </c>
      <c r="AO172" s="447">
        <v>-58.319477999999997</v>
      </c>
      <c r="AP172" s="448">
        <v>66.117262100000005</v>
      </c>
      <c r="AQ172" s="447">
        <v>1.6007176599999999</v>
      </c>
      <c r="AR172" s="447">
        <v>21.686456</v>
      </c>
      <c r="AS172" s="447">
        <v>-7.7586620000000002</v>
      </c>
      <c r="AT172" s="447">
        <v>12.996794</v>
      </c>
      <c r="AU172" s="448">
        <v>-30.773579000000002</v>
      </c>
      <c r="AV172" s="447">
        <v>27.456717999999999</v>
      </c>
      <c r="AW172" s="447">
        <v>-8.7760700000000007</v>
      </c>
      <c r="AX172" s="447">
        <v>-0.12720656</v>
      </c>
      <c r="AY172" s="447">
        <v>0.54263700000000004</v>
      </c>
      <c r="AZ172" s="448">
        <v>43.392192999999999</v>
      </c>
      <c r="BA172" s="447">
        <v>-2.69502694</v>
      </c>
      <c r="BB172" s="447">
        <v>-1.464415</v>
      </c>
      <c r="BC172" s="448">
        <v>17.322317999999999</v>
      </c>
      <c r="BE172" s="85">
        <v>0</v>
      </c>
      <c r="BF172" s="85">
        <v>0</v>
      </c>
      <c r="BG172" s="85">
        <v>0</v>
      </c>
      <c r="BH172" s="85">
        <v>0</v>
      </c>
      <c r="BI172" s="85">
        <v>0</v>
      </c>
      <c r="BJ172" s="85">
        <v>0</v>
      </c>
      <c r="BK172" s="85">
        <v>0</v>
      </c>
      <c r="BL172" s="85">
        <v>0</v>
      </c>
      <c r="BM172" s="85">
        <v>0</v>
      </c>
      <c r="BN172" s="85">
        <v>0</v>
      </c>
      <c r="BO172" s="85">
        <v>0</v>
      </c>
      <c r="BP172" s="85">
        <v>0</v>
      </c>
    </row>
    <row r="173" spans="1:104" s="95" customFormat="1" ht="20.399999999999999" customHeight="1">
      <c r="A173" s="93"/>
      <c r="B173" s="409" t="s">
        <v>406</v>
      </c>
      <c r="C173" s="446">
        <v>319831.21683082002</v>
      </c>
      <c r="D173" s="447">
        <v>55145.889897019995</v>
      </c>
      <c r="E173" s="447">
        <v>30256.988544</v>
      </c>
      <c r="F173" s="447">
        <v>29526.101018740002</v>
      </c>
      <c r="G173" s="448">
        <v>46467.008110319999</v>
      </c>
      <c r="H173" s="447">
        <v>20795.369799</v>
      </c>
      <c r="I173" s="447">
        <v>10907.980662</v>
      </c>
      <c r="J173" s="447">
        <v>6170.8357640000004</v>
      </c>
      <c r="K173" s="447">
        <v>7961.5436406000008</v>
      </c>
      <c r="L173" s="448">
        <v>5591.6517903599997</v>
      </c>
      <c r="M173" s="447">
        <v>42163.695561550005</v>
      </c>
      <c r="N173" s="447">
        <v>3898.3024740000001</v>
      </c>
      <c r="O173" s="447">
        <v>4157.7848809299994</v>
      </c>
      <c r="P173" s="447">
        <v>4235.9771984600002</v>
      </c>
      <c r="Q173" s="448">
        <v>1427.2887330000001</v>
      </c>
      <c r="R173" s="447">
        <v>3693.1676859999998</v>
      </c>
      <c r="S173" s="447">
        <v>1138.9701070000001</v>
      </c>
      <c r="T173" s="447">
        <v>8094.2913255100002</v>
      </c>
      <c r="U173" s="447">
        <v>1833.5963549999999</v>
      </c>
      <c r="V173" s="448">
        <v>1725.3112900000001</v>
      </c>
      <c r="W173" s="447">
        <v>2235.813502</v>
      </c>
      <c r="X173" s="447">
        <v>791.19962399999997</v>
      </c>
      <c r="Y173" s="447">
        <v>1256.4136599999999</v>
      </c>
      <c r="Z173" s="447">
        <v>1172.4977710000001</v>
      </c>
      <c r="AA173" s="448">
        <v>3767.5794019999998</v>
      </c>
      <c r="AB173" s="447">
        <v>901.03990699999997</v>
      </c>
      <c r="AC173" s="447">
        <v>1975.645516</v>
      </c>
      <c r="AD173" s="447">
        <v>9359.3449290000008</v>
      </c>
      <c r="AE173" s="447">
        <v>110.43866</v>
      </c>
      <c r="AF173" s="448">
        <v>4063.2353170000001</v>
      </c>
      <c r="AG173" s="447">
        <v>737.06128996000007</v>
      </c>
      <c r="AH173" s="447">
        <v>606.22501699999998</v>
      </c>
      <c r="AI173" s="447">
        <v>1308.2298880000001</v>
      </c>
      <c r="AJ173" s="447">
        <v>381.73954800000001</v>
      </c>
      <c r="AK173" s="448">
        <v>536.85189068</v>
      </c>
      <c r="AL173" s="447">
        <v>1044.8770850000001</v>
      </c>
      <c r="AM173" s="447">
        <v>461.80078930000002</v>
      </c>
      <c r="AN173" s="447">
        <v>201.8103304</v>
      </c>
      <c r="AO173" s="447">
        <v>111.79264000000001</v>
      </c>
      <c r="AP173" s="448">
        <v>313.47789538000001</v>
      </c>
      <c r="AQ173" s="447">
        <v>96.835284389999998</v>
      </c>
      <c r="AR173" s="447">
        <v>78.817085000000006</v>
      </c>
      <c r="AS173" s="447">
        <v>871.03908699999999</v>
      </c>
      <c r="AT173" s="447">
        <v>93.829526000000001</v>
      </c>
      <c r="AU173" s="448">
        <v>619.01818400000002</v>
      </c>
      <c r="AV173" s="447">
        <v>195.13924800000001</v>
      </c>
      <c r="AW173" s="447">
        <v>75.679585000000003</v>
      </c>
      <c r="AX173" s="447">
        <v>644.23338729</v>
      </c>
      <c r="AY173" s="447">
        <v>137.06646799999999</v>
      </c>
      <c r="AZ173" s="448">
        <v>231.852791</v>
      </c>
      <c r="BA173" s="447">
        <v>23.589018929999998</v>
      </c>
      <c r="BB173" s="447">
        <v>153.463706</v>
      </c>
      <c r="BC173" s="448">
        <v>81.823960999999997</v>
      </c>
      <c r="BD173" s="93"/>
      <c r="BE173" s="93">
        <v>0</v>
      </c>
      <c r="BF173" s="93">
        <v>0</v>
      </c>
      <c r="BG173" s="93">
        <v>0</v>
      </c>
      <c r="BH173" s="93">
        <v>0</v>
      </c>
      <c r="BI173" s="93">
        <v>0</v>
      </c>
      <c r="BJ173" s="93">
        <v>0</v>
      </c>
      <c r="BK173" s="93">
        <v>0</v>
      </c>
      <c r="BL173" s="93">
        <v>0</v>
      </c>
      <c r="BM173" s="93">
        <v>0</v>
      </c>
      <c r="BN173" s="93">
        <v>0</v>
      </c>
      <c r="BO173" s="93">
        <v>0</v>
      </c>
      <c r="BP173" s="93">
        <v>0</v>
      </c>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row>
    <row r="174" spans="1:104" s="412" customFormat="1" ht="20.399999999999999" customHeight="1">
      <c r="A174" s="307"/>
      <c r="B174" s="393" t="s">
        <v>407</v>
      </c>
      <c r="C174" s="443">
        <v>237167.64457160994</v>
      </c>
      <c r="D174" s="444">
        <v>79292.410011889995</v>
      </c>
      <c r="E174" s="444">
        <v>25450.503465000002</v>
      </c>
      <c r="F174" s="444">
        <v>36972.477338930003</v>
      </c>
      <c r="G174" s="445">
        <v>10779.13802219</v>
      </c>
      <c r="H174" s="444">
        <v>5828.7703579999998</v>
      </c>
      <c r="I174" s="444">
        <v>7655.2845289999996</v>
      </c>
      <c r="J174" s="444">
        <v>15814.676039</v>
      </c>
      <c r="K174" s="444">
        <v>8906.54799035</v>
      </c>
      <c r="L174" s="445">
        <v>7318.5077758799998</v>
      </c>
      <c r="M174" s="444">
        <v>4737.58582432</v>
      </c>
      <c r="N174" s="444">
        <v>658.04884500000003</v>
      </c>
      <c r="O174" s="444">
        <v>2736.8551876900001</v>
      </c>
      <c r="P174" s="444">
        <v>4905.2235000800001</v>
      </c>
      <c r="Q174" s="445">
        <v>3082.0685979999998</v>
      </c>
      <c r="R174" s="444">
        <v>1322.9544760000001</v>
      </c>
      <c r="S174" s="444">
        <v>1511.909314</v>
      </c>
      <c r="T174" s="444">
        <v>3406.7897294200002</v>
      </c>
      <c r="U174" s="444">
        <v>2382.85365</v>
      </c>
      <c r="V174" s="445">
        <v>903.76541399999996</v>
      </c>
      <c r="W174" s="444">
        <v>1310.342989</v>
      </c>
      <c r="X174" s="444">
        <v>1060.6141270000001</v>
      </c>
      <c r="Y174" s="444">
        <v>877.08096599999999</v>
      </c>
      <c r="Z174" s="444">
        <v>1003.250617</v>
      </c>
      <c r="AA174" s="445">
        <v>-806.73316299999999</v>
      </c>
      <c r="AB174" s="444">
        <v>1026.924491</v>
      </c>
      <c r="AC174" s="444">
        <v>500.228813</v>
      </c>
      <c r="AD174" s="444">
        <v>4810.5444090000001</v>
      </c>
      <c r="AE174" s="444">
        <v>76.643698000000001</v>
      </c>
      <c r="AF174" s="445">
        <v>1486.7255210000001</v>
      </c>
      <c r="AG174" s="444">
        <v>736.01681483000004</v>
      </c>
      <c r="AH174" s="444">
        <v>1024.2015940000001</v>
      </c>
      <c r="AI174" s="444">
        <v>837.64811999999995</v>
      </c>
      <c r="AJ174" s="444">
        <v>235.801242</v>
      </c>
      <c r="AK174" s="445">
        <v>169.40614303999999</v>
      </c>
      <c r="AL174" s="444">
        <v>115.578885</v>
      </c>
      <c r="AM174" s="444">
        <v>77.437652260000007</v>
      </c>
      <c r="AN174" s="444">
        <v>324.60578641000001</v>
      </c>
      <c r="AO174" s="444">
        <v>181.38616400000001</v>
      </c>
      <c r="AP174" s="445">
        <v>41.449961250000001</v>
      </c>
      <c r="AQ174" s="444">
        <v>104.42462620000001</v>
      </c>
      <c r="AR174" s="444">
        <v>309.22608700000001</v>
      </c>
      <c r="AS174" s="444">
        <v>-825.07111499999996</v>
      </c>
      <c r="AT174" s="444">
        <v>62.141022999999997</v>
      </c>
      <c r="AU174" s="445">
        <v>-733.55789300000004</v>
      </c>
      <c r="AV174" s="444">
        <v>235.04789400000001</v>
      </c>
      <c r="AW174" s="444">
        <v>26.127748</v>
      </c>
      <c r="AX174" s="444">
        <v>-590.86350608999999</v>
      </c>
      <c r="AY174" s="444">
        <v>-74.874914000000004</v>
      </c>
      <c r="AZ174" s="445">
        <v>-71.139567</v>
      </c>
      <c r="BA174" s="444">
        <v>51.755810959999998</v>
      </c>
      <c r="BB174" s="444">
        <v>-33.593435999999997</v>
      </c>
      <c r="BC174" s="445">
        <v>-47.503086000000003</v>
      </c>
      <c r="BD174" s="307"/>
      <c r="BE174" s="307">
        <v>0</v>
      </c>
      <c r="BF174" s="307">
        <v>0</v>
      </c>
      <c r="BG174" s="307">
        <v>0</v>
      </c>
      <c r="BH174" s="307">
        <v>0</v>
      </c>
      <c r="BI174" s="307">
        <v>0</v>
      </c>
      <c r="BJ174" s="307">
        <v>0</v>
      </c>
      <c r="BK174" s="307">
        <v>0</v>
      </c>
      <c r="BL174" s="307">
        <v>0</v>
      </c>
      <c r="BM174" s="307">
        <v>0</v>
      </c>
      <c r="BN174" s="307">
        <v>0</v>
      </c>
      <c r="BO174" s="307">
        <v>0</v>
      </c>
      <c r="BP174" s="307">
        <v>0</v>
      </c>
      <c r="BQ174" s="307"/>
      <c r="BR174" s="307"/>
      <c r="BS174" s="307"/>
      <c r="BT174" s="307"/>
      <c r="BU174" s="307"/>
      <c r="BV174" s="307"/>
      <c r="BW174" s="307"/>
      <c r="BX174" s="307"/>
      <c r="BY174" s="307"/>
      <c r="BZ174" s="307"/>
      <c r="CA174" s="307"/>
      <c r="CB174" s="307"/>
      <c r="CC174" s="307"/>
      <c r="CD174" s="307"/>
      <c r="CE174" s="307"/>
      <c r="CF174" s="307"/>
      <c r="CG174" s="307"/>
      <c r="CH174" s="307"/>
      <c r="CI174" s="307"/>
      <c r="CJ174" s="307"/>
      <c r="CK174" s="307"/>
      <c r="CL174" s="307"/>
      <c r="CM174" s="307"/>
      <c r="CN174" s="307"/>
      <c r="CO174" s="307"/>
      <c r="CP174" s="307"/>
      <c r="CQ174" s="307"/>
      <c r="CR174" s="307"/>
      <c r="CS174" s="307"/>
      <c r="CT174" s="307"/>
      <c r="CU174" s="307"/>
      <c r="CV174" s="307"/>
      <c r="CW174" s="307"/>
      <c r="CX174" s="307"/>
      <c r="CY174" s="307"/>
      <c r="CZ174" s="307"/>
    </row>
    <row r="175" spans="1:104" s="95" customFormat="1" ht="20.399999999999999" customHeight="1">
      <c r="A175" s="93"/>
      <c r="B175" s="413" t="s">
        <v>408</v>
      </c>
      <c r="C175" s="446">
        <v>5762.3241423699992</v>
      </c>
      <c r="D175" s="447">
        <v>550.63665965999996</v>
      </c>
      <c r="E175" s="447">
        <v>410.32704999999999</v>
      </c>
      <c r="F175" s="447">
        <v>440.00762223999999</v>
      </c>
      <c r="G175" s="448">
        <v>950.24009875000002</v>
      </c>
      <c r="H175" s="447">
        <v>401.83752600000003</v>
      </c>
      <c r="I175" s="447">
        <v>352.64954799999998</v>
      </c>
      <c r="J175" s="447">
        <v>2252.9608680000001</v>
      </c>
      <c r="K175" s="447">
        <v>0</v>
      </c>
      <c r="L175" s="448">
        <v>3.6919644100000002</v>
      </c>
      <c r="M175" s="447">
        <v>8.2643750699999998</v>
      </c>
      <c r="N175" s="447">
        <v>61.593648999999999</v>
      </c>
      <c r="O175" s="447">
        <v>0</v>
      </c>
      <c r="P175" s="447">
        <v>175.54745473</v>
      </c>
      <c r="Q175" s="448">
        <v>2.3177249999999998</v>
      </c>
      <c r="R175" s="447">
        <v>90.584898999999993</v>
      </c>
      <c r="S175" s="447">
        <v>0</v>
      </c>
      <c r="T175" s="447">
        <v>0</v>
      </c>
      <c r="U175" s="447">
        <v>2.8747180000000001</v>
      </c>
      <c r="V175" s="448">
        <v>14.179207999999999</v>
      </c>
      <c r="W175" s="447">
        <v>0</v>
      </c>
      <c r="X175" s="447">
        <v>0</v>
      </c>
      <c r="Y175" s="447">
        <v>2.1177380000000001</v>
      </c>
      <c r="Z175" s="447">
        <v>0</v>
      </c>
      <c r="AA175" s="448">
        <v>18.046643</v>
      </c>
      <c r="AB175" s="447">
        <v>0</v>
      </c>
      <c r="AC175" s="447">
        <v>0</v>
      </c>
      <c r="AD175" s="447">
        <v>0</v>
      </c>
      <c r="AE175" s="447">
        <v>0</v>
      </c>
      <c r="AF175" s="448">
        <v>1.0834680000000001</v>
      </c>
      <c r="AG175" s="447">
        <v>5.2980552100000002</v>
      </c>
      <c r="AH175" s="447">
        <v>0</v>
      </c>
      <c r="AI175" s="447">
        <v>2.135427</v>
      </c>
      <c r="AJ175" s="447">
        <v>0</v>
      </c>
      <c r="AK175" s="448">
        <v>1.87223498</v>
      </c>
      <c r="AL175" s="447">
        <v>2.2144810000000001</v>
      </c>
      <c r="AM175" s="447">
        <v>2.1354273199999998</v>
      </c>
      <c r="AN175" s="447">
        <v>0</v>
      </c>
      <c r="AO175" s="447">
        <v>0</v>
      </c>
      <c r="AP175" s="448">
        <v>0</v>
      </c>
      <c r="AQ175" s="447">
        <v>0</v>
      </c>
      <c r="AR175" s="447">
        <v>5.4531830000000001</v>
      </c>
      <c r="AS175" s="447">
        <v>0</v>
      </c>
      <c r="AT175" s="447">
        <v>0</v>
      </c>
      <c r="AU175" s="448">
        <v>2.1177380000000001</v>
      </c>
      <c r="AV175" s="447">
        <v>0</v>
      </c>
      <c r="AW175" s="447">
        <v>0</v>
      </c>
      <c r="AX175" s="447">
        <v>0</v>
      </c>
      <c r="AY175" s="447">
        <v>2.1363810000000001</v>
      </c>
      <c r="AZ175" s="448">
        <v>0</v>
      </c>
      <c r="BA175" s="447">
        <v>0</v>
      </c>
      <c r="BB175" s="447">
        <v>0</v>
      </c>
      <c r="BC175" s="448">
        <v>0</v>
      </c>
      <c r="BD175" s="93"/>
      <c r="BE175" s="93">
        <v>0</v>
      </c>
      <c r="BF175" s="93">
        <v>0</v>
      </c>
      <c r="BG175" s="93">
        <v>0</v>
      </c>
      <c r="BH175" s="93">
        <v>0</v>
      </c>
      <c r="BI175" s="93">
        <v>0</v>
      </c>
      <c r="BJ175" s="93">
        <v>0</v>
      </c>
      <c r="BK175" s="93">
        <v>0</v>
      </c>
      <c r="BL175" s="93">
        <v>0</v>
      </c>
      <c r="BM175" s="93">
        <v>0</v>
      </c>
      <c r="BN175" s="93">
        <v>0</v>
      </c>
      <c r="BO175" s="93">
        <v>0</v>
      </c>
      <c r="BP175" s="93">
        <v>0</v>
      </c>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row>
    <row r="176" spans="1:104" s="412" customFormat="1" ht="20.399999999999999" customHeight="1">
      <c r="A176" s="307"/>
      <c r="B176" s="393" t="s">
        <v>409</v>
      </c>
      <c r="C176" s="443">
        <v>242929.96871398005</v>
      </c>
      <c r="D176" s="444">
        <v>79843.046671550008</v>
      </c>
      <c r="E176" s="444">
        <v>25860.830515000001</v>
      </c>
      <c r="F176" s="444">
        <v>37412.484961169997</v>
      </c>
      <c r="G176" s="445">
        <v>11729.37812094</v>
      </c>
      <c r="H176" s="444">
        <v>6230.607884</v>
      </c>
      <c r="I176" s="444">
        <v>8007.9340769999999</v>
      </c>
      <c r="J176" s="444">
        <v>18067.636907</v>
      </c>
      <c r="K176" s="444">
        <v>8906.54799035</v>
      </c>
      <c r="L176" s="445">
        <v>7322.1997402899997</v>
      </c>
      <c r="M176" s="444">
        <v>4745.8501993899999</v>
      </c>
      <c r="N176" s="444">
        <v>719.64249400000006</v>
      </c>
      <c r="O176" s="444">
        <v>2736.8551876900001</v>
      </c>
      <c r="P176" s="444">
        <v>5080.7709548100001</v>
      </c>
      <c r="Q176" s="445">
        <v>3084.3863230000002</v>
      </c>
      <c r="R176" s="444">
        <v>1413.5393750000001</v>
      </c>
      <c r="S176" s="444">
        <v>1511.909314</v>
      </c>
      <c r="T176" s="444">
        <v>3406.7897294200002</v>
      </c>
      <c r="U176" s="444">
        <v>2385.728368</v>
      </c>
      <c r="V176" s="445">
        <v>917.94462199999998</v>
      </c>
      <c r="W176" s="444">
        <v>1310.342989</v>
      </c>
      <c r="X176" s="444">
        <v>1060.6141270000001</v>
      </c>
      <c r="Y176" s="444">
        <v>879.19870400000002</v>
      </c>
      <c r="Z176" s="444">
        <v>1003.250617</v>
      </c>
      <c r="AA176" s="445">
        <v>-788.68651999999997</v>
      </c>
      <c r="AB176" s="444">
        <v>1026.924491</v>
      </c>
      <c r="AC176" s="444">
        <v>500.228813</v>
      </c>
      <c r="AD176" s="444">
        <v>4810.5444090000001</v>
      </c>
      <c r="AE176" s="444">
        <v>76.643698000000001</v>
      </c>
      <c r="AF176" s="445">
        <v>1487.8089890000001</v>
      </c>
      <c r="AG176" s="444">
        <v>741.31487003999996</v>
      </c>
      <c r="AH176" s="444">
        <v>1024.2015940000001</v>
      </c>
      <c r="AI176" s="444">
        <v>839.783547</v>
      </c>
      <c r="AJ176" s="444">
        <v>235.801242</v>
      </c>
      <c r="AK176" s="445">
        <v>171.27837802000002</v>
      </c>
      <c r="AL176" s="444">
        <v>117.79336600000001</v>
      </c>
      <c r="AM176" s="444">
        <v>79.573079579999998</v>
      </c>
      <c r="AN176" s="444">
        <v>324.60578641000001</v>
      </c>
      <c r="AO176" s="444">
        <v>181.38616400000001</v>
      </c>
      <c r="AP176" s="445">
        <v>41.449961250000001</v>
      </c>
      <c r="AQ176" s="444">
        <v>104.42462620000001</v>
      </c>
      <c r="AR176" s="444">
        <v>314.67926999999997</v>
      </c>
      <c r="AS176" s="444">
        <v>-825.07111499999996</v>
      </c>
      <c r="AT176" s="444">
        <v>62.141022999999997</v>
      </c>
      <c r="AU176" s="445">
        <v>-731.440155</v>
      </c>
      <c r="AV176" s="444">
        <v>235.04789400000001</v>
      </c>
      <c r="AW176" s="444">
        <v>26.127748</v>
      </c>
      <c r="AX176" s="444">
        <v>-590.86350608999999</v>
      </c>
      <c r="AY176" s="444">
        <v>-72.738533000000004</v>
      </c>
      <c r="AZ176" s="445">
        <v>-71.139567</v>
      </c>
      <c r="BA176" s="444">
        <v>51.755810959999998</v>
      </c>
      <c r="BB176" s="444">
        <v>-33.593435999999997</v>
      </c>
      <c r="BC176" s="445">
        <v>-47.503086000000003</v>
      </c>
      <c r="BD176" s="307"/>
      <c r="BE176" s="307">
        <v>0</v>
      </c>
      <c r="BF176" s="307">
        <v>0</v>
      </c>
      <c r="BG176" s="307">
        <v>0</v>
      </c>
      <c r="BH176" s="307">
        <v>0</v>
      </c>
      <c r="BI176" s="307">
        <v>0</v>
      </c>
      <c r="BJ176" s="307">
        <v>0</v>
      </c>
      <c r="BK176" s="307">
        <v>0</v>
      </c>
      <c r="BL176" s="307">
        <v>0</v>
      </c>
      <c r="BM176" s="307">
        <v>0</v>
      </c>
      <c r="BN176" s="307">
        <v>0</v>
      </c>
      <c r="BO176" s="307">
        <v>0</v>
      </c>
      <c r="BP176" s="307">
        <v>0</v>
      </c>
      <c r="BQ176" s="307"/>
      <c r="BR176" s="307"/>
      <c r="BS176" s="307"/>
      <c r="BT176" s="307"/>
      <c r="BU176" s="307"/>
      <c r="BV176" s="307"/>
      <c r="BW176" s="307"/>
      <c r="BX176" s="307"/>
      <c r="BY176" s="307"/>
      <c r="BZ176" s="307"/>
      <c r="CA176" s="307"/>
      <c r="CB176" s="307"/>
      <c r="CC176" s="307"/>
      <c r="CD176" s="307"/>
      <c r="CE176" s="307"/>
      <c r="CF176" s="307"/>
      <c r="CG176" s="307"/>
      <c r="CH176" s="307"/>
      <c r="CI176" s="307"/>
      <c r="CJ176" s="307"/>
      <c r="CK176" s="307"/>
      <c r="CL176" s="307"/>
      <c r="CM176" s="307"/>
      <c r="CN176" s="307"/>
      <c r="CO176" s="307"/>
      <c r="CP176" s="307"/>
      <c r="CQ176" s="307"/>
      <c r="CR176" s="307"/>
      <c r="CS176" s="307"/>
      <c r="CT176" s="307"/>
      <c r="CU176" s="307"/>
      <c r="CV176" s="307"/>
      <c r="CW176" s="307"/>
      <c r="CX176" s="307"/>
      <c r="CY176" s="307"/>
      <c r="CZ176" s="307"/>
    </row>
    <row r="177" spans="1:104" s="95" customFormat="1" ht="20.399999999999999" customHeight="1">
      <c r="A177" s="93"/>
      <c r="B177" s="413" t="s">
        <v>410</v>
      </c>
      <c r="C177" s="446">
        <v>65791.042054780002</v>
      </c>
      <c r="D177" s="447">
        <v>22131.1699998</v>
      </c>
      <c r="E177" s="447">
        <v>7325.7141449999999</v>
      </c>
      <c r="F177" s="447">
        <v>10058.06485318</v>
      </c>
      <c r="G177" s="448">
        <v>3176.3221831999999</v>
      </c>
      <c r="H177" s="447">
        <v>1122.269528</v>
      </c>
      <c r="I177" s="447">
        <v>2226.2709650000002</v>
      </c>
      <c r="J177" s="447">
        <v>4406.53485</v>
      </c>
      <c r="K177" s="447">
        <v>2458.770814</v>
      </c>
      <c r="L177" s="448">
        <v>1955.19098394</v>
      </c>
      <c r="M177" s="447">
        <v>1366.0450980000001</v>
      </c>
      <c r="N177" s="447">
        <v>179.37719799999999</v>
      </c>
      <c r="O177" s="447">
        <v>783.1451072000001</v>
      </c>
      <c r="P177" s="447">
        <v>1357.6675771800001</v>
      </c>
      <c r="Q177" s="448">
        <v>633.08946800000001</v>
      </c>
      <c r="R177" s="447">
        <v>424.06181099999998</v>
      </c>
      <c r="S177" s="447">
        <v>374.05493100000001</v>
      </c>
      <c r="T177" s="447">
        <v>1003.7253726900001</v>
      </c>
      <c r="U177" s="447">
        <v>490.06218100000001</v>
      </c>
      <c r="V177" s="448">
        <v>205.437476</v>
      </c>
      <c r="W177" s="447">
        <v>386.70273900000001</v>
      </c>
      <c r="X177" s="447">
        <v>353.99407300000001</v>
      </c>
      <c r="Y177" s="447">
        <v>124.60727</v>
      </c>
      <c r="Z177" s="447">
        <v>170.58643799999999</v>
      </c>
      <c r="AA177" s="448">
        <v>159.720382</v>
      </c>
      <c r="AB177" s="447">
        <v>305.04383799999999</v>
      </c>
      <c r="AC177" s="447">
        <v>141.70698899999999</v>
      </c>
      <c r="AD177" s="447">
        <v>1478.7249429999999</v>
      </c>
      <c r="AE177" s="447">
        <v>9.4016870000000008</v>
      </c>
      <c r="AF177" s="448">
        <v>373.78060199999999</v>
      </c>
      <c r="AG177" s="447">
        <v>140.79148452000001</v>
      </c>
      <c r="AH177" s="447">
        <v>227.16698400000001</v>
      </c>
      <c r="AI177" s="447">
        <v>272.01533999999998</v>
      </c>
      <c r="AJ177" s="447">
        <v>82.226928999999998</v>
      </c>
      <c r="AK177" s="448">
        <v>0</v>
      </c>
      <c r="AL177" s="447">
        <v>27.5</v>
      </c>
      <c r="AM177" s="447">
        <v>-2.7062729999999999</v>
      </c>
      <c r="AN177" s="447">
        <v>76.567231000000007</v>
      </c>
      <c r="AO177" s="447">
        <v>23.116793999999999</v>
      </c>
      <c r="AP177" s="448">
        <v>-73.042358609999994</v>
      </c>
      <c r="AQ177" s="447">
        <v>-9.6295798900000005</v>
      </c>
      <c r="AR177" s="447">
        <v>30.613161000000002</v>
      </c>
      <c r="AS177" s="447">
        <v>-237.06826100000001</v>
      </c>
      <c r="AT177" s="447">
        <v>0</v>
      </c>
      <c r="AU177" s="448">
        <v>5.9055939999999998</v>
      </c>
      <c r="AV177" s="447">
        <v>52.842506999999998</v>
      </c>
      <c r="AW177" s="447">
        <v>-3.7062999999999999E-2</v>
      </c>
      <c r="AX177" s="447">
        <v>-1.32332958</v>
      </c>
      <c r="AY177" s="447">
        <v>-1.1189610000000001</v>
      </c>
      <c r="AZ177" s="448">
        <v>0</v>
      </c>
      <c r="BA177" s="447">
        <v>7.56854315</v>
      </c>
      <c r="BB177" s="447">
        <v>-11.59019</v>
      </c>
      <c r="BC177" s="448">
        <v>0</v>
      </c>
      <c r="BD177" s="93"/>
      <c r="BE177" s="93">
        <v>0</v>
      </c>
      <c r="BF177" s="93">
        <v>0</v>
      </c>
      <c r="BG177" s="93">
        <v>0</v>
      </c>
      <c r="BH177" s="93">
        <v>0</v>
      </c>
      <c r="BI177" s="93">
        <v>0</v>
      </c>
      <c r="BJ177" s="93">
        <v>0</v>
      </c>
      <c r="BK177" s="93">
        <v>0</v>
      </c>
      <c r="BL177" s="93">
        <v>0</v>
      </c>
      <c r="BM177" s="93">
        <v>0</v>
      </c>
      <c r="BN177" s="93">
        <v>0</v>
      </c>
      <c r="BO177" s="93">
        <v>0</v>
      </c>
      <c r="BP177" s="93">
        <v>0</v>
      </c>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row>
    <row r="178" spans="1:104" s="412" customFormat="1" ht="20.399999999999999" customHeight="1">
      <c r="A178" s="307"/>
      <c r="B178" s="393" t="s">
        <v>411</v>
      </c>
      <c r="C178" s="443">
        <v>177138.92665919999</v>
      </c>
      <c r="D178" s="444">
        <v>57711.876671749997</v>
      </c>
      <c r="E178" s="444">
        <v>18535.11637</v>
      </c>
      <c r="F178" s="444">
        <v>27354.420107990001</v>
      </c>
      <c r="G178" s="445">
        <v>8553.0559377400004</v>
      </c>
      <c r="H178" s="444">
        <v>5108.3383560000002</v>
      </c>
      <c r="I178" s="444">
        <v>5781.6631120000002</v>
      </c>
      <c r="J178" s="444">
        <v>13661.102057</v>
      </c>
      <c r="K178" s="444">
        <v>6447.7771763500004</v>
      </c>
      <c r="L178" s="445">
        <v>5367.0087563500001</v>
      </c>
      <c r="M178" s="444">
        <v>3379.8051013899999</v>
      </c>
      <c r="N178" s="444">
        <v>540.26529600000003</v>
      </c>
      <c r="O178" s="444">
        <v>1953.7100804900001</v>
      </c>
      <c r="P178" s="444">
        <v>3723.1033776300001</v>
      </c>
      <c r="Q178" s="445">
        <v>2451.2968550000001</v>
      </c>
      <c r="R178" s="444">
        <v>989.47756400000003</v>
      </c>
      <c r="S178" s="444">
        <v>1137.8543830000001</v>
      </c>
      <c r="T178" s="444">
        <v>2403.0643567299999</v>
      </c>
      <c r="U178" s="444">
        <v>1895.666187</v>
      </c>
      <c r="V178" s="445">
        <v>712.50714600000003</v>
      </c>
      <c r="W178" s="444">
        <v>923.64025000000004</v>
      </c>
      <c r="X178" s="444">
        <v>706.62005399999998</v>
      </c>
      <c r="Y178" s="444">
        <v>754.59143400000005</v>
      </c>
      <c r="Z178" s="444">
        <v>832.66417899999999</v>
      </c>
      <c r="AA178" s="445">
        <v>-948.40690199999995</v>
      </c>
      <c r="AB178" s="444">
        <v>721.88065300000005</v>
      </c>
      <c r="AC178" s="444">
        <v>358.52182399999998</v>
      </c>
      <c r="AD178" s="444">
        <v>3331.8194659999999</v>
      </c>
      <c r="AE178" s="444">
        <v>67.242011000000005</v>
      </c>
      <c r="AF178" s="445">
        <v>1114.0283870000001</v>
      </c>
      <c r="AG178" s="444">
        <v>600.52338552000003</v>
      </c>
      <c r="AH178" s="444">
        <v>797.03461000000004</v>
      </c>
      <c r="AI178" s="444">
        <v>567.76820699999996</v>
      </c>
      <c r="AJ178" s="444">
        <v>153.57431299999999</v>
      </c>
      <c r="AK178" s="445">
        <v>171.27837802000002</v>
      </c>
      <c r="AL178" s="444">
        <v>90.293366000000006</v>
      </c>
      <c r="AM178" s="444">
        <v>82.279352579999994</v>
      </c>
      <c r="AN178" s="444">
        <v>248.03855540999999</v>
      </c>
      <c r="AO178" s="444">
        <v>158.26937000000001</v>
      </c>
      <c r="AP178" s="445">
        <v>114.49231985999999</v>
      </c>
      <c r="AQ178" s="444">
        <v>114.05420609000001</v>
      </c>
      <c r="AR178" s="444">
        <v>284.06610899999998</v>
      </c>
      <c r="AS178" s="444">
        <v>-588.00285399999996</v>
      </c>
      <c r="AT178" s="444">
        <v>62.141022999999997</v>
      </c>
      <c r="AU178" s="445">
        <v>-737.34574899999996</v>
      </c>
      <c r="AV178" s="444">
        <v>182.205387</v>
      </c>
      <c r="AW178" s="444">
        <v>26.164811</v>
      </c>
      <c r="AX178" s="444">
        <v>-589.54017651000004</v>
      </c>
      <c r="AY178" s="444">
        <v>-71.619572000000005</v>
      </c>
      <c r="AZ178" s="445">
        <v>-71.139567</v>
      </c>
      <c r="BA178" s="444">
        <v>44.187267810000002</v>
      </c>
      <c r="BB178" s="444">
        <v>-22.003246000000001</v>
      </c>
      <c r="BC178" s="445">
        <v>-47.503086000000003</v>
      </c>
      <c r="BD178" s="307"/>
      <c r="BE178" s="307">
        <v>0</v>
      </c>
      <c r="BF178" s="307">
        <v>0</v>
      </c>
      <c r="BG178" s="307">
        <v>0</v>
      </c>
      <c r="BH178" s="307">
        <v>0</v>
      </c>
      <c r="BI178" s="307">
        <v>0</v>
      </c>
      <c r="BJ178" s="307">
        <v>0</v>
      </c>
      <c r="BK178" s="307">
        <v>0</v>
      </c>
      <c r="BL178" s="307">
        <v>0</v>
      </c>
      <c r="BM178" s="307">
        <v>0</v>
      </c>
      <c r="BN178" s="307">
        <v>0</v>
      </c>
      <c r="BO178" s="307">
        <v>0</v>
      </c>
      <c r="BP178" s="307">
        <v>0</v>
      </c>
      <c r="BQ178" s="307"/>
      <c r="BR178" s="307"/>
      <c r="BS178" s="307"/>
      <c r="BT178" s="307"/>
      <c r="BU178" s="307"/>
      <c r="BV178" s="307"/>
      <c r="BW178" s="307"/>
      <c r="BX178" s="307"/>
      <c r="BY178" s="307"/>
      <c r="BZ178" s="307"/>
      <c r="CA178" s="307"/>
      <c r="CB178" s="307"/>
      <c r="CC178" s="307"/>
      <c r="CD178" s="307"/>
      <c r="CE178" s="307"/>
      <c r="CF178" s="307"/>
      <c r="CG178" s="307"/>
      <c r="CH178" s="307"/>
      <c r="CI178" s="307"/>
      <c r="CJ178" s="307"/>
      <c r="CK178" s="307"/>
      <c r="CL178" s="307"/>
      <c r="CM178" s="307"/>
      <c r="CN178" s="307"/>
      <c r="CO178" s="307"/>
      <c r="CP178" s="307"/>
      <c r="CQ178" s="307"/>
      <c r="CR178" s="307"/>
      <c r="CS178" s="307"/>
      <c r="CT178" s="307"/>
      <c r="CU178" s="307"/>
      <c r="CV178" s="307"/>
      <c r="CW178" s="307"/>
      <c r="CX178" s="307"/>
      <c r="CY178" s="307"/>
      <c r="CZ178" s="307"/>
    </row>
    <row r="179" spans="1:104" s="95" customFormat="1" ht="20.399999999999999" customHeight="1">
      <c r="A179" s="93"/>
      <c r="B179" s="409" t="s">
        <v>412</v>
      </c>
      <c r="C179" s="446">
        <v>1291.544159</v>
      </c>
      <c r="D179" s="447">
        <v>0</v>
      </c>
      <c r="E179" s="447">
        <v>0</v>
      </c>
      <c r="F179" s="447">
        <v>0</v>
      </c>
      <c r="G179" s="448">
        <v>0</v>
      </c>
      <c r="H179" s="447">
        <v>0</v>
      </c>
      <c r="I179" s="447">
        <v>0</v>
      </c>
      <c r="J179" s="447">
        <v>0</v>
      </c>
      <c r="K179" s="447">
        <v>0</v>
      </c>
      <c r="L179" s="448">
        <v>0</v>
      </c>
      <c r="M179" s="447">
        <v>0</v>
      </c>
      <c r="N179" s="447">
        <v>0</v>
      </c>
      <c r="O179" s="447">
        <v>0</v>
      </c>
      <c r="P179" s="447">
        <v>0</v>
      </c>
      <c r="Q179" s="448">
        <v>0</v>
      </c>
      <c r="R179" s="447">
        <v>0</v>
      </c>
      <c r="S179" s="447">
        <v>0</v>
      </c>
      <c r="T179" s="447">
        <v>0</v>
      </c>
      <c r="U179" s="447">
        <v>0</v>
      </c>
      <c r="V179" s="448">
        <v>0</v>
      </c>
      <c r="W179" s="447">
        <v>0</v>
      </c>
      <c r="X179" s="447">
        <v>0</v>
      </c>
      <c r="Y179" s="447">
        <v>0</v>
      </c>
      <c r="Z179" s="447">
        <v>0</v>
      </c>
      <c r="AA179" s="448">
        <v>1291.544159</v>
      </c>
      <c r="AB179" s="447">
        <v>0</v>
      </c>
      <c r="AC179" s="447">
        <v>0</v>
      </c>
      <c r="AD179" s="447">
        <v>0</v>
      </c>
      <c r="AE179" s="447">
        <v>0</v>
      </c>
      <c r="AF179" s="448">
        <v>0</v>
      </c>
      <c r="AG179" s="447">
        <v>0</v>
      </c>
      <c r="AH179" s="447">
        <v>0</v>
      </c>
      <c r="AI179" s="447">
        <v>0</v>
      </c>
      <c r="AJ179" s="447">
        <v>0</v>
      </c>
      <c r="AK179" s="448">
        <v>0</v>
      </c>
      <c r="AL179" s="447">
        <v>0</v>
      </c>
      <c r="AM179" s="447">
        <v>0</v>
      </c>
      <c r="AN179" s="447">
        <v>0</v>
      </c>
      <c r="AO179" s="447">
        <v>0</v>
      </c>
      <c r="AP179" s="448">
        <v>0</v>
      </c>
      <c r="AQ179" s="447">
        <v>0</v>
      </c>
      <c r="AR179" s="447">
        <v>0</v>
      </c>
      <c r="AS179" s="447">
        <v>0</v>
      </c>
      <c r="AT179" s="447">
        <v>0</v>
      </c>
      <c r="AU179" s="448">
        <v>0</v>
      </c>
      <c r="AV179" s="447">
        <v>0</v>
      </c>
      <c r="AW179" s="447">
        <v>0</v>
      </c>
      <c r="AX179" s="447">
        <v>0</v>
      </c>
      <c r="AY179" s="447">
        <v>0</v>
      </c>
      <c r="AZ179" s="448">
        <v>0</v>
      </c>
      <c r="BA179" s="447">
        <v>0</v>
      </c>
      <c r="BB179" s="447">
        <v>0</v>
      </c>
      <c r="BC179" s="448">
        <v>0</v>
      </c>
      <c r="BD179" s="93"/>
      <c r="BE179" s="93">
        <v>0</v>
      </c>
      <c r="BF179" s="93">
        <v>0</v>
      </c>
      <c r="BG179" s="93">
        <v>0</v>
      </c>
      <c r="BH179" s="93">
        <v>0</v>
      </c>
      <c r="BI179" s="93">
        <v>0</v>
      </c>
      <c r="BJ179" s="93">
        <v>0</v>
      </c>
      <c r="BK179" s="93">
        <v>0</v>
      </c>
      <c r="BL179" s="93">
        <v>0</v>
      </c>
      <c r="BM179" s="93">
        <v>0</v>
      </c>
      <c r="BN179" s="93">
        <v>0</v>
      </c>
      <c r="BO179" s="93">
        <v>0</v>
      </c>
      <c r="BP179" s="93">
        <v>0</v>
      </c>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row>
    <row r="180" spans="1:104" ht="20.399999999999999" customHeight="1">
      <c r="B180" s="393" t="s">
        <v>413</v>
      </c>
      <c r="C180" s="443">
        <v>178430.47081819997</v>
      </c>
      <c r="D180" s="444">
        <v>57711.876671749997</v>
      </c>
      <c r="E180" s="444">
        <v>18535.11637</v>
      </c>
      <c r="F180" s="444">
        <v>27354.420107990001</v>
      </c>
      <c r="G180" s="445">
        <v>8553.0559377400004</v>
      </c>
      <c r="H180" s="444">
        <v>5108.3383560000002</v>
      </c>
      <c r="I180" s="444">
        <v>5781.6631120000002</v>
      </c>
      <c r="J180" s="444">
        <v>13661.102057</v>
      </c>
      <c r="K180" s="444">
        <v>6447.7771763500004</v>
      </c>
      <c r="L180" s="445">
        <v>5367.0087563500001</v>
      </c>
      <c r="M180" s="444">
        <v>3379.8051013899999</v>
      </c>
      <c r="N180" s="444">
        <v>540.26529600000003</v>
      </c>
      <c r="O180" s="444">
        <v>1953.7100804900001</v>
      </c>
      <c r="P180" s="444">
        <v>3723.1033776300001</v>
      </c>
      <c r="Q180" s="445">
        <v>2451.2968550000001</v>
      </c>
      <c r="R180" s="444">
        <v>989.47756400000003</v>
      </c>
      <c r="S180" s="444">
        <v>1137.8543830000001</v>
      </c>
      <c r="T180" s="444">
        <v>2403.0643567299999</v>
      </c>
      <c r="U180" s="444">
        <v>1895.666187</v>
      </c>
      <c r="V180" s="445">
        <v>712.50714600000003</v>
      </c>
      <c r="W180" s="444">
        <v>923.64025000000004</v>
      </c>
      <c r="X180" s="444">
        <v>706.62005399999998</v>
      </c>
      <c r="Y180" s="444">
        <v>754.59143400000005</v>
      </c>
      <c r="Z180" s="444">
        <v>832.66417899999999</v>
      </c>
      <c r="AA180" s="445">
        <v>343.13725699999998</v>
      </c>
      <c r="AB180" s="444">
        <v>721.88065300000005</v>
      </c>
      <c r="AC180" s="444">
        <v>358.52182399999998</v>
      </c>
      <c r="AD180" s="444">
        <v>3331.8194659999999</v>
      </c>
      <c r="AE180" s="444">
        <v>67.242011000000005</v>
      </c>
      <c r="AF180" s="445">
        <v>1114.0283870000001</v>
      </c>
      <c r="AG180" s="444">
        <v>600.52338552000003</v>
      </c>
      <c r="AH180" s="444">
        <v>797.03461000000004</v>
      </c>
      <c r="AI180" s="444">
        <v>567.76820699999996</v>
      </c>
      <c r="AJ180" s="444">
        <v>153.57431299999999</v>
      </c>
      <c r="AK180" s="445">
        <v>171.27837802000002</v>
      </c>
      <c r="AL180" s="444">
        <v>90.293366000000006</v>
      </c>
      <c r="AM180" s="444">
        <v>82.279352579999994</v>
      </c>
      <c r="AN180" s="444">
        <v>248.03855540999999</v>
      </c>
      <c r="AO180" s="444">
        <v>158.26937000000001</v>
      </c>
      <c r="AP180" s="445">
        <v>114.49231985999999</v>
      </c>
      <c r="AQ180" s="444">
        <v>114.05420609000001</v>
      </c>
      <c r="AR180" s="444">
        <v>284.06610899999998</v>
      </c>
      <c r="AS180" s="444">
        <v>-588.00285399999996</v>
      </c>
      <c r="AT180" s="444">
        <v>62.141022999999997</v>
      </c>
      <c r="AU180" s="445">
        <v>-737.34574899999996</v>
      </c>
      <c r="AV180" s="444">
        <v>182.205387</v>
      </c>
      <c r="AW180" s="444">
        <v>26.164811</v>
      </c>
      <c r="AX180" s="444">
        <v>-589.54017651000004</v>
      </c>
      <c r="AY180" s="444">
        <v>-71.619572000000005</v>
      </c>
      <c r="AZ180" s="445">
        <v>-71.139567</v>
      </c>
      <c r="BA180" s="444">
        <v>44.187267810000002</v>
      </c>
      <c r="BB180" s="444">
        <v>-22.003246000000001</v>
      </c>
      <c r="BC180" s="445">
        <v>-47.503086000000003</v>
      </c>
      <c r="BE180" s="85">
        <v>0</v>
      </c>
      <c r="BF180" s="85">
        <v>0</v>
      </c>
      <c r="BG180" s="85">
        <v>0</v>
      </c>
      <c r="BH180" s="85">
        <v>0</v>
      </c>
      <c r="BI180" s="85">
        <v>0</v>
      </c>
      <c r="BJ180" s="85">
        <v>0</v>
      </c>
      <c r="BK180" s="85">
        <v>0</v>
      </c>
      <c r="BL180" s="85">
        <v>0</v>
      </c>
      <c r="BM180" s="85">
        <v>0</v>
      </c>
      <c r="BN180" s="85">
        <v>0</v>
      </c>
      <c r="BO180" s="85">
        <v>0</v>
      </c>
      <c r="BP180" s="85">
        <v>0</v>
      </c>
    </row>
    <row r="181" spans="1:104" ht="20.399999999999999" customHeight="1">
      <c r="B181" s="409" t="s">
        <v>342</v>
      </c>
      <c r="C181" s="446">
        <v>9318.0450182600016</v>
      </c>
      <c r="D181" s="447">
        <v>1651.6987428299999</v>
      </c>
      <c r="E181" s="447">
        <v>1593.422971</v>
      </c>
      <c r="F181" s="447">
        <v>3917.1232367100001</v>
      </c>
      <c r="G181" s="448">
        <v>3250.0522839800001</v>
      </c>
      <c r="H181" s="447">
        <v>709.88089000000002</v>
      </c>
      <c r="I181" s="447">
        <v>-801.75091499999996</v>
      </c>
      <c r="J181" s="447">
        <v>-3634.7158359999999</v>
      </c>
      <c r="K181" s="447">
        <v>1713.64954702</v>
      </c>
      <c r="L181" s="448">
        <v>-18.121109799999999</v>
      </c>
      <c r="M181" s="447">
        <v>0</v>
      </c>
      <c r="N181" s="447">
        <v>-171.856818</v>
      </c>
      <c r="O181" s="447">
        <v>3.9066575399999999</v>
      </c>
      <c r="P181" s="447">
        <v>90.989823000000001</v>
      </c>
      <c r="Q181" s="448">
        <v>0</v>
      </c>
      <c r="R181" s="447">
        <v>-2.5669740000000001</v>
      </c>
      <c r="S181" s="447">
        <v>62.328533999999998</v>
      </c>
      <c r="T181" s="447">
        <v>1211.4440846800001</v>
      </c>
      <c r="U181" s="447">
        <v>-17.261303999999999</v>
      </c>
      <c r="V181" s="448">
        <v>1.9282170000000001</v>
      </c>
      <c r="W181" s="447">
        <v>0</v>
      </c>
      <c r="X181" s="447">
        <v>0</v>
      </c>
      <c r="Y181" s="447">
        <v>15.026811</v>
      </c>
      <c r="Z181" s="447">
        <v>-152.71155200000001</v>
      </c>
      <c r="AA181" s="448">
        <v>-40.495629999999998</v>
      </c>
      <c r="AB181" s="447">
        <v>0</v>
      </c>
      <c r="AC181" s="447">
        <v>-31.902083000000001</v>
      </c>
      <c r="AD181" s="447">
        <v>0</v>
      </c>
      <c r="AE181" s="447">
        <v>0</v>
      </c>
      <c r="AF181" s="448">
        <v>-17.002803</v>
      </c>
      <c r="AG181" s="447">
        <v>0</v>
      </c>
      <c r="AH181" s="447">
        <v>1.5473460000000001</v>
      </c>
      <c r="AI181" s="447">
        <v>-12.084054999999999</v>
      </c>
      <c r="AJ181" s="447">
        <v>0</v>
      </c>
      <c r="AK181" s="448">
        <v>0</v>
      </c>
      <c r="AL181" s="447">
        <v>0</v>
      </c>
      <c r="AM181" s="447">
        <v>0.24679329999999999</v>
      </c>
      <c r="AN181" s="447">
        <v>0</v>
      </c>
      <c r="AO181" s="447">
        <v>0</v>
      </c>
      <c r="AP181" s="448">
        <v>0</v>
      </c>
      <c r="AQ181" s="447">
        <v>0</v>
      </c>
      <c r="AR181" s="447">
        <v>0</v>
      </c>
      <c r="AS181" s="447">
        <v>-4.0295529999999999</v>
      </c>
      <c r="AT181" s="447">
        <v>-5.6521000000000002E-2</v>
      </c>
      <c r="AU181" s="448">
        <v>0</v>
      </c>
      <c r="AV181" s="447">
        <v>-0.632911</v>
      </c>
      <c r="AW181" s="447">
        <v>0</v>
      </c>
      <c r="AX181" s="447">
        <v>-1.2855E-2</v>
      </c>
      <c r="AY181" s="447">
        <v>0</v>
      </c>
      <c r="AZ181" s="448">
        <v>0</v>
      </c>
      <c r="BA181" s="447">
        <v>0</v>
      </c>
      <c r="BB181" s="447">
        <v>0</v>
      </c>
      <c r="BC181" s="448">
        <v>0</v>
      </c>
      <c r="BE181" s="85">
        <v>0</v>
      </c>
      <c r="BF181" s="85">
        <v>0</v>
      </c>
      <c r="BG181" s="85">
        <v>0</v>
      </c>
      <c r="BH181" s="85">
        <v>0</v>
      </c>
      <c r="BI181" s="85">
        <v>0</v>
      </c>
      <c r="BJ181" s="85">
        <v>0</v>
      </c>
      <c r="BK181" s="85">
        <v>0</v>
      </c>
      <c r="BL181" s="85">
        <v>0</v>
      </c>
      <c r="BM181" s="85">
        <v>0</v>
      </c>
      <c r="BN181" s="85">
        <v>0</v>
      </c>
      <c r="BO181" s="85">
        <v>0</v>
      </c>
      <c r="BP181" s="85">
        <v>0</v>
      </c>
    </row>
    <row r="182" spans="1:104" s="95" customFormat="1" ht="20.399999999999999" customHeight="1">
      <c r="A182" s="93"/>
      <c r="B182" s="409" t="s">
        <v>349</v>
      </c>
      <c r="C182" s="446">
        <v>-0.86609800000000003</v>
      </c>
      <c r="D182" s="447">
        <v>0</v>
      </c>
      <c r="E182" s="447">
        <v>0</v>
      </c>
      <c r="F182" s="447">
        <v>0</v>
      </c>
      <c r="G182" s="448">
        <v>0</v>
      </c>
      <c r="H182" s="447">
        <v>0</v>
      </c>
      <c r="I182" s="447">
        <v>0.53932100000000005</v>
      </c>
      <c r="J182" s="447">
        <v>0</v>
      </c>
      <c r="K182" s="447">
        <v>0</v>
      </c>
      <c r="L182" s="448">
        <v>0</v>
      </c>
      <c r="M182" s="447">
        <v>0</v>
      </c>
      <c r="N182" s="447">
        <v>0</v>
      </c>
      <c r="O182" s="447">
        <v>0</v>
      </c>
      <c r="P182" s="447">
        <v>0</v>
      </c>
      <c r="Q182" s="448">
        <v>0</v>
      </c>
      <c r="R182" s="447">
        <v>0.45928099999999999</v>
      </c>
      <c r="S182" s="447">
        <v>0</v>
      </c>
      <c r="T182" s="447">
        <v>0</v>
      </c>
      <c r="U182" s="447">
        <v>0</v>
      </c>
      <c r="V182" s="448">
        <v>0</v>
      </c>
      <c r="W182" s="447">
        <v>0</v>
      </c>
      <c r="X182" s="447">
        <v>0</v>
      </c>
      <c r="Y182" s="447">
        <v>-1.8647</v>
      </c>
      <c r="Z182" s="447">
        <v>0</v>
      </c>
      <c r="AA182" s="448">
        <v>0</v>
      </c>
      <c r="AB182" s="447">
        <v>0</v>
      </c>
      <c r="AC182" s="447">
        <v>0</v>
      </c>
      <c r="AD182" s="447">
        <v>0</v>
      </c>
      <c r="AE182" s="447">
        <v>0</v>
      </c>
      <c r="AF182" s="448">
        <v>0</v>
      </c>
      <c r="AG182" s="447">
        <v>0</v>
      </c>
      <c r="AH182" s="447">
        <v>0</v>
      </c>
      <c r="AI182" s="447">
        <v>0</v>
      </c>
      <c r="AJ182" s="447">
        <v>0</v>
      </c>
      <c r="AK182" s="448">
        <v>0</v>
      </c>
      <c r="AL182" s="447">
        <v>0</v>
      </c>
      <c r="AM182" s="447">
        <v>0</v>
      </c>
      <c r="AN182" s="447">
        <v>0</v>
      </c>
      <c r="AO182" s="447">
        <v>0</v>
      </c>
      <c r="AP182" s="448">
        <v>0</v>
      </c>
      <c r="AQ182" s="447">
        <v>0</v>
      </c>
      <c r="AR182" s="447">
        <v>0</v>
      </c>
      <c r="AS182" s="447">
        <v>0</v>
      </c>
      <c r="AT182" s="447">
        <v>0</v>
      </c>
      <c r="AU182" s="448">
        <v>0</v>
      </c>
      <c r="AV182" s="447">
        <v>0</v>
      </c>
      <c r="AW182" s="447">
        <v>0</v>
      </c>
      <c r="AX182" s="447">
        <v>0</v>
      </c>
      <c r="AY182" s="447">
        <v>0</v>
      </c>
      <c r="AZ182" s="448">
        <v>0</v>
      </c>
      <c r="BA182" s="447">
        <v>0</v>
      </c>
      <c r="BB182" s="447">
        <v>0</v>
      </c>
      <c r="BC182" s="448">
        <v>0</v>
      </c>
      <c r="BD182" s="93"/>
      <c r="BE182" s="93">
        <v>0</v>
      </c>
      <c r="BF182" s="93">
        <v>0</v>
      </c>
      <c r="BG182" s="93">
        <v>0</v>
      </c>
      <c r="BH182" s="93">
        <v>0</v>
      </c>
      <c r="BI182" s="93">
        <v>0</v>
      </c>
      <c r="BJ182" s="93">
        <v>0</v>
      </c>
      <c r="BK182" s="93">
        <v>0</v>
      </c>
      <c r="BL182" s="93">
        <v>0</v>
      </c>
      <c r="BM182" s="93">
        <v>0</v>
      </c>
      <c r="BN182" s="93">
        <v>0</v>
      </c>
      <c r="BO182" s="93">
        <v>0</v>
      </c>
      <c r="BP182" s="93">
        <v>0</v>
      </c>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row>
    <row r="183" spans="1:104" ht="20.399999999999999" customHeight="1">
      <c r="B183" s="393" t="s">
        <v>414</v>
      </c>
      <c r="C183" s="443">
        <v>187747.64973846002</v>
      </c>
      <c r="D183" s="444">
        <v>59363.575414580002</v>
      </c>
      <c r="E183" s="444">
        <v>20128.539341</v>
      </c>
      <c r="F183" s="444">
        <v>31271.5433447</v>
      </c>
      <c r="G183" s="445">
        <v>11803.10822172</v>
      </c>
      <c r="H183" s="444">
        <v>5818.2192459999997</v>
      </c>
      <c r="I183" s="444">
        <v>4980.4515179999999</v>
      </c>
      <c r="J183" s="444">
        <v>10026.386221000001</v>
      </c>
      <c r="K183" s="444">
        <v>8161.4267233700002</v>
      </c>
      <c r="L183" s="445">
        <v>5348.8876465499998</v>
      </c>
      <c r="M183" s="444">
        <v>3379.8051013899999</v>
      </c>
      <c r="N183" s="444">
        <v>368.408478</v>
      </c>
      <c r="O183" s="444">
        <v>1957.6167380300001</v>
      </c>
      <c r="P183" s="444">
        <v>3814.09320063</v>
      </c>
      <c r="Q183" s="445">
        <v>2451.2968550000001</v>
      </c>
      <c r="R183" s="444">
        <v>987.36987099999999</v>
      </c>
      <c r="S183" s="444">
        <v>1200.1829170000001</v>
      </c>
      <c r="T183" s="444">
        <v>3614.5084414099997</v>
      </c>
      <c r="U183" s="444">
        <v>1878.4048829999999</v>
      </c>
      <c r="V183" s="445">
        <v>714.43536300000005</v>
      </c>
      <c r="W183" s="444">
        <v>923.64025000000004</v>
      </c>
      <c r="X183" s="444">
        <v>706.62005399999998</v>
      </c>
      <c r="Y183" s="444">
        <v>767.75354500000003</v>
      </c>
      <c r="Z183" s="444">
        <v>679.95262700000001</v>
      </c>
      <c r="AA183" s="445">
        <v>302.64162700000003</v>
      </c>
      <c r="AB183" s="444">
        <v>721.88065300000005</v>
      </c>
      <c r="AC183" s="444">
        <v>326.61974099999998</v>
      </c>
      <c r="AD183" s="444">
        <v>3331.8194659999999</v>
      </c>
      <c r="AE183" s="444">
        <v>67.242011000000005</v>
      </c>
      <c r="AF183" s="445">
        <v>1097.025584</v>
      </c>
      <c r="AG183" s="444">
        <v>600.52338552000003</v>
      </c>
      <c r="AH183" s="444">
        <v>798.58195599999999</v>
      </c>
      <c r="AI183" s="444">
        <v>555.68415200000004</v>
      </c>
      <c r="AJ183" s="444">
        <v>153.57431299999999</v>
      </c>
      <c r="AK183" s="445">
        <v>171.27837802000002</v>
      </c>
      <c r="AL183" s="444">
        <v>90.293366000000006</v>
      </c>
      <c r="AM183" s="444">
        <v>82.526145880000001</v>
      </c>
      <c r="AN183" s="444">
        <v>248.03855540999999</v>
      </c>
      <c r="AO183" s="444">
        <v>158.26937000000001</v>
      </c>
      <c r="AP183" s="445">
        <v>114.49231985999999</v>
      </c>
      <c r="AQ183" s="444">
        <v>114.05420609000001</v>
      </c>
      <c r="AR183" s="444">
        <v>284.06610899999998</v>
      </c>
      <c r="AS183" s="444">
        <v>-592.03240700000003</v>
      </c>
      <c r="AT183" s="444">
        <v>62.084502000000001</v>
      </c>
      <c r="AU183" s="445">
        <v>-737.34574899999996</v>
      </c>
      <c r="AV183" s="444">
        <v>181.57247599999999</v>
      </c>
      <c r="AW183" s="444">
        <v>26.164811</v>
      </c>
      <c r="AX183" s="444">
        <v>-589.55303150999998</v>
      </c>
      <c r="AY183" s="444">
        <v>-71.619572000000005</v>
      </c>
      <c r="AZ183" s="445">
        <v>-71.139567</v>
      </c>
      <c r="BA183" s="444">
        <v>44.187267810000002</v>
      </c>
      <c r="BB183" s="444">
        <v>-22.003246000000001</v>
      </c>
      <c r="BC183" s="445">
        <v>-47.503086000000003</v>
      </c>
      <c r="BE183" s="85">
        <v>0</v>
      </c>
      <c r="BF183" s="85">
        <v>0</v>
      </c>
      <c r="BG183" s="85">
        <v>0</v>
      </c>
      <c r="BH183" s="85">
        <v>0</v>
      </c>
      <c r="BI183" s="85">
        <v>0</v>
      </c>
      <c r="BJ183" s="85">
        <v>0</v>
      </c>
      <c r="BK183" s="85">
        <v>0</v>
      </c>
      <c r="BL183" s="85">
        <v>0</v>
      </c>
      <c r="BM183" s="85">
        <v>0</v>
      </c>
      <c r="BN183" s="85">
        <v>0</v>
      </c>
      <c r="BO183" s="85">
        <v>0</v>
      </c>
      <c r="BP183" s="85">
        <v>0</v>
      </c>
    </row>
    <row r="184" spans="1:104" ht="50.25" customHeight="1">
      <c r="B184" s="414" t="s">
        <v>86</v>
      </c>
      <c r="C184" s="414"/>
      <c r="D184" s="415"/>
      <c r="E184" s="415"/>
      <c r="F184" s="415"/>
      <c r="G184" s="416"/>
      <c r="L184" s="417"/>
      <c r="Q184" s="417"/>
      <c r="V184" s="417"/>
      <c r="AA184" s="417"/>
      <c r="AF184" s="417"/>
      <c r="AK184" s="417"/>
      <c r="AP184" s="417"/>
      <c r="AU184" s="417"/>
      <c r="AZ184" s="417"/>
      <c r="BC184" s="417"/>
    </row>
    <row r="185" spans="1:104" ht="33.75" customHeight="1">
      <c r="B185" s="418" t="s">
        <v>87</v>
      </c>
      <c r="C185" s="111"/>
      <c r="D185" s="239"/>
      <c r="E185" s="239"/>
      <c r="F185" s="239"/>
      <c r="G185" s="242"/>
      <c r="H185" s="239"/>
      <c r="I185" s="239"/>
      <c r="J185" s="239"/>
      <c r="K185" s="239"/>
      <c r="L185" s="242"/>
      <c r="M185" s="239"/>
      <c r="N185" s="239"/>
      <c r="O185" s="239"/>
      <c r="P185" s="239"/>
      <c r="Q185" s="242"/>
      <c r="R185" s="239"/>
      <c r="S185" s="239"/>
      <c r="T185" s="239"/>
      <c r="U185" s="239"/>
      <c r="V185" s="242"/>
      <c r="W185" s="239"/>
      <c r="X185" s="239"/>
      <c r="Y185" s="239"/>
      <c r="Z185" s="239"/>
      <c r="AA185" s="242"/>
      <c r="AB185" s="239"/>
      <c r="AC185" s="239"/>
      <c r="AD185" s="239"/>
      <c r="AE185" s="239"/>
      <c r="AF185" s="242"/>
      <c r="AG185" s="239"/>
      <c r="AH185" s="239"/>
      <c r="AI185" s="239"/>
      <c r="AJ185" s="239"/>
      <c r="AK185" s="242"/>
      <c r="AL185" s="239"/>
      <c r="AM185" s="239"/>
      <c r="AN185" s="239"/>
      <c r="AO185" s="239"/>
      <c r="AP185" s="242"/>
      <c r="AQ185" s="239"/>
      <c r="AR185" s="239"/>
      <c r="AS185" s="239"/>
      <c r="AT185" s="239"/>
      <c r="AU185" s="242"/>
      <c r="AV185" s="239"/>
      <c r="AW185" s="239"/>
      <c r="AX185" s="239"/>
      <c r="AY185" s="239"/>
      <c r="AZ185" s="242"/>
      <c r="BA185" s="239"/>
      <c r="BB185" s="239"/>
      <c r="BC185" s="242"/>
    </row>
    <row r="186" spans="1:104" ht="20.399999999999999" customHeight="1"/>
    <row r="187" spans="1:104" ht="20.399999999999999" customHeight="1"/>
    <row r="188" spans="1:104" ht="20.399999999999999" customHeight="1"/>
    <row r="189" spans="1:104" ht="20.399999999999999" customHeight="1"/>
    <row r="190" spans="1:104" ht="20.399999999999999" customHeight="1"/>
    <row r="191" spans="1:104" ht="20.399999999999999" customHeight="1"/>
    <row r="192" spans="1:104"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7</orden>
    <Mes xmlns="9142d88e-4574-4d83-834d-4dda53104534">Julio</Mes>
    <A_x00f1_o xmlns="9142d88e-4574-4d83-834d-4dda53104534">2025</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BCA9CE-A873-4CD8-AB0D-647ED3AE9618}"/>
</file>

<file path=customXml/itemProps2.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3.xml><?xml version="1.0" encoding="utf-8"?>
<ds:datastoreItem xmlns:ds="http://schemas.openxmlformats.org/officeDocument/2006/customXml" ds:itemID="{9A9A83DD-C7B9-46E3-AAD9-CC191C72F590}">
  <ds:schemaRefs>
    <ds:schemaRef ds:uri="http://schemas.microsoft.com/sharepoint/v3/contenttype/forms"/>
  </ds:schemaRefs>
</ds:datastoreItem>
</file>

<file path=docMetadata/LabelInfo.xml><?xml version="1.0" encoding="utf-8"?>
<clbl:labelList xmlns:clbl="http://schemas.microsoft.com/office/2020/mipLabelMetadata">
  <clbl:label id="{efb5b791-75a2-4dbf-8250-2745604b8a7c}" enabled="1" method="Privileged" siteId="{5e2c4977-107d-40a3-8af7-7007481a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Art_121</vt:lpstr>
      <vt:lpstr>Ficha Técnica</vt:lpstr>
      <vt:lpstr>Evaluación Calidad</vt:lpstr>
      <vt:lpstr>Evaluación Calidad Grupos</vt:lpstr>
      <vt:lpstr>Evaluación Calidad Detallada</vt:lpstr>
      <vt:lpstr>Portadilla I</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Cardeña Cortés Gamaliel</cp:lastModifiedBy>
  <cp:lastPrinted>2024-08-16T19:20:25Z</cp:lastPrinted>
  <dcterms:created xsi:type="dcterms:W3CDTF">2013-09-25T04:33:32Z</dcterms:created>
  <dcterms:modified xsi:type="dcterms:W3CDTF">2025-09-05T21:45:41Z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